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  <extLst>
    <ext uri="GoogleSheetsCustomDataVersion2">
      <go:sheetsCustomData xmlns:go="http://customooxmlschemas.google.com/" r:id="rId5" roundtripDataChecksum="HWd68ZLum0EmzK+2r2W/AAVe/83zsCrxk7Cspp7kZPY="/>
    </ext>
  </extLst>
</workbook>
</file>

<file path=xl/sharedStrings.xml><?xml version="1.0" encoding="utf-8"?>
<sst xmlns="http://schemas.openxmlformats.org/spreadsheetml/2006/main" count="29" uniqueCount="29">
  <si>
    <t>Indjustering af ventilationsanlæg</t>
  </si>
  <si>
    <r>
      <rPr>
        <rFont val="Calibri"/>
        <b/>
        <color theme="0"/>
        <sz val="12.0"/>
      </rPr>
      <t>Indjustering af ventilationsanlæg</t>
    </r>
    <r>
      <rPr>
        <rFont val="Calibri"/>
        <b/>
        <color theme="0"/>
        <sz val="14.0"/>
      </rPr>
      <t xml:space="preserve">
</t>
    </r>
    <r>
      <rPr>
        <rFont val="Calibri"/>
        <b/>
        <color theme="0"/>
        <sz val="10.0"/>
      </rPr>
      <t>Udfyldes af underviser</t>
    </r>
  </si>
  <si>
    <t>Mellemregninger</t>
  </si>
  <si>
    <t>KV1</t>
  </si>
  <si>
    <t>KV2</t>
  </si>
  <si>
    <t>KV3</t>
  </si>
  <si>
    <t>KV4</t>
  </si>
  <si>
    <t>KV5</t>
  </si>
  <si>
    <t>Sum</t>
  </si>
  <si>
    <t>Qv sum</t>
  </si>
  <si>
    <t>Forhold mellem Qv og Kv (deles med 10)</t>
  </si>
  <si>
    <t>Beregnet lufthastighed 1</t>
  </si>
  <si>
    <t>Beregnet lufthastighed 2</t>
  </si>
  <si>
    <t>Ventilatorydelse (deles med 10)</t>
  </si>
  <si>
    <t>Facit</t>
  </si>
  <si>
    <t>Facit omregnet (10 mm max KV indstilling)</t>
  </si>
  <si>
    <t>Tekst sammensætning</t>
  </si>
  <si>
    <t xml:space="preserve">Juster ventilatorydelse (5-100%) til lufthastigheden ligger så tæt på </t>
  </si>
  <si>
    <t>m/s som muligt</t>
  </si>
  <si>
    <t>4. Indstil den ønskede lufthastighed (5-</t>
  </si>
  <si>
    <t xml:space="preserve"> m/s)</t>
  </si>
  <si>
    <t>LINK</t>
  </si>
  <si>
    <t xml:space="preserve">Du afviger </t>
  </si>
  <si>
    <t>% fra den optimale indstilling. Kan du gøre det endnu bedre?</t>
  </si>
  <si>
    <t xml:space="preserve"> </t>
  </si>
  <si>
    <t>Vandrette linjer i diagram</t>
  </si>
  <si>
    <t>Vejledende løsning</t>
  </si>
  <si>
    <t>Beregnet ventilatorydelse</t>
  </si>
  <si>
    <t>Optimale KV indstillinger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</si>
</sst>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\ &quot;m/s&quot;"/>
    <numFmt numFmtId="165" formatCode="0.000"/>
    <numFmt numFmtId="166" formatCode="0.0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0"/>
      <name val="Calibri"/>
    </font>
    <font/>
    <font>
      <b/>
      <sz val="14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</fills>
  <borders count="1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5" fillId="0" fontId="1" numFmtId="0" xfId="0" applyBorder="1" applyFont="1"/>
    <xf borderId="1" fillId="2" fontId="2" numFmtId="0" xfId="0" applyAlignment="1" applyBorder="1" applyFont="1">
      <alignment horizontal="center" shrinkToFit="0" wrapText="1"/>
    </xf>
    <xf borderId="6" fillId="2" fontId="2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6" numFmtId="2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164" xfId="0" applyFont="1" applyNumberFormat="1"/>
    <xf borderId="5" fillId="0" fontId="1" numFmtId="0" xfId="0" applyAlignment="1" applyBorder="1" applyFont="1">
      <alignment horizontal="center" vertical="center"/>
    </xf>
    <xf borderId="0" fillId="0" fontId="5" numFmtId="9" xfId="0" applyFont="1" applyNumberFormat="1"/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left" shrinkToFit="0" vertical="top" wrapText="1"/>
    </xf>
    <xf borderId="0" fillId="0" fontId="6" numFmtId="164" xfId="0" applyAlignment="1" applyFont="1" applyNumberFormat="1">
      <alignment readingOrder="0"/>
    </xf>
    <xf borderId="0" fillId="0" fontId="1" numFmtId="166" xfId="0" applyAlignment="1" applyFont="1" applyNumberFormat="1">
      <alignment horizontal="center" vertical="center"/>
    </xf>
    <xf borderId="0" fillId="0" fontId="7" numFmtId="0" xfId="0" applyFont="1"/>
    <xf borderId="0" fillId="0" fontId="8" numFmtId="164" xfId="0" applyFont="1" applyNumberFormat="1"/>
    <xf borderId="0" fillId="0" fontId="8" numFmtId="0" xfId="0" applyFont="1"/>
    <xf borderId="12" fillId="3" fontId="1" numFmtId="0" xfId="0" applyAlignment="1" applyBorder="1" applyFill="1" applyFont="1">
      <alignment horizontal="center" vertical="center"/>
    </xf>
    <xf borderId="0" fillId="0" fontId="1" numFmtId="0" xfId="0" applyFont="1"/>
    <xf borderId="5" fillId="0" fontId="3" numFmtId="0" xfId="0" applyBorder="1" applyFont="1"/>
    <xf borderId="0" fillId="0" fontId="6" numFmtId="9" xfId="0" applyAlignment="1" applyFont="1" applyNumberFormat="1">
      <alignment horizontal="center" vertical="center"/>
    </xf>
    <xf borderId="0" fillId="0" fontId="6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10" xfId="0" applyFont="1" applyNumberFormat="1"/>
    <xf borderId="0" fillId="0" fontId="1" numFmtId="0" xfId="0" applyAlignment="1" applyFont="1">
      <alignment horizontal="left" shrinkToFit="0" vertical="center" wrapText="1"/>
    </xf>
    <xf borderId="9" fillId="0" fontId="1" numFmtId="0" xfId="0" applyBorder="1" applyFont="1"/>
    <xf borderId="11" fillId="0" fontId="1" numFmtId="0" xfId="0" applyBorder="1" applyFont="1"/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"/>
          <c:w val="1.0"/>
          <c:h val="1.0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'Ark1'!$C$14:$G$14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85639"/>
        <c:axId val="1079058663"/>
      </c:scatterChart>
      <c:valAx>
        <c:axId val="2103485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058663"/>
      </c:valAx>
      <c:valAx>
        <c:axId val="1079058663"/>
        <c:scaling>
          <c:orientation val="minMax"/>
          <c:max val="3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48563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8317582677874034"/>
          <c:y val="0.06131260744269384"/>
          <c:w val="0.8915443570954104"/>
          <c:h val="0.8639782036308291"/>
        </c:manualLayout>
      </c:layout>
      <c:lineChart>
        <c:ser>
          <c:idx val="0"/>
          <c:order val="0"/>
          <c:spPr>
            <a:ln cmpd="sng" w="9525">
              <a:solidFill>
                <a:srgbClr val="4472C4"/>
              </a:solidFill>
              <a:prstDash val="dash"/>
            </a:ln>
          </c:spPr>
          <c:marker>
            <c:symbol val="none"/>
          </c:marker>
          <c:val>
            <c:numRef>
              <c:f>'Ark1'!$S$36:$W$36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ED7D31"/>
              </a:solidFill>
              <a:prstDash val="dash"/>
            </a:ln>
          </c:spPr>
          <c:marker>
            <c:symbol val="none"/>
          </c:marker>
          <c:val>
            <c:numRef>
              <c:f>'Ark1'!$S$37:$W$37</c:f>
              <c:numCache/>
            </c:numRef>
          </c:val>
          <c:smooth val="0"/>
        </c:ser>
        <c:axId val="902379677"/>
        <c:axId val="1144747761"/>
      </c:lineChart>
      <c:catAx>
        <c:axId val="902379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747761"/>
      </c:catAx>
      <c:valAx>
        <c:axId val="1144747761"/>
        <c:scaling>
          <c:orientation val="minMax"/>
          <c:max val="3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37967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14</xdr:row>
      <xdr:rowOff>85725</xdr:rowOff>
    </xdr:from>
    <xdr:ext cx="3533775" cy="2867025"/>
    <xdr:graphicFrame>
      <xdr:nvGraphicFramePr>
        <xdr:cNvPr id="4029664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333375</xdr:colOff>
      <xdr:row>13</xdr:row>
      <xdr:rowOff>28575</xdr:rowOff>
    </xdr:from>
    <xdr:ext cx="4029075" cy="3400425"/>
    <xdr:graphicFrame>
      <xdr:nvGraphicFramePr>
        <xdr:cNvPr id="1686144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0</xdr:colOff>
      <xdr:row>6</xdr:row>
      <xdr:rowOff>0</xdr:rowOff>
    </xdr:from>
    <xdr:ext cx="2905125" cy="514350"/>
    <xdr:sp>
      <xdr:nvSpPr>
        <xdr:cNvPr id="3" name="Shape 3"/>
        <xdr:cNvSpPr txBox="1"/>
      </xdr:nvSpPr>
      <xdr:spPr>
        <a:xfrm>
          <a:off x="3893438" y="3527588"/>
          <a:ext cx="2905125" cy="5048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Indstil kontrolventiler herunder (1-10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mm)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indtil boldene ligger udfor hinanden</a:t>
          </a:r>
          <a:endParaRPr sz="1100"/>
        </a:p>
      </xdr:txBody>
    </xdr:sp>
    <xdr:clientData fLocksWithSheet="0"/>
  </xdr:oneCellAnchor>
  <xdr:oneCellAnchor>
    <xdr:from>
      <xdr:col>10</xdr:col>
      <xdr:colOff>0</xdr:colOff>
      <xdr:row>6</xdr:row>
      <xdr:rowOff>0</xdr:rowOff>
    </xdr:from>
    <xdr:ext cx="2924175" cy="857250"/>
    <xdr:sp>
      <xdr:nvSpPr>
        <xdr:cNvPr id="4" name="Shape 4"/>
        <xdr:cNvSpPr txBox="1"/>
      </xdr:nvSpPr>
      <xdr:spPr>
        <a:xfrm>
          <a:off x="3883913" y="3351375"/>
          <a:ext cx="2924175" cy="8572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Her indstiller du forudsætningerne for opgaven. Når eleverne efterfølgende scanner Qr-koden eller følge linket forneden, åbner de opgaven med dine indstillinger. De kan ikke se denne side.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10</xdr:row>
      <xdr:rowOff>66675</xdr:rowOff>
    </xdr:from>
    <xdr:ext cx="2057400" cy="409575"/>
    <xdr:sp>
      <xdr:nvSpPr>
        <xdr:cNvPr id="5" name="Shape 5"/>
        <xdr:cNvSpPr txBox="1"/>
      </xdr:nvSpPr>
      <xdr:spPr>
        <a:xfrm>
          <a:off x="4317300" y="3575213"/>
          <a:ext cx="2057400" cy="409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Indstil evt. kontrolventilerne (KV), så de alle har samme værdi (1-10)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12</xdr:row>
      <xdr:rowOff>133350</xdr:rowOff>
    </xdr:from>
    <xdr:ext cx="3095625" cy="819150"/>
    <xdr:sp>
      <xdr:nvSpPr>
        <xdr:cNvPr id="6" name="Shape 6"/>
        <xdr:cNvSpPr txBox="1"/>
      </xdr:nvSpPr>
      <xdr:spPr>
        <a:xfrm>
          <a:off x="3798188" y="3375188"/>
          <a:ext cx="3095625" cy="8096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Indstil forholdet mellem lufthastigheden Qv [m/s] og kontrolventilåbningen [mm] for de enkelte KV’er. Jo højere tal, jo hurtigere lufthastighed (1-5).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21</xdr:row>
      <xdr:rowOff>123825</xdr:rowOff>
    </xdr:from>
    <xdr:ext cx="2095500" cy="304800"/>
    <xdr:sp>
      <xdr:nvSpPr>
        <xdr:cNvPr id="7" name="Shape 7"/>
        <xdr:cNvSpPr txBox="1"/>
      </xdr:nvSpPr>
      <xdr:spPr>
        <a:xfrm>
          <a:off x="4298250" y="3627600"/>
          <a:ext cx="2095500" cy="3048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Indstil ventilatorydelse (5-100%)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29</xdr:row>
      <xdr:rowOff>0</xdr:rowOff>
    </xdr:from>
    <xdr:ext cx="2095500" cy="304800"/>
    <xdr:sp>
      <xdr:nvSpPr>
        <xdr:cNvPr id="8" name="Shape 8"/>
        <xdr:cNvSpPr txBox="1"/>
      </xdr:nvSpPr>
      <xdr:spPr>
        <a:xfrm>
          <a:off x="4298250" y="3632363"/>
          <a:ext cx="2095500" cy="2952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 Generér Qr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kode og link</a:t>
          </a:r>
          <a:endParaRPr sz="1100"/>
        </a:p>
      </xdr:txBody>
    </xdr:sp>
    <xdr:clientData fLocksWithSheet="0"/>
  </xdr:oneCellAnchor>
  <xdr:oneCellAnchor>
    <xdr:from>
      <xdr:col>2</xdr:col>
      <xdr:colOff>47625</xdr:colOff>
      <xdr:row>14</xdr:row>
      <xdr:rowOff>47625</xdr:rowOff>
    </xdr:from>
    <xdr:ext cx="2828925" cy="36671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542925</xdr:colOff>
      <xdr:row>28</xdr:row>
      <xdr:rowOff>171450</xdr:rowOff>
    </xdr:from>
    <xdr:ext cx="1009650" cy="11430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4.86"/>
    <col customWidth="1" min="3" max="7" width="8.71"/>
    <col customWidth="1" min="8" max="8" width="4.86"/>
    <col customWidth="1" min="9" max="9" width="8.71"/>
    <col customWidth="1" min="10" max="10" width="4.57"/>
    <col customWidth="1" min="11" max="15" width="8.71"/>
    <col customWidth="1" min="16" max="16" width="4.57"/>
    <col customWidth="1" min="17" max="17" width="8.71"/>
    <col customWidth="1" min="18" max="18" width="3.57"/>
    <col customWidth="1" min="19" max="24" width="8.29"/>
    <col customWidth="1" min="25" max="25" width="3.71"/>
    <col customWidth="1" min="26" max="26" width="9.57"/>
    <col customWidth="1" min="27" max="27" width="8.71"/>
    <col customWidth="1" min="28" max="28" width="9.29"/>
  </cols>
  <sheetData>
    <row r="3" ht="21.75" customHeight="1"/>
    <row r="4">
      <c r="B4" s="1"/>
      <c r="C4" s="2"/>
      <c r="D4" s="2"/>
      <c r="E4" s="2"/>
      <c r="F4" s="2"/>
      <c r="G4" s="2"/>
      <c r="H4" s="3"/>
      <c r="J4" s="1"/>
      <c r="K4" s="2"/>
      <c r="L4" s="2"/>
      <c r="M4" s="2"/>
      <c r="N4" s="2"/>
      <c r="O4" s="2"/>
      <c r="P4" s="3"/>
      <c r="R4" s="1"/>
      <c r="S4" s="2"/>
      <c r="T4" s="2"/>
      <c r="U4" s="2"/>
      <c r="V4" s="2"/>
      <c r="W4" s="2"/>
      <c r="X4" s="2"/>
      <c r="Y4" s="3"/>
    </row>
    <row r="5">
      <c r="B5" s="4"/>
      <c r="C5" s="5" t="s">
        <v>0</v>
      </c>
      <c r="D5" s="6"/>
      <c r="E5" s="6"/>
      <c r="F5" s="6"/>
      <c r="G5" s="7"/>
      <c r="H5" s="8"/>
      <c r="J5" s="4"/>
      <c r="K5" s="9" t="s">
        <v>1</v>
      </c>
      <c r="L5" s="6"/>
      <c r="M5" s="6"/>
      <c r="N5" s="6"/>
      <c r="O5" s="7"/>
      <c r="P5" s="8"/>
      <c r="R5" s="4"/>
      <c r="S5" s="10" t="s">
        <v>2</v>
      </c>
      <c r="T5" s="11"/>
      <c r="U5" s="11"/>
      <c r="V5" s="11"/>
      <c r="W5" s="11"/>
      <c r="X5" s="12"/>
      <c r="Y5" s="8"/>
    </row>
    <row r="6" ht="14.25" customHeight="1">
      <c r="B6" s="4"/>
      <c r="C6" s="13"/>
      <c r="D6" s="14"/>
      <c r="E6" s="14"/>
      <c r="F6" s="14"/>
      <c r="G6" s="15"/>
      <c r="H6" s="8"/>
      <c r="J6" s="4"/>
      <c r="K6" s="13"/>
      <c r="L6" s="14"/>
      <c r="M6" s="14"/>
      <c r="N6" s="14"/>
      <c r="O6" s="15"/>
      <c r="P6" s="8"/>
      <c r="R6" s="4"/>
      <c r="Y6" s="8"/>
    </row>
    <row r="7">
      <c r="B7" s="4"/>
      <c r="H7" s="8"/>
      <c r="J7" s="4"/>
      <c r="P7" s="8"/>
      <c r="R7" s="4"/>
      <c r="S7" s="16" t="s">
        <v>3</v>
      </c>
      <c r="T7" s="16" t="s">
        <v>4</v>
      </c>
      <c r="U7" s="16" t="s">
        <v>5</v>
      </c>
      <c r="V7" s="16" t="s">
        <v>6</v>
      </c>
      <c r="W7" s="16" t="s">
        <v>7</v>
      </c>
      <c r="X7" s="17" t="s">
        <v>8</v>
      </c>
      <c r="Y7" s="8"/>
      <c r="Z7" s="17"/>
    </row>
    <row r="8">
      <c r="B8" s="4"/>
      <c r="H8" s="8"/>
      <c r="J8" s="4"/>
      <c r="P8" s="8"/>
      <c r="R8" s="4"/>
      <c r="S8" s="18" t="s">
        <v>9</v>
      </c>
      <c r="Y8" s="8"/>
    </row>
    <row r="9">
      <c r="B9" s="4"/>
      <c r="H9" s="8"/>
      <c r="J9" s="4"/>
      <c r="P9" s="8"/>
      <c r="R9" s="4"/>
      <c r="S9" s="19">
        <f t="shared" ref="S9:W9" si="1">5*K20</f>
        <v>5</v>
      </c>
      <c r="T9" s="19">
        <f t="shared" si="1"/>
        <v>10</v>
      </c>
      <c r="U9" s="19">
        <f t="shared" si="1"/>
        <v>15</v>
      </c>
      <c r="V9" s="19">
        <f t="shared" si="1"/>
        <v>12.5</v>
      </c>
      <c r="W9" s="19">
        <f t="shared" si="1"/>
        <v>25</v>
      </c>
      <c r="X9" s="19">
        <f>SUM(S9:W9)</f>
        <v>67.5</v>
      </c>
      <c r="Y9" s="8"/>
      <c r="Z9" s="19"/>
    </row>
    <row r="10">
      <c r="B10" s="4"/>
      <c r="H10" s="8"/>
      <c r="J10" s="4"/>
      <c r="P10" s="8"/>
      <c r="R10" s="4"/>
      <c r="Y10" s="8"/>
    </row>
    <row r="11">
      <c r="B11" s="4"/>
      <c r="H11" s="8"/>
      <c r="J11" s="4"/>
      <c r="P11" s="8"/>
      <c r="R11" s="4"/>
      <c r="S11" s="18" t="s">
        <v>10</v>
      </c>
      <c r="X11" s="19"/>
      <c r="Y11" s="8"/>
    </row>
    <row r="12">
      <c r="B12" s="4"/>
      <c r="C12" s="20">
        <v>5.0</v>
      </c>
      <c r="D12" s="20">
        <v>7.0</v>
      </c>
      <c r="E12" s="20">
        <v>3.0</v>
      </c>
      <c r="F12" s="20">
        <v>7.0</v>
      </c>
      <c r="G12" s="20">
        <v>4.0</v>
      </c>
      <c r="H12" s="8"/>
      <c r="J12" s="4"/>
      <c r="O12" s="16">
        <v>5.0</v>
      </c>
      <c r="P12" s="8"/>
      <c r="R12" s="4"/>
      <c r="S12" s="21">
        <v>10.0</v>
      </c>
      <c r="T12" s="21">
        <v>20.0</v>
      </c>
      <c r="U12" s="21">
        <v>30.0</v>
      </c>
      <c r="V12" s="21">
        <v>25.0</v>
      </c>
      <c r="W12" s="21">
        <v>50.0</v>
      </c>
      <c r="X12" s="19"/>
      <c r="Y12" s="8"/>
      <c r="Z12" s="19"/>
    </row>
    <row r="13">
      <c r="B13" s="4"/>
      <c r="C13" s="22"/>
      <c r="H13" s="8"/>
      <c r="J13" s="4"/>
      <c r="P13" s="8"/>
      <c r="R13" s="4"/>
      <c r="Y13" s="8"/>
      <c r="Z13" s="19"/>
    </row>
    <row r="14">
      <c r="B14" s="4"/>
      <c r="C14" s="23">
        <f t="shared" ref="C14:G14" si="2">S18*$D$36</f>
        <v>0.5152671756</v>
      </c>
      <c r="D14" s="23">
        <f t="shared" si="2"/>
        <v>1.442748092</v>
      </c>
      <c r="E14" s="23">
        <f t="shared" si="2"/>
        <v>0.927480916</v>
      </c>
      <c r="F14" s="23">
        <f t="shared" si="2"/>
        <v>1.803435115</v>
      </c>
      <c r="G14" s="23">
        <f t="shared" si="2"/>
        <v>2.061068702</v>
      </c>
      <c r="H14" s="8"/>
      <c r="J14" s="4"/>
      <c r="P14" s="8"/>
      <c r="R14" s="4"/>
      <c r="S14" s="18" t="s">
        <v>11</v>
      </c>
      <c r="X14" s="19"/>
      <c r="Y14" s="8"/>
      <c r="Z14" s="19"/>
    </row>
    <row r="15">
      <c r="B15" s="4"/>
      <c r="H15" s="8"/>
      <c r="J15" s="4"/>
      <c r="P15" s="8"/>
      <c r="R15" s="4"/>
      <c r="S15" s="24">
        <f t="shared" ref="S15:W15" si="3">C12*K20</f>
        <v>5</v>
      </c>
      <c r="T15" s="24">
        <f t="shared" si="3"/>
        <v>14</v>
      </c>
      <c r="U15" s="24">
        <f t="shared" si="3"/>
        <v>9</v>
      </c>
      <c r="V15" s="24">
        <f t="shared" si="3"/>
        <v>17.5</v>
      </c>
      <c r="W15" s="24">
        <f t="shared" si="3"/>
        <v>20</v>
      </c>
      <c r="X15" s="24">
        <f>SUM(S15:W15)</f>
        <v>65.5</v>
      </c>
      <c r="Y15" s="8"/>
      <c r="Z15" s="19"/>
      <c r="AB15" s="25"/>
    </row>
    <row r="16">
      <c r="B16" s="4"/>
      <c r="H16" s="8"/>
      <c r="J16" s="4"/>
      <c r="P16" s="8"/>
      <c r="R16" s="4"/>
      <c r="X16" s="19"/>
      <c r="Y16" s="8"/>
      <c r="AB16" s="25"/>
    </row>
    <row r="17">
      <c r="B17" s="4"/>
      <c r="H17" s="8"/>
      <c r="J17" s="4"/>
      <c r="P17" s="8"/>
      <c r="R17" s="4"/>
      <c r="S17" s="18" t="s">
        <v>12</v>
      </c>
      <c r="X17" s="19"/>
      <c r="Y17" s="8"/>
      <c r="Z17" s="19"/>
    </row>
    <row r="18">
      <c r="B18" s="4"/>
      <c r="H18" s="8"/>
      <c r="J18" s="4"/>
      <c r="P18" s="8"/>
      <c r="R18" s="4"/>
      <c r="S18" s="24">
        <f t="shared" ref="S18:W18" si="4">$X$9/$X$15*S15</f>
        <v>5.152671756</v>
      </c>
      <c r="T18" s="24">
        <f t="shared" si="4"/>
        <v>14.42748092</v>
      </c>
      <c r="U18" s="24">
        <f t="shared" si="4"/>
        <v>9.27480916</v>
      </c>
      <c r="V18" s="24">
        <f t="shared" si="4"/>
        <v>18.03435115</v>
      </c>
      <c r="W18" s="24">
        <f t="shared" si="4"/>
        <v>20.61068702</v>
      </c>
      <c r="X18" s="24">
        <f>SUM(S18:W18)</f>
        <v>67.5</v>
      </c>
      <c r="Y18" s="8"/>
      <c r="Z18" s="24"/>
    </row>
    <row r="19">
      <c r="B19" s="4"/>
      <c r="H19" s="8"/>
      <c r="J19" s="4"/>
      <c r="P19" s="8"/>
      <c r="R19" s="4"/>
      <c r="Y19" s="8"/>
      <c r="Z19" s="19"/>
    </row>
    <row r="20">
      <c r="B20" s="4"/>
      <c r="H20" s="8"/>
      <c r="J20" s="4"/>
      <c r="K20" s="20">
        <f t="shared" ref="K20:O20" si="5">S12/10</f>
        <v>1</v>
      </c>
      <c r="L20" s="20">
        <f t="shared" si="5"/>
        <v>2</v>
      </c>
      <c r="M20" s="20">
        <f t="shared" si="5"/>
        <v>3</v>
      </c>
      <c r="N20" s="20">
        <f t="shared" si="5"/>
        <v>2.5</v>
      </c>
      <c r="O20" s="20">
        <f t="shared" si="5"/>
        <v>5</v>
      </c>
      <c r="P20" s="8"/>
      <c r="R20" s="4"/>
      <c r="S20" s="18" t="s">
        <v>13</v>
      </c>
      <c r="X20" s="22"/>
      <c r="Y20" s="8"/>
      <c r="Z20" s="19"/>
    </row>
    <row r="21" ht="15.75" customHeight="1">
      <c r="B21" s="4"/>
      <c r="H21" s="8"/>
      <c r="J21" s="4"/>
      <c r="P21" s="8"/>
      <c r="R21" s="4"/>
      <c r="U21" s="21">
        <v>10.0</v>
      </c>
      <c r="Y21" s="8"/>
      <c r="Z21" s="24"/>
    </row>
    <row r="22" ht="15.75" customHeight="1">
      <c r="B22" s="4"/>
      <c r="H22" s="8"/>
      <c r="J22" s="4"/>
      <c r="P22" s="8"/>
      <c r="R22" s="4"/>
      <c r="Y22" s="26"/>
      <c r="Z22" s="19"/>
    </row>
    <row r="23" ht="15.75" customHeight="1">
      <c r="B23" s="4"/>
      <c r="H23" s="8"/>
      <c r="J23" s="4"/>
      <c r="O23" s="27">
        <f>U21/100</f>
        <v>0.1</v>
      </c>
      <c r="P23" s="8"/>
      <c r="R23" s="4"/>
      <c r="S23" s="18" t="s">
        <v>14</v>
      </c>
      <c r="Y23" s="26"/>
      <c r="Z23" s="19"/>
    </row>
    <row r="24" ht="15.75" customHeight="1">
      <c r="B24" s="4"/>
      <c r="H24" s="8"/>
      <c r="J24" s="4"/>
      <c r="P24" s="8"/>
      <c r="R24" s="4"/>
      <c r="S24" s="28">
        <f t="shared" ref="S24:W24" si="6">$O$27/C14*C12</f>
        <v>48.51851852</v>
      </c>
      <c r="T24" s="28">
        <f t="shared" si="6"/>
        <v>24.25925926</v>
      </c>
      <c r="U24" s="28">
        <f t="shared" si="6"/>
        <v>16.17283951</v>
      </c>
      <c r="V24" s="28">
        <f t="shared" si="6"/>
        <v>19.40740741</v>
      </c>
      <c r="W24" s="28">
        <f t="shared" si="6"/>
        <v>9.703703704</v>
      </c>
      <c r="Y24" s="26"/>
      <c r="Z24" s="19"/>
    </row>
    <row r="25" ht="15.75" customHeight="1">
      <c r="B25" s="4"/>
      <c r="H25" s="8"/>
      <c r="J25" s="4"/>
      <c r="P25" s="8"/>
      <c r="R25" s="4"/>
      <c r="Y25" s="26"/>
      <c r="Z25" s="19"/>
    </row>
    <row r="26" ht="15.75" customHeight="1">
      <c r="B26" s="4"/>
      <c r="H26" s="8"/>
      <c r="J26" s="4"/>
      <c r="K26" s="29" t="str">
        <f>S32&amp;""&amp;T32&amp;""&amp;U32</f>
        <v>4. Indstil den ønskede lufthastighed (5-13 m/s)</v>
      </c>
      <c r="P26" s="8"/>
      <c r="R26" s="4"/>
      <c r="S26" s="18" t="s">
        <v>15</v>
      </c>
      <c r="Y26" s="26"/>
      <c r="Z26" s="19"/>
    </row>
    <row r="27" ht="15.75" customHeight="1">
      <c r="B27" s="4"/>
      <c r="H27" s="8"/>
      <c r="J27" s="4"/>
      <c r="O27" s="30">
        <v>5.0</v>
      </c>
      <c r="P27" s="8"/>
      <c r="R27" s="4"/>
      <c r="S27" s="31">
        <f t="shared" ref="S27:W27" si="7">S24*10/MAX($S$24:$W$24)</f>
        <v>10</v>
      </c>
      <c r="T27" s="31">
        <f t="shared" si="7"/>
        <v>5</v>
      </c>
      <c r="U27" s="31">
        <f t="shared" si="7"/>
        <v>3.333333333</v>
      </c>
      <c r="V27" s="31">
        <f t="shared" si="7"/>
        <v>4</v>
      </c>
      <c r="W27" s="31">
        <f t="shared" si="7"/>
        <v>2</v>
      </c>
      <c r="Y27" s="26"/>
      <c r="Z27" s="19"/>
    </row>
    <row r="28" ht="15.75" customHeight="1">
      <c r="B28" s="4"/>
      <c r="H28" s="8"/>
      <c r="J28" s="4"/>
      <c r="P28" s="8"/>
      <c r="R28" s="4"/>
      <c r="Y28" s="26"/>
      <c r="Z28" s="19"/>
    </row>
    <row r="29" ht="15.75" customHeight="1">
      <c r="B29" s="4"/>
      <c r="H29" s="8"/>
      <c r="J29" s="4"/>
      <c r="P29" s="8"/>
      <c r="R29" s="4"/>
      <c r="Y29" s="26"/>
      <c r="Z29" s="19"/>
    </row>
    <row r="30" ht="15.75" customHeight="1">
      <c r="B30" s="4"/>
      <c r="H30" s="8"/>
      <c r="J30" s="4"/>
      <c r="P30" s="8"/>
      <c r="R30" s="4"/>
      <c r="S30" s="18" t="s">
        <v>16</v>
      </c>
      <c r="Y30" s="26"/>
      <c r="Z30" s="19"/>
    </row>
    <row r="31" ht="15.75" customHeight="1">
      <c r="B31" s="4"/>
      <c r="H31" s="8"/>
      <c r="J31" s="4"/>
      <c r="P31" s="8"/>
      <c r="R31" s="4"/>
      <c r="S31" s="32" t="s">
        <v>17</v>
      </c>
      <c r="T31" s="33">
        <f>O27</f>
        <v>5</v>
      </c>
      <c r="U31" s="34" t="s">
        <v>18</v>
      </c>
      <c r="Y31" s="26"/>
      <c r="Z31" s="19"/>
    </row>
    <row r="32" ht="15.75" customHeight="1">
      <c r="B32" s="4"/>
      <c r="H32" s="8"/>
      <c r="J32" s="4"/>
      <c r="P32" s="8"/>
      <c r="R32" s="4"/>
      <c r="S32" s="32" t="s">
        <v>19</v>
      </c>
      <c r="T32" s="34">
        <f>FLOOR(AVERAGE(K20:O20)*5,1)</f>
        <v>13</v>
      </c>
      <c r="U32" s="32" t="s">
        <v>20</v>
      </c>
      <c r="Y32" s="26"/>
      <c r="Z32" s="19"/>
    </row>
    <row r="33" ht="15.75" customHeight="1">
      <c r="B33" s="4"/>
      <c r="H33" s="8"/>
      <c r="J33" s="4"/>
      <c r="L33" s="35" t="s">
        <v>21</v>
      </c>
      <c r="P33" s="8"/>
      <c r="R33" s="4"/>
      <c r="S33" s="34" t="s">
        <v>22</v>
      </c>
      <c r="T33" s="36">
        <f>ROUND((ABS(O27-C14)+ABS(O27-D14)+ABS(O27-E14)+ABS(O27-F14)+ABS(O27-G14))/O27*100,1)</f>
        <v>365</v>
      </c>
      <c r="U33" s="34" t="s">
        <v>23</v>
      </c>
      <c r="V33" s="34" t="s">
        <v>24</v>
      </c>
      <c r="Y33" s="26"/>
      <c r="Z33" s="19"/>
    </row>
    <row r="34" ht="15.75" customHeight="1">
      <c r="B34" s="4"/>
      <c r="H34" s="8"/>
      <c r="J34" s="4"/>
      <c r="P34" s="8"/>
      <c r="R34" s="4"/>
      <c r="Y34" s="26"/>
      <c r="Z34" s="19"/>
    </row>
    <row r="35" ht="15.0" customHeight="1">
      <c r="B35" s="4"/>
      <c r="E35" s="29" t="str">
        <f>S31&amp;""&amp;T31&amp;" "&amp;U31</f>
        <v>Juster ventilatorydelse (5-100%) til lufthastigheden ligger så tæt på 5 m/s som muligt</v>
      </c>
      <c r="H35" s="37"/>
      <c r="J35" s="4"/>
      <c r="P35" s="8"/>
      <c r="R35" s="4"/>
      <c r="S35" s="18" t="s">
        <v>25</v>
      </c>
      <c r="Y35" s="26"/>
      <c r="Z35" s="19"/>
    </row>
    <row r="36" ht="15.75" customHeight="1">
      <c r="B36" s="4"/>
      <c r="D36" s="38">
        <f>O23</f>
        <v>0.1</v>
      </c>
      <c r="H36" s="37"/>
      <c r="J36" s="4"/>
      <c r="K36" s="39" t="s">
        <v>26</v>
      </c>
      <c r="P36" s="8"/>
      <c r="R36" s="4"/>
      <c r="S36" s="40">
        <f t="shared" ref="S36:W36" si="8">$O$27+1.5</f>
        <v>6.5</v>
      </c>
      <c r="T36" s="40">
        <f t="shared" si="8"/>
        <v>6.5</v>
      </c>
      <c r="U36" s="40">
        <f t="shared" si="8"/>
        <v>6.5</v>
      </c>
      <c r="V36" s="40">
        <f t="shared" si="8"/>
        <v>6.5</v>
      </c>
      <c r="W36" s="40">
        <f t="shared" si="8"/>
        <v>6.5</v>
      </c>
      <c r="Y36" s="26"/>
      <c r="Z36" s="19"/>
    </row>
    <row r="37" ht="15.75" customHeight="1">
      <c r="B37" s="4"/>
      <c r="H37" s="37"/>
      <c r="J37" s="4"/>
      <c r="K37" s="34" t="s">
        <v>27</v>
      </c>
      <c r="N37" s="41">
        <f>O27/AVERAGE(C14:G14)*D36</f>
        <v>0.3703703704</v>
      </c>
      <c r="P37" s="8"/>
      <c r="R37" s="4"/>
      <c r="S37" s="40">
        <f t="shared" ref="S37:W37" si="9">$O$27-1.5</f>
        <v>3.5</v>
      </c>
      <c r="T37" s="40">
        <f t="shared" si="9"/>
        <v>3.5</v>
      </c>
      <c r="U37" s="40">
        <f t="shared" si="9"/>
        <v>3.5</v>
      </c>
      <c r="V37" s="40">
        <f t="shared" si="9"/>
        <v>3.5</v>
      </c>
      <c r="W37" s="40">
        <f t="shared" si="9"/>
        <v>3.5</v>
      </c>
      <c r="Y37" s="26"/>
      <c r="Z37" s="19"/>
    </row>
    <row r="38" ht="15.0" customHeight="1">
      <c r="B38" s="4"/>
      <c r="C38" s="42" t="str">
        <f>S33&amp;""&amp;T33&amp;" "&amp;U33</f>
        <v>Du afviger 365 % fra den optimale indstilling. Kan du gøre det endnu bedre?</v>
      </c>
      <c r="H38" s="8"/>
      <c r="J38" s="4"/>
      <c r="K38" s="34" t="s">
        <v>28</v>
      </c>
      <c r="P38" s="8"/>
      <c r="R38" s="4"/>
      <c r="Y38" s="8"/>
    </row>
    <row r="39" ht="15.75" customHeight="1">
      <c r="B39" s="4"/>
      <c r="H39" s="8"/>
      <c r="J39" s="4"/>
      <c r="K39" s="31">
        <f t="shared" ref="K39:O39" si="10">S27</f>
        <v>10</v>
      </c>
      <c r="L39" s="31">
        <f t="shared" si="10"/>
        <v>5</v>
      </c>
      <c r="M39" s="31">
        <f t="shared" si="10"/>
        <v>3.333333333</v>
      </c>
      <c r="N39" s="31">
        <f t="shared" si="10"/>
        <v>4</v>
      </c>
      <c r="O39" s="31">
        <f t="shared" si="10"/>
        <v>2</v>
      </c>
      <c r="P39" s="8"/>
      <c r="R39" s="4"/>
      <c r="Y39" s="8"/>
    </row>
    <row r="40" ht="15.75" customHeight="1">
      <c r="B40" s="43"/>
      <c r="C40" s="14"/>
      <c r="D40" s="14"/>
      <c r="E40" s="14"/>
      <c r="F40" s="14"/>
      <c r="G40" s="14"/>
      <c r="H40" s="44"/>
      <c r="J40" s="43"/>
      <c r="K40" s="45"/>
      <c r="L40" s="45"/>
      <c r="M40" s="45"/>
      <c r="N40" s="45"/>
      <c r="O40" s="45"/>
      <c r="P40" s="44"/>
      <c r="R40" s="43"/>
      <c r="S40" s="45"/>
      <c r="T40" s="45"/>
      <c r="U40" s="45"/>
      <c r="V40" s="45"/>
      <c r="W40" s="45"/>
      <c r="X40" s="45"/>
      <c r="Y40" s="4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S17:W17"/>
    <mergeCell ref="S20:W20"/>
    <mergeCell ref="K26:M28"/>
    <mergeCell ref="S26:X26"/>
    <mergeCell ref="S30:X30"/>
    <mergeCell ref="E35:H37"/>
    <mergeCell ref="S35:X35"/>
    <mergeCell ref="C38:G40"/>
    <mergeCell ref="C5:G6"/>
    <mergeCell ref="K5:O6"/>
    <mergeCell ref="S5:X5"/>
    <mergeCell ref="S8:W8"/>
    <mergeCell ref="S11:W11"/>
    <mergeCell ref="C13:G13"/>
    <mergeCell ref="S14:W1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2023-07-02T15:10:27Z</dcterms:created>
  <dc:creator>Henrik</dc:creator>
</cp:coreProperties>
</file>