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exd\Downloads\"/>
    </mc:Choice>
  </mc:AlternateContent>
  <xr:revisionPtr revIDLastSave="0" documentId="13_ncr:1_{33878DA9-C043-4470-8E2F-57B44C9ACD2D}" xr6:coauthVersionLast="47" xr6:coauthVersionMax="47" xr10:uidLastSave="{00000000-0000-0000-0000-000000000000}"/>
  <bookViews>
    <workbookView xWindow="-108" yWindow="-108" windowWidth="23256" windowHeight="12456" tabRatio="500" xr2:uid="{00000000-000D-0000-FFFF-FFFF00000000}"/>
  </bookViews>
  <sheets>
    <sheet name="Data" sheetId="1" r:id="rId1"/>
    <sheet name="Screenshots" sheetId="2" r:id="rId2"/>
  </sheets>
  <definedNames>
    <definedName name="_xlnm.Print_Area" localSheetId="0">Data!$B$1:$J$31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6" i="1" l="1"/>
  <c r="G47" i="1"/>
  <c r="F44" i="1"/>
  <c r="G44" i="1" s="1"/>
  <c r="F45" i="1"/>
  <c r="G45" i="1" s="1"/>
  <c r="H10" i="1"/>
  <c r="H9" i="1"/>
  <c r="H8" i="1"/>
  <c r="H7" i="1"/>
  <c r="G48" i="1" l="1"/>
</calcChain>
</file>

<file path=xl/sharedStrings.xml><?xml version="1.0" encoding="utf-8"?>
<sst xmlns="http://schemas.openxmlformats.org/spreadsheetml/2006/main" count="121" uniqueCount="76">
  <si>
    <t>Cost of Upgrading – Cisco Packet Tracer Network</t>
  </si>
  <si>
    <t>DECISION:  Upgrade the ISR 4321 to an ISR 4431  —  a PT-Router is used as the stand-in in Packet Tracer (the 4431 isn't available there)</t>
  </si>
  <si>
    <t>Model</t>
  </si>
  <si>
    <t>Price 1</t>
  </si>
  <si>
    <t>Price 2</t>
  </si>
  <si>
    <t>Price 3</t>
  </si>
  <si>
    <t>AVG Price</t>
  </si>
  <si>
    <t>Routers</t>
  </si>
  <si>
    <t>Cisco ISR 4321</t>
  </si>
  <si>
    <t>PT800 Router</t>
  </si>
  <si>
    <t>2911 Router</t>
  </si>
  <si>
    <t>ISR 4431</t>
  </si>
  <si>
    <t>◄ Chosen router</t>
  </si>
  <si>
    <t>Switches</t>
  </si>
  <si>
    <t>2960-24TT Switch</t>
  </si>
  <si>
    <t>Network Expansion Cards</t>
  </si>
  <si>
    <t>NIM-ES2-4</t>
  </si>
  <si>
    <t>AVG Price = average of whichever prices were found (Price 1 to Price 3).</t>
  </si>
  <si>
    <t>Assuming Router choice is ISR4321</t>
  </si>
  <si>
    <t>NOT CHOSEN</t>
  </si>
  <si>
    <t>Add new 2960-24TT switch</t>
  </si>
  <si>
    <t>Daisy-Link 3 switches to connect to ISR4321</t>
  </si>
  <si>
    <t>Type</t>
  </si>
  <si>
    <t>Advantages</t>
  </si>
  <si>
    <t>Disadvantages</t>
  </si>
  <si>
    <t>Cost</t>
  </si>
  <si>
    <t>-</t>
  </si>
  <si>
    <t>Extra R730</t>
  </si>
  <si>
    <t>No extra cost</t>
  </si>
  <si>
    <t>Point of Failure</t>
  </si>
  <si>
    <t>Core 2960-24 switch</t>
  </si>
  <si>
    <t>a single point of failure can break the whole network</t>
  </si>
  <si>
    <t>Network Speed</t>
  </si>
  <si>
    <t>1 gigabit</t>
  </si>
  <si>
    <t>Layer 2 Ease</t>
  </si>
  <si>
    <t>No issue</t>
  </si>
  <si>
    <t>Daisy Linking Switches causes severe throttling in addition to limiting scalability</t>
  </si>
  <si>
    <t>✔  CHOSEN</t>
  </si>
  <si>
    <t>Upgrade ISR4321 to ISR4431</t>
  </si>
  <si>
    <t>Use one of current 3 switches as core to connect to ISR4321</t>
  </si>
  <si>
    <t>Works out cheaper thanks to good deals</t>
  </si>
  <si>
    <t>ISR4331, Best possible failure point</t>
  </si>
  <si>
    <t>Core 2960-24TT Switch</t>
  </si>
  <si>
    <t>This model isn't in Cisco Packet Tracer, so a stand-in PT-Router was chosen</t>
  </si>
  <si>
    <t>This was chosen to best suit the finished network</t>
  </si>
  <si>
    <t>Cisco 4331</t>
  </si>
  <si>
    <t>2960-24TT</t>
  </si>
  <si>
    <t>Cisco 4321</t>
  </si>
  <si>
    <t>Cisco Catalyst 82000</t>
  </si>
  <si>
    <t>Cisco 2911</t>
  </si>
  <si>
    <t>Cisco 4431 Router</t>
  </si>
  <si>
    <t>DECISION: Switch 2960-24TT was chosen due to the following reasons</t>
  </si>
  <si>
    <t xml:space="preserve">All industrial switches are unnecessary since the university is climate controlled so the switches do not need to survive extreme conditions </t>
  </si>
  <si>
    <t>Bill of Materials for the whole network</t>
  </si>
  <si>
    <t>Componet Name</t>
  </si>
  <si>
    <t xml:space="preserve">Quantity </t>
  </si>
  <si>
    <t>Price</t>
  </si>
  <si>
    <t>Total</t>
  </si>
  <si>
    <t>Cisco ISR 4431</t>
  </si>
  <si>
    <t>Extra Information</t>
  </si>
  <si>
    <t>All multilayer switches are unnecessary since only layer 2 is required and Power over ethernet is not required</t>
  </si>
  <si>
    <t xml:space="preserve">All end of life and legacy switches were discarded beceause they lack gigabit ports </t>
  </si>
  <si>
    <t>2960-24TT  -  So far best , 24 ports, 2 are gigabit ; This is a good blend of cost and performance</t>
  </si>
  <si>
    <t xml:space="preserve">Initially the Cisco ISR4321 was selected as the best router since legacy routers lacked gigabit ports and the industrial and cellular routers had extra features not necessary . </t>
  </si>
  <si>
    <t>The Cisco Catalyst 8200 Series Edge Router (PT8200) was selected as an alternative when we switched to three separate subnets for each classroom since it already had 4 gigabit ports for each swithc including an incoming link.</t>
  </si>
  <si>
    <t>This however was rejected after the price was seen, R92 000 would break the budget so we chose to look for alternative 4 ports with gigabit speed routers</t>
  </si>
  <si>
    <t>Lastly we looked at an alternative with 4 native gigabit ports, and finaly the ISR 4431 was discovered to be at an extremely low cost refurbushed, so it became the best cost effective sollution even thoughh it was second hand</t>
  </si>
  <si>
    <t>We chose standard UTP Cat 6 cables over fibre optic cables beceause the firbre optic cables are more expensive</t>
  </si>
  <si>
    <t>The IP addressing scheme required three strictly isolated subnets to ensure maximum security between the classrooms. To facilitate this without introducing the complexity of Layer 2 VLANs</t>
  </si>
  <si>
    <t>, the router required four dedicated Gigabit interfaces (three for the classrooms, one for the ISP).</t>
  </si>
  <si>
    <t>The ISR4431 was mirored in cisco packet tracer with a modular PT-Router</t>
  </si>
  <si>
    <t>Grand Total</t>
  </si>
  <si>
    <t>Layer 2 routing need more IP config</t>
  </si>
  <si>
    <t>If the network were expanded this could create a bigger bottleneck</t>
  </si>
  <si>
    <t>Enterprise Rack Server</t>
  </si>
  <si>
    <t>UTP Category 6 Box (305m)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</si>
</sst>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0.00_-;\-&quot;R&quot;* #,##0.00_-;_-&quot;R&quot;* &quot;-&quot;??_-;_-@_-"/>
    <numFmt numFmtId="164" formatCode="_-\R* #,##0.00_-;&quot;-R&quot;* #,##0.00_-;_-\R* \-??_-;_-@_-"/>
    <numFmt numFmtId="165" formatCode="&quot;R &quot;#,##0.00"/>
  </numFmts>
  <fonts count="24" x14ac:knownFonts="1">
    <font>
      <sz val="11"/>
      <color theme="1"/>
      <name val="Aptos Narrow"/>
      <family val="2"/>
      <charset val="1"/>
    </font>
    <font>
      <sz val="10"/>
      <color rgb="FF000000"/>
      <name val="Arial"/>
      <family val="2"/>
    </font>
    <font>
      <b/>
      <sz val="18"/>
      <color rgb="FF1F3864"/>
      <name val="Arial"/>
      <family val="2"/>
    </font>
    <font>
      <i/>
      <sz val="10"/>
      <color rgb="FF7F7F7F"/>
      <name val="Arial"/>
      <family val="2"/>
    </font>
    <font>
      <b/>
      <sz val="12"/>
      <color rgb="FFFFFFFF"/>
      <name val="Arial"/>
      <family val="2"/>
    </font>
    <font>
      <b/>
      <sz val="10"/>
      <color rgb="FFFFFFFF"/>
      <name val="Arial"/>
      <family val="2"/>
    </font>
    <font>
      <b/>
      <sz val="10"/>
      <color rgb="FF1F3864"/>
      <name val="Arial"/>
      <family val="2"/>
    </font>
    <font>
      <b/>
      <sz val="10"/>
      <color rgb="FF000000"/>
      <name val="Arial"/>
      <family val="2"/>
    </font>
    <font>
      <b/>
      <sz val="10"/>
      <color rgb="FF2E7D32"/>
      <name val="Arial"/>
      <family val="2"/>
    </font>
    <font>
      <i/>
      <sz val="9"/>
      <color rgb="FF7F7F7F"/>
      <name val="Arial"/>
      <family val="2"/>
    </font>
    <font>
      <b/>
      <sz val="14"/>
      <color rgb="FF1F3864"/>
      <name val="Arial"/>
      <family val="2"/>
    </font>
    <font>
      <i/>
      <sz val="11"/>
      <color theme="1"/>
      <name val="Aptos Narrow"/>
      <family val="2"/>
      <charset val="1"/>
    </font>
    <font>
      <b/>
      <sz val="9"/>
      <color rgb="FF7F7F7F"/>
      <name val="Arial"/>
      <family val="2"/>
    </font>
    <font>
      <b/>
      <sz val="12"/>
      <color rgb="FF1F3864"/>
      <name val="Arial"/>
      <family val="2"/>
    </font>
    <font>
      <sz val="10"/>
      <color rgb="FF7F7F7F"/>
      <name val="Arial"/>
      <family val="2"/>
    </font>
    <font>
      <i/>
      <sz val="9"/>
      <color rgb="FF595959"/>
      <name val="Arial"/>
      <family val="2"/>
    </font>
    <font>
      <b/>
      <sz val="9"/>
      <color rgb="FFFFFFFF"/>
      <name val="Arial"/>
      <family val="2"/>
    </font>
    <font>
      <b/>
      <sz val="12"/>
      <color rgb="FF2E7D32"/>
      <name val="Arial"/>
      <family val="2"/>
    </font>
    <font>
      <i/>
      <sz val="9"/>
      <color rgb="FF2E7D32"/>
      <name val="Arial"/>
      <family val="2"/>
    </font>
    <font>
      <b/>
      <sz val="72"/>
      <color theme="8"/>
      <name val="Agency FB"/>
      <family val="2"/>
      <charset val="1"/>
    </font>
    <font>
      <b/>
      <sz val="26"/>
      <color theme="1" tint="4.9897762993255407E-2"/>
      <name val="Amasis MT Pro"/>
      <family val="1"/>
      <charset val="1"/>
    </font>
    <font>
      <b/>
      <sz val="10"/>
      <color theme="1"/>
      <name val="Arial"/>
      <family val="2"/>
    </font>
    <font>
      <b/>
      <sz val="11"/>
      <color theme="1"/>
      <name val="Aptos Narrow"/>
      <family val="2"/>
      <charset val="1"/>
    </font>
    <font>
      <sz val="11"/>
      <color theme="1"/>
      <name val="Aptos Narrow"/>
      <family val="2"/>
    </font>
  </fonts>
  <fills count="12">
    <fill>
      <patternFill patternType="none"/>
    </fill>
    <fill>
      <patternFill patternType="gray125"/>
    </fill>
    <fill>
      <patternFill patternType="solid">
        <fgColor rgb="FFFFFFFF"/>
        <bgColor rgb="FFF2F2F2"/>
      </patternFill>
    </fill>
    <fill>
      <patternFill patternType="solid">
        <fgColor rgb="FF2E7D32"/>
        <bgColor rgb="FF008000"/>
      </patternFill>
    </fill>
    <fill>
      <patternFill patternType="solid">
        <fgColor rgb="FF1F3864"/>
        <bgColor rgb="FF333333"/>
      </patternFill>
    </fill>
    <fill>
      <patternFill patternType="solid">
        <fgColor rgb="FFDCE6F1"/>
        <bgColor rgb="FFE2F0D9"/>
      </patternFill>
    </fill>
    <fill>
      <patternFill patternType="solid">
        <fgColor rgb="FFE2F0D9"/>
        <bgColor rgb="FFDCE6F1"/>
      </patternFill>
    </fill>
    <fill>
      <patternFill patternType="solid">
        <fgColor theme="0" tint="-4.9989318521683403E-2"/>
        <bgColor rgb="FFE2F0D9"/>
      </patternFill>
    </fill>
    <fill>
      <patternFill patternType="solid">
        <fgColor rgb="FFB23B3B"/>
        <bgColor rgb="FF993300"/>
      </patternFill>
    </fill>
    <fill>
      <patternFill patternType="solid">
        <fgColor theme="2" tint="-9.9978637043366805E-2"/>
        <bgColor rgb="FFBFBFBF"/>
      </patternFill>
    </fill>
    <fill>
      <patternFill patternType="solid">
        <fgColor theme="9" tint="0.79998168889431442"/>
        <bgColor rgb="FFF2F2F2"/>
      </patternFill>
    </fill>
    <fill>
      <patternFill patternType="solid">
        <fgColor theme="7" tint="-0.249977111117893"/>
        <bgColor rgb="FF008000"/>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
      <left style="medium">
        <color rgb="FF2E7D32"/>
      </left>
      <right style="thin">
        <color rgb="FFBFBFBF"/>
      </right>
      <top style="medium">
        <color rgb="FF2E7D32"/>
      </top>
      <bottom style="thin">
        <color rgb="FFBFBFBF"/>
      </bottom>
      <diagonal/>
    </border>
    <border>
      <left style="thin">
        <color rgb="FFBFBFBF"/>
      </left>
      <right style="thin">
        <color rgb="FFBFBFBF"/>
      </right>
      <top style="medium">
        <color rgb="FF2E7D32"/>
      </top>
      <bottom style="thin">
        <color rgb="FFBFBFBF"/>
      </bottom>
      <diagonal/>
    </border>
    <border>
      <left style="thin">
        <color rgb="FFBFBFBF"/>
      </left>
      <right style="medium">
        <color rgb="FF2E7D32"/>
      </right>
      <top style="medium">
        <color rgb="FF2E7D32"/>
      </top>
      <bottom style="thin">
        <color rgb="FFBFBFBF"/>
      </bottom>
      <diagonal/>
    </border>
    <border>
      <left style="medium">
        <color rgb="FF2E7D32"/>
      </left>
      <right style="thin">
        <color rgb="FFBFBFBF"/>
      </right>
      <top style="thin">
        <color rgb="FFBFBFBF"/>
      </top>
      <bottom style="thin">
        <color rgb="FFBFBFBF"/>
      </bottom>
      <diagonal/>
    </border>
    <border>
      <left style="thin">
        <color rgb="FFBFBFBF"/>
      </left>
      <right style="medium">
        <color rgb="FF2E7D32"/>
      </right>
      <top style="thin">
        <color rgb="FFBFBFBF"/>
      </top>
      <bottom style="thin">
        <color rgb="FFBFBFBF"/>
      </bottom>
      <diagonal/>
    </border>
    <border>
      <left style="medium">
        <color rgb="FF2E7D32"/>
      </left>
      <right style="thin">
        <color rgb="FFBFBFBF"/>
      </right>
      <top style="thin">
        <color rgb="FFBFBFBF"/>
      </top>
      <bottom style="medium">
        <color rgb="FF2E7D32"/>
      </bottom>
      <diagonal/>
    </border>
    <border>
      <left style="thin">
        <color rgb="FFBFBFBF"/>
      </left>
      <right style="thin">
        <color rgb="FFBFBFBF"/>
      </right>
      <top style="thin">
        <color rgb="FFBFBFBF"/>
      </top>
      <bottom style="medium">
        <color rgb="FF2E7D32"/>
      </bottom>
      <diagonal/>
    </border>
    <border>
      <left/>
      <right/>
      <top style="thin">
        <color theme="3" tint="0.499984740745262"/>
      </top>
      <bottom/>
      <diagonal/>
    </border>
  </borders>
  <cellStyleXfs count="1">
    <xf numFmtId="0" fontId="0" fillId="0" borderId="0"/>
  </cellStyleXfs>
  <cellXfs count="54">
    <xf numFmtId="0" fontId="0" fillId="0" borderId="0" xfId="0"/>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5" fillId="4" borderId="1" xfId="0" applyFont="1" applyFill="1" applyBorder="1" applyAlignment="1">
      <alignment horizontal="left" vertical="center" indent="1"/>
    </xf>
    <xf numFmtId="0" fontId="5" fillId="4" borderId="1" xfId="0" applyFont="1" applyFill="1" applyBorder="1" applyAlignment="1">
      <alignment horizontal="right" vertical="center" indent="1"/>
    </xf>
    <xf numFmtId="0" fontId="6" fillId="5" borderId="1" xfId="0" applyFont="1" applyFill="1" applyBorder="1" applyAlignment="1">
      <alignment horizontal="left" vertical="center" indent="1"/>
    </xf>
    <xf numFmtId="164" fontId="6" fillId="5" borderId="1" xfId="0" applyNumberFormat="1" applyFont="1" applyFill="1" applyBorder="1" applyAlignment="1">
      <alignment horizontal="left" vertical="center" indent="1"/>
    </xf>
    <xf numFmtId="0" fontId="1" fillId="2" borderId="1" xfId="0" applyFont="1" applyFill="1" applyBorder="1" applyAlignment="1">
      <alignment horizontal="left" vertical="center" indent="2"/>
    </xf>
    <xf numFmtId="165" fontId="1" fillId="2" borderId="1" xfId="0" applyNumberFormat="1" applyFont="1" applyFill="1" applyBorder="1" applyAlignment="1">
      <alignment horizontal="right" vertical="center" indent="1"/>
    </xf>
    <xf numFmtId="165" fontId="7" fillId="2" borderId="1" xfId="0" applyNumberFormat="1" applyFont="1" applyFill="1" applyBorder="1" applyAlignment="1">
      <alignment horizontal="right" vertical="center" indent="1"/>
    </xf>
    <xf numFmtId="0" fontId="8" fillId="6" borderId="1" xfId="0" applyFont="1" applyFill="1" applyBorder="1" applyAlignment="1">
      <alignment horizontal="left" vertical="center" indent="2"/>
    </xf>
    <xf numFmtId="165" fontId="8" fillId="6" borderId="1" xfId="0" applyNumberFormat="1" applyFont="1" applyFill="1" applyBorder="1" applyAlignment="1">
      <alignment horizontal="right" vertical="center" indent="1"/>
    </xf>
    <xf numFmtId="0" fontId="8" fillId="2" borderId="0" xfId="0" applyFont="1" applyFill="1" applyAlignment="1">
      <alignment horizontal="left" vertical="center" indent="1"/>
    </xf>
    <xf numFmtId="0" fontId="9" fillId="2" borderId="0" xfId="0" applyFont="1" applyFill="1" applyAlignment="1">
      <alignment vertical="center"/>
    </xf>
    <xf numFmtId="0" fontId="1" fillId="2" borderId="2" xfId="0" applyFont="1" applyFill="1" applyBorder="1" applyAlignment="1">
      <alignment vertical="center"/>
    </xf>
    <xf numFmtId="0" fontId="11" fillId="7" borderId="0" xfId="0" applyFont="1" applyFill="1"/>
    <xf numFmtId="0" fontId="0" fillId="7" borderId="0" xfId="0" applyFill="1"/>
    <xf numFmtId="0" fontId="12" fillId="7" borderId="0" xfId="0" applyFont="1" applyFill="1" applyAlignment="1">
      <alignment horizontal="left" vertical="center" indent="1"/>
    </xf>
    <xf numFmtId="0" fontId="13" fillId="2" borderId="0" xfId="0" applyFont="1" applyFill="1" applyAlignment="1">
      <alignment horizontal="left"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8"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6" fillId="3" borderId="0" xfId="0" applyFont="1" applyFill="1" applyAlignment="1">
      <alignment horizontal="left" vertical="center" indent="1"/>
    </xf>
    <xf numFmtId="0" fontId="17" fillId="2" borderId="0" xfId="0" applyFont="1" applyFill="1" applyAlignment="1">
      <alignment horizontal="left" vertical="center"/>
    </xf>
    <xf numFmtId="0" fontId="5" fillId="4"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8" borderId="5" xfId="0" applyFont="1" applyFill="1" applyBorder="1" applyAlignment="1">
      <alignment horizontal="center" vertical="center"/>
    </xf>
    <xf numFmtId="0" fontId="6" fillId="5" borderId="6" xfId="0" applyFont="1" applyFill="1" applyBorder="1" applyAlignment="1">
      <alignment horizontal="left" vertical="center" indent="1"/>
    </xf>
    <xf numFmtId="0" fontId="14" fillId="2" borderId="7" xfId="0" applyFont="1" applyFill="1" applyBorder="1" applyAlignment="1">
      <alignment horizontal="center" vertical="center" wrapText="1"/>
    </xf>
    <xf numFmtId="0" fontId="6" fillId="5" borderId="8" xfId="0" applyFont="1" applyFill="1" applyBorder="1" applyAlignment="1">
      <alignment horizontal="left" vertical="center" indent="1"/>
    </xf>
    <xf numFmtId="0" fontId="1" fillId="2" borderId="9" xfId="0" applyFont="1" applyFill="1" applyBorder="1" applyAlignment="1">
      <alignment horizontal="center" vertical="center" wrapText="1"/>
    </xf>
    <xf numFmtId="0" fontId="0" fillId="9" borderId="0" xfId="0" applyFill="1"/>
    <xf numFmtId="0" fontId="19" fillId="9" borderId="0" xfId="0" applyFont="1" applyFill="1"/>
    <xf numFmtId="0" fontId="20" fillId="9" borderId="0" xfId="0" applyFont="1" applyFill="1"/>
    <xf numFmtId="0" fontId="1" fillId="2" borderId="10" xfId="0" applyFont="1" applyFill="1" applyBorder="1" applyAlignment="1">
      <alignment vertical="center"/>
    </xf>
    <xf numFmtId="0" fontId="21" fillId="10" borderId="0" xfId="0" applyFont="1" applyFill="1" applyAlignment="1">
      <alignment vertical="center"/>
    </xf>
    <xf numFmtId="0" fontId="21" fillId="10" borderId="0" xfId="0" applyFont="1" applyFill="1" applyAlignment="1">
      <alignment horizontal="center" vertical="center"/>
    </xf>
    <xf numFmtId="0" fontId="22" fillId="10" borderId="0" xfId="0" applyFont="1" applyFill="1"/>
    <xf numFmtId="0" fontId="22" fillId="10" borderId="0" xfId="0" applyFont="1" applyFill="1" applyAlignment="1">
      <alignment horizontal="center"/>
    </xf>
    <xf numFmtId="44" fontId="0" fillId="2" borderId="0" xfId="0" applyNumberFormat="1" applyFill="1"/>
    <xf numFmtId="0" fontId="11" fillId="0" borderId="0" xfId="0" applyFont="1"/>
    <xf numFmtId="0" fontId="4" fillId="11" borderId="0" xfId="0" applyFont="1" applyFill="1" applyAlignment="1">
      <alignment horizontal="center" vertical="center"/>
    </xf>
    <xf numFmtId="0" fontId="18" fillId="6" borderId="0" xfId="0" applyFont="1" applyFill="1" applyAlignment="1">
      <alignment horizontal="left" vertical="center" wrapText="1" indent="1"/>
    </xf>
    <xf numFmtId="0" fontId="4" fillId="3" borderId="0" xfId="0" applyFont="1" applyFill="1" applyAlignment="1">
      <alignment horizontal="center" vertical="center"/>
    </xf>
    <xf numFmtId="0" fontId="4" fillId="3" borderId="0" xfId="0" applyFont="1" applyFill="1" applyAlignment="1">
      <alignment horizontal="left" vertical="center" indent="1"/>
    </xf>
    <xf numFmtId="0" fontId="15" fillId="7" borderId="0" xfId="0" applyFont="1" applyFill="1" applyAlignment="1">
      <alignment horizontal="left" vertical="center" wrapText="1" indent="1"/>
    </xf>
    <xf numFmtId="0" fontId="10" fillId="2" borderId="2" xfId="0" applyFont="1" applyFill="1" applyBorder="1" applyAlignment="1">
      <alignment horizontal="center" vertical="center"/>
    </xf>
    <xf numFmtId="44" fontId="6" fillId="5" borderId="1" xfId="0" applyNumberFormat="1" applyFont="1" applyFill="1" applyBorder="1" applyAlignment="1">
      <alignment horizontal="left" vertical="center" indent="1"/>
    </xf>
    <xf numFmtId="0" fontId="6" fillId="5" borderId="0" xfId="0" applyFont="1" applyFill="1" applyBorder="1" applyAlignment="1">
      <alignment horizontal="left" vertical="center" indent="1"/>
    </xf>
    <xf numFmtId="0" fontId="23" fillId="0" borderId="0" xfId="0" applyFont="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A02B93"/>
      <rgbColor rgb="FFF2F2F2"/>
      <rgbColor rgb="FFDCE6F1"/>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2E7D32"/>
      <rgbColor rgb="FF0D0D0D"/>
      <rgbColor rgb="FF333300"/>
      <rgbColor rgb="FF993300"/>
      <rgbColor rgb="FFB23B3B"/>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17</xdr:col>
      <xdr:colOff>577800</xdr:colOff>
      <xdr:row>11</xdr:row>
      <xdr:rowOff>175320</xdr:rowOff>
    </xdr:from>
    <xdr:to>
      <xdr:col>22</xdr:col>
      <xdr:colOff>463680</xdr:colOff>
      <xdr:row>19</xdr:row>
      <xdr:rowOff>138960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006880" y="3366360"/>
          <a:ext cx="3835440" cy="1411200"/>
        </a:xfrm>
        <a:prstGeom prst="rect">
          <a:avLst/>
        </a:prstGeom>
        <a:ln w="0">
          <a:noFill/>
        </a:ln>
      </xdr:spPr>
    </xdr:pic>
    <xdr:clientData/>
  </xdr:twoCellAnchor>
  <xdr:twoCellAnchor editAs="oneCell">
    <xdr:from>
      <xdr:col>22</xdr:col>
      <xdr:colOff>578880</xdr:colOff>
      <xdr:row>10</xdr:row>
      <xdr:rowOff>131400</xdr:rowOff>
    </xdr:from>
    <xdr:to>
      <xdr:col>30</xdr:col>
      <xdr:colOff>320400</xdr:colOff>
      <xdr:row>23</xdr:row>
      <xdr:rowOff>218880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7957520" y="3141360"/>
          <a:ext cx="6060960" cy="2440080"/>
        </a:xfrm>
        <a:prstGeom prst="rect">
          <a:avLst/>
        </a:prstGeom>
        <a:ln w="0">
          <a:noFill/>
        </a:ln>
      </xdr:spPr>
    </xdr:pic>
    <xdr:clientData/>
  </xdr:twoCellAnchor>
  <xdr:twoCellAnchor editAs="oneCell">
    <xdr:from>
      <xdr:col>1</xdr:col>
      <xdr:colOff>28440</xdr:colOff>
      <xdr:row>25</xdr:row>
      <xdr:rowOff>152640</xdr:rowOff>
    </xdr:from>
    <xdr:to>
      <xdr:col>6</xdr:col>
      <xdr:colOff>265320</xdr:colOff>
      <xdr:row>40</xdr:row>
      <xdr:rowOff>42840</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18280" y="6115320"/>
          <a:ext cx="4186800" cy="2604960"/>
        </a:xfrm>
        <a:prstGeom prst="rect">
          <a:avLst/>
        </a:prstGeom>
        <a:ln w="0">
          <a:noFill/>
        </a:ln>
      </xdr:spPr>
    </xdr:pic>
    <xdr:clientData/>
  </xdr:twoCellAnchor>
  <xdr:twoCellAnchor editAs="oneCell">
    <xdr:from>
      <xdr:col>5</xdr:col>
      <xdr:colOff>100440</xdr:colOff>
      <xdr:row>9</xdr:row>
      <xdr:rowOff>152280</xdr:rowOff>
    </xdr:from>
    <xdr:to>
      <xdr:col>9</xdr:col>
      <xdr:colOff>2160</xdr:colOff>
      <xdr:row>19</xdr:row>
      <xdr:rowOff>87840</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4050000" y="2981160"/>
          <a:ext cx="3061800" cy="1745280"/>
        </a:xfrm>
        <a:prstGeom prst="rect">
          <a:avLst/>
        </a:prstGeom>
        <a:ln w="0">
          <a:noFill/>
        </a:ln>
      </xdr:spPr>
    </xdr:pic>
    <xdr:clientData/>
  </xdr:twoCellAnchor>
  <xdr:twoCellAnchor editAs="oneCell">
    <xdr:from>
      <xdr:col>9</xdr:col>
      <xdr:colOff>220320</xdr:colOff>
      <xdr:row>10</xdr:row>
      <xdr:rowOff>0</xdr:rowOff>
    </xdr:from>
    <xdr:to>
      <xdr:col>15</xdr:col>
      <xdr:colOff>274320</xdr:colOff>
      <xdr:row>20</xdr:row>
      <xdr:rowOff>33120</xdr:rowOff>
    </xdr:to>
    <xdr:pic>
      <xdr:nvPicPr>
        <xdr:cNvPr id="6" name="Picture 5">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tretch/>
      </xdr:blipFill>
      <xdr:spPr>
        <a:xfrm>
          <a:off x="7329960" y="3009960"/>
          <a:ext cx="4793400" cy="1842840"/>
        </a:xfrm>
        <a:prstGeom prst="rect">
          <a:avLst/>
        </a:prstGeom>
        <a:ln w="0">
          <a:noFill/>
        </a:ln>
      </xdr:spPr>
    </xdr:pic>
    <xdr:clientData/>
  </xdr:twoCellAnchor>
  <xdr:twoCellAnchor editAs="oneCell">
    <xdr:from>
      <xdr:col>6</xdr:col>
      <xdr:colOff>527040</xdr:colOff>
      <xdr:row>26</xdr:row>
      <xdr:rowOff>18360</xdr:rowOff>
    </xdr:from>
    <xdr:to>
      <xdr:col>14</xdr:col>
      <xdr:colOff>28800</xdr:colOff>
      <xdr:row>40</xdr:row>
      <xdr:rowOff>112680</xdr:rowOff>
    </xdr:to>
    <xdr:pic>
      <xdr:nvPicPr>
        <xdr:cNvPr id="7" name="Picture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stretch/>
      </xdr:blipFill>
      <xdr:spPr>
        <a:xfrm>
          <a:off x="5266800" y="6162120"/>
          <a:ext cx="5821200" cy="2628000"/>
        </a:xfrm>
        <a:prstGeom prst="rect">
          <a:avLst/>
        </a:prstGeom>
        <a:ln w="0">
          <a:noFill/>
        </a:ln>
      </xdr:spPr>
    </xdr:pic>
    <xdr:clientData/>
  </xdr:twoCellAnchor>
  <xdr:twoCellAnchor editAs="oneCell">
    <xdr:from>
      <xdr:col>0</xdr:col>
      <xdr:colOff>496440</xdr:colOff>
      <xdr:row>9</xdr:row>
      <xdr:rowOff>178560</xdr:rowOff>
    </xdr:from>
    <xdr:to>
      <xdr:col>4</xdr:col>
      <xdr:colOff>253080</xdr:colOff>
      <xdr:row>19</xdr:row>
      <xdr:rowOff>7560</xdr:rowOff>
    </xdr:to>
    <xdr:pic>
      <xdr:nvPicPr>
        <xdr:cNvPr id="8" name="Picture 7">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a:stretch/>
      </xdr:blipFill>
      <xdr:spPr>
        <a:xfrm>
          <a:off x="496440" y="3007440"/>
          <a:ext cx="2916360" cy="1638720"/>
        </a:xfrm>
        <a:prstGeom prst="rect">
          <a:avLst/>
        </a:prstGeom>
        <a:ln w="0">
          <a:noFill/>
        </a:ln>
      </xdr:spPr>
    </xdr:pic>
    <xdr:clientData/>
  </xdr:twoCellAnchor>
  <xdr:twoCellAnchor editAs="oneCell">
    <xdr:from>
      <xdr:col>0</xdr:col>
      <xdr:colOff>403560</xdr:colOff>
      <xdr:row>46</xdr:row>
      <xdr:rowOff>62280</xdr:rowOff>
    </xdr:from>
    <xdr:to>
      <xdr:col>8</xdr:col>
      <xdr:colOff>574560</xdr:colOff>
      <xdr:row>57</xdr:row>
      <xdr:rowOff>60840</xdr:rowOff>
    </xdr:to>
    <xdr:pic>
      <xdr:nvPicPr>
        <xdr:cNvPr id="9" name="Picture 8">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a:stretch/>
      </xdr:blipFill>
      <xdr:spPr>
        <a:xfrm>
          <a:off x="403560" y="10063440"/>
          <a:ext cx="6490440" cy="1989360"/>
        </a:xfrm>
        <a:prstGeom prst="rect">
          <a:avLst/>
        </a:prstGeom>
        <a:ln w="0">
          <a:noFill/>
        </a:ln>
      </xdr:spPr>
    </xdr:pic>
    <xdr:clientData/>
  </xdr:twoCellAnchor>
  <xdr:twoCellAnchor editAs="oneCell">
    <xdr:from>
      <xdr:col>10</xdr:col>
      <xdr:colOff>562680</xdr:colOff>
      <xdr:row>45</xdr:row>
      <xdr:rowOff>151920</xdr:rowOff>
    </xdr:from>
    <xdr:to>
      <xdr:col>19</xdr:col>
      <xdr:colOff>390960</xdr:colOff>
      <xdr:row>57</xdr:row>
      <xdr:rowOff>180360</xdr:rowOff>
    </xdr:to>
    <xdr:pic>
      <xdr:nvPicPr>
        <xdr:cNvPr id="10" name="Picture 9">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a:stretch/>
      </xdr:blipFill>
      <xdr:spPr>
        <a:xfrm>
          <a:off x="8462160" y="9972360"/>
          <a:ext cx="6937560" cy="2199960"/>
        </a:xfrm>
        <a:prstGeom prst="rect">
          <a:avLst/>
        </a:prstGeom>
        <a:ln w="0">
          <a:noFill/>
        </a:ln>
      </xdr:spPr>
    </xdr:pic>
    <xdr:clientData/>
  </xdr:twoCellAnchor>
  <xdr:twoCellAnchor editAs="oneCell">
    <xdr:from>
      <xdr:col>33</xdr:col>
      <xdr:colOff>190440</xdr:colOff>
      <xdr:row>10</xdr:row>
      <xdr:rowOff>6480</xdr:rowOff>
    </xdr:from>
    <xdr:to>
      <xdr:col>41</xdr:col>
      <xdr:colOff>579240</xdr:colOff>
      <xdr:row>20</xdr:row>
      <xdr:rowOff>57240</xdr:rowOff>
    </xdr:to>
    <xdr:pic>
      <xdr:nvPicPr>
        <xdr:cNvPr id="11" name="Picture 10">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a:stretch/>
      </xdr:blipFill>
      <xdr:spPr>
        <a:xfrm>
          <a:off x="26258400" y="3016440"/>
          <a:ext cx="6708240" cy="1860480"/>
        </a:xfrm>
        <a:prstGeom prst="rect">
          <a:avLst/>
        </a:prstGeom>
        <a:ln w="0">
          <a:noFill/>
        </a:ln>
      </xdr:spPr>
    </xdr:pic>
    <xdr:clientData/>
  </xdr:twoCellAnchor>
  <xdr:twoCellAnchor editAs="oneCell">
    <xdr:from>
      <xdr:col>42</xdr:col>
      <xdr:colOff>269280</xdr:colOff>
      <xdr:row>9</xdr:row>
      <xdr:rowOff>160560</xdr:rowOff>
    </xdr:from>
    <xdr:to>
      <xdr:col>51</xdr:col>
      <xdr:colOff>360360</xdr:colOff>
      <xdr:row>21</xdr:row>
      <xdr:rowOff>164520</xdr:rowOff>
    </xdr:to>
    <xdr:pic>
      <xdr:nvPicPr>
        <xdr:cNvPr id="12" name="Picture 11">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a:stretch/>
      </xdr:blipFill>
      <xdr:spPr>
        <a:xfrm>
          <a:off x="33446880" y="2989440"/>
          <a:ext cx="7200360" cy="2175840"/>
        </a:xfrm>
        <a:prstGeom prst="rect">
          <a:avLst/>
        </a:prstGeom>
        <a:ln w="0">
          <a:noFill/>
        </a:ln>
      </xdr:spPr>
    </xdr:pic>
    <xdr:clientData/>
  </xdr:twoCellAnchor>
  <xdr:twoCellAnchor editAs="oneCell">
    <xdr:from>
      <xdr:col>34</xdr:col>
      <xdr:colOff>190440</xdr:colOff>
      <xdr:row>22</xdr:row>
      <xdr:rowOff>88560</xdr:rowOff>
    </xdr:from>
    <xdr:to>
      <xdr:col>42</xdr:col>
      <xdr:colOff>174240</xdr:colOff>
      <xdr:row>33</xdr:row>
      <xdr:rowOff>176760</xdr:rowOff>
    </xdr:to>
    <xdr:pic>
      <xdr:nvPicPr>
        <xdr:cNvPr id="13" name="Picture 12">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a:stretch/>
      </xdr:blipFill>
      <xdr:spPr>
        <a:xfrm>
          <a:off x="27048240" y="5270040"/>
          <a:ext cx="6303600" cy="2317320"/>
        </a:xfrm>
        <a:prstGeom prst="rect">
          <a:avLst/>
        </a:prstGeom>
        <a:ln w="0">
          <a:noFill/>
        </a:ln>
      </xdr:spPr>
    </xdr:pic>
    <xdr:clientData/>
  </xdr:twoCellAnchor>
  <xdr:twoCellAnchor editAs="oneCell">
    <xdr:from>
      <xdr:col>41</xdr:col>
      <xdr:colOff>471240</xdr:colOff>
      <xdr:row>117</xdr:row>
      <xdr:rowOff>91440</xdr:rowOff>
    </xdr:from>
    <xdr:to>
      <xdr:col>50</xdr:col>
      <xdr:colOff>233640</xdr:colOff>
      <xdr:row>129</xdr:row>
      <xdr:rowOff>36720</xdr:rowOff>
    </xdr:to>
    <xdr:pic>
      <xdr:nvPicPr>
        <xdr:cNvPr id="14" name="Picture 14">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a:stretch/>
      </xdr:blipFill>
      <xdr:spPr>
        <a:xfrm>
          <a:off x="32858640" y="23180040"/>
          <a:ext cx="6872040" cy="2117160"/>
        </a:xfrm>
        <a:prstGeom prst="rect">
          <a:avLst/>
        </a:prstGeom>
        <a:ln w="0">
          <a:noFill/>
        </a:ln>
      </xdr:spPr>
    </xdr:pic>
    <xdr:clientData/>
  </xdr:twoCellAnchor>
  <xdr:twoCellAnchor editAs="oneCell">
    <xdr:from>
      <xdr:col>0</xdr:col>
      <xdr:colOff>430560</xdr:colOff>
      <xdr:row>67</xdr:row>
      <xdr:rowOff>131760</xdr:rowOff>
    </xdr:from>
    <xdr:to>
      <xdr:col>9</xdr:col>
      <xdr:colOff>157680</xdr:colOff>
      <xdr:row>89</xdr:row>
      <xdr:rowOff>79920</xdr:rowOff>
    </xdr:to>
    <xdr:pic>
      <xdr:nvPicPr>
        <xdr:cNvPr id="15" name="Picture 15">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a:stretch/>
      </xdr:blipFill>
      <xdr:spPr>
        <a:xfrm>
          <a:off x="430560" y="14171760"/>
          <a:ext cx="6836760" cy="3929400"/>
        </a:xfrm>
        <a:prstGeom prst="rect">
          <a:avLst/>
        </a:prstGeom>
        <a:ln w="0">
          <a:noFill/>
        </a:ln>
      </xdr:spPr>
    </xdr:pic>
    <xdr:clientData/>
  </xdr:twoCellAnchor>
  <xdr:twoCellAnchor editAs="oneCell">
    <xdr:from>
      <xdr:col>9</xdr:col>
      <xdr:colOff>343080</xdr:colOff>
      <xdr:row>70</xdr:row>
      <xdr:rowOff>57240</xdr:rowOff>
    </xdr:from>
    <xdr:to>
      <xdr:col>20</xdr:col>
      <xdr:colOff>590400</xdr:colOff>
      <xdr:row>84</xdr:row>
      <xdr:rowOff>143640</xdr:rowOff>
    </xdr:to>
    <xdr:pic>
      <xdr:nvPicPr>
        <xdr:cNvPr id="16" name="Picture 16">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a:stretch/>
      </xdr:blipFill>
      <xdr:spPr>
        <a:xfrm>
          <a:off x="7452720" y="14640120"/>
          <a:ext cx="8936640" cy="262008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2" displayName="Table22" ref="D5:H11" totalsRowShown="0">
  <tableColumns count="5">
    <tableColumn id="1" xr3:uid="{00000000-0010-0000-0000-000001000000}" name="Model"/>
    <tableColumn id="2" xr3:uid="{00000000-0010-0000-0000-000002000000}" name="Price 1"/>
    <tableColumn id="3" xr3:uid="{00000000-0010-0000-0000-000003000000}" name="Price 2"/>
    <tableColumn id="4" xr3:uid="{00000000-0010-0000-0000-000004000000}" name="Price 3"/>
    <tableColumn id="5" xr3:uid="{00000000-0010-0000-0000-000005000000}" name="AVG Pri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C15:E19" totalsRowShown="0">
  <tableColumns count="3">
    <tableColumn id="1" xr3:uid="{00000000-0010-0000-0100-000001000000}" name="Type"/>
    <tableColumn id="2" xr3:uid="{00000000-0010-0000-0100-000002000000}" name="Advantages"/>
    <tableColumn id="3" xr3:uid="{00000000-0010-0000-0100-000003000000}" name="Disadvantag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5" displayName="Table35" ref="C24:E28" totalsRowShown="0">
  <tableColumns count="3">
    <tableColumn id="1" xr3:uid="{00000000-0010-0000-0200-000001000000}" name="Type"/>
    <tableColumn id="2" xr3:uid="{00000000-0010-0000-0200-000002000000}" name="Advantages"/>
    <tableColumn id="3" xr3:uid="{00000000-0010-0000-0200-000003000000}" name="Disadvantag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56" displayName="Table356" ref="G15:I19" totalsRowShown="0">
  <tableColumns count="3">
    <tableColumn id="1" xr3:uid="{00000000-0010-0000-0300-000001000000}" name="Type"/>
    <tableColumn id="2" xr3:uid="{00000000-0010-0000-0300-000002000000}" name="Advantages"/>
    <tableColumn id="3" xr3:uid="{00000000-0010-0000-0300-000003000000}" name="Disadvantag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567" displayName="Table3567" ref="G24:I28" totalsRowShown="0">
  <tableColumns count="3">
    <tableColumn id="1" xr3:uid="{00000000-0010-0000-0400-000001000000}" name="Type"/>
    <tableColumn id="2" xr3:uid="{00000000-0010-0000-0400-000002000000}" name="Advantages"/>
    <tableColumn id="3" xr3:uid="{00000000-0010-0000-0400-000003000000}" name="Disadvantag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AA65"/>
  <sheetViews>
    <sheetView showGridLines="0" tabSelected="1" zoomScaleNormal="100" workbookViewId="0">
      <selection activeCell="K14" sqref="K14"/>
    </sheetView>
  </sheetViews>
  <sheetFormatPr defaultColWidth="8.88671875" defaultRowHeight="14.4" x14ac:dyDescent="0.3"/>
  <cols>
    <col min="1" max="2" width="2" style="1" customWidth="1"/>
    <col min="3" max="3" width="26" style="1" customWidth="1"/>
    <col min="4" max="4" width="25.44140625" style="1" customWidth="1"/>
    <col min="5" max="5" width="25" style="1" customWidth="1"/>
    <col min="6" max="6" width="20" style="1" customWidth="1"/>
    <col min="7" max="7" width="25" style="1" customWidth="1"/>
    <col min="8" max="9" width="26" style="1" customWidth="1"/>
    <col min="10" max="10" width="3" style="1" customWidth="1"/>
    <col min="11" max="11" width="23.77734375" style="1" customWidth="1"/>
    <col min="12" max="12" width="14.21875" style="1" customWidth="1"/>
    <col min="13" max="13" width="16.44140625" style="1" customWidth="1"/>
    <col min="14" max="14" width="23.77734375" style="1" customWidth="1"/>
    <col min="15" max="15" width="12.77734375" style="1" customWidth="1"/>
    <col min="16" max="16" width="8.88671875" style="1"/>
    <col min="17" max="17" width="12.33203125" style="1" customWidth="1"/>
    <col min="18" max="18" width="15.33203125" style="1" customWidth="1"/>
    <col min="19" max="16384" width="8.88671875" style="1"/>
  </cols>
  <sheetData>
    <row r="1" spans="1:27" ht="31.5" customHeight="1" x14ac:dyDescent="0.3">
      <c r="A1" s="2"/>
      <c r="B1" s="2"/>
      <c r="C1" s="3" t="s">
        <v>0</v>
      </c>
      <c r="D1" s="2"/>
      <c r="E1" s="2"/>
      <c r="F1" s="2"/>
      <c r="G1" s="2"/>
      <c r="H1" s="2"/>
      <c r="I1" s="2"/>
      <c r="J1" s="2"/>
      <c r="K1" s="2"/>
    </row>
    <row r="2" spans="1:27" ht="18" customHeight="1" x14ac:dyDescent="0.3">
      <c r="A2" s="2"/>
      <c r="B2" s="2"/>
      <c r="C2" s="4"/>
      <c r="D2" s="2"/>
      <c r="E2" s="2"/>
      <c r="F2" s="2"/>
      <c r="G2" s="2"/>
      <c r="H2" s="2"/>
      <c r="I2" s="2"/>
      <c r="J2" s="2"/>
      <c r="K2" s="2"/>
    </row>
    <row r="3" spans="1:27" ht="30" customHeight="1" x14ac:dyDescent="0.3">
      <c r="A3" s="2"/>
      <c r="B3" s="2"/>
      <c r="C3" s="48" t="s">
        <v>1</v>
      </c>
      <c r="D3" s="48"/>
      <c r="E3" s="48"/>
      <c r="F3" s="48"/>
      <c r="G3" s="48"/>
      <c r="H3" s="48"/>
      <c r="I3" s="48"/>
      <c r="J3" s="2"/>
      <c r="K3" s="2"/>
    </row>
    <row r="4" spans="1:27" ht="12" customHeight="1" x14ac:dyDescent="0.3">
      <c r="A4" s="2"/>
      <c r="B4" s="2"/>
      <c r="C4" s="2"/>
      <c r="D4" s="2"/>
      <c r="E4" s="2"/>
      <c r="F4" s="2"/>
      <c r="G4" s="2"/>
      <c r="H4" s="2"/>
      <c r="I4" s="2"/>
      <c r="J4" s="2"/>
      <c r="K4" s="2"/>
    </row>
    <row r="5" spans="1:27" ht="21.75" customHeight="1" x14ac:dyDescent="0.3">
      <c r="A5" s="2"/>
      <c r="B5" s="2"/>
      <c r="D5" s="5" t="s">
        <v>2</v>
      </c>
      <c r="E5" s="6" t="s">
        <v>3</v>
      </c>
      <c r="F5" s="6" t="s">
        <v>4</v>
      </c>
      <c r="G5" s="6" t="s">
        <v>5</v>
      </c>
      <c r="H5" s="6" t="s">
        <v>6</v>
      </c>
      <c r="I5" s="2"/>
      <c r="J5" s="2"/>
      <c r="K5" s="2"/>
    </row>
    <row r="6" spans="1:27" ht="18.75" customHeight="1" x14ac:dyDescent="0.3">
      <c r="A6" s="2"/>
      <c r="B6" s="2"/>
      <c r="D6" s="7" t="s">
        <v>7</v>
      </c>
      <c r="E6" s="8"/>
      <c r="F6" s="8"/>
      <c r="G6" s="8"/>
      <c r="H6" s="8"/>
      <c r="I6" s="2"/>
      <c r="J6" s="2"/>
      <c r="K6" s="2"/>
    </row>
    <row r="7" spans="1:27" ht="18.75" customHeight="1" x14ac:dyDescent="0.3">
      <c r="A7" s="2"/>
      <c r="B7" s="2"/>
      <c r="D7" s="9" t="s">
        <v>8</v>
      </c>
      <c r="E7" s="10">
        <v>6500</v>
      </c>
      <c r="F7" s="10">
        <v>8050</v>
      </c>
      <c r="G7" s="10"/>
      <c r="H7" s="11">
        <f>SUM(E7:G7)/COUNT(Table22[[#This Row],[Price 1]:[Price 3]])</f>
        <v>7275</v>
      </c>
      <c r="I7" s="2"/>
      <c r="J7" s="2"/>
      <c r="K7" s="2"/>
    </row>
    <row r="8" spans="1:27" ht="18.75" customHeight="1" x14ac:dyDescent="0.3">
      <c r="A8" s="2"/>
      <c r="B8" s="2"/>
      <c r="D8" s="9" t="s">
        <v>9</v>
      </c>
      <c r="E8" s="10">
        <v>92000</v>
      </c>
      <c r="F8" s="10"/>
      <c r="G8" s="10"/>
      <c r="H8" s="11">
        <f>SUM(E8:G8)/COUNT(Table22[[#This Row],[Price 1]:[Price 3]])</f>
        <v>92000</v>
      </c>
      <c r="I8" s="2"/>
      <c r="J8" s="2"/>
      <c r="K8" s="2"/>
    </row>
    <row r="9" spans="1:27" ht="18.75" customHeight="1" x14ac:dyDescent="0.3">
      <c r="A9" s="2"/>
      <c r="B9" s="2"/>
      <c r="D9" s="9" t="s">
        <v>10</v>
      </c>
      <c r="E9" s="10">
        <v>5000</v>
      </c>
      <c r="F9" s="10"/>
      <c r="G9" s="10"/>
      <c r="H9" s="11">
        <f>SUM(E9:G9)/COUNT(Table22[[#This Row],[Price 1]:[Price 3]])</f>
        <v>5000</v>
      </c>
      <c r="I9" s="2"/>
      <c r="J9" s="2"/>
      <c r="K9" s="2"/>
    </row>
    <row r="10" spans="1:27" ht="18.75" customHeight="1" x14ac:dyDescent="0.3">
      <c r="A10" s="2"/>
      <c r="B10" s="2"/>
      <c r="D10" s="12" t="s">
        <v>11</v>
      </c>
      <c r="E10" s="13">
        <v>5000</v>
      </c>
      <c r="F10" s="13">
        <v>3913</v>
      </c>
      <c r="G10" s="13">
        <v>4142</v>
      </c>
      <c r="H10" s="13">
        <f>SUM(E10:G10)/COUNT(Table22[[#This Row],[Price 1]:[Price 3]])</f>
        <v>4351.666666666667</v>
      </c>
      <c r="I10" s="14" t="s">
        <v>12</v>
      </c>
      <c r="J10" s="2"/>
      <c r="K10" s="2"/>
    </row>
    <row r="11" spans="1:27" ht="18" customHeight="1" x14ac:dyDescent="0.3">
      <c r="A11" s="2"/>
      <c r="B11" s="2"/>
      <c r="E11" s="15" t="s">
        <v>17</v>
      </c>
      <c r="F11" s="2"/>
      <c r="G11" s="2"/>
      <c r="H11" s="2"/>
      <c r="I11" s="2"/>
      <c r="J11" s="2"/>
      <c r="K11" s="2"/>
    </row>
    <row r="12" spans="1:27" s="17" customFormat="1" ht="27.75" customHeight="1" thickBot="1" x14ac:dyDescent="0.35">
      <c r="A12" s="2"/>
      <c r="B12" s="2"/>
      <c r="C12" s="16"/>
      <c r="D12" s="16"/>
      <c r="E12" s="16"/>
      <c r="F12" s="50" t="s">
        <v>18</v>
      </c>
      <c r="G12" s="16"/>
      <c r="H12" s="16"/>
      <c r="I12" s="16"/>
      <c r="J12" s="2"/>
      <c r="K12" s="2"/>
      <c r="T12" s="18"/>
      <c r="U12" s="18"/>
      <c r="V12" s="18"/>
      <c r="W12" s="18"/>
      <c r="X12" s="18"/>
      <c r="Y12" s="18"/>
      <c r="Z12" s="18"/>
      <c r="AA12" s="18"/>
    </row>
    <row r="13" spans="1:27" ht="15.75" customHeight="1" x14ac:dyDescent="0.3">
      <c r="A13" s="2"/>
      <c r="B13" s="2"/>
      <c r="C13" s="19" t="s">
        <v>19</v>
      </c>
      <c r="D13" s="2"/>
      <c r="E13" s="2"/>
      <c r="F13" s="2"/>
      <c r="G13" s="19" t="s">
        <v>19</v>
      </c>
      <c r="H13" s="2"/>
      <c r="I13" s="2"/>
      <c r="J13" s="2"/>
      <c r="K13" s="2"/>
    </row>
    <row r="14" spans="1:27" ht="21.75" customHeight="1" x14ac:dyDescent="0.3">
      <c r="A14" s="2"/>
      <c r="B14" s="2"/>
      <c r="C14" s="20" t="s">
        <v>20</v>
      </c>
      <c r="D14" s="2"/>
      <c r="E14" s="2"/>
      <c r="F14" s="2"/>
      <c r="G14" s="20" t="s">
        <v>21</v>
      </c>
      <c r="H14" s="2"/>
      <c r="I14" s="2"/>
      <c r="J14" s="2"/>
      <c r="K14" s="2"/>
    </row>
    <row r="15" spans="1:27" ht="21.75" customHeight="1" x14ac:dyDescent="0.3">
      <c r="A15" s="2"/>
      <c r="B15" s="2"/>
      <c r="C15" s="21" t="s">
        <v>22</v>
      </c>
      <c r="D15" s="22" t="s">
        <v>23</v>
      </c>
      <c r="E15" s="23" t="s">
        <v>24</v>
      </c>
      <c r="F15" s="2"/>
      <c r="G15" s="21" t="s">
        <v>22</v>
      </c>
      <c r="H15" s="22" t="s">
        <v>23</v>
      </c>
      <c r="I15" s="23" t="s">
        <v>24</v>
      </c>
      <c r="J15" s="2"/>
      <c r="K15" s="2"/>
    </row>
    <row r="16" spans="1:27" ht="21.75" customHeight="1" x14ac:dyDescent="0.3">
      <c r="A16" s="2"/>
      <c r="B16" s="2"/>
      <c r="C16" s="7" t="s">
        <v>25</v>
      </c>
      <c r="D16" s="24" t="s">
        <v>26</v>
      </c>
      <c r="E16" s="25" t="s">
        <v>27</v>
      </c>
      <c r="F16" s="2"/>
      <c r="G16" s="7" t="s">
        <v>25</v>
      </c>
      <c r="H16" s="25" t="s">
        <v>28</v>
      </c>
      <c r="I16" s="24" t="s">
        <v>26</v>
      </c>
      <c r="J16" s="2"/>
      <c r="K16" s="2"/>
    </row>
    <row r="17" spans="1:27" ht="45.75" customHeight="1" x14ac:dyDescent="0.3">
      <c r="A17" s="2"/>
      <c r="B17" s="2"/>
      <c r="C17" s="7" t="s">
        <v>29</v>
      </c>
      <c r="D17" s="24" t="s">
        <v>26</v>
      </c>
      <c r="E17" s="25" t="s">
        <v>30</v>
      </c>
      <c r="F17" s="2"/>
      <c r="G17" s="7" t="s">
        <v>29</v>
      </c>
      <c r="H17" s="24" t="s">
        <v>26</v>
      </c>
      <c r="I17" s="25" t="s">
        <v>31</v>
      </c>
      <c r="J17" s="2"/>
      <c r="K17" s="2"/>
    </row>
    <row r="18" spans="1:27" ht="21.75" customHeight="1" x14ac:dyDescent="0.3">
      <c r="A18" s="2"/>
      <c r="B18" s="2"/>
      <c r="C18" s="7" t="s">
        <v>32</v>
      </c>
      <c r="D18" s="25" t="s">
        <v>33</v>
      </c>
      <c r="E18" s="24" t="s">
        <v>26</v>
      </c>
      <c r="F18" s="2"/>
      <c r="G18" s="7" t="s">
        <v>32</v>
      </c>
      <c r="H18" s="25" t="s">
        <v>33</v>
      </c>
      <c r="I18" s="24" t="s">
        <v>26</v>
      </c>
      <c r="J18" s="2"/>
      <c r="K18" s="2"/>
    </row>
    <row r="19" spans="1:27" ht="21.75" customHeight="1" x14ac:dyDescent="0.3">
      <c r="A19" s="2"/>
      <c r="B19" s="2"/>
      <c r="C19" s="7" t="s">
        <v>34</v>
      </c>
      <c r="D19" s="25" t="s">
        <v>35</v>
      </c>
      <c r="E19" s="24" t="s">
        <v>26</v>
      </c>
      <c r="F19" s="2"/>
      <c r="G19" s="7" t="s">
        <v>34</v>
      </c>
      <c r="H19" s="25" t="s">
        <v>35</v>
      </c>
      <c r="I19" s="24" t="s">
        <v>26</v>
      </c>
      <c r="J19" s="2"/>
      <c r="K19" s="2"/>
      <c r="T19" s="17"/>
      <c r="U19" s="17"/>
      <c r="V19" s="17"/>
      <c r="W19" s="17"/>
      <c r="X19" s="17"/>
      <c r="Y19" s="17"/>
      <c r="Z19" s="17"/>
      <c r="AA19" s="17"/>
    </row>
    <row r="20" spans="1:27" ht="30.75" customHeight="1" x14ac:dyDescent="0.3">
      <c r="A20" s="2"/>
      <c r="B20" s="2"/>
      <c r="C20" s="49" t="s">
        <v>73</v>
      </c>
      <c r="D20" s="49"/>
      <c r="E20" s="49"/>
      <c r="F20" s="2"/>
      <c r="G20" s="49" t="s">
        <v>36</v>
      </c>
      <c r="H20" s="49"/>
      <c r="I20" s="49"/>
      <c r="J20" s="2"/>
      <c r="K20" s="2"/>
    </row>
    <row r="21" spans="1:27" ht="9.75" customHeight="1" x14ac:dyDescent="0.3">
      <c r="A21" s="2"/>
      <c r="B21" s="2"/>
      <c r="C21" s="2"/>
      <c r="D21" s="2"/>
      <c r="E21" s="2"/>
      <c r="F21" s="2"/>
      <c r="G21" s="2"/>
      <c r="H21" s="2"/>
      <c r="I21" s="2"/>
      <c r="J21" s="2"/>
      <c r="K21" s="2"/>
    </row>
    <row r="22" spans="1:27" ht="15.75" customHeight="1" x14ac:dyDescent="0.3">
      <c r="A22" s="2"/>
      <c r="B22" s="2"/>
      <c r="C22" s="26" t="s">
        <v>37</v>
      </c>
      <c r="D22" s="2"/>
      <c r="E22" s="2"/>
      <c r="F22" s="2"/>
      <c r="G22" s="19" t="s">
        <v>19</v>
      </c>
      <c r="H22" s="2"/>
      <c r="I22" s="2"/>
      <c r="J22" s="2"/>
      <c r="K22" s="2"/>
    </row>
    <row r="23" spans="1:27" ht="21.75" customHeight="1" x14ac:dyDescent="0.3">
      <c r="A23" s="2"/>
      <c r="B23" s="2"/>
      <c r="C23" s="27" t="s">
        <v>38</v>
      </c>
      <c r="D23" s="2"/>
      <c r="E23" s="2"/>
      <c r="F23" s="2"/>
      <c r="G23" s="20" t="s">
        <v>39</v>
      </c>
      <c r="H23" s="2"/>
      <c r="I23" s="2"/>
      <c r="J23" s="2"/>
      <c r="K23" s="2"/>
    </row>
    <row r="24" spans="1:27" ht="21.75" customHeight="1" x14ac:dyDescent="0.3">
      <c r="A24" s="2"/>
      <c r="B24" s="2"/>
      <c r="C24" s="28" t="s">
        <v>22</v>
      </c>
      <c r="D24" s="29" t="s">
        <v>23</v>
      </c>
      <c r="E24" s="30" t="s">
        <v>24</v>
      </c>
      <c r="F24" s="2"/>
      <c r="G24" s="21" t="s">
        <v>22</v>
      </c>
      <c r="H24" s="22" t="s">
        <v>23</v>
      </c>
      <c r="I24" s="23" t="s">
        <v>24</v>
      </c>
      <c r="J24" s="2"/>
      <c r="K24" s="2"/>
    </row>
    <row r="25" spans="1:27" ht="33" customHeight="1" x14ac:dyDescent="0.3">
      <c r="A25" s="2"/>
      <c r="B25" s="2"/>
      <c r="C25" s="31" t="s">
        <v>25</v>
      </c>
      <c r="D25" s="25" t="s">
        <v>40</v>
      </c>
      <c r="E25" s="32" t="s">
        <v>26</v>
      </c>
      <c r="F25" s="2"/>
      <c r="G25" s="7" t="s">
        <v>25</v>
      </c>
      <c r="H25" s="25" t="s">
        <v>28</v>
      </c>
      <c r="I25" s="24" t="s">
        <v>26</v>
      </c>
      <c r="J25" s="2"/>
      <c r="K25" s="2"/>
    </row>
    <row r="26" spans="1:27" ht="33" customHeight="1" x14ac:dyDescent="0.3">
      <c r="A26" s="2"/>
      <c r="B26" s="2"/>
      <c r="C26" s="31" t="s">
        <v>29</v>
      </c>
      <c r="D26" s="25" t="s">
        <v>41</v>
      </c>
      <c r="E26" s="32" t="s">
        <v>26</v>
      </c>
      <c r="F26" s="2"/>
      <c r="G26" s="7" t="s">
        <v>29</v>
      </c>
      <c r="H26" s="24" t="s">
        <v>26</v>
      </c>
      <c r="I26" s="25" t="s">
        <v>42</v>
      </c>
      <c r="J26" s="2"/>
      <c r="K26" s="2"/>
    </row>
    <row r="27" spans="1:27" ht="21.75" customHeight="1" x14ac:dyDescent="0.3">
      <c r="A27" s="2"/>
      <c r="B27" s="2"/>
      <c r="C27" s="31" t="s">
        <v>32</v>
      </c>
      <c r="D27" s="25" t="s">
        <v>33</v>
      </c>
      <c r="E27" s="32" t="s">
        <v>26</v>
      </c>
      <c r="F27" s="2"/>
      <c r="G27" s="7" t="s">
        <v>32</v>
      </c>
      <c r="H27" s="25" t="s">
        <v>33</v>
      </c>
      <c r="I27" s="24" t="s">
        <v>26</v>
      </c>
      <c r="J27" s="2"/>
      <c r="K27" s="2"/>
    </row>
    <row r="28" spans="1:27" ht="33" customHeight="1" thickBot="1" x14ac:dyDescent="0.35">
      <c r="A28" s="2"/>
      <c r="B28" s="2"/>
      <c r="C28" s="33" t="s">
        <v>34</v>
      </c>
      <c r="E28" s="34" t="s">
        <v>72</v>
      </c>
      <c r="F28" s="2"/>
      <c r="G28" s="7" t="s">
        <v>34</v>
      </c>
      <c r="H28" s="25" t="s">
        <v>35</v>
      </c>
      <c r="I28" s="24" t="s">
        <v>26</v>
      </c>
      <c r="J28" s="2"/>
      <c r="K28" s="2"/>
    </row>
    <row r="29" spans="1:27" ht="30.75" customHeight="1" x14ac:dyDescent="0.3">
      <c r="A29" s="2"/>
      <c r="B29" s="2"/>
      <c r="C29" s="46" t="s">
        <v>43</v>
      </c>
      <c r="D29" s="46"/>
      <c r="E29" s="46"/>
      <c r="F29" s="2"/>
      <c r="G29" s="49" t="s">
        <v>73</v>
      </c>
      <c r="H29" s="49"/>
      <c r="I29" s="49"/>
      <c r="J29" s="2"/>
      <c r="K29" s="2"/>
    </row>
    <row r="30" spans="1:27" ht="19.5" customHeight="1" x14ac:dyDescent="0.3">
      <c r="A30" s="2"/>
      <c r="B30" s="2"/>
      <c r="C30" s="46" t="s">
        <v>44</v>
      </c>
      <c r="D30" s="46"/>
      <c r="E30" s="46"/>
      <c r="F30" s="2"/>
      <c r="G30" s="2"/>
      <c r="H30" s="2"/>
      <c r="I30" s="2"/>
      <c r="J30" s="2"/>
      <c r="K30" s="2"/>
    </row>
    <row r="31" spans="1:27" x14ac:dyDescent="0.3">
      <c r="A31" s="2"/>
      <c r="B31" s="2"/>
      <c r="C31" s="2"/>
      <c r="D31" s="2"/>
      <c r="E31" s="2"/>
      <c r="F31" s="2"/>
      <c r="G31" s="2"/>
      <c r="H31" s="2"/>
      <c r="I31" s="2"/>
      <c r="J31" s="2"/>
      <c r="K31" s="2"/>
    </row>
    <row r="32" spans="1:27" x14ac:dyDescent="0.3">
      <c r="A32" s="2"/>
      <c r="B32" s="2"/>
      <c r="C32" s="38"/>
      <c r="D32" s="38"/>
      <c r="E32" s="38"/>
      <c r="F32" s="38"/>
      <c r="G32" s="38"/>
      <c r="H32" s="38"/>
      <c r="I32" s="38"/>
      <c r="J32" s="2"/>
      <c r="K32" s="2"/>
    </row>
    <row r="33" spans="1:11" ht="15.6" x14ac:dyDescent="0.3">
      <c r="A33" s="2"/>
      <c r="B33" s="2"/>
      <c r="C33" s="47" t="s">
        <v>51</v>
      </c>
      <c r="D33" s="47"/>
      <c r="E33" s="47"/>
      <c r="F33" s="47"/>
      <c r="G33" s="47"/>
      <c r="H33" s="47"/>
      <c r="I33" s="47"/>
      <c r="J33" s="2"/>
      <c r="K33" s="2"/>
    </row>
    <row r="34" spans="1:11" x14ac:dyDescent="0.3">
      <c r="A34" s="2"/>
      <c r="B34" s="2"/>
      <c r="C34" s="2"/>
      <c r="D34" s="2"/>
      <c r="E34" s="2"/>
      <c r="F34" s="2"/>
      <c r="G34" s="2"/>
      <c r="H34" s="2"/>
      <c r="I34" s="2"/>
      <c r="J34" s="2"/>
      <c r="K34" s="2"/>
    </row>
    <row r="35" spans="1:11" x14ac:dyDescent="0.3">
      <c r="A35" s="2"/>
      <c r="B35" s="2"/>
      <c r="C35" s="2"/>
      <c r="D35" s="39"/>
      <c r="E35" s="39"/>
      <c r="F35" s="40" t="s">
        <v>62</v>
      </c>
      <c r="G35" s="39"/>
      <c r="H35" s="39"/>
      <c r="I35" s="2"/>
      <c r="J35" s="2"/>
      <c r="K35" s="2"/>
    </row>
    <row r="36" spans="1:11" x14ac:dyDescent="0.3">
      <c r="D36" s="41"/>
      <c r="E36" s="41"/>
      <c r="F36" s="42" t="s">
        <v>60</v>
      </c>
      <c r="G36" s="41"/>
      <c r="H36" s="41"/>
    </row>
    <row r="37" spans="1:11" x14ac:dyDescent="0.3">
      <c r="D37" s="41"/>
      <c r="E37" s="41"/>
      <c r="F37" s="42" t="s">
        <v>52</v>
      </c>
      <c r="G37" s="41"/>
      <c r="H37" s="41"/>
    </row>
    <row r="38" spans="1:11" x14ac:dyDescent="0.3">
      <c r="D38" s="41"/>
      <c r="E38" s="41"/>
      <c r="F38" s="42" t="s">
        <v>61</v>
      </c>
      <c r="G38" s="41"/>
      <c r="H38" s="41"/>
    </row>
    <row r="40" spans="1:11" x14ac:dyDescent="0.3">
      <c r="C40" s="38"/>
      <c r="D40" s="38"/>
      <c r="E40" s="38"/>
      <c r="F40" s="38"/>
      <c r="G40" s="38"/>
      <c r="H40" s="38"/>
      <c r="I40" s="38"/>
    </row>
    <row r="41" spans="1:11" ht="15.6" x14ac:dyDescent="0.3">
      <c r="C41" s="45" t="s">
        <v>53</v>
      </c>
      <c r="D41" s="45"/>
      <c r="E41" s="45"/>
      <c r="F41" s="45"/>
      <c r="G41" s="45"/>
      <c r="H41" s="45"/>
      <c r="I41" s="45"/>
    </row>
    <row r="43" spans="1:11" x14ac:dyDescent="0.3">
      <c r="D43" s="5" t="s">
        <v>54</v>
      </c>
      <c r="E43" s="6" t="s">
        <v>55</v>
      </c>
      <c r="F43" s="6" t="s">
        <v>56</v>
      </c>
      <c r="G43" s="6" t="s">
        <v>57</v>
      </c>
    </row>
    <row r="44" spans="1:11" x14ac:dyDescent="0.3">
      <c r="D44" s="7" t="s">
        <v>58</v>
      </c>
      <c r="E44" s="1">
        <v>1</v>
      </c>
      <c r="F44" s="43">
        <f>MIN(E10:G10)</f>
        <v>3913</v>
      </c>
      <c r="G44" s="43">
        <f>E44*F44</f>
        <v>3913</v>
      </c>
    </row>
    <row r="45" spans="1:11" x14ac:dyDescent="0.3">
      <c r="D45" s="7" t="s">
        <v>14</v>
      </c>
      <c r="E45" s="1">
        <v>4</v>
      </c>
      <c r="F45" s="43" t="e">
        <f>#REF!</f>
        <v>#REF!</v>
      </c>
      <c r="G45" s="43" t="e">
        <f>E45*F45</f>
        <v>#REF!</v>
      </c>
    </row>
    <row r="46" spans="1:11" x14ac:dyDescent="0.3">
      <c r="D46" s="7" t="s">
        <v>75</v>
      </c>
      <c r="E46" s="53">
        <v>2</v>
      </c>
      <c r="F46" s="43">
        <v>1025</v>
      </c>
      <c r="G46" s="43">
        <f>E46*F46</f>
        <v>2050</v>
      </c>
    </row>
    <row r="47" spans="1:11" x14ac:dyDescent="0.3">
      <c r="D47" s="52" t="s">
        <v>74</v>
      </c>
      <c r="E47" s="1">
        <v>1</v>
      </c>
      <c r="F47" s="43">
        <v>12000</v>
      </c>
      <c r="G47" s="43">
        <f>F47</f>
        <v>12000</v>
      </c>
    </row>
    <row r="48" spans="1:11" x14ac:dyDescent="0.3">
      <c r="F48" s="6" t="s">
        <v>71</v>
      </c>
      <c r="G48" s="51" t="e">
        <f>SUM(G44:G47)</f>
        <v>#REF!</v>
      </c>
    </row>
    <row r="50" spans="3:9" x14ac:dyDescent="0.3">
      <c r="C50" s="38"/>
      <c r="D50" s="38"/>
      <c r="E50" s="38"/>
      <c r="F50" s="38"/>
      <c r="G50" s="38"/>
      <c r="H50" s="38"/>
      <c r="I50" s="38"/>
    </row>
    <row r="51" spans="3:9" ht="15.6" x14ac:dyDescent="0.3">
      <c r="C51" s="45" t="s">
        <v>59</v>
      </c>
      <c r="D51" s="45"/>
      <c r="E51" s="45"/>
      <c r="F51" s="45"/>
      <c r="G51" s="45"/>
      <c r="H51" s="45"/>
      <c r="I51" s="45"/>
    </row>
    <row r="53" spans="3:9" x14ac:dyDescent="0.3">
      <c r="C53" s="1" t="s">
        <v>67</v>
      </c>
    </row>
    <row r="55" spans="3:9" x14ac:dyDescent="0.3">
      <c r="C55" s="1" t="s">
        <v>63</v>
      </c>
    </row>
    <row r="57" spans="3:9" x14ac:dyDescent="0.3">
      <c r="C57" s="44" t="s">
        <v>68</v>
      </c>
    </row>
    <row r="58" spans="3:9" x14ac:dyDescent="0.3">
      <c r="C58" s="1" t="s">
        <v>69</v>
      </c>
    </row>
    <row r="60" spans="3:9" x14ac:dyDescent="0.3">
      <c r="C60" s="1" t="s">
        <v>64</v>
      </c>
    </row>
    <row r="61" spans="3:9" x14ac:dyDescent="0.3">
      <c r="C61" s="1" t="s">
        <v>65</v>
      </c>
    </row>
    <row r="63" spans="3:9" x14ac:dyDescent="0.3">
      <c r="C63" s="1" t="s">
        <v>66</v>
      </c>
    </row>
    <row r="65" spans="3:3" x14ac:dyDescent="0.3">
      <c r="C65" s="1" t="s">
        <v>70</v>
      </c>
    </row>
  </sheetData>
  <mergeCells count="9">
    <mergeCell ref="C51:I51"/>
    <mergeCell ref="C30:E30"/>
    <mergeCell ref="C33:I33"/>
    <mergeCell ref="C41:I41"/>
    <mergeCell ref="C3:I3"/>
    <mergeCell ref="C20:E20"/>
    <mergeCell ref="G20:I20"/>
    <mergeCell ref="C29:E29"/>
    <mergeCell ref="G29:I29"/>
  </mergeCells>
  <printOptions horizontalCentered="1"/>
  <pageMargins left="0.4" right="0.4" top="0.5" bottom="0.5" header="0.511811023622047" footer="0.511811023622047"/>
  <pageSetup paperSize="9" orientation="landscape" horizontalDpi="300" verticalDpi="300"/>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J64"/>
  <sheetViews>
    <sheetView topLeftCell="Q12" zoomScale="145" zoomScaleNormal="145" workbookViewId="0">
      <selection activeCell="G67" sqref="G67"/>
    </sheetView>
  </sheetViews>
  <sheetFormatPr defaultColWidth="8.88671875" defaultRowHeight="14.4" x14ac:dyDescent="0.3"/>
  <cols>
    <col min="1" max="16384" width="8.88671875" style="35"/>
  </cols>
  <sheetData>
    <row r="3" spans="3:36" ht="90" customHeight="1" x14ac:dyDescent="1.4">
      <c r="C3" s="36" t="s">
        <v>7</v>
      </c>
      <c r="T3" s="36" t="s">
        <v>13</v>
      </c>
      <c r="AJ3" s="36" t="s">
        <v>15</v>
      </c>
    </row>
    <row r="8" spans="3:36" ht="33" customHeight="1" x14ac:dyDescent="0.65">
      <c r="G8" s="37" t="s">
        <v>45</v>
      </c>
      <c r="W8" s="37" t="s">
        <v>46</v>
      </c>
      <c r="AJ8" s="37" t="s">
        <v>16</v>
      </c>
    </row>
    <row r="24" spans="6:6" ht="33" customHeight="1" x14ac:dyDescent="0.65">
      <c r="F24" s="37" t="s">
        <v>47</v>
      </c>
    </row>
    <row r="44" spans="2:13" ht="33" customHeight="1" x14ac:dyDescent="0.65">
      <c r="B44" s="37" t="s">
        <v>48</v>
      </c>
      <c r="M44" s="37" t="s">
        <v>49</v>
      </c>
    </row>
    <row r="64" spans="7:7" ht="33" customHeight="1" x14ac:dyDescent="0.65">
      <c r="G64" s="37" t="s">
        <v>50</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Screenshots</vt:lpstr>
      <vt:lpstr>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Kruger</dc:creator>
  <dc:description/>
  <cp:lastModifiedBy>Alexander Kruger</cp:lastModifiedBy>
  <cp:revision>0</cp:revision>
  <dcterms:created xsi:type="dcterms:W3CDTF">2026-09-28T04:54:26Z</dcterms:created>
  <dcterms:modified xsi:type="dcterms:W3CDTF">2026-09-30T14:47:03Z</dcterms:modified>
  <dc:language>en-US</dc:language>
</cp:coreProperties>
</file>