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"/>
    </mc:Choice>
  </mc:AlternateContent>
  <xr:revisionPtr revIDLastSave="0" documentId="13_ncr:1_{D7E47731-8C57-4570-BD07-BCFAACFAC5F8}" xr6:coauthVersionLast="37" xr6:coauthVersionMax="37" xr10:uidLastSave="{00000000-0000-0000-0000-000000000000}"/>
  <bookViews>
    <workbookView xWindow="0" yWindow="0" windowWidth="21570" windowHeight="7980" activeTab="12" xr2:uid="{00000000-000D-0000-FFFF-FFFF00000000}"/>
  </bookViews>
  <sheets>
    <sheet name="Poco1" sheetId="2" r:id="rId1"/>
    <sheet name="Mich1" sheetId="3" r:id="rId2"/>
    <sheet name="Chi" sheetId="4" r:id="rId3"/>
    <sheet name="Ken" sheetId="5" r:id="rId4"/>
    <sheet name="NH" sheetId="6" r:id="rId5"/>
    <sheet name="Poco2" sheetId="7" r:id="rId6"/>
    <sheet name="Mich2" sheetId="8" r:id="rId7"/>
    <sheet name="Bristol" sheetId="1" r:id="rId8"/>
    <sheet name="Darlington" sheetId="11" r:id="rId9"/>
    <sheet name="Indy" sheetId="10" r:id="rId10"/>
    <sheet name="Vegas" sheetId="12" r:id="rId11"/>
    <sheet name="Rich2" sheetId="14" r:id="rId12"/>
    <sheet name="Summary" sheetId="9" r:id="rId13"/>
  </sheets>
  <definedNames>
    <definedName name="Bri">Bristol!$A$1:$BZ$100</definedName>
    <definedName name="Chi">Chi!$A$1:$BZ$100</definedName>
    <definedName name="Current">Summary!$A$44:$M$100</definedName>
    <definedName name="Dar">Darlington!$A$1:$BZ$100</definedName>
    <definedName name="Indy">Indy!$A$1:$BZ$100</definedName>
    <definedName name="Ken">Ken!$A$1:$BZ$100</definedName>
    <definedName name="Mich1">Mich1!$A$1:$BZ$100</definedName>
    <definedName name="Mich2">Mich2!$A$1:$BZ$100</definedName>
    <definedName name="NH">NH!$A$1:$BZ$100</definedName>
    <definedName name="Poco1">Poco1!$A$1:$BZ$100</definedName>
    <definedName name="Poco2">Poco2!$A$1:$BZ$100</definedName>
    <definedName name="Rich2">Rich2!$A$1:$BZ$200</definedName>
    <definedName name="Vegas">Vegas!$A$1:$BZ$100</definedName>
  </definedNames>
  <calcPr calcId="162913"/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2" i="9"/>
  <c r="F2" i="9" l="1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BP3" i="9"/>
  <c r="BP4" i="9"/>
  <c r="BP5" i="9"/>
  <c r="BP6" i="9"/>
  <c r="BP7" i="9"/>
  <c r="BP8" i="9"/>
  <c r="BP9" i="9"/>
  <c r="BP10" i="9"/>
  <c r="BP11" i="9"/>
  <c r="BP12" i="9"/>
  <c r="BP13" i="9"/>
  <c r="BP14" i="9"/>
  <c r="BP15" i="9"/>
  <c r="BP16" i="9"/>
  <c r="BP17" i="9"/>
  <c r="BP18" i="9"/>
  <c r="BP19" i="9"/>
  <c r="BP20" i="9"/>
  <c r="BP21" i="9"/>
  <c r="BP22" i="9"/>
  <c r="BP23" i="9"/>
  <c r="BP24" i="9"/>
  <c r="BP25" i="9"/>
  <c r="BP26" i="9"/>
  <c r="BP27" i="9"/>
  <c r="BP28" i="9"/>
  <c r="BP29" i="9"/>
  <c r="BP30" i="9"/>
  <c r="BP31" i="9"/>
  <c r="BP32" i="9"/>
  <c r="BP33" i="9"/>
  <c r="BP34" i="9"/>
  <c r="BP35" i="9"/>
  <c r="BP36" i="9"/>
  <c r="BP37" i="9"/>
  <c r="BP38" i="9"/>
  <c r="BP39" i="9"/>
  <c r="BP40" i="9"/>
  <c r="BP41" i="9"/>
  <c r="BP2" i="9"/>
  <c r="V40" i="14" l="1"/>
  <c r="AO40" i="14" s="1"/>
  <c r="U40" i="14"/>
  <c r="AN40" i="14" s="1"/>
  <c r="T40" i="14"/>
  <c r="BE40" i="14" s="1"/>
  <c r="S40" i="14"/>
  <c r="BD40" i="14" s="1"/>
  <c r="R40" i="14"/>
  <c r="AT40" i="14" s="1"/>
  <c r="Q40" i="14"/>
  <c r="AS40" i="14" s="1"/>
  <c r="P40" i="14"/>
  <c r="BA40" i="14" s="1"/>
  <c r="O40" i="14"/>
  <c r="AQ40" i="14" s="1"/>
  <c r="N40" i="14"/>
  <c r="W40" i="14" s="1"/>
  <c r="AT39" i="14"/>
  <c r="V39" i="14"/>
  <c r="AO39" i="14" s="1"/>
  <c r="U39" i="14"/>
  <c r="AN39" i="14" s="1"/>
  <c r="T39" i="14"/>
  <c r="BE39" i="14" s="1"/>
  <c r="S39" i="14"/>
  <c r="BD39" i="14" s="1"/>
  <c r="R39" i="14"/>
  <c r="BC39" i="14" s="1"/>
  <c r="Q39" i="14"/>
  <c r="AS39" i="14" s="1"/>
  <c r="P39" i="14"/>
  <c r="AR39" i="14" s="1"/>
  <c r="O39" i="14"/>
  <c r="AH39" i="14" s="1"/>
  <c r="N39" i="14"/>
  <c r="AU38" i="14"/>
  <c r="AP38" i="14"/>
  <c r="AH38" i="14"/>
  <c r="AG38" i="14"/>
  <c r="V38" i="14"/>
  <c r="AO38" i="14" s="1"/>
  <c r="U38" i="14"/>
  <c r="AN38" i="14" s="1"/>
  <c r="T38" i="14"/>
  <c r="BE38" i="14" s="1"/>
  <c r="S38" i="14"/>
  <c r="BD38" i="14" s="1"/>
  <c r="R38" i="14"/>
  <c r="BC38" i="14" s="1"/>
  <c r="Q38" i="14"/>
  <c r="AS38" i="14" s="1"/>
  <c r="P38" i="14"/>
  <c r="BA38" i="14" s="1"/>
  <c r="O38" i="14"/>
  <c r="AZ38" i="14" s="1"/>
  <c r="N38" i="14"/>
  <c r="AY38" i="14" s="1"/>
  <c r="AZ37" i="14"/>
  <c r="AT37" i="14"/>
  <c r="AK37" i="14"/>
  <c r="AH37" i="14"/>
  <c r="V37" i="14"/>
  <c r="AO37" i="14" s="1"/>
  <c r="U37" i="14"/>
  <c r="AN37" i="14" s="1"/>
  <c r="T37" i="14"/>
  <c r="BE37" i="14" s="1"/>
  <c r="S37" i="14"/>
  <c r="BD37" i="14" s="1"/>
  <c r="R37" i="14"/>
  <c r="BC37" i="14" s="1"/>
  <c r="Q37" i="14"/>
  <c r="AS37" i="14" s="1"/>
  <c r="P37" i="14"/>
  <c r="AR37" i="14" s="1"/>
  <c r="O37" i="14"/>
  <c r="AQ37" i="14" s="1"/>
  <c r="N37" i="14"/>
  <c r="AT36" i="14"/>
  <c r="AK36" i="14"/>
  <c r="V36" i="14"/>
  <c r="AO36" i="14" s="1"/>
  <c r="U36" i="14"/>
  <c r="AN36" i="14" s="1"/>
  <c r="T36" i="14"/>
  <c r="BE36" i="14" s="1"/>
  <c r="S36" i="14"/>
  <c r="BD36" i="14" s="1"/>
  <c r="R36" i="14"/>
  <c r="BC36" i="14" s="1"/>
  <c r="Q36" i="14"/>
  <c r="AS36" i="14" s="1"/>
  <c r="P36" i="14"/>
  <c r="BA36" i="14" s="1"/>
  <c r="O36" i="14"/>
  <c r="N36" i="14"/>
  <c r="AS35" i="14"/>
  <c r="AJ35" i="14"/>
  <c r="V35" i="14"/>
  <c r="AO35" i="14" s="1"/>
  <c r="U35" i="14"/>
  <c r="AN35" i="14" s="1"/>
  <c r="T35" i="14"/>
  <c r="BE35" i="14" s="1"/>
  <c r="S35" i="14"/>
  <c r="BD35" i="14" s="1"/>
  <c r="R35" i="14"/>
  <c r="BC35" i="14" s="1"/>
  <c r="Q35" i="14"/>
  <c r="BB35" i="14" s="1"/>
  <c r="P35" i="14"/>
  <c r="BA35" i="14" s="1"/>
  <c r="O35" i="14"/>
  <c r="AQ35" i="14" s="1"/>
  <c r="N35" i="14"/>
  <c r="V34" i="14"/>
  <c r="AO34" i="14" s="1"/>
  <c r="U34" i="14"/>
  <c r="AN34" i="14" s="1"/>
  <c r="T34" i="14"/>
  <c r="BE34" i="14" s="1"/>
  <c r="S34" i="14"/>
  <c r="BD34" i="14" s="1"/>
  <c r="R34" i="14"/>
  <c r="AT34" i="14" s="1"/>
  <c r="Q34" i="14"/>
  <c r="AS34" i="14" s="1"/>
  <c r="P34" i="14"/>
  <c r="BA34" i="14" s="1"/>
  <c r="O34" i="14"/>
  <c r="N34" i="14"/>
  <c r="BF33" i="14"/>
  <c r="AW33" i="14"/>
  <c r="V33" i="14"/>
  <c r="AO33" i="14" s="1"/>
  <c r="U33" i="14"/>
  <c r="AN33" i="14" s="1"/>
  <c r="T33" i="14"/>
  <c r="BE33" i="14" s="1"/>
  <c r="S33" i="14"/>
  <c r="BD33" i="14" s="1"/>
  <c r="R33" i="14"/>
  <c r="BC33" i="14" s="1"/>
  <c r="Q33" i="14"/>
  <c r="AJ33" i="14" s="1"/>
  <c r="P33" i="14"/>
  <c r="BA33" i="14" s="1"/>
  <c r="O33" i="14"/>
  <c r="N33" i="14"/>
  <c r="AY33" i="14" s="1"/>
  <c r="BB32" i="14"/>
  <c r="V32" i="14"/>
  <c r="AO32" i="14" s="1"/>
  <c r="U32" i="14"/>
  <c r="AN32" i="14" s="1"/>
  <c r="T32" i="14"/>
  <c r="BE32" i="14" s="1"/>
  <c r="S32" i="14"/>
  <c r="BD32" i="14" s="1"/>
  <c r="R32" i="14"/>
  <c r="AT32" i="14" s="1"/>
  <c r="Q32" i="14"/>
  <c r="AS32" i="14" s="1"/>
  <c r="P32" i="14"/>
  <c r="BA32" i="14" s="1"/>
  <c r="O32" i="14"/>
  <c r="AZ32" i="14" s="1"/>
  <c r="N32" i="14"/>
  <c r="AP32" i="14" s="1"/>
  <c r="AK31" i="14"/>
  <c r="AH31" i="14"/>
  <c r="V31" i="14"/>
  <c r="AO31" i="14" s="1"/>
  <c r="U31" i="14"/>
  <c r="AN31" i="14" s="1"/>
  <c r="T31" i="14"/>
  <c r="BE31" i="14" s="1"/>
  <c r="S31" i="14"/>
  <c r="BD31" i="14" s="1"/>
  <c r="R31" i="14"/>
  <c r="BC31" i="14" s="1"/>
  <c r="Q31" i="14"/>
  <c r="AS31" i="14" s="1"/>
  <c r="P31" i="14"/>
  <c r="AR31" i="14" s="1"/>
  <c r="O31" i="14"/>
  <c r="AZ31" i="14" s="1"/>
  <c r="N31" i="14"/>
  <c r="AP31" i="14" s="1"/>
  <c r="V30" i="14"/>
  <c r="AO30" i="14" s="1"/>
  <c r="U30" i="14"/>
  <c r="AN30" i="14" s="1"/>
  <c r="T30" i="14"/>
  <c r="BE30" i="14" s="1"/>
  <c r="S30" i="14"/>
  <c r="BD30" i="14" s="1"/>
  <c r="R30" i="14"/>
  <c r="BC30" i="14" s="1"/>
  <c r="Q30" i="14"/>
  <c r="AS30" i="14" s="1"/>
  <c r="P30" i="14"/>
  <c r="BA30" i="14" s="1"/>
  <c r="O30" i="14"/>
  <c r="AQ30" i="14" s="1"/>
  <c r="N30" i="14"/>
  <c r="AP30" i="14" s="1"/>
  <c r="V29" i="14"/>
  <c r="AO29" i="14" s="1"/>
  <c r="U29" i="14"/>
  <c r="AN29" i="14" s="1"/>
  <c r="T29" i="14"/>
  <c r="BE29" i="14" s="1"/>
  <c r="S29" i="14"/>
  <c r="BD29" i="14" s="1"/>
  <c r="R29" i="14"/>
  <c r="BC29" i="14" s="1"/>
  <c r="Q29" i="14"/>
  <c r="AS29" i="14" s="1"/>
  <c r="P29" i="14"/>
  <c r="AR29" i="14" s="1"/>
  <c r="O29" i="14"/>
  <c r="AZ29" i="14" s="1"/>
  <c r="N29" i="14"/>
  <c r="V28" i="14"/>
  <c r="AO28" i="14" s="1"/>
  <c r="U28" i="14"/>
  <c r="AN28" i="14" s="1"/>
  <c r="T28" i="14"/>
  <c r="BE28" i="14" s="1"/>
  <c r="S28" i="14"/>
  <c r="BD28" i="14" s="1"/>
  <c r="R28" i="14"/>
  <c r="BC28" i="14" s="1"/>
  <c r="Q28" i="14"/>
  <c r="AS28" i="14" s="1"/>
  <c r="P28" i="14"/>
  <c r="BA28" i="14" s="1"/>
  <c r="O28" i="14"/>
  <c r="N28" i="14"/>
  <c r="V27" i="14"/>
  <c r="AO27" i="14" s="1"/>
  <c r="U27" i="14"/>
  <c r="AN27" i="14" s="1"/>
  <c r="T27" i="14"/>
  <c r="BE27" i="14" s="1"/>
  <c r="S27" i="14"/>
  <c r="BD27" i="14" s="1"/>
  <c r="R27" i="14"/>
  <c r="BC27" i="14" s="1"/>
  <c r="Q27" i="14"/>
  <c r="BB27" i="14" s="1"/>
  <c r="P27" i="14"/>
  <c r="BA27" i="14" s="1"/>
  <c r="O27" i="14"/>
  <c r="N27" i="14"/>
  <c r="AP27" i="14" s="1"/>
  <c r="V26" i="14"/>
  <c r="AO26" i="14" s="1"/>
  <c r="U26" i="14"/>
  <c r="AN26" i="14" s="1"/>
  <c r="T26" i="14"/>
  <c r="BE26" i="14" s="1"/>
  <c r="S26" i="14"/>
  <c r="BD26" i="14" s="1"/>
  <c r="R26" i="14"/>
  <c r="AT26" i="14" s="1"/>
  <c r="Q26" i="14"/>
  <c r="BB26" i="14" s="1"/>
  <c r="P26" i="14"/>
  <c r="AI26" i="14" s="1"/>
  <c r="O26" i="14"/>
  <c r="AQ26" i="14" s="1"/>
  <c r="N26" i="14"/>
  <c r="V25" i="14"/>
  <c r="AO25" i="14" s="1"/>
  <c r="U25" i="14"/>
  <c r="AN25" i="14" s="1"/>
  <c r="T25" i="14"/>
  <c r="BE25" i="14" s="1"/>
  <c r="S25" i="14"/>
  <c r="R25" i="14"/>
  <c r="AT25" i="14" s="1"/>
  <c r="Q25" i="14"/>
  <c r="BB25" i="14" s="1"/>
  <c r="P25" i="14"/>
  <c r="O25" i="14"/>
  <c r="AQ25" i="14" s="1"/>
  <c r="N25" i="14"/>
  <c r="AP25" i="14" s="1"/>
  <c r="V24" i="14"/>
  <c r="AO24" i="14" s="1"/>
  <c r="U24" i="14"/>
  <c r="AN24" i="14" s="1"/>
  <c r="T24" i="14"/>
  <c r="BE24" i="14" s="1"/>
  <c r="S24" i="14"/>
  <c r="BD24" i="14" s="1"/>
  <c r="R24" i="14"/>
  <c r="BC24" i="14" s="1"/>
  <c r="Q24" i="14"/>
  <c r="AS24" i="14" s="1"/>
  <c r="P24" i="14"/>
  <c r="AR24" i="14" s="1"/>
  <c r="O24" i="14"/>
  <c r="AQ24" i="14" s="1"/>
  <c r="N24" i="14"/>
  <c r="AP24" i="14" s="1"/>
  <c r="V23" i="14"/>
  <c r="AO23" i="14" s="1"/>
  <c r="U23" i="14"/>
  <c r="AN23" i="14" s="1"/>
  <c r="T23" i="14"/>
  <c r="S23" i="14"/>
  <c r="BD23" i="14" s="1"/>
  <c r="R23" i="14"/>
  <c r="BC23" i="14" s="1"/>
  <c r="Q23" i="14"/>
  <c r="P23" i="14"/>
  <c r="BA23" i="14" s="1"/>
  <c r="O23" i="14"/>
  <c r="AQ23" i="14" s="1"/>
  <c r="N23" i="14"/>
  <c r="AG23" i="14" s="1"/>
  <c r="V22" i="14"/>
  <c r="AO22" i="14" s="1"/>
  <c r="U22" i="14"/>
  <c r="AW22" i="14" s="1"/>
  <c r="T22" i="14"/>
  <c r="BE22" i="14" s="1"/>
  <c r="S22" i="14"/>
  <c r="BD22" i="14" s="1"/>
  <c r="R22" i="14"/>
  <c r="AT22" i="14" s="1"/>
  <c r="Q22" i="14"/>
  <c r="AS22" i="14" s="1"/>
  <c r="P22" i="14"/>
  <c r="AR22" i="14" s="1"/>
  <c r="O22" i="14"/>
  <c r="N22" i="14"/>
  <c r="V21" i="14"/>
  <c r="AO21" i="14" s="1"/>
  <c r="U21" i="14"/>
  <c r="T21" i="14"/>
  <c r="BE21" i="14" s="1"/>
  <c r="S21" i="14"/>
  <c r="R21" i="14"/>
  <c r="AT21" i="14" s="1"/>
  <c r="Q21" i="14"/>
  <c r="BB21" i="14" s="1"/>
  <c r="P21" i="14"/>
  <c r="O21" i="14"/>
  <c r="AH21" i="14" s="1"/>
  <c r="N21" i="14"/>
  <c r="AG21" i="14" s="1"/>
  <c r="V20" i="14"/>
  <c r="AO20" i="14" s="1"/>
  <c r="U20" i="14"/>
  <c r="AN20" i="14" s="1"/>
  <c r="T20" i="14"/>
  <c r="AM20" i="14" s="1"/>
  <c r="S20" i="14"/>
  <c r="AL20" i="14" s="1"/>
  <c r="R20" i="14"/>
  <c r="BC20" i="14" s="1"/>
  <c r="Q20" i="14"/>
  <c r="AS20" i="14" s="1"/>
  <c r="P20" i="14"/>
  <c r="BA20" i="14" s="1"/>
  <c r="O20" i="14"/>
  <c r="N20" i="14"/>
  <c r="AY20" i="14" s="1"/>
  <c r="V19" i="14"/>
  <c r="AO19" i="14" s="1"/>
  <c r="U19" i="14"/>
  <c r="AN19" i="14" s="1"/>
  <c r="T19" i="14"/>
  <c r="BE19" i="14" s="1"/>
  <c r="S19" i="14"/>
  <c r="BD19" i="14" s="1"/>
  <c r="R19" i="14"/>
  <c r="AK19" i="14" s="1"/>
  <c r="Q19" i="14"/>
  <c r="BB19" i="14" s="1"/>
  <c r="P19" i="14"/>
  <c r="AR19" i="14" s="1"/>
  <c r="O19" i="14"/>
  <c r="N19" i="14"/>
  <c r="AG19" i="14" s="1"/>
  <c r="V18" i="14"/>
  <c r="AO18" i="14" s="1"/>
  <c r="U18" i="14"/>
  <c r="T18" i="14"/>
  <c r="BE18" i="14" s="1"/>
  <c r="S18" i="14"/>
  <c r="R18" i="14"/>
  <c r="AT18" i="14" s="1"/>
  <c r="Q18" i="14"/>
  <c r="P18" i="14"/>
  <c r="O18" i="14"/>
  <c r="AQ18" i="14" s="1"/>
  <c r="N18" i="14"/>
  <c r="V17" i="14"/>
  <c r="U17" i="14"/>
  <c r="T17" i="14"/>
  <c r="BE17" i="14" s="1"/>
  <c r="S17" i="14"/>
  <c r="R17" i="14"/>
  <c r="BC17" i="14" s="1"/>
  <c r="Q17" i="14"/>
  <c r="AJ17" i="14" s="1"/>
  <c r="P17" i="14"/>
  <c r="BA17" i="14" s="1"/>
  <c r="O17" i="14"/>
  <c r="AZ17" i="14" s="1"/>
  <c r="N17" i="14"/>
  <c r="AP17" i="14" s="1"/>
  <c r="V16" i="14"/>
  <c r="AO16" i="14" s="1"/>
  <c r="U16" i="14"/>
  <c r="AN16" i="14" s="1"/>
  <c r="T16" i="14"/>
  <c r="BE16" i="14" s="1"/>
  <c r="S16" i="14"/>
  <c r="BD16" i="14" s="1"/>
  <c r="R16" i="14"/>
  <c r="AK16" i="14" s="1"/>
  <c r="Q16" i="14"/>
  <c r="BB16" i="14" s="1"/>
  <c r="P16" i="14"/>
  <c r="AI16" i="14" s="1"/>
  <c r="O16" i="14"/>
  <c r="AZ16" i="14" s="1"/>
  <c r="N16" i="14"/>
  <c r="AP16" i="14" s="1"/>
  <c r="V15" i="14"/>
  <c r="AO15" i="14" s="1"/>
  <c r="U15" i="14"/>
  <c r="AN15" i="14" s="1"/>
  <c r="T15" i="14"/>
  <c r="BE15" i="14" s="1"/>
  <c r="S15" i="14"/>
  <c r="BD15" i="14" s="1"/>
  <c r="R15" i="14"/>
  <c r="AK15" i="14" s="1"/>
  <c r="Q15" i="14"/>
  <c r="P15" i="14"/>
  <c r="AR15" i="14" s="1"/>
  <c r="O15" i="14"/>
  <c r="N15" i="14"/>
  <c r="AY15" i="14" s="1"/>
  <c r="V14" i="14"/>
  <c r="AO14" i="14" s="1"/>
  <c r="U14" i="14"/>
  <c r="AN14" i="14" s="1"/>
  <c r="T14" i="14"/>
  <c r="AM14" i="14" s="1"/>
  <c r="S14" i="14"/>
  <c r="BD14" i="14" s="1"/>
  <c r="R14" i="14"/>
  <c r="AT14" i="14" s="1"/>
  <c r="Q14" i="14"/>
  <c r="P14" i="14"/>
  <c r="BA14" i="14" s="1"/>
  <c r="O14" i="14"/>
  <c r="AQ14" i="14" s="1"/>
  <c r="N14" i="14"/>
  <c r="AY14" i="14" s="1"/>
  <c r="V13" i="14"/>
  <c r="AO13" i="14" s="1"/>
  <c r="U13" i="14"/>
  <c r="T13" i="14"/>
  <c r="S13" i="14"/>
  <c r="BD13" i="14" s="1"/>
  <c r="R13" i="14"/>
  <c r="AK13" i="14" s="1"/>
  <c r="Q13" i="14"/>
  <c r="AJ13" i="14" s="1"/>
  <c r="P13" i="14"/>
  <c r="AR13" i="14" s="1"/>
  <c r="O13" i="14"/>
  <c r="AH13" i="14" s="1"/>
  <c r="N13" i="14"/>
  <c r="AY13" i="14" s="1"/>
  <c r="V12" i="14"/>
  <c r="AX12" i="14" s="1"/>
  <c r="U12" i="14"/>
  <c r="T12" i="14"/>
  <c r="BE12" i="14" s="1"/>
  <c r="S12" i="14"/>
  <c r="BD12" i="14" s="1"/>
  <c r="R12" i="14"/>
  <c r="AT12" i="14" s="1"/>
  <c r="Q12" i="14"/>
  <c r="AS12" i="14" s="1"/>
  <c r="P12" i="14"/>
  <c r="O12" i="14"/>
  <c r="AH12" i="14" s="1"/>
  <c r="N12" i="14"/>
  <c r="AG12" i="14" s="1"/>
  <c r="V11" i="14"/>
  <c r="AO11" i="14" s="1"/>
  <c r="U11" i="14"/>
  <c r="AW11" i="14" s="1"/>
  <c r="T11" i="14"/>
  <c r="BE11" i="14" s="1"/>
  <c r="S11" i="14"/>
  <c r="BD11" i="14" s="1"/>
  <c r="R11" i="14"/>
  <c r="BC11" i="14" s="1"/>
  <c r="Q11" i="14"/>
  <c r="BB11" i="14" s="1"/>
  <c r="P11" i="14"/>
  <c r="O11" i="14"/>
  <c r="AH11" i="14" s="1"/>
  <c r="N11" i="14"/>
  <c r="AY11" i="14" s="1"/>
  <c r="V10" i="14"/>
  <c r="AX10" i="14" s="1"/>
  <c r="U10" i="14"/>
  <c r="T10" i="14"/>
  <c r="BE10" i="14" s="1"/>
  <c r="S10" i="14"/>
  <c r="BD10" i="14" s="1"/>
  <c r="R10" i="14"/>
  <c r="AT10" i="14" s="1"/>
  <c r="Q10" i="14"/>
  <c r="BB10" i="14" s="1"/>
  <c r="P10" i="14"/>
  <c r="BA10" i="14" s="1"/>
  <c r="O10" i="14"/>
  <c r="AZ10" i="14" s="1"/>
  <c r="N10" i="14"/>
  <c r="AY10" i="14" s="1"/>
  <c r="V9" i="14"/>
  <c r="AO9" i="14" s="1"/>
  <c r="U9" i="14"/>
  <c r="AW9" i="14" s="1"/>
  <c r="T9" i="14"/>
  <c r="AV9" i="14" s="1"/>
  <c r="S9" i="14"/>
  <c r="BD9" i="14" s="1"/>
  <c r="R9" i="14"/>
  <c r="Q9" i="14"/>
  <c r="AS9" i="14" s="1"/>
  <c r="P9" i="14"/>
  <c r="O9" i="14"/>
  <c r="N9" i="14"/>
  <c r="AY9" i="14" s="1"/>
  <c r="V8" i="14"/>
  <c r="AO8" i="14" s="1"/>
  <c r="U8" i="14"/>
  <c r="AW8" i="14" s="1"/>
  <c r="T8" i="14"/>
  <c r="AM8" i="14" s="1"/>
  <c r="S8" i="14"/>
  <c r="BD8" i="14" s="1"/>
  <c r="R8" i="14"/>
  <c r="BC8" i="14" s="1"/>
  <c r="Q8" i="14"/>
  <c r="BB8" i="14" s="1"/>
  <c r="P8" i="14"/>
  <c r="AR8" i="14" s="1"/>
  <c r="O8" i="14"/>
  <c r="AZ8" i="14" s="1"/>
  <c r="N8" i="14"/>
  <c r="AY8" i="14" s="1"/>
  <c r="V7" i="14"/>
  <c r="AX7" i="14" s="1"/>
  <c r="U7" i="14"/>
  <c r="T7" i="14"/>
  <c r="AV7" i="14" s="1"/>
  <c r="S7" i="14"/>
  <c r="BD7" i="14" s="1"/>
  <c r="R7" i="14"/>
  <c r="AK7" i="14" s="1"/>
  <c r="Q7" i="14"/>
  <c r="AS7" i="14" s="1"/>
  <c r="P7" i="14"/>
  <c r="BA7" i="14" s="1"/>
  <c r="O7" i="14"/>
  <c r="AZ7" i="14" s="1"/>
  <c r="N7" i="14"/>
  <c r="V6" i="14"/>
  <c r="AO6" i="14" s="1"/>
  <c r="U6" i="14"/>
  <c r="AW6" i="14" s="1"/>
  <c r="T6" i="14"/>
  <c r="AM6" i="14" s="1"/>
  <c r="S6" i="14"/>
  <c r="BD6" i="14" s="1"/>
  <c r="R6" i="14"/>
  <c r="AT6" i="14" s="1"/>
  <c r="Q6" i="14"/>
  <c r="AS6" i="14" s="1"/>
  <c r="P6" i="14"/>
  <c r="BA6" i="14" s="1"/>
  <c r="O6" i="14"/>
  <c r="AQ6" i="14" s="1"/>
  <c r="N6" i="14"/>
  <c r="V5" i="14"/>
  <c r="AX5" i="14" s="1"/>
  <c r="U5" i="14"/>
  <c r="AW5" i="14" s="1"/>
  <c r="T5" i="14"/>
  <c r="BE5" i="14" s="1"/>
  <c r="S5" i="14"/>
  <c r="BD5" i="14" s="1"/>
  <c r="R5" i="14"/>
  <c r="BC5" i="14" s="1"/>
  <c r="Q5" i="14"/>
  <c r="AJ5" i="14" s="1"/>
  <c r="P5" i="14"/>
  <c r="AI5" i="14" s="1"/>
  <c r="O5" i="14"/>
  <c r="AZ5" i="14" s="1"/>
  <c r="N5" i="14"/>
  <c r="V4" i="14"/>
  <c r="AX4" i="14" s="1"/>
  <c r="U4" i="14"/>
  <c r="AN4" i="14" s="1"/>
  <c r="T4" i="14"/>
  <c r="AV4" i="14" s="1"/>
  <c r="S4" i="14"/>
  <c r="BD4" i="14" s="1"/>
  <c r="R4" i="14"/>
  <c r="AT4" i="14" s="1"/>
  <c r="Q4" i="14"/>
  <c r="BB4" i="14" s="1"/>
  <c r="P4" i="14"/>
  <c r="AI4" i="14" s="1"/>
  <c r="O4" i="14"/>
  <c r="AZ4" i="14" s="1"/>
  <c r="N4" i="14"/>
  <c r="AY4" i="14" s="1"/>
  <c r="V3" i="14"/>
  <c r="AO3" i="14" s="1"/>
  <c r="U3" i="14"/>
  <c r="AN3" i="14" s="1"/>
  <c r="T3" i="14"/>
  <c r="AV3" i="14" s="1"/>
  <c r="S3" i="14"/>
  <c r="BD3" i="14" s="1"/>
  <c r="R3" i="14"/>
  <c r="AT3" i="14" s="1"/>
  <c r="Q3" i="14"/>
  <c r="AS3" i="14" s="1"/>
  <c r="P3" i="14"/>
  <c r="AR3" i="14" s="1"/>
  <c r="O3" i="14"/>
  <c r="AZ3" i="14" s="1"/>
  <c r="N3" i="14"/>
  <c r="AY3" i="14" s="1"/>
  <c r="V2" i="14"/>
  <c r="AX2" i="14" s="1"/>
  <c r="U2" i="14"/>
  <c r="AW2" i="14" s="1"/>
  <c r="T2" i="14"/>
  <c r="AM2" i="14" s="1"/>
  <c r="S2" i="14"/>
  <c r="AU2" i="14" s="1"/>
  <c r="R2" i="14"/>
  <c r="BC2" i="14" s="1"/>
  <c r="Q2" i="14"/>
  <c r="P2" i="14"/>
  <c r="BA2" i="14" s="1"/>
  <c r="O2" i="14"/>
  <c r="N2" i="14"/>
  <c r="AI36" i="14" l="1"/>
  <c r="AH35" i="14"/>
  <c r="AV39" i="14"/>
  <c r="AV26" i="14"/>
  <c r="AL36" i="14"/>
  <c r="AQ38" i="14"/>
  <c r="AW39" i="14"/>
  <c r="AL35" i="14"/>
  <c r="AX37" i="14"/>
  <c r="AX36" i="14"/>
  <c r="AW38" i="14"/>
  <c r="AU35" i="14"/>
  <c r="AG33" i="14"/>
  <c r="AJ34" i="14"/>
  <c r="BF36" i="14"/>
  <c r="AG16" i="14"/>
  <c r="AP33" i="14"/>
  <c r="BB34" i="14"/>
  <c r="AR33" i="14"/>
  <c r="AS33" i="14"/>
  <c r="AV32" i="14"/>
  <c r="BB33" i="14"/>
  <c r="BG34" i="14"/>
  <c r="AU13" i="14"/>
  <c r="BC18" i="14"/>
  <c r="AM31" i="14"/>
  <c r="AH32" i="14"/>
  <c r="W35" i="14"/>
  <c r="AX35" i="14"/>
  <c r="BA13" i="14"/>
  <c r="BG21" i="14"/>
  <c r="AJ32" i="14"/>
  <c r="AZ35" i="14"/>
  <c r="AR36" i="14"/>
  <c r="AZ39" i="14"/>
  <c r="AT31" i="14"/>
  <c r="BB38" i="14"/>
  <c r="AV31" i="14"/>
  <c r="AQ32" i="14"/>
  <c r="AI33" i="14"/>
  <c r="BF35" i="14"/>
  <c r="AU36" i="14"/>
  <c r="BF38" i="14"/>
  <c r="AS5" i="14"/>
  <c r="AY12" i="14"/>
  <c r="AW31" i="14"/>
  <c r="BG35" i="14"/>
  <c r="AW36" i="14"/>
  <c r="AL37" i="14"/>
  <c r="AZ12" i="14"/>
  <c r="AL33" i="14"/>
  <c r="W38" i="14"/>
  <c r="AE38" i="14" s="1"/>
  <c r="AG20" i="14"/>
  <c r="W32" i="14"/>
  <c r="AC32" i="14" s="1"/>
  <c r="BF32" i="14"/>
  <c r="AJ38" i="14"/>
  <c r="AR27" i="14"/>
  <c r="AU33" i="14"/>
  <c r="W37" i="14"/>
  <c r="AL38" i="14"/>
  <c r="AX19" i="14"/>
  <c r="AV33" i="14"/>
  <c r="AM34" i="14"/>
  <c r="BF37" i="14"/>
  <c r="BF19" i="14"/>
  <c r="AR34" i="14"/>
  <c r="BG37" i="14"/>
  <c r="AJ40" i="14"/>
  <c r="BG19" i="14"/>
  <c r="AV34" i="14"/>
  <c r="AP40" i="14"/>
  <c r="AX34" i="14"/>
  <c r="AR35" i="14"/>
  <c r="AT38" i="14"/>
  <c r="BB40" i="14"/>
  <c r="AX22" i="14"/>
  <c r="AI28" i="14"/>
  <c r="AK8" i="14"/>
  <c r="AI7" i="14"/>
  <c r="AL8" i="14"/>
  <c r="BG22" i="14"/>
  <c r="AR28" i="14"/>
  <c r="AJ6" i="14"/>
  <c r="AQ7" i="14"/>
  <c r="AG27" i="14"/>
  <c r="AR7" i="14"/>
  <c r="AV19" i="14"/>
  <c r="AJ27" i="14"/>
  <c r="AH6" i="14"/>
  <c r="AQ8" i="14"/>
  <c r="AU6" i="14"/>
  <c r="AS8" i="14"/>
  <c r="AV6" i="14"/>
  <c r="AT8" i="14"/>
  <c r="AW19" i="14"/>
  <c r="AI20" i="14"/>
  <c r="BC21" i="14"/>
  <c r="AL27" i="14"/>
  <c r="BB7" i="14"/>
  <c r="AU8" i="14"/>
  <c r="AJ20" i="14"/>
  <c r="AJ7" i="14"/>
  <c r="AH16" i="14"/>
  <c r="AQ5" i="14"/>
  <c r="AZ6" i="14"/>
  <c r="BA19" i="14"/>
  <c r="AK20" i="14"/>
  <c r="AR26" i="14"/>
  <c r="AS26" i="14"/>
  <c r="BG10" i="14"/>
  <c r="AV18" i="14"/>
  <c r="AR20" i="14"/>
  <c r="AT20" i="14"/>
  <c r="BG23" i="14"/>
  <c r="BG18" i="14"/>
  <c r="AT15" i="14"/>
  <c r="AW26" i="14"/>
  <c r="AS27" i="14"/>
  <c r="AT30" i="14"/>
  <c r="AT5" i="14"/>
  <c r="BB6" i="14"/>
  <c r="AP4" i="14"/>
  <c r="AV11" i="14"/>
  <c r="AU15" i="14"/>
  <c r="AJ16" i="14"/>
  <c r="AY25" i="14"/>
  <c r="AX26" i="14"/>
  <c r="AU27" i="14"/>
  <c r="AU30" i="14"/>
  <c r="AG4" i="14"/>
  <c r="AG3" i="14"/>
  <c r="AH3" i="14"/>
  <c r="BC4" i="14"/>
  <c r="AG10" i="14"/>
  <c r="AX15" i="14"/>
  <c r="AM16" i="14"/>
  <c r="AQ17" i="14"/>
  <c r="AI23" i="14"/>
  <c r="BC25" i="14"/>
  <c r="BG26" i="14"/>
  <c r="AW27" i="14"/>
  <c r="AV5" i="14"/>
  <c r="AI3" i="14"/>
  <c r="W5" i="14"/>
  <c r="Y5" i="14" s="1"/>
  <c r="AH10" i="14"/>
  <c r="AX11" i="14"/>
  <c r="BA15" i="14"/>
  <c r="AS16" i="14"/>
  <c r="AS17" i="14"/>
  <c r="AK23" i="14"/>
  <c r="AG24" i="14"/>
  <c r="BF25" i="14"/>
  <c r="AQ10" i="14"/>
  <c r="BF15" i="14"/>
  <c r="AT16" i="14"/>
  <c r="W18" i="14"/>
  <c r="AL23" i="14"/>
  <c r="AI24" i="14"/>
  <c r="AL3" i="14"/>
  <c r="AP3" i="14"/>
  <c r="AW14" i="14"/>
  <c r="BG15" i="14"/>
  <c r="AU16" i="14"/>
  <c r="AP23" i="14"/>
  <c r="AQ3" i="14"/>
  <c r="BC14" i="14"/>
  <c r="AV16" i="14"/>
  <c r="AW16" i="14"/>
  <c r="BC22" i="14"/>
  <c r="AT23" i="14"/>
  <c r="BA24" i="14"/>
  <c r="BF16" i="14"/>
  <c r="AY23" i="14"/>
  <c r="BG4" i="14"/>
  <c r="AR5" i="14"/>
  <c r="BC10" i="14"/>
  <c r="W16" i="14"/>
  <c r="AF16" i="14" s="1"/>
  <c r="BG16" i="14"/>
  <c r="AR17" i="14"/>
  <c r="BG24" i="14"/>
  <c r="BA22" i="14"/>
  <c r="AW30" i="14"/>
  <c r="AZ11" i="14"/>
  <c r="AY17" i="14"/>
  <c r="AY30" i="14"/>
  <c r="AZ30" i="14"/>
  <c r="AO7" i="14"/>
  <c r="BC15" i="14"/>
  <c r="BC19" i="14"/>
  <c r="AR23" i="14"/>
  <c r="BA26" i="14"/>
  <c r="BB30" i="14"/>
  <c r="BA5" i="14"/>
  <c r="AX6" i="14"/>
  <c r="AP20" i="14"/>
  <c r="BC26" i="14"/>
  <c r="BF30" i="14"/>
  <c r="AM24" i="14"/>
  <c r="AK28" i="14"/>
  <c r="AX27" i="14"/>
  <c r="AH29" i="14"/>
  <c r="AK4" i="14"/>
  <c r="AY27" i="14"/>
  <c r="AT28" i="14"/>
  <c r="AL29" i="14"/>
  <c r="AG30" i="14"/>
  <c r="BB5" i="14"/>
  <c r="W7" i="14"/>
  <c r="Y7" i="14" s="1"/>
  <c r="AV8" i="14"/>
  <c r="AL10" i="14"/>
  <c r="AK21" i="14"/>
  <c r="BF23" i="14"/>
  <c r="AT24" i="14"/>
  <c r="AW28" i="14"/>
  <c r="AQ29" i="14"/>
  <c r="AH30" i="14"/>
  <c r="AL4" i="14"/>
  <c r="AX9" i="14"/>
  <c r="AX16" i="14"/>
  <c r="AG17" i="14"/>
  <c r="BB20" i="14"/>
  <c r="AM21" i="14"/>
  <c r="AI22" i="14"/>
  <c r="AU24" i="14"/>
  <c r="AG25" i="14"/>
  <c r="BF27" i="14"/>
  <c r="AX28" i="14"/>
  <c r="AT29" i="14"/>
  <c r="AJ30" i="14"/>
  <c r="AJ4" i="14"/>
  <c r="AL9" i="14"/>
  <c r="AX3" i="14"/>
  <c r="AS4" i="14"/>
  <c r="AX8" i="14"/>
  <c r="AR10" i="14"/>
  <c r="AI13" i="14"/>
  <c r="AG14" i="14"/>
  <c r="AI15" i="14"/>
  <c r="AY16" i="14"/>
  <c r="AH17" i="14"/>
  <c r="AI19" i="14"/>
  <c r="AS21" i="14"/>
  <c r="AK22" i="14"/>
  <c r="AV24" i="14"/>
  <c r="AH25" i="14"/>
  <c r="BG27" i="14"/>
  <c r="AX29" i="14"/>
  <c r="AL30" i="14"/>
  <c r="BB9" i="14"/>
  <c r="BA3" i="14"/>
  <c r="BG9" i="14"/>
  <c r="AS10" i="14"/>
  <c r="AM11" i="14"/>
  <c r="AQ13" i="14"/>
  <c r="AK14" i="14"/>
  <c r="BA16" i="14"/>
  <c r="AI17" i="14"/>
  <c r="AK18" i="14"/>
  <c r="BF20" i="14"/>
  <c r="AM22" i="14"/>
  <c r="AW24" i="14"/>
  <c r="AK25" i="14"/>
  <c r="AK26" i="14"/>
  <c r="AJ9" i="14"/>
  <c r="BG6" i="14"/>
  <c r="AK10" i="14"/>
  <c r="O41" i="14"/>
  <c r="AM5" i="14"/>
  <c r="BG8" i="14"/>
  <c r="AT11" i="14"/>
  <c r="AL14" i="14"/>
  <c r="AM15" i="14"/>
  <c r="AM17" i="14"/>
  <c r="AM18" i="14"/>
  <c r="AL19" i="14"/>
  <c r="BG20" i="14"/>
  <c r="AV21" i="14"/>
  <c r="W23" i="14"/>
  <c r="AC23" i="14" s="1"/>
  <c r="AX24" i="14"/>
  <c r="AM26" i="14"/>
  <c r="BF28" i="14"/>
  <c r="BF29" i="14"/>
  <c r="AV2" i="14"/>
  <c r="AO5" i="14"/>
  <c r="AU11" i="14"/>
  <c r="AL12" i="14"/>
  <c r="AS13" i="14"/>
  <c r="AP14" i="14"/>
  <c r="BC16" i="14"/>
  <c r="AM19" i="14"/>
  <c r="AX21" i="14"/>
  <c r="AU22" i="14"/>
  <c r="AY24" i="14"/>
  <c r="AW25" i="14"/>
  <c r="W29" i="14"/>
  <c r="BG29" i="14"/>
  <c r="Z18" i="14"/>
  <c r="AB18" i="14"/>
  <c r="AD18" i="14"/>
  <c r="AF18" i="14"/>
  <c r="BA12" i="14"/>
  <c r="BA4" i="14"/>
  <c r="BG5" i="14"/>
  <c r="W8" i="14"/>
  <c r="Z8" i="14" s="1"/>
  <c r="AS11" i="14"/>
  <c r="BF13" i="14"/>
  <c r="AN13" i="14"/>
  <c r="AI14" i="14"/>
  <c r="BG14" i="14"/>
  <c r="AK17" i="14"/>
  <c r="BA18" i="14"/>
  <c r="AY19" i="14"/>
  <c r="BD25" i="14"/>
  <c r="AL25" i="14"/>
  <c r="AU25" i="14"/>
  <c r="AI12" i="14"/>
  <c r="AJ3" i="14"/>
  <c r="AM4" i="14"/>
  <c r="BE4" i="14"/>
  <c r="Z5" i="14"/>
  <c r="AP6" i="14"/>
  <c r="AL7" i="14"/>
  <c r="BE7" i="14"/>
  <c r="AH9" i="14"/>
  <c r="AZ9" i="14"/>
  <c r="AO10" i="14"/>
  <c r="AJ12" i="14"/>
  <c r="BB12" i="14"/>
  <c r="AG15" i="14"/>
  <c r="AI18" i="14"/>
  <c r="N41" i="14"/>
  <c r="AG2" i="14"/>
  <c r="Q41" i="14"/>
  <c r="AH2" i="14"/>
  <c r="AY2" i="14"/>
  <c r="AK3" i="14"/>
  <c r="BB3" i="14"/>
  <c r="W4" i="14"/>
  <c r="Z4" i="14" s="1"/>
  <c r="AO4" i="14"/>
  <c r="BF4" i="14"/>
  <c r="AG6" i="14"/>
  <c r="AY6" i="14"/>
  <c r="BF7" i="14"/>
  <c r="AN7" i="14"/>
  <c r="AM7" i="14"/>
  <c r="BG7" i="14"/>
  <c r="AI9" i="14"/>
  <c r="BA9" i="14"/>
  <c r="W10" i="14"/>
  <c r="AE10" i="14" s="1"/>
  <c r="AK12" i="14"/>
  <c r="BC12" i="14"/>
  <c r="AT13" i="14"/>
  <c r="AZ15" i="14"/>
  <c r="AH15" i="14"/>
  <c r="AN17" i="14"/>
  <c r="BF17" i="14"/>
  <c r="BB18" i="14"/>
  <c r="AJ18" i="14"/>
  <c r="BD17" i="14"/>
  <c r="AL17" i="14"/>
  <c r="AP21" i="14"/>
  <c r="BB22" i="14"/>
  <c r="AJ22" i="14"/>
  <c r="W25" i="14"/>
  <c r="AE25" i="14" s="1"/>
  <c r="AP9" i="14"/>
  <c r="AM10" i="14"/>
  <c r="S41" i="14"/>
  <c r="BD2" i="14"/>
  <c r="AJ2" i="14"/>
  <c r="AM3" i="14"/>
  <c r="BE3" i="14"/>
  <c r="AQ4" i="14"/>
  <c r="AU5" i="14"/>
  <c r="AI6" i="14"/>
  <c r="AK9" i="14"/>
  <c r="BC9" i="14"/>
  <c r="AG11" i="14"/>
  <c r="BF12" i="14"/>
  <c r="AN12" i="14"/>
  <c r="AM12" i="14"/>
  <c r="BG12" i="14"/>
  <c r="AW13" i="14"/>
  <c r="AR14" i="14"/>
  <c r="BB15" i="14"/>
  <c r="AJ15" i="14"/>
  <c r="AL15" i="14"/>
  <c r="W17" i="14"/>
  <c r="Z17" i="14" s="1"/>
  <c r="AT17" i="14"/>
  <c r="BD18" i="14"/>
  <c r="AL18" i="14"/>
  <c r="AP18" i="14"/>
  <c r="AZ19" i="14"/>
  <c r="AH19" i="14"/>
  <c r="AJ19" i="14"/>
  <c r="AQ21" i="14"/>
  <c r="W24" i="14"/>
  <c r="AA24" i="14" s="1"/>
  <c r="BB24" i="14"/>
  <c r="AJ24" i="14"/>
  <c r="BF10" i="14"/>
  <c r="AN10" i="14"/>
  <c r="AZ2" i="14"/>
  <c r="W3" i="14"/>
  <c r="Y3" i="14" s="1"/>
  <c r="AR4" i="14"/>
  <c r="BE9" i="14"/>
  <c r="AO12" i="14"/>
  <c r="AX13" i="14"/>
  <c r="AS14" i="14"/>
  <c r="AU17" i="14"/>
  <c r="BA21" i="14"/>
  <c r="AI21" i="14"/>
  <c r="AR21" i="14"/>
  <c r="BC7" i="14"/>
  <c r="AG9" i="14"/>
  <c r="AY22" i="14"/>
  <c r="AG22" i="14"/>
  <c r="W22" i="14"/>
  <c r="Y22" i="14" s="1"/>
  <c r="AP22" i="14"/>
  <c r="P41" i="14"/>
  <c r="AI2" i="14"/>
  <c r="BC3" i="14"/>
  <c r="BE14" i="14"/>
  <c r="AV14" i="14"/>
  <c r="AP19" i="14"/>
  <c r="AK6" i="14"/>
  <c r="BC6" i="14"/>
  <c r="AG8" i="14"/>
  <c r="BF9" i="14"/>
  <c r="AN9" i="14"/>
  <c r="AM9" i="14"/>
  <c r="AU10" i="14"/>
  <c r="AI11" i="14"/>
  <c r="BA11" i="14"/>
  <c r="W12" i="14"/>
  <c r="Y12" i="14" s="1"/>
  <c r="AQ12" i="14"/>
  <c r="W14" i="14"/>
  <c r="AC14" i="14" s="1"/>
  <c r="AU14" i="14"/>
  <c r="AP15" i="14"/>
  <c r="AW17" i="14"/>
  <c r="AN18" i="14"/>
  <c r="BF18" i="14"/>
  <c r="AR18" i="14"/>
  <c r="AQ20" i="14"/>
  <c r="W20" i="14"/>
  <c r="AC20" i="14" s="1"/>
  <c r="AZ20" i="14"/>
  <c r="AH20" i="14"/>
  <c r="W13" i="14"/>
  <c r="Z13" i="14" s="1"/>
  <c r="AP11" i="14"/>
  <c r="AK2" i="14"/>
  <c r="AP5" i="14"/>
  <c r="AC4" i="14"/>
  <c r="AL6" i="14"/>
  <c r="BE6" i="14"/>
  <c r="AT7" i="14"/>
  <c r="AH8" i="14"/>
  <c r="AV10" i="14"/>
  <c r="AJ11" i="14"/>
  <c r="AR12" i="14"/>
  <c r="AP13" i="14"/>
  <c r="AG13" i="14"/>
  <c r="AZ13" i="14"/>
  <c r="AQ15" i="14"/>
  <c r="Y16" i="14"/>
  <c r="AS18" i="14"/>
  <c r="AT19" i="14"/>
  <c r="AN22" i="14"/>
  <c r="BF22" i="14"/>
  <c r="AZ27" i="14"/>
  <c r="AH27" i="14"/>
  <c r="AQ27" i="14"/>
  <c r="W27" i="14"/>
  <c r="AD27" i="14" s="1"/>
  <c r="AG18" i="14"/>
  <c r="BB2" i="14"/>
  <c r="U41" i="14"/>
  <c r="AN2" i="14"/>
  <c r="V41" i="14"/>
  <c r="BE2" i="14"/>
  <c r="W2" i="14"/>
  <c r="X2" i="14" s="1"/>
  <c r="AO2" i="14"/>
  <c r="AY5" i="14"/>
  <c r="AI8" i="14"/>
  <c r="BA8" i="14"/>
  <c r="W9" i="14"/>
  <c r="Z9" i="14" s="1"/>
  <c r="AQ9" i="14"/>
  <c r="AW10" i="14"/>
  <c r="AK11" i="14"/>
  <c r="AX14" i="14"/>
  <c r="AR16" i="14"/>
  <c r="AQ19" i="14"/>
  <c r="BD21" i="14"/>
  <c r="AL21" i="14"/>
  <c r="AU21" i="14"/>
  <c r="X18" i="14"/>
  <c r="Y18" i="14"/>
  <c r="AZ18" i="14"/>
  <c r="BF3" i="14"/>
  <c r="AP8" i="14"/>
  <c r="AL2" i="14"/>
  <c r="BG3" i="14"/>
  <c r="BF2" i="14"/>
  <c r="AU4" i="14"/>
  <c r="AG5" i="14"/>
  <c r="BF6" i="14"/>
  <c r="AN6" i="14"/>
  <c r="AU7" i="14"/>
  <c r="AP2" i="14"/>
  <c r="BG2" i="14"/>
  <c r="AB3" i="14"/>
  <c r="X4" i="14"/>
  <c r="AE4" i="14"/>
  <c r="AH5" i="14"/>
  <c r="AJ8" i="14"/>
  <c r="AR9" i="14"/>
  <c r="AP10" i="14"/>
  <c r="AL11" i="14"/>
  <c r="BB13" i="14"/>
  <c r="AS15" i="14"/>
  <c r="AE17" i="14"/>
  <c r="AU18" i="14"/>
  <c r="AS19" i="14"/>
  <c r="AF37" i="14"/>
  <c r="AB37" i="14"/>
  <c r="BB14" i="14"/>
  <c r="AJ14" i="14"/>
  <c r="R41" i="14"/>
  <c r="AO17" i="14"/>
  <c r="AX17" i="14"/>
  <c r="T41" i="14"/>
  <c r="AQ2" i="14"/>
  <c r="AF4" i="14"/>
  <c r="AW4" i="14"/>
  <c r="W6" i="14"/>
  <c r="AB6" i="14" s="1"/>
  <c r="AW7" i="14"/>
  <c r="AA9" i="14"/>
  <c r="BF11" i="14"/>
  <c r="AN11" i="14"/>
  <c r="BG11" i="14"/>
  <c r="AC12" i="14"/>
  <c r="AU12" i="14"/>
  <c r="BC13" i="14"/>
  <c r="AZ14" i="14"/>
  <c r="W15" i="14"/>
  <c r="AC15" i="14" s="1"/>
  <c r="AL16" i="14"/>
  <c r="BB17" i="14"/>
  <c r="AA18" i="14"/>
  <c r="AU19" i="14"/>
  <c r="BD20" i="14"/>
  <c r="AU20" i="14"/>
  <c r="AN21" i="14"/>
  <c r="AW21" i="14"/>
  <c r="BF21" i="14"/>
  <c r="AS23" i="14"/>
  <c r="AA23" i="14"/>
  <c r="BB23" i="14"/>
  <c r="AJ23" i="14"/>
  <c r="AU23" i="14"/>
  <c r="AH18" i="14"/>
  <c r="AR2" i="14"/>
  <c r="AP7" i="14"/>
  <c r="BE8" i="14"/>
  <c r="AT9" i="14"/>
  <c r="AV12" i="14"/>
  <c r="AC18" i="14"/>
  <c r="AW18" i="14"/>
  <c r="BE20" i="14"/>
  <c r="AV20" i="14"/>
  <c r="AY21" i="14"/>
  <c r="AZ25" i="14"/>
  <c r="AU3" i="14"/>
  <c r="BG13" i="14"/>
  <c r="AS2" i="14"/>
  <c r="AH4" i="14"/>
  <c r="AK5" i="14"/>
  <c r="AG7" i="14"/>
  <c r="AY7" i="14"/>
  <c r="BF8" i="14"/>
  <c r="AN8" i="14"/>
  <c r="AU9" i="14"/>
  <c r="AI10" i="14"/>
  <c r="W11" i="14"/>
  <c r="AQ11" i="14"/>
  <c r="AE12" i="14"/>
  <c r="AW12" i="14"/>
  <c r="AL13" i="14"/>
  <c r="AV15" i="14"/>
  <c r="AQ16" i="14"/>
  <c r="BG17" i="14"/>
  <c r="AX18" i="14"/>
  <c r="W19" i="14"/>
  <c r="X19" i="14" s="1"/>
  <c r="AW20" i="14"/>
  <c r="W21" i="14"/>
  <c r="X21" i="14" s="1"/>
  <c r="AZ21" i="14"/>
  <c r="BA25" i="14"/>
  <c r="AI25" i="14"/>
  <c r="AR25" i="14"/>
  <c r="AF35" i="14"/>
  <c r="AC35" i="14"/>
  <c r="AA35" i="14"/>
  <c r="Z35" i="14"/>
  <c r="AR6" i="14"/>
  <c r="AT2" i="14"/>
  <c r="AW3" i="14"/>
  <c r="BF5" i="14"/>
  <c r="AN5" i="14"/>
  <c r="AL5" i="14"/>
  <c r="AH7" i="14"/>
  <c r="AJ10" i="14"/>
  <c r="AR11" i="14"/>
  <c r="AP12" i="14"/>
  <c r="X12" i="14"/>
  <c r="AF12" i="14"/>
  <c r="BE13" i="14"/>
  <c r="AV13" i="14"/>
  <c r="AM13" i="14"/>
  <c r="AH14" i="14"/>
  <c r="BF14" i="14"/>
  <c r="AW15" i="14"/>
  <c r="AE18" i="14"/>
  <c r="AY18" i="14"/>
  <c r="BE23" i="14"/>
  <c r="AM23" i="14"/>
  <c r="AV23" i="14"/>
  <c r="AF29" i="14"/>
  <c r="AB29" i="14"/>
  <c r="AQ22" i="14"/>
  <c r="AE23" i="14"/>
  <c r="AW23" i="14"/>
  <c r="AK24" i="14"/>
  <c r="AS25" i="14"/>
  <c r="AG26" i="14"/>
  <c r="AY26" i="14"/>
  <c r="AM27" i="14"/>
  <c r="AU28" i="14"/>
  <c r="AI29" i="14"/>
  <c r="BA29" i="14"/>
  <c r="W30" i="14"/>
  <c r="Z30" i="14" s="1"/>
  <c r="AK32" i="14"/>
  <c r="BC32" i="14"/>
  <c r="AG34" i="14"/>
  <c r="AY34" i="14"/>
  <c r="AM35" i="14"/>
  <c r="AI37" i="14"/>
  <c r="BA37" i="14"/>
  <c r="AK40" i="14"/>
  <c r="BC40" i="14"/>
  <c r="AJ21" i="14"/>
  <c r="AX23" i="14"/>
  <c r="AL24" i="14"/>
  <c r="BF24" i="14"/>
  <c r="AH26" i="14"/>
  <c r="AZ26" i="14"/>
  <c r="AV28" i="14"/>
  <c r="AJ29" i="14"/>
  <c r="BB29" i="14"/>
  <c r="AR30" i="14"/>
  <c r="AX31" i="14"/>
  <c r="AL32" i="14"/>
  <c r="AT33" i="14"/>
  <c r="AH34" i="14"/>
  <c r="AZ34" i="14"/>
  <c r="AP35" i="14"/>
  <c r="AV36" i="14"/>
  <c r="AJ37" i="14"/>
  <c r="BB37" i="14"/>
  <c r="Z38" i="14"/>
  <c r="AR38" i="14"/>
  <c r="AX39" i="14"/>
  <c r="AL40" i="14"/>
  <c r="BF40" i="14"/>
  <c r="AK29" i="14"/>
  <c r="AG31" i="14"/>
  <c r="AY31" i="14"/>
  <c r="AM32" i="14"/>
  <c r="BG32" i="14"/>
  <c r="AI34" i="14"/>
  <c r="AA38" i="14"/>
  <c r="AG39" i="14"/>
  <c r="AY39" i="14"/>
  <c r="AM40" i="14"/>
  <c r="BG40" i="14"/>
  <c r="AD17" i="14"/>
  <c r="AV17" i="14"/>
  <c r="X20" i="14"/>
  <c r="AX20" i="14"/>
  <c r="AH23" i="14"/>
  <c r="AZ23" i="14"/>
  <c r="AV25" i="14"/>
  <c r="AJ26" i="14"/>
  <c r="AB38" i="14"/>
  <c r="AG28" i="14"/>
  <c r="AY28" i="14"/>
  <c r="AM29" i="14"/>
  <c r="AI31" i="14"/>
  <c r="BA31" i="14"/>
  <c r="AK34" i="14"/>
  <c r="BC34" i="14"/>
  <c r="AG36" i="14"/>
  <c r="AY36" i="14"/>
  <c r="AM37" i="14"/>
  <c r="AC38" i="14"/>
  <c r="AI39" i="14"/>
  <c r="BA39" i="14"/>
  <c r="X17" i="14"/>
  <c r="AV22" i="14"/>
  <c r="Z24" i="14"/>
  <c r="AX25" i="14"/>
  <c r="AL26" i="14"/>
  <c r="BF26" i="14"/>
  <c r="AB27" i="14"/>
  <c r="AT27" i="14"/>
  <c r="AH28" i="14"/>
  <c r="AZ28" i="14"/>
  <c r="AP29" i="14"/>
  <c r="AV30" i="14"/>
  <c r="AJ31" i="14"/>
  <c r="BB31" i="14"/>
  <c r="AR32" i="14"/>
  <c r="AX33" i="14"/>
  <c r="AL34" i="14"/>
  <c r="BF34" i="14"/>
  <c r="AB35" i="14"/>
  <c r="AT35" i="14"/>
  <c r="AH36" i="14"/>
  <c r="AZ36" i="14"/>
  <c r="AP37" i="14"/>
  <c r="AD38" i="14"/>
  <c r="AV38" i="14"/>
  <c r="AJ39" i="14"/>
  <c r="BB39" i="14"/>
  <c r="Z40" i="14"/>
  <c r="AR40" i="14"/>
  <c r="AK39" i="14"/>
  <c r="AA40" i="14"/>
  <c r="AP26" i="14"/>
  <c r="AV27" i="14"/>
  <c r="AJ28" i="14"/>
  <c r="BB28" i="14"/>
  <c r="Z29" i="14"/>
  <c r="AX30" i="14"/>
  <c r="AL31" i="14"/>
  <c r="BF31" i="14"/>
  <c r="AH33" i="14"/>
  <c r="AZ33" i="14"/>
  <c r="AP34" i="14"/>
  <c r="AD35" i="14"/>
  <c r="AV35" i="14"/>
  <c r="AJ36" i="14"/>
  <c r="BB36" i="14"/>
  <c r="Z37" i="14"/>
  <c r="X38" i="14"/>
  <c r="BH38" i="14" s="1"/>
  <c r="B38" i="14" s="1"/>
  <c r="AF38" i="14"/>
  <c r="AX38" i="14"/>
  <c r="AL39" i="14"/>
  <c r="BF39" i="14"/>
  <c r="AB40" i="14"/>
  <c r="W26" i="14"/>
  <c r="X26" i="14" s="1"/>
  <c r="AA29" i="14"/>
  <c r="BG31" i="14"/>
  <c r="AU32" i="14"/>
  <c r="W34" i="14"/>
  <c r="AE34" i="14" s="1"/>
  <c r="AQ34" i="14"/>
  <c r="AE35" i="14"/>
  <c r="AW35" i="14"/>
  <c r="AA37" i="14"/>
  <c r="Y38" i="14"/>
  <c r="AM39" i="14"/>
  <c r="BG39" i="14"/>
  <c r="AC40" i="14"/>
  <c r="AU40" i="14"/>
  <c r="AH22" i="14"/>
  <c r="AZ22" i="14"/>
  <c r="AJ25" i="14"/>
  <c r="X27" i="14"/>
  <c r="AL28" i="14"/>
  <c r="X35" i="14"/>
  <c r="AP39" i="14"/>
  <c r="AD40" i="14"/>
  <c r="AV40" i="14"/>
  <c r="AM28" i="14"/>
  <c r="BG28" i="14"/>
  <c r="AC29" i="14"/>
  <c r="AU29" i="14"/>
  <c r="AI30" i="14"/>
  <c r="W31" i="14"/>
  <c r="X31" i="14" s="1"/>
  <c r="AQ31" i="14"/>
  <c r="AW32" i="14"/>
  <c r="AK33" i="14"/>
  <c r="Y35" i="14"/>
  <c r="AG35" i="14"/>
  <c r="AY35" i="14"/>
  <c r="AM36" i="14"/>
  <c r="BG36" i="14"/>
  <c r="AC37" i="14"/>
  <c r="AU37" i="14"/>
  <c r="AI38" i="14"/>
  <c r="W39" i="14"/>
  <c r="X39" i="14" s="1"/>
  <c r="AQ39" i="14"/>
  <c r="AE40" i="14"/>
  <c r="AW40" i="14"/>
  <c r="X24" i="14"/>
  <c r="AP28" i="14"/>
  <c r="AD29" i="14"/>
  <c r="AV29" i="14"/>
  <c r="AX32" i="14"/>
  <c r="AP36" i="14"/>
  <c r="AD37" i="14"/>
  <c r="AV37" i="14"/>
  <c r="X40" i="14"/>
  <c r="AF40" i="14"/>
  <c r="AX40" i="14"/>
  <c r="Y24" i="14"/>
  <c r="AM25" i="14"/>
  <c r="BG25" i="14"/>
  <c r="AU26" i="14"/>
  <c r="AI27" i="14"/>
  <c r="W28" i="14"/>
  <c r="AD28" i="14" s="1"/>
  <c r="AQ28" i="14"/>
  <c r="AE29" i="14"/>
  <c r="AW29" i="14"/>
  <c r="AK30" i="14"/>
  <c r="AG32" i="14"/>
  <c r="AY32" i="14"/>
  <c r="AM33" i="14"/>
  <c r="BG33" i="14"/>
  <c r="AU34" i="14"/>
  <c r="AI35" i="14"/>
  <c r="W36" i="14"/>
  <c r="X36" i="14" s="1"/>
  <c r="AQ36" i="14"/>
  <c r="AE37" i="14"/>
  <c r="AW37" i="14"/>
  <c r="AK38" i="14"/>
  <c r="Y40" i="14"/>
  <c r="AG40" i="14"/>
  <c r="AY40" i="14"/>
  <c r="AL22" i="14"/>
  <c r="AH24" i="14"/>
  <c r="AZ24" i="14"/>
  <c r="X29" i="14"/>
  <c r="X37" i="14"/>
  <c r="AH40" i="14"/>
  <c r="AZ40" i="14"/>
  <c r="AK27" i="14"/>
  <c r="Y29" i="14"/>
  <c r="AG29" i="14"/>
  <c r="AY29" i="14"/>
  <c r="AM30" i="14"/>
  <c r="BG30" i="14"/>
  <c r="AU31" i="14"/>
  <c r="AI32" i="14"/>
  <c r="W33" i="14"/>
  <c r="AB33" i="14" s="1"/>
  <c r="AQ33" i="14"/>
  <c r="AW34" i="14"/>
  <c r="AK35" i="14"/>
  <c r="Y37" i="14"/>
  <c r="AG37" i="14"/>
  <c r="AY37" i="14"/>
  <c r="AM38" i="14"/>
  <c r="BG38" i="14"/>
  <c r="AC39" i="14"/>
  <c r="AU39" i="14"/>
  <c r="AI40" i="14"/>
  <c r="AF20" i="14" l="1"/>
  <c r="AD20" i="14"/>
  <c r="X13" i="14"/>
  <c r="AD22" i="14"/>
  <c r="AF10" i="14"/>
  <c r="AA22" i="14"/>
  <c r="Z39" i="14"/>
  <c r="AB22" i="14"/>
  <c r="AE7" i="14"/>
  <c r="Z7" i="14"/>
  <c r="AB34" i="14"/>
  <c r="Y30" i="14"/>
  <c r="AF7" i="14"/>
  <c r="AF5" i="14"/>
  <c r="Z22" i="14"/>
  <c r="Y25" i="14"/>
  <c r="AD7" i="14"/>
  <c r="AE5" i="14"/>
  <c r="AE22" i="14"/>
  <c r="X5" i="14"/>
  <c r="AB32" i="14"/>
  <c r="BH32" i="14" s="1"/>
  <c r="B32" i="14" s="1"/>
  <c r="Y36" i="14"/>
  <c r="Y23" i="14"/>
  <c r="AD23" i="14"/>
  <c r="Y39" i="14"/>
  <c r="AD36" i="14"/>
  <c r="AF23" i="14"/>
  <c r="X23" i="14"/>
  <c r="Y17" i="14"/>
  <c r="BH17" i="14" s="1"/>
  <c r="B17" i="14" s="1"/>
  <c r="AD4" i="14"/>
  <c r="AA12" i="14"/>
  <c r="AA32" i="14"/>
  <c r="AE32" i="14"/>
  <c r="AD32" i="14"/>
  <c r="Z32" i="14"/>
  <c r="AC31" i="14"/>
  <c r="AA39" i="14"/>
  <c r="AF32" i="14"/>
  <c r="Y32" i="14"/>
  <c r="X32" i="14"/>
  <c r="Z31" i="14"/>
  <c r="AD9" i="14"/>
  <c r="AC9" i="14"/>
  <c r="AA17" i="14"/>
  <c r="AB17" i="14"/>
  <c r="AD3" i="14"/>
  <c r="AC3" i="14"/>
  <c r="AC17" i="14"/>
  <c r="AC26" i="14"/>
  <c r="AF17" i="14"/>
  <c r="AB26" i="14"/>
  <c r="Z19" i="14"/>
  <c r="Z25" i="14"/>
  <c r="X10" i="14"/>
  <c r="Z16" i="14"/>
  <c r="AD16" i="14"/>
  <c r="AA16" i="14"/>
  <c r="AD30" i="14"/>
  <c r="AD25" i="14"/>
  <c r="Y9" i="14"/>
  <c r="X16" i="14"/>
  <c r="X8" i="14"/>
  <c r="AD5" i="14"/>
  <c r="AB16" i="14"/>
  <c r="AF30" i="14"/>
  <c r="AC5" i="14"/>
  <c r="AB25" i="14"/>
  <c r="X30" i="14"/>
  <c r="AB5" i="14"/>
  <c r="AE16" i="14"/>
  <c r="AD10" i="14"/>
  <c r="AA5" i="14"/>
  <c r="AA25" i="14"/>
  <c r="BH18" i="14"/>
  <c r="B18" i="14" s="1"/>
  <c r="AM41" i="14"/>
  <c r="AC16" i="14"/>
  <c r="Z10" i="14"/>
  <c r="AC7" i="14"/>
  <c r="X7" i="14"/>
  <c r="AF25" i="14"/>
  <c r="AO41" i="14"/>
  <c r="AB7" i="14"/>
  <c r="AA7" i="14"/>
  <c r="X25" i="14"/>
  <c r="AF13" i="14"/>
  <c r="AW41" i="14"/>
  <c r="AC2" i="14"/>
  <c r="AV41" i="14"/>
  <c r="AX41" i="14"/>
  <c r="AA2" i="14"/>
  <c r="BC41" i="14"/>
  <c r="BA41" i="14"/>
  <c r="AB2" i="14"/>
  <c r="Z23" i="14"/>
  <c r="AU41" i="14"/>
  <c r="AB23" i="14"/>
  <c r="AC10" i="14"/>
  <c r="Y2" i="14"/>
  <c r="Z2" i="14"/>
  <c r="AB12" i="14"/>
  <c r="X22" i="14"/>
  <c r="Z12" i="14"/>
  <c r="Y6" i="14"/>
  <c r="AE6" i="14"/>
  <c r="AF6" i="14"/>
  <c r="AD6" i="14"/>
  <c r="AC6" i="14"/>
  <c r="AL41" i="14"/>
  <c r="AF11" i="14"/>
  <c r="AC11" i="14"/>
  <c r="AE11" i="14"/>
  <c r="AB11" i="14"/>
  <c r="AD11" i="14"/>
  <c r="AR41" i="14"/>
  <c r="BB41" i="14"/>
  <c r="AG41" i="14"/>
  <c r="Z14" i="14"/>
  <c r="AZ41" i="14"/>
  <c r="Y34" i="14"/>
  <c r="AQ41" i="14"/>
  <c r="BG41" i="14"/>
  <c r="AF9" i="14"/>
  <c r="AE9" i="14"/>
  <c r="X6" i="14"/>
  <c r="X14" i="14"/>
  <c r="AF21" i="14"/>
  <c r="AD21" i="14"/>
  <c r="AB21" i="14"/>
  <c r="AC21" i="14"/>
  <c r="AA21" i="14"/>
  <c r="Z15" i="14"/>
  <c r="AB15" i="14"/>
  <c r="AA15" i="14"/>
  <c r="AE15" i="14"/>
  <c r="AD15" i="14"/>
  <c r="AF15" i="14"/>
  <c r="AP41" i="14"/>
  <c r="AF27" i="14"/>
  <c r="AE27" i="14"/>
  <c r="AC27" i="14"/>
  <c r="AA27" i="14"/>
  <c r="Z27" i="14"/>
  <c r="X34" i="14"/>
  <c r="AK41" i="14"/>
  <c r="AF14" i="14"/>
  <c r="AE14" i="14"/>
  <c r="Y14" i="14"/>
  <c r="AF33" i="14"/>
  <c r="Y31" i="14"/>
  <c r="AE30" i="14"/>
  <c r="AC30" i="14"/>
  <c r="AB30" i="14"/>
  <c r="AA30" i="14"/>
  <c r="AD19" i="14"/>
  <c r="AF19" i="14"/>
  <c r="AC19" i="14"/>
  <c r="AE19" i="14"/>
  <c r="X11" i="14"/>
  <c r="AD14" i="14"/>
  <c r="AF24" i="14"/>
  <c r="AD24" i="14"/>
  <c r="AC24" i="14"/>
  <c r="AE24" i="14"/>
  <c r="AB24" i="14"/>
  <c r="AJ41" i="14"/>
  <c r="AD12" i="14"/>
  <c r="AT41" i="14"/>
  <c r="BH37" i="14"/>
  <c r="B37" i="14" s="1"/>
  <c r="AC34" i="14"/>
  <c r="AA34" i="14"/>
  <c r="Y33" i="14"/>
  <c r="X33" i="14"/>
  <c r="X3" i="14"/>
  <c r="BD41" i="14"/>
  <c r="AA14" i="14"/>
  <c r="Z28" i="14"/>
  <c r="AF28" i="14"/>
  <c r="AE28" i="14"/>
  <c r="AB28" i="14"/>
  <c r="AA6" i="14"/>
  <c r="AA3" i="14"/>
  <c r="Y27" i="14"/>
  <c r="AB13" i="14"/>
  <c r="AE13" i="14"/>
  <c r="AD13" i="14"/>
  <c r="AC13" i="14"/>
  <c r="AA13" i="14"/>
  <c r="Y13" i="14"/>
  <c r="Y21" i="14"/>
  <c r="AB9" i="14"/>
  <c r="Z6" i="14"/>
  <c r="AA11" i="14"/>
  <c r="AA28" i="14"/>
  <c r="AE33" i="14"/>
  <c r="AD33" i="14"/>
  <c r="AC33" i="14"/>
  <c r="AA33" i="14"/>
  <c r="Z33" i="14"/>
  <c r="AD26" i="14"/>
  <c r="Z26" i="14"/>
  <c r="AF26" i="14"/>
  <c r="AE26" i="14"/>
  <c r="AA26" i="14"/>
  <c r="Y28" i="14"/>
  <c r="AB14" i="14"/>
  <c r="AF31" i="14"/>
  <c r="AC28" i="14"/>
  <c r="AE21" i="14"/>
  <c r="W41" i="14"/>
  <c r="AE2" i="14"/>
  <c r="AF2" i="14"/>
  <c r="AD2" i="14"/>
  <c r="AI41" i="14"/>
  <c r="X9" i="14"/>
  <c r="Y15" i="14"/>
  <c r="AB4" i="14"/>
  <c r="AA4" i="14"/>
  <c r="Y4" i="14"/>
  <c r="X15" i="14"/>
  <c r="AF8" i="14"/>
  <c r="AD8" i="14"/>
  <c r="AE8" i="14"/>
  <c r="AC8" i="14"/>
  <c r="Y8" i="14"/>
  <c r="AB8" i="14"/>
  <c r="AA8" i="14"/>
  <c r="AA36" i="14"/>
  <c r="BH40" i="14"/>
  <c r="B40" i="14" s="1"/>
  <c r="AF39" i="14"/>
  <c r="AE3" i="14"/>
  <c r="Z3" i="14"/>
  <c r="AB19" i="14"/>
  <c r="AA20" i="14"/>
  <c r="AE20" i="14"/>
  <c r="AB20" i="14"/>
  <c r="Z20" i="14"/>
  <c r="Z11" i="14"/>
  <c r="AC25" i="14"/>
  <c r="AD34" i="14"/>
  <c r="Z34" i="14"/>
  <c r="AF34" i="14"/>
  <c r="BH35" i="14"/>
  <c r="B35" i="14" s="1"/>
  <c r="AB31" i="14"/>
  <c r="AE31" i="14"/>
  <c r="AD31" i="14"/>
  <c r="AS41" i="14"/>
  <c r="BE41" i="14"/>
  <c r="Y19" i="14"/>
  <c r="AA19" i="14"/>
  <c r="AA31" i="14"/>
  <c r="X28" i="14"/>
  <c r="Z21" i="14"/>
  <c r="BF41" i="14"/>
  <c r="Y20" i="14"/>
  <c r="AF22" i="14"/>
  <c r="AC22" i="14"/>
  <c r="AY41" i="14"/>
  <c r="Y11" i="14"/>
  <c r="Z36" i="14"/>
  <c r="BH36" i="14" s="1"/>
  <c r="B36" i="14" s="1"/>
  <c r="AF36" i="14"/>
  <c r="AE36" i="14"/>
  <c r="AC36" i="14"/>
  <c r="AB36" i="14"/>
  <c r="BH29" i="14"/>
  <c r="B29" i="14" s="1"/>
  <c r="AB39" i="14"/>
  <c r="AE39" i="14"/>
  <c r="AD39" i="14"/>
  <c r="Y26" i="14"/>
  <c r="AN41" i="14"/>
  <c r="Y10" i="14"/>
  <c r="AB10" i="14"/>
  <c r="AA10" i="14"/>
  <c r="AH41" i="14"/>
  <c r="AF3" i="14"/>
  <c r="BO3" i="9"/>
  <c r="BO4" i="9"/>
  <c r="BO5" i="9"/>
  <c r="BO6" i="9"/>
  <c r="BO7" i="9"/>
  <c r="BO8" i="9"/>
  <c r="BO9" i="9"/>
  <c r="BO10" i="9"/>
  <c r="BO11" i="9"/>
  <c r="BO12" i="9"/>
  <c r="BO13" i="9"/>
  <c r="BO14" i="9"/>
  <c r="BO15" i="9"/>
  <c r="BO16" i="9"/>
  <c r="BO17" i="9"/>
  <c r="BO18" i="9"/>
  <c r="BO19" i="9"/>
  <c r="BO20" i="9"/>
  <c r="BO21" i="9"/>
  <c r="BO22" i="9"/>
  <c r="BO23" i="9"/>
  <c r="BO24" i="9"/>
  <c r="BO25" i="9"/>
  <c r="BO26" i="9"/>
  <c r="BO27" i="9"/>
  <c r="BO28" i="9"/>
  <c r="BO29" i="9"/>
  <c r="BO30" i="9"/>
  <c r="BO31" i="9"/>
  <c r="BO32" i="9"/>
  <c r="BO33" i="9"/>
  <c r="BO34" i="9"/>
  <c r="BO35" i="9"/>
  <c r="BO36" i="9"/>
  <c r="BO37" i="9"/>
  <c r="BO38" i="9"/>
  <c r="BO39" i="9"/>
  <c r="BO40" i="9"/>
  <c r="BO41" i="9"/>
  <c r="BO2" i="9"/>
  <c r="BC40" i="12"/>
  <c r="AW40" i="12"/>
  <c r="AV40" i="12"/>
  <c r="AT40" i="12"/>
  <c r="AN40" i="12"/>
  <c r="AM40" i="12"/>
  <c r="AL40" i="12"/>
  <c r="AI40" i="12"/>
  <c r="V40" i="12"/>
  <c r="U40" i="12"/>
  <c r="BF40" i="12" s="1"/>
  <c r="T40" i="12"/>
  <c r="BE40" i="12" s="1"/>
  <c r="S40" i="12"/>
  <c r="R40" i="12"/>
  <c r="AK40" i="12" s="1"/>
  <c r="Q40" i="12"/>
  <c r="P40" i="12"/>
  <c r="O40" i="12"/>
  <c r="N40" i="12"/>
  <c r="AP40" i="12" s="1"/>
  <c r="V39" i="12"/>
  <c r="U39" i="12"/>
  <c r="BF39" i="12" s="1"/>
  <c r="T39" i="12"/>
  <c r="BE39" i="12" s="1"/>
  <c r="S39" i="12"/>
  <c r="R39" i="12"/>
  <c r="AK39" i="12" s="1"/>
  <c r="Q39" i="12"/>
  <c r="P39" i="12"/>
  <c r="O39" i="12"/>
  <c r="N39" i="12"/>
  <c r="AP39" i="12" s="1"/>
  <c r="V38" i="12"/>
  <c r="U38" i="12"/>
  <c r="BF38" i="12" s="1"/>
  <c r="T38" i="12"/>
  <c r="BE38" i="12" s="1"/>
  <c r="S38" i="12"/>
  <c r="AL38" i="12" s="1"/>
  <c r="R38" i="12"/>
  <c r="AK38" i="12" s="1"/>
  <c r="Q38" i="12"/>
  <c r="P38" i="12"/>
  <c r="AI38" i="12" s="1"/>
  <c r="O38" i="12"/>
  <c r="N38" i="12"/>
  <c r="AP38" i="12" s="1"/>
  <c r="V37" i="12"/>
  <c r="U37" i="12"/>
  <c r="BF37" i="12" s="1"/>
  <c r="T37" i="12"/>
  <c r="BE37" i="12" s="1"/>
  <c r="S37" i="12"/>
  <c r="R37" i="12"/>
  <c r="AK37" i="12" s="1"/>
  <c r="Q37" i="12"/>
  <c r="BB37" i="12" s="1"/>
  <c r="P37" i="12"/>
  <c r="AI37" i="12" s="1"/>
  <c r="O37" i="12"/>
  <c r="N37" i="12"/>
  <c r="AP37" i="12" s="1"/>
  <c r="V36" i="12"/>
  <c r="AX36" i="12" s="1"/>
  <c r="U36" i="12"/>
  <c r="BF36" i="12" s="1"/>
  <c r="T36" i="12"/>
  <c r="S36" i="12"/>
  <c r="R36" i="12"/>
  <c r="AK36" i="12" s="1"/>
  <c r="Q36" i="12"/>
  <c r="AJ36" i="12" s="1"/>
  <c r="P36" i="12"/>
  <c r="BA36" i="12" s="1"/>
  <c r="O36" i="12"/>
  <c r="AH36" i="12" s="1"/>
  <c r="N36" i="12"/>
  <c r="AP36" i="12" s="1"/>
  <c r="BB35" i="12"/>
  <c r="AY35" i="12"/>
  <c r="V35" i="12"/>
  <c r="U35" i="12"/>
  <c r="T35" i="12"/>
  <c r="S35" i="12"/>
  <c r="AL35" i="12" s="1"/>
  <c r="R35" i="12"/>
  <c r="AK35" i="12" s="1"/>
  <c r="Q35" i="12"/>
  <c r="AJ35" i="12" s="1"/>
  <c r="P35" i="12"/>
  <c r="AI35" i="12" s="1"/>
  <c r="O35" i="12"/>
  <c r="AH35" i="12" s="1"/>
  <c r="N35" i="12"/>
  <c r="AP35" i="12" s="1"/>
  <c r="BC34" i="12"/>
  <c r="AZ34" i="12"/>
  <c r="V34" i="12"/>
  <c r="U34" i="12"/>
  <c r="BF34" i="12" s="1"/>
  <c r="T34" i="12"/>
  <c r="BE34" i="12" s="1"/>
  <c r="S34" i="12"/>
  <c r="AU34" i="12" s="1"/>
  <c r="R34" i="12"/>
  <c r="AT34" i="12" s="1"/>
  <c r="Q34" i="12"/>
  <c r="AJ34" i="12" s="1"/>
  <c r="P34" i="12"/>
  <c r="AI34" i="12" s="1"/>
  <c r="O34" i="12"/>
  <c r="AH34" i="12" s="1"/>
  <c r="N34" i="12"/>
  <c r="AP34" i="12" s="1"/>
  <c r="BB33" i="12"/>
  <c r="V33" i="12"/>
  <c r="AX33" i="12" s="1"/>
  <c r="U33" i="12"/>
  <c r="BF33" i="12" s="1"/>
  <c r="T33" i="12"/>
  <c r="BE33" i="12" s="1"/>
  <c r="S33" i="12"/>
  <c r="BD33" i="12" s="1"/>
  <c r="R33" i="12"/>
  <c r="Q33" i="12"/>
  <c r="AJ33" i="12" s="1"/>
  <c r="P33" i="12"/>
  <c r="BA33" i="12" s="1"/>
  <c r="O33" i="12"/>
  <c r="AH33" i="12" s="1"/>
  <c r="N33" i="12"/>
  <c r="AP33" i="12" s="1"/>
  <c r="AJ32" i="12"/>
  <c r="AI32" i="12"/>
  <c r="AH32" i="12"/>
  <c r="V32" i="12"/>
  <c r="U32" i="12"/>
  <c r="BF32" i="12" s="1"/>
  <c r="T32" i="12"/>
  <c r="BE32" i="12" s="1"/>
  <c r="S32" i="12"/>
  <c r="AL32" i="12" s="1"/>
  <c r="R32" i="12"/>
  <c r="AK32" i="12" s="1"/>
  <c r="Q32" i="12"/>
  <c r="BB32" i="12" s="1"/>
  <c r="P32" i="12"/>
  <c r="O32" i="12"/>
  <c r="N32" i="12"/>
  <c r="AJ31" i="12"/>
  <c r="AH31" i="12"/>
  <c r="V31" i="12"/>
  <c r="AX31" i="12" s="1"/>
  <c r="U31" i="12"/>
  <c r="BF31" i="12" s="1"/>
  <c r="T31" i="12"/>
  <c r="BE31" i="12" s="1"/>
  <c r="S31" i="12"/>
  <c r="AL31" i="12" s="1"/>
  <c r="R31" i="12"/>
  <c r="Q31" i="12"/>
  <c r="BB31" i="12" s="1"/>
  <c r="P31" i="12"/>
  <c r="AI31" i="12" s="1"/>
  <c r="O31" i="12"/>
  <c r="AZ31" i="12" s="1"/>
  <c r="N31" i="12"/>
  <c r="AP31" i="12" s="1"/>
  <c r="V30" i="12"/>
  <c r="U30" i="12"/>
  <c r="BF30" i="12" s="1"/>
  <c r="T30" i="12"/>
  <c r="BE30" i="12" s="1"/>
  <c r="S30" i="12"/>
  <c r="AL30" i="12" s="1"/>
  <c r="R30" i="12"/>
  <c r="AK30" i="12" s="1"/>
  <c r="Q30" i="12"/>
  <c r="AJ30" i="12" s="1"/>
  <c r="P30" i="12"/>
  <c r="AI30" i="12" s="1"/>
  <c r="O30" i="12"/>
  <c r="AZ30" i="12" s="1"/>
  <c r="N30" i="12"/>
  <c r="AP30" i="12" s="1"/>
  <c r="V29" i="12"/>
  <c r="AX29" i="12" s="1"/>
  <c r="U29" i="12"/>
  <c r="BF29" i="12" s="1"/>
  <c r="T29" i="12"/>
  <c r="BE29" i="12" s="1"/>
  <c r="S29" i="12"/>
  <c r="AL29" i="12" s="1"/>
  <c r="R29" i="12"/>
  <c r="Q29" i="12"/>
  <c r="AJ29" i="12" s="1"/>
  <c r="P29" i="12"/>
  <c r="BA29" i="12" s="1"/>
  <c r="O29" i="12"/>
  <c r="AH29" i="12" s="1"/>
  <c r="N29" i="12"/>
  <c r="AP29" i="12" s="1"/>
  <c r="V28" i="12"/>
  <c r="U28" i="12"/>
  <c r="BF28" i="12" s="1"/>
  <c r="T28" i="12"/>
  <c r="BE28" i="12" s="1"/>
  <c r="S28" i="12"/>
  <c r="AL28" i="12" s="1"/>
  <c r="R28" i="12"/>
  <c r="AT28" i="12" s="1"/>
  <c r="Q28" i="12"/>
  <c r="AJ28" i="12" s="1"/>
  <c r="P28" i="12"/>
  <c r="AI28" i="12" s="1"/>
  <c r="O28" i="12"/>
  <c r="AH28" i="12" s="1"/>
  <c r="N28" i="12"/>
  <c r="V27" i="12"/>
  <c r="AX27" i="12" s="1"/>
  <c r="U27" i="12"/>
  <c r="BF27" i="12" s="1"/>
  <c r="T27" i="12"/>
  <c r="BE27" i="12" s="1"/>
  <c r="S27" i="12"/>
  <c r="AL27" i="12" s="1"/>
  <c r="R27" i="12"/>
  <c r="Q27" i="12"/>
  <c r="AJ27" i="12" s="1"/>
  <c r="P27" i="12"/>
  <c r="O27" i="12"/>
  <c r="AH27" i="12" s="1"/>
  <c r="N27" i="12"/>
  <c r="AP27" i="12" s="1"/>
  <c r="V26" i="12"/>
  <c r="U26" i="12"/>
  <c r="BF26" i="12" s="1"/>
  <c r="T26" i="12"/>
  <c r="S26" i="12"/>
  <c r="BD26" i="12" s="1"/>
  <c r="R26" i="12"/>
  <c r="AK26" i="12" s="1"/>
  <c r="Q26" i="12"/>
  <c r="AJ26" i="12" s="1"/>
  <c r="P26" i="12"/>
  <c r="AI26" i="12" s="1"/>
  <c r="O26" i="12"/>
  <c r="AZ26" i="12" s="1"/>
  <c r="N26" i="12"/>
  <c r="V25" i="12"/>
  <c r="AX25" i="12" s="1"/>
  <c r="U25" i="12"/>
  <c r="BF25" i="12" s="1"/>
  <c r="T25" i="12"/>
  <c r="BE25" i="12" s="1"/>
  <c r="S25" i="12"/>
  <c r="BD25" i="12" s="1"/>
  <c r="R25" i="12"/>
  <c r="Q25" i="12"/>
  <c r="BB25" i="12" s="1"/>
  <c r="P25" i="12"/>
  <c r="BA25" i="12" s="1"/>
  <c r="O25" i="12"/>
  <c r="AH25" i="12" s="1"/>
  <c r="N25" i="12"/>
  <c r="AP25" i="12" s="1"/>
  <c r="AW24" i="12"/>
  <c r="AN24" i="12"/>
  <c r="V24" i="12"/>
  <c r="U24" i="12"/>
  <c r="BF24" i="12" s="1"/>
  <c r="T24" i="12"/>
  <c r="BE24" i="12" s="1"/>
  <c r="S24" i="12"/>
  <c r="AL24" i="12" s="1"/>
  <c r="R24" i="12"/>
  <c r="AK24" i="12" s="1"/>
  <c r="Q24" i="12"/>
  <c r="AJ24" i="12" s="1"/>
  <c r="P24" i="12"/>
  <c r="AI24" i="12" s="1"/>
  <c r="O24" i="12"/>
  <c r="AH24" i="12" s="1"/>
  <c r="N24" i="12"/>
  <c r="BD23" i="12"/>
  <c r="V23" i="12"/>
  <c r="AX23" i="12" s="1"/>
  <c r="U23" i="12"/>
  <c r="BF23" i="12" s="1"/>
  <c r="T23" i="12"/>
  <c r="BE23" i="12" s="1"/>
  <c r="S23" i="12"/>
  <c r="AL23" i="12" s="1"/>
  <c r="R23" i="12"/>
  <c r="Q23" i="12"/>
  <c r="AJ23" i="12" s="1"/>
  <c r="P23" i="12"/>
  <c r="O23" i="12"/>
  <c r="AH23" i="12" s="1"/>
  <c r="N23" i="12"/>
  <c r="AP23" i="12" s="1"/>
  <c r="V22" i="12"/>
  <c r="U22" i="12"/>
  <c r="BF22" i="12" s="1"/>
  <c r="T22" i="12"/>
  <c r="S22" i="12"/>
  <c r="AL22" i="12" s="1"/>
  <c r="R22" i="12"/>
  <c r="AK22" i="12" s="1"/>
  <c r="Q22" i="12"/>
  <c r="AJ22" i="12" s="1"/>
  <c r="P22" i="12"/>
  <c r="AI22" i="12" s="1"/>
  <c r="O22" i="12"/>
  <c r="AH22" i="12" s="1"/>
  <c r="N22" i="12"/>
  <c r="V21" i="12"/>
  <c r="AX21" i="12" s="1"/>
  <c r="U21" i="12"/>
  <c r="AW21" i="12" s="1"/>
  <c r="T21" i="12"/>
  <c r="BE21" i="12" s="1"/>
  <c r="S21" i="12"/>
  <c r="AU21" i="12" s="1"/>
  <c r="R21" i="12"/>
  <c r="Q21" i="12"/>
  <c r="BB21" i="12" s="1"/>
  <c r="P21" i="12"/>
  <c r="AI21" i="12" s="1"/>
  <c r="O21" i="12"/>
  <c r="AZ21" i="12" s="1"/>
  <c r="N21" i="12"/>
  <c r="AY21" i="12" s="1"/>
  <c r="V20" i="12"/>
  <c r="AX20" i="12" s="1"/>
  <c r="U20" i="12"/>
  <c r="T20" i="12"/>
  <c r="S20" i="12"/>
  <c r="AU20" i="12" s="1"/>
  <c r="R20" i="12"/>
  <c r="Q20" i="12"/>
  <c r="BB20" i="12" s="1"/>
  <c r="P20" i="12"/>
  <c r="AI20" i="12" s="1"/>
  <c r="O20" i="12"/>
  <c r="AZ20" i="12" s="1"/>
  <c r="N20" i="12"/>
  <c r="AG20" i="12" s="1"/>
  <c r="V19" i="12"/>
  <c r="AX19" i="12" s="1"/>
  <c r="U19" i="12"/>
  <c r="AN19" i="12" s="1"/>
  <c r="T19" i="12"/>
  <c r="BE19" i="12" s="1"/>
  <c r="S19" i="12"/>
  <c r="AU19" i="12" s="1"/>
  <c r="R19" i="12"/>
  <c r="AT19" i="12" s="1"/>
  <c r="Q19" i="12"/>
  <c r="BB19" i="12" s="1"/>
  <c r="P19" i="12"/>
  <c r="AR19" i="12" s="1"/>
  <c r="O19" i="12"/>
  <c r="AZ19" i="12" s="1"/>
  <c r="N19" i="12"/>
  <c r="AY19" i="12" s="1"/>
  <c r="V18" i="12"/>
  <c r="AX18" i="12" s="1"/>
  <c r="U18" i="12"/>
  <c r="AN18" i="12" s="1"/>
  <c r="T18" i="12"/>
  <c r="BE18" i="12" s="1"/>
  <c r="S18" i="12"/>
  <c r="BD18" i="12" s="1"/>
  <c r="R18" i="12"/>
  <c r="Q18" i="12"/>
  <c r="BB18" i="12" s="1"/>
  <c r="P18" i="12"/>
  <c r="O18" i="12"/>
  <c r="AZ18" i="12" s="1"/>
  <c r="N18" i="12"/>
  <c r="AG18" i="12" s="1"/>
  <c r="V17" i="12"/>
  <c r="AX17" i="12" s="1"/>
  <c r="U17" i="12"/>
  <c r="AN17" i="12" s="1"/>
  <c r="T17" i="12"/>
  <c r="BE17" i="12" s="1"/>
  <c r="S17" i="12"/>
  <c r="AU17" i="12" s="1"/>
  <c r="R17" i="12"/>
  <c r="BC17" i="12" s="1"/>
  <c r="Q17" i="12"/>
  <c r="AS17" i="12" s="1"/>
  <c r="P17" i="12"/>
  <c r="AR17" i="12" s="1"/>
  <c r="O17" i="12"/>
  <c r="AZ17" i="12" s="1"/>
  <c r="N17" i="12"/>
  <c r="AY17" i="12" s="1"/>
  <c r="V16" i="12"/>
  <c r="U16" i="12"/>
  <c r="AW16" i="12" s="1"/>
  <c r="T16" i="12"/>
  <c r="BE16" i="12" s="1"/>
  <c r="S16" i="12"/>
  <c r="R16" i="12"/>
  <c r="BC16" i="12" s="1"/>
  <c r="Q16" i="12"/>
  <c r="AS16" i="12" s="1"/>
  <c r="P16" i="12"/>
  <c r="AI16" i="12" s="1"/>
  <c r="O16" i="12"/>
  <c r="N16" i="12"/>
  <c r="AY16" i="12" s="1"/>
  <c r="V15" i="12"/>
  <c r="AX15" i="12" s="1"/>
  <c r="U15" i="12"/>
  <c r="AN15" i="12" s="1"/>
  <c r="T15" i="12"/>
  <c r="BE15" i="12" s="1"/>
  <c r="S15" i="12"/>
  <c r="AU15" i="12" s="1"/>
  <c r="R15" i="12"/>
  <c r="AK15" i="12" s="1"/>
  <c r="Q15" i="12"/>
  <c r="AS15" i="12" s="1"/>
  <c r="P15" i="12"/>
  <c r="O15" i="12"/>
  <c r="AH15" i="12" s="1"/>
  <c r="N15" i="12"/>
  <c r="AP15" i="12" s="1"/>
  <c r="V14" i="12"/>
  <c r="AX14" i="12" s="1"/>
  <c r="U14" i="12"/>
  <c r="AN14" i="12" s="1"/>
  <c r="T14" i="12"/>
  <c r="BE14" i="12" s="1"/>
  <c r="S14" i="12"/>
  <c r="R14" i="12"/>
  <c r="AT14" i="12" s="1"/>
  <c r="Q14" i="12"/>
  <c r="AS14" i="12" s="1"/>
  <c r="P14" i="12"/>
  <c r="BA14" i="12" s="1"/>
  <c r="O14" i="12"/>
  <c r="N14" i="12"/>
  <c r="AP14" i="12" s="1"/>
  <c r="AW13" i="12"/>
  <c r="V13" i="12"/>
  <c r="BG13" i="12" s="1"/>
  <c r="U13" i="12"/>
  <c r="BF13" i="12" s="1"/>
  <c r="T13" i="12"/>
  <c r="BE13" i="12" s="1"/>
  <c r="S13" i="12"/>
  <c r="AL13" i="12" s="1"/>
  <c r="R13" i="12"/>
  <c r="AT13" i="12" s="1"/>
  <c r="Q13" i="12"/>
  <c r="P13" i="12"/>
  <c r="AI13" i="12" s="1"/>
  <c r="O13" i="12"/>
  <c r="N13" i="12"/>
  <c r="AP13" i="12" s="1"/>
  <c r="V12" i="12"/>
  <c r="AX12" i="12" s="1"/>
  <c r="U12" i="12"/>
  <c r="BF12" i="12" s="1"/>
  <c r="T12" i="12"/>
  <c r="AV12" i="12" s="1"/>
  <c r="S12" i="12"/>
  <c r="AL12" i="12" s="1"/>
  <c r="R12" i="12"/>
  <c r="AT12" i="12" s="1"/>
  <c r="Q12" i="12"/>
  <c r="P12" i="12"/>
  <c r="AI12" i="12" s="1"/>
  <c r="O12" i="12"/>
  <c r="N12" i="12"/>
  <c r="AP12" i="12" s="1"/>
  <c r="V11" i="12"/>
  <c r="AX11" i="12" s="1"/>
  <c r="U11" i="12"/>
  <c r="BF11" i="12" s="1"/>
  <c r="T11" i="12"/>
  <c r="AV11" i="12" s="1"/>
  <c r="S11" i="12"/>
  <c r="AL11" i="12" s="1"/>
  <c r="R11" i="12"/>
  <c r="AT11" i="12" s="1"/>
  <c r="Q11" i="12"/>
  <c r="P11" i="12"/>
  <c r="BA11" i="12" s="1"/>
  <c r="O11" i="12"/>
  <c r="N11" i="12"/>
  <c r="AP11" i="12" s="1"/>
  <c r="V10" i="12"/>
  <c r="AO10" i="12" s="1"/>
  <c r="U10" i="12"/>
  <c r="BF10" i="12" s="1"/>
  <c r="T10" i="12"/>
  <c r="AM10" i="12" s="1"/>
  <c r="S10" i="12"/>
  <c r="AL10" i="12" s="1"/>
  <c r="R10" i="12"/>
  <c r="AT10" i="12" s="1"/>
  <c r="Q10" i="12"/>
  <c r="P10" i="12"/>
  <c r="BA10" i="12" s="1"/>
  <c r="O10" i="12"/>
  <c r="N10" i="12"/>
  <c r="AP10" i="12" s="1"/>
  <c r="V9" i="12"/>
  <c r="AO9" i="12" s="1"/>
  <c r="U9" i="12"/>
  <c r="BF9" i="12" s="1"/>
  <c r="T9" i="12"/>
  <c r="AM9" i="12" s="1"/>
  <c r="S9" i="12"/>
  <c r="AL9" i="12" s="1"/>
  <c r="R9" i="12"/>
  <c r="AT9" i="12" s="1"/>
  <c r="Q9" i="12"/>
  <c r="P9" i="12"/>
  <c r="AR9" i="12" s="1"/>
  <c r="O9" i="12"/>
  <c r="AH9" i="12" s="1"/>
  <c r="N9" i="12"/>
  <c r="AP9" i="12" s="1"/>
  <c r="V8" i="12"/>
  <c r="AO8" i="12" s="1"/>
  <c r="U8" i="12"/>
  <c r="BF8" i="12" s="1"/>
  <c r="T8" i="12"/>
  <c r="BE8" i="12" s="1"/>
  <c r="S8" i="12"/>
  <c r="AL8" i="12" s="1"/>
  <c r="R8" i="12"/>
  <c r="AT8" i="12" s="1"/>
  <c r="Q8" i="12"/>
  <c r="P8" i="12"/>
  <c r="BA8" i="12" s="1"/>
  <c r="O8" i="12"/>
  <c r="AH8" i="12" s="1"/>
  <c r="N8" i="12"/>
  <c r="AP8" i="12" s="1"/>
  <c r="V7" i="12"/>
  <c r="AO7" i="12" s="1"/>
  <c r="U7" i="12"/>
  <c r="BF7" i="12" s="1"/>
  <c r="T7" i="12"/>
  <c r="AM7" i="12" s="1"/>
  <c r="S7" i="12"/>
  <c r="AL7" i="12" s="1"/>
  <c r="R7" i="12"/>
  <c r="AT7" i="12" s="1"/>
  <c r="Q7" i="12"/>
  <c r="P7" i="12"/>
  <c r="AR7" i="12" s="1"/>
  <c r="O7" i="12"/>
  <c r="AH7" i="12" s="1"/>
  <c r="N7" i="12"/>
  <c r="AP7" i="12" s="1"/>
  <c r="V6" i="12"/>
  <c r="AO6" i="12" s="1"/>
  <c r="U6" i="12"/>
  <c r="BF6" i="12" s="1"/>
  <c r="T6" i="12"/>
  <c r="BE6" i="12" s="1"/>
  <c r="S6" i="12"/>
  <c r="AL6" i="12" s="1"/>
  <c r="R6" i="12"/>
  <c r="AT6" i="12" s="1"/>
  <c r="Q6" i="12"/>
  <c r="P6" i="12"/>
  <c r="BA6" i="12" s="1"/>
  <c r="O6" i="12"/>
  <c r="AH6" i="12" s="1"/>
  <c r="N6" i="12"/>
  <c r="AP6" i="12" s="1"/>
  <c r="BG5" i="12"/>
  <c r="V5" i="12"/>
  <c r="AO5" i="12" s="1"/>
  <c r="U5" i="12"/>
  <c r="BF5" i="12" s="1"/>
  <c r="T5" i="12"/>
  <c r="BE5" i="12" s="1"/>
  <c r="S5" i="12"/>
  <c r="R5" i="12"/>
  <c r="AT5" i="12" s="1"/>
  <c r="Q5" i="12"/>
  <c r="P5" i="12"/>
  <c r="AI5" i="12" s="1"/>
  <c r="O5" i="12"/>
  <c r="AZ5" i="12" s="1"/>
  <c r="N5" i="12"/>
  <c r="AP5" i="12" s="1"/>
  <c r="V4" i="12"/>
  <c r="AX4" i="12" s="1"/>
  <c r="U4" i="12"/>
  <c r="BF4" i="12" s="1"/>
  <c r="T4" i="12"/>
  <c r="AM4" i="12" s="1"/>
  <c r="S4" i="12"/>
  <c r="BD4" i="12" s="1"/>
  <c r="R4" i="12"/>
  <c r="AT4" i="12" s="1"/>
  <c r="Q4" i="12"/>
  <c r="P4" i="12"/>
  <c r="BA4" i="12" s="1"/>
  <c r="O4" i="12"/>
  <c r="AZ4" i="12" s="1"/>
  <c r="N4" i="12"/>
  <c r="AP4" i="12" s="1"/>
  <c r="V3" i="12"/>
  <c r="BG3" i="12" s="1"/>
  <c r="U3" i="12"/>
  <c r="BF3" i="12" s="1"/>
  <c r="T3" i="12"/>
  <c r="AV3" i="12" s="1"/>
  <c r="S3" i="12"/>
  <c r="BD3" i="12" s="1"/>
  <c r="R3" i="12"/>
  <c r="AT3" i="12" s="1"/>
  <c r="Q3" i="12"/>
  <c r="P3" i="12"/>
  <c r="BA3" i="12" s="1"/>
  <c r="O3" i="12"/>
  <c r="AZ3" i="12" s="1"/>
  <c r="N3" i="12"/>
  <c r="AP3" i="12" s="1"/>
  <c r="V2" i="12"/>
  <c r="AX2" i="12" s="1"/>
  <c r="U2" i="12"/>
  <c r="AW2" i="12" s="1"/>
  <c r="T2" i="12"/>
  <c r="AM2" i="12" s="1"/>
  <c r="S2" i="12"/>
  <c r="BD2" i="12" s="1"/>
  <c r="R2" i="12"/>
  <c r="BC2" i="12" s="1"/>
  <c r="Q2" i="12"/>
  <c r="BB2" i="12" s="1"/>
  <c r="P2" i="12"/>
  <c r="AR2" i="12" s="1"/>
  <c r="O2" i="12"/>
  <c r="AH2" i="12" s="1"/>
  <c r="N2" i="12"/>
  <c r="AP2" i="12" s="1"/>
  <c r="BH31" i="14" l="1"/>
  <c r="B31" i="14" s="1"/>
  <c r="BH39" i="14"/>
  <c r="B39" i="14" s="1"/>
  <c r="BH16" i="14"/>
  <c r="B16" i="14" s="1"/>
  <c r="BH12" i="14"/>
  <c r="B12" i="14" s="1"/>
  <c r="BH22" i="14"/>
  <c r="B22" i="14" s="1"/>
  <c r="BH25" i="14"/>
  <c r="B25" i="14" s="1"/>
  <c r="BH5" i="14"/>
  <c r="B5" i="14" s="1"/>
  <c r="BH20" i="14"/>
  <c r="B20" i="14" s="1"/>
  <c r="BH7" i="14"/>
  <c r="B7" i="14" s="1"/>
  <c r="BH23" i="14"/>
  <c r="B23" i="14" s="1"/>
  <c r="BH15" i="14"/>
  <c r="B15" i="14" s="1"/>
  <c r="BH27" i="14"/>
  <c r="B27" i="14" s="1"/>
  <c r="BH21" i="14"/>
  <c r="B21" i="14" s="1"/>
  <c r="BH3" i="14"/>
  <c r="B3" i="14" s="1"/>
  <c r="Y41" i="14"/>
  <c r="BH19" i="14"/>
  <c r="B19" i="14" s="1"/>
  <c r="AA41" i="14"/>
  <c r="BH10" i="14"/>
  <c r="B10" i="14" s="1"/>
  <c r="BH26" i="14"/>
  <c r="B26" i="14" s="1"/>
  <c r="BH13" i="14"/>
  <c r="B13" i="14" s="1"/>
  <c r="AB41" i="14"/>
  <c r="AC41" i="14"/>
  <c r="BH30" i="14"/>
  <c r="B30" i="14" s="1"/>
  <c r="BH8" i="14"/>
  <c r="B8" i="14" s="1"/>
  <c r="BH24" i="14"/>
  <c r="B24" i="14" s="1"/>
  <c r="Z41" i="14"/>
  <c r="BH28" i="14"/>
  <c r="B28" i="14" s="1"/>
  <c r="BH11" i="14"/>
  <c r="B11" i="14" s="1"/>
  <c r="BH4" i="14"/>
  <c r="B4" i="14" s="1"/>
  <c r="BH9" i="14"/>
  <c r="B9" i="14" s="1"/>
  <c r="BH33" i="14"/>
  <c r="B33" i="14" s="1"/>
  <c r="BH34" i="14"/>
  <c r="B34" i="14" s="1"/>
  <c r="AD41" i="14"/>
  <c r="AF41" i="14"/>
  <c r="BH2" i="14"/>
  <c r="B2" i="14" s="1"/>
  <c r="AE41" i="14"/>
  <c r="X41" i="14"/>
  <c r="BH14" i="14"/>
  <c r="B14" i="14" s="1"/>
  <c r="BH6" i="14"/>
  <c r="B6" i="14" s="1"/>
  <c r="BC12" i="12"/>
  <c r="AG17" i="12"/>
  <c r="AH17" i="12"/>
  <c r="BC28" i="12"/>
  <c r="AP17" i="12"/>
  <c r="AN25" i="12"/>
  <c r="AZ25" i="12"/>
  <c r="AP19" i="12"/>
  <c r="AM24" i="12"/>
  <c r="BE11" i="12"/>
  <c r="AG16" i="12"/>
  <c r="AT24" i="12"/>
  <c r="AZ27" i="12"/>
  <c r="AV24" i="12"/>
  <c r="BG8" i="12"/>
  <c r="AN23" i="12"/>
  <c r="AW23" i="12"/>
  <c r="BG10" i="12"/>
  <c r="BC14" i="12"/>
  <c r="BB24" i="12"/>
  <c r="BG2" i="12"/>
  <c r="AT30" i="12"/>
  <c r="AR13" i="12"/>
  <c r="AU30" i="12"/>
  <c r="AU13" i="12"/>
  <c r="AU22" i="12"/>
  <c r="BB30" i="12"/>
  <c r="AV13" i="12"/>
  <c r="AZ22" i="12"/>
  <c r="BD30" i="12"/>
  <c r="BC19" i="12"/>
  <c r="AV6" i="12"/>
  <c r="BD12" i="12"/>
  <c r="AX13" i="12"/>
  <c r="BF19" i="12"/>
  <c r="BB29" i="12"/>
  <c r="AU6" i="12"/>
  <c r="AX6" i="12"/>
  <c r="BE12" i="12"/>
  <c r="BD29" i="12"/>
  <c r="BE3" i="12"/>
  <c r="BG6" i="12"/>
  <c r="BG12" i="12"/>
  <c r="BD7" i="12"/>
  <c r="BC11" i="12"/>
  <c r="BD11" i="12"/>
  <c r="AJ25" i="12"/>
  <c r="AW28" i="12"/>
  <c r="AV18" i="12"/>
  <c r="BB27" i="12"/>
  <c r="AK16" i="12"/>
  <c r="AK17" i="12"/>
  <c r="AM5" i="12"/>
  <c r="AM16" i="12"/>
  <c r="AM17" i="12"/>
  <c r="BA21" i="12"/>
  <c r="AT15" i="12"/>
  <c r="AN16" i="12"/>
  <c r="BD21" i="12"/>
  <c r="AI10" i="12"/>
  <c r="AM3" i="12"/>
  <c r="AG6" i="12"/>
  <c r="AG8" i="12"/>
  <c r="AG11" i="12"/>
  <c r="AI2" i="12"/>
  <c r="AO3" i="12"/>
  <c r="AI4" i="12"/>
  <c r="AR5" i="12"/>
  <c r="AU9" i="12"/>
  <c r="AX10" i="12"/>
  <c r="AI11" i="12"/>
  <c r="AW15" i="12"/>
  <c r="AT16" i="12"/>
  <c r="W30" i="12"/>
  <c r="AE30" i="12" s="1"/>
  <c r="AG4" i="12"/>
  <c r="AV5" i="12"/>
  <c r="AY10" i="12"/>
  <c r="AH26" i="12"/>
  <c r="AH30" i="12"/>
  <c r="AR10" i="12"/>
  <c r="AV9" i="12"/>
  <c r="AL2" i="12"/>
  <c r="AU3" i="12"/>
  <c r="AY4" i="12"/>
  <c r="AX5" i="12"/>
  <c r="AM6" i="12"/>
  <c r="AU7" i="12"/>
  <c r="AM8" i="12"/>
  <c r="AW9" i="12"/>
  <c r="AN11" i="12"/>
  <c r="AK12" i="12"/>
  <c r="AM13" i="12"/>
  <c r="AZ15" i="12"/>
  <c r="AN9" i="12"/>
  <c r="AK2" i="12"/>
  <c r="AR3" i="12"/>
  <c r="AQ4" i="12"/>
  <c r="AI6" i="12"/>
  <c r="AI8" i="12"/>
  <c r="AM11" i="12"/>
  <c r="AY2" i="12"/>
  <c r="BE4" i="12"/>
  <c r="AY5" i="12"/>
  <c r="AV7" i="12"/>
  <c r="AR8" i="12"/>
  <c r="AX9" i="12"/>
  <c r="BC10" i="12"/>
  <c r="AY11" i="12"/>
  <c r="AM12" i="12"/>
  <c r="AN13" i="12"/>
  <c r="AI14" i="12"/>
  <c r="AR29" i="12"/>
  <c r="AN30" i="12"/>
  <c r="AG2" i="12"/>
  <c r="BA2" i="12"/>
  <c r="AX3" i="12"/>
  <c r="BG4" i="12"/>
  <c r="AR6" i="12"/>
  <c r="AY7" i="12"/>
  <c r="AV8" i="12"/>
  <c r="BC9" i="12"/>
  <c r="BD10" i="12"/>
  <c r="AO12" i="12"/>
  <c r="AO13" i="12"/>
  <c r="BD20" i="12"/>
  <c r="AM23" i="12"/>
  <c r="AI25" i="12"/>
  <c r="AV29" i="12"/>
  <c r="AR30" i="12"/>
  <c r="BE2" i="12"/>
  <c r="W11" i="12"/>
  <c r="AV10" i="12"/>
  <c r="AX7" i="12"/>
  <c r="BB22" i="12"/>
  <c r="BB28" i="12"/>
  <c r="BD34" i="12"/>
  <c r="W10" i="12"/>
  <c r="Z10" i="12" s="1"/>
  <c r="AY15" i="12"/>
  <c r="BD22" i="12"/>
  <c r="BA5" i="12"/>
  <c r="BA7" i="12"/>
  <c r="AY9" i="12"/>
  <c r="AG12" i="12"/>
  <c r="AP16" i="12"/>
  <c r="AZ23" i="12"/>
  <c r="BD28" i="12"/>
  <c r="AY29" i="12"/>
  <c r="BC7" i="12"/>
  <c r="BA9" i="12"/>
  <c r="BG11" i="12"/>
  <c r="BC15" i="12"/>
  <c r="BB23" i="12"/>
  <c r="AZ29" i="12"/>
  <c r="BE10" i="12"/>
  <c r="W14" i="12"/>
  <c r="Z14" i="12" s="1"/>
  <c r="BD15" i="12"/>
  <c r="AL25" i="12"/>
  <c r="AY3" i="12"/>
  <c r="BD9" i="12"/>
  <c r="W26" i="12"/>
  <c r="AE26" i="12" s="1"/>
  <c r="AM31" i="12"/>
  <c r="AN2" i="12"/>
  <c r="AO4" i="12"/>
  <c r="AW6" i="12"/>
  <c r="AG7" i="12"/>
  <c r="BG7" i="12"/>
  <c r="AU8" i="12"/>
  <c r="BE9" i="12"/>
  <c r="AG10" i="12"/>
  <c r="AK11" i="12"/>
  <c r="AN12" i="12"/>
  <c r="AY13" i="12"/>
  <c r="AK14" i="12"/>
  <c r="AT17" i="12"/>
  <c r="AW18" i="12"/>
  <c r="AL19" i="12"/>
  <c r="AV25" i="12"/>
  <c r="AN31" i="12"/>
  <c r="AM32" i="12"/>
  <c r="AI33" i="12"/>
  <c r="BE7" i="12"/>
  <c r="BG9" i="12"/>
  <c r="BA13" i="12"/>
  <c r="BC24" i="12"/>
  <c r="AL26" i="12"/>
  <c r="AW31" i="12"/>
  <c r="AN32" i="12"/>
  <c r="AM37" i="12"/>
  <c r="AM39" i="12"/>
  <c r="AN4" i="12"/>
  <c r="AO2" i="12"/>
  <c r="AR4" i="12"/>
  <c r="AY6" i="12"/>
  <c r="AI7" i="12"/>
  <c r="AX8" i="12"/>
  <c r="AG9" i="12"/>
  <c r="AK10" i="12"/>
  <c r="Z11" i="12"/>
  <c r="AR12" i="12"/>
  <c r="BC13" i="12"/>
  <c r="AR14" i="12"/>
  <c r="W15" i="12"/>
  <c r="X15" i="12" s="1"/>
  <c r="AV17" i="12"/>
  <c r="AY18" i="12"/>
  <c r="AR21" i="12"/>
  <c r="BD24" i="12"/>
  <c r="AY25" i="12"/>
  <c r="AN26" i="12"/>
  <c r="AT32" i="12"/>
  <c r="AL33" i="12"/>
  <c r="W34" i="12"/>
  <c r="AN37" i="12"/>
  <c r="AM38" i="12"/>
  <c r="AN39" i="12"/>
  <c r="BC3" i="12"/>
  <c r="AV2" i="12"/>
  <c r="AG3" i="12"/>
  <c r="AV4" i="12"/>
  <c r="AG5" i="12"/>
  <c r="AK7" i="12"/>
  <c r="AY8" i="12"/>
  <c r="AI9" i="12"/>
  <c r="AO11" i="12"/>
  <c r="AU12" i="12"/>
  <c r="BD13" i="12"/>
  <c r="AG15" i="12"/>
  <c r="AV19" i="12"/>
  <c r="AP20" i="12"/>
  <c r="AT26" i="12"/>
  <c r="AV32" i="12"/>
  <c r="AR33" i="12"/>
  <c r="AI36" i="12"/>
  <c r="AT37" i="12"/>
  <c r="AN38" i="12"/>
  <c r="AT39" i="12"/>
  <c r="AE10" i="12"/>
  <c r="AH3" i="12"/>
  <c r="AW4" i="12"/>
  <c r="BD6" i="12"/>
  <c r="AN10" i="12"/>
  <c r="AR11" i="12"/>
  <c r="AW19" i="12"/>
  <c r="AU26" i="12"/>
  <c r="AM27" i="12"/>
  <c r="AW32" i="12"/>
  <c r="AV33" i="12"/>
  <c r="AL34" i="12"/>
  <c r="AG35" i="12"/>
  <c r="AN36" i="12"/>
  <c r="AV37" i="12"/>
  <c r="AT38" i="12"/>
  <c r="AV39" i="12"/>
  <c r="AI3" i="12"/>
  <c r="AK5" i="12"/>
  <c r="AN7" i="12"/>
  <c r="BC8" i="12"/>
  <c r="AU11" i="12"/>
  <c r="AG13" i="12"/>
  <c r="AW14" i="12"/>
  <c r="AL15" i="12"/>
  <c r="AN27" i="12"/>
  <c r="AW33" i="12"/>
  <c r="AN34" i="12"/>
  <c r="AT36" i="12"/>
  <c r="AW37" i="12"/>
  <c r="AV38" i="12"/>
  <c r="AW39" i="12"/>
  <c r="AK3" i="12"/>
  <c r="W4" i="12"/>
  <c r="AC4" i="12" s="1"/>
  <c r="BD8" i="12"/>
  <c r="AY12" i="12"/>
  <c r="BF18" i="12"/>
  <c r="AN22" i="12"/>
  <c r="BB26" i="12"/>
  <c r="AW27" i="12"/>
  <c r="AM28" i="12"/>
  <c r="AI29" i="12"/>
  <c r="BC32" i="12"/>
  <c r="AT35" i="12"/>
  <c r="AY37" i="12"/>
  <c r="AW38" i="12"/>
  <c r="BC39" i="12"/>
  <c r="AU10" i="12"/>
  <c r="W12" i="12"/>
  <c r="AA12" i="12" s="1"/>
  <c r="BA12" i="12"/>
  <c r="AK13" i="12"/>
  <c r="AT22" i="12"/>
  <c r="AN28" i="12"/>
  <c r="AY33" i="12"/>
  <c r="AV34" i="12"/>
  <c r="AU35" i="12"/>
  <c r="BC37" i="12"/>
  <c r="BC38" i="12"/>
  <c r="BC20" i="12"/>
  <c r="AT20" i="12"/>
  <c r="W21" i="12"/>
  <c r="Y21" i="12" s="1"/>
  <c r="AP21" i="12"/>
  <c r="AO26" i="12"/>
  <c r="BG26" i="12"/>
  <c r="AX26" i="12"/>
  <c r="BE20" i="12"/>
  <c r="AV20" i="12"/>
  <c r="AW3" i="12"/>
  <c r="AN5" i="12"/>
  <c r="AK6" i="12"/>
  <c r="BA18" i="12"/>
  <c r="AR18" i="12"/>
  <c r="W18" i="12"/>
  <c r="AC18" i="12" s="1"/>
  <c r="BF20" i="12"/>
  <c r="AW20" i="12"/>
  <c r="AU37" i="12"/>
  <c r="AL37" i="12"/>
  <c r="BD37" i="12"/>
  <c r="AJ39" i="12"/>
  <c r="AS39" i="12"/>
  <c r="BB39" i="12"/>
  <c r="AU4" i="12"/>
  <c r="AL5" i="12"/>
  <c r="AZ7" i="12"/>
  <c r="AQ7" i="12"/>
  <c r="AO24" i="12"/>
  <c r="BG24" i="12"/>
  <c r="AX24" i="12"/>
  <c r="BA39" i="12"/>
  <c r="AR39" i="12"/>
  <c r="AI39" i="12"/>
  <c r="AZ6" i="12"/>
  <c r="AQ6" i="12"/>
  <c r="O41" i="12"/>
  <c r="AZ2" i="12"/>
  <c r="AQ5" i="12"/>
  <c r="BB6" i="12"/>
  <c r="AJ6" i="12"/>
  <c r="AS6" i="12"/>
  <c r="AN6" i="12"/>
  <c r="AZ8" i="12"/>
  <c r="AQ8" i="12"/>
  <c r="AK8" i="12"/>
  <c r="BB14" i="12"/>
  <c r="AJ14" i="12"/>
  <c r="AQ16" i="12"/>
  <c r="AZ16" i="12"/>
  <c r="AH16" i="12"/>
  <c r="W16" i="12"/>
  <c r="AB16" i="12" s="1"/>
  <c r="BC18" i="12"/>
  <c r="AT18" i="12"/>
  <c r="AP22" i="12"/>
  <c r="AG22" i="12"/>
  <c r="AY22" i="12"/>
  <c r="AL36" i="12"/>
  <c r="BD36" i="12"/>
  <c r="AU36" i="12"/>
  <c r="BB7" i="12"/>
  <c r="AJ7" i="12"/>
  <c r="AS7" i="12"/>
  <c r="AZ9" i="12"/>
  <c r="AQ9" i="12"/>
  <c r="AK9" i="12"/>
  <c r="AZ13" i="12"/>
  <c r="AH13" i="12"/>
  <c r="AQ13" i="12"/>
  <c r="AU18" i="12"/>
  <c r="AK20" i="12"/>
  <c r="AT25" i="12"/>
  <c r="AK25" i="12"/>
  <c r="BC25" i="12"/>
  <c r="BE36" i="12"/>
  <c r="AM36" i="12"/>
  <c r="AV36" i="12"/>
  <c r="AU5" i="12"/>
  <c r="BB8" i="12"/>
  <c r="AJ8" i="12"/>
  <c r="AS8" i="12"/>
  <c r="AN8" i="12"/>
  <c r="AZ10" i="12"/>
  <c r="AH10" i="12"/>
  <c r="AQ10" i="12"/>
  <c r="AZ11" i="12"/>
  <c r="AH11" i="12"/>
  <c r="AQ11" i="12"/>
  <c r="AZ12" i="12"/>
  <c r="AH12" i="12"/>
  <c r="AQ12" i="12"/>
  <c r="BD14" i="12"/>
  <c r="AL14" i="12"/>
  <c r="AU14" i="12"/>
  <c r="BF16" i="12"/>
  <c r="AM20" i="12"/>
  <c r="BF21" i="12"/>
  <c r="AO34" i="12"/>
  <c r="BG34" i="12"/>
  <c r="AF34" i="12"/>
  <c r="AX34" i="12"/>
  <c r="BE35" i="12"/>
  <c r="AM35" i="12"/>
  <c r="AV35" i="12"/>
  <c r="R41" i="12"/>
  <c r="AT2" i="12"/>
  <c r="BB9" i="12"/>
  <c r="AJ9" i="12"/>
  <c r="AS9" i="12"/>
  <c r="BB13" i="12"/>
  <c r="AJ13" i="12"/>
  <c r="AS13" i="12"/>
  <c r="AN20" i="12"/>
  <c r="AP26" i="12"/>
  <c r="AG26" i="12"/>
  <c r="AY26" i="12"/>
  <c r="AP32" i="12"/>
  <c r="AG32" i="12"/>
  <c r="AY32" i="12"/>
  <c r="W32" i="12"/>
  <c r="BF35" i="12"/>
  <c r="AN35" i="12"/>
  <c r="AW35" i="12"/>
  <c r="AW5" i="12"/>
  <c r="BB10" i="12"/>
  <c r="AJ10" i="12"/>
  <c r="AS10" i="12"/>
  <c r="AA10" i="12"/>
  <c r="BB11" i="12"/>
  <c r="AJ11" i="12"/>
  <c r="AS11" i="12"/>
  <c r="AA11" i="12"/>
  <c r="BB12" i="12"/>
  <c r="AJ12" i="12"/>
  <c r="AS12" i="12"/>
  <c r="BD16" i="12"/>
  <c r="AL16" i="12"/>
  <c r="AU16" i="12"/>
  <c r="AQ32" i="12"/>
  <c r="AZ32" i="12"/>
  <c r="BB5" i="12"/>
  <c r="AJ5" i="12"/>
  <c r="AS5" i="12"/>
  <c r="BC4" i="12"/>
  <c r="AI23" i="12"/>
  <c r="BA23" i="12"/>
  <c r="W23" i="12"/>
  <c r="AR23" i="12"/>
  <c r="W6" i="12"/>
  <c r="AE6" i="12" s="1"/>
  <c r="AW7" i="12"/>
  <c r="Y15" i="12"/>
  <c r="AQ15" i="12"/>
  <c r="AI18" i="12"/>
  <c r="BD19" i="12"/>
  <c r="AG21" i="12"/>
  <c r="BE22" i="12"/>
  <c r="AM22" i="12"/>
  <c r="AV22" i="12"/>
  <c r="AK31" i="12"/>
  <c r="BC31" i="12"/>
  <c r="AT31" i="12"/>
  <c r="W5" i="12"/>
  <c r="AE5" i="12" s="1"/>
  <c r="S41" i="12"/>
  <c r="T41" i="12"/>
  <c r="V41" i="12"/>
  <c r="BB3" i="12"/>
  <c r="AJ3" i="12"/>
  <c r="AS3" i="12"/>
  <c r="AH4" i="12"/>
  <c r="W7" i="12"/>
  <c r="Z7" i="12" s="1"/>
  <c r="AW8" i="12"/>
  <c r="AR15" i="12"/>
  <c r="BA15" i="12"/>
  <c r="AI15" i="12"/>
  <c r="AO16" i="12"/>
  <c r="BG16" i="12"/>
  <c r="AX16" i="12"/>
  <c r="AK18" i="12"/>
  <c r="AN21" i="12"/>
  <c r="AK23" i="12"/>
  <c r="BC23" i="12"/>
  <c r="AT23" i="12"/>
  <c r="AP24" i="12"/>
  <c r="AG24" i="12"/>
  <c r="AY24" i="12"/>
  <c r="W24" i="12"/>
  <c r="AE24" i="12" s="1"/>
  <c r="AI27" i="12"/>
  <c r="BA27" i="12"/>
  <c r="W27" i="12"/>
  <c r="AF27" i="12" s="1"/>
  <c r="AR27" i="12"/>
  <c r="AP28" i="12"/>
  <c r="AG28" i="12"/>
  <c r="AY28" i="12"/>
  <c r="W28" i="12"/>
  <c r="AB28" i="12" s="1"/>
  <c r="AO30" i="12"/>
  <c r="BG30" i="12"/>
  <c r="AX30" i="12"/>
  <c r="BD31" i="12"/>
  <c r="AU31" i="12"/>
  <c r="W3" i="12"/>
  <c r="AC3" i="12" s="1"/>
  <c r="U41" i="12"/>
  <c r="BF2" i="12"/>
  <c r="AQ2" i="12"/>
  <c r="W2" i="12"/>
  <c r="AF2" i="12" s="1"/>
  <c r="AU2" i="12"/>
  <c r="AN3" i="12"/>
  <c r="BC5" i="12"/>
  <c r="W8" i="12"/>
  <c r="Z8" i="12" s="1"/>
  <c r="AW10" i="12"/>
  <c r="AW11" i="12"/>
  <c r="AW12" i="12"/>
  <c r="AL18" i="12"/>
  <c r="AO22" i="12"/>
  <c r="BG22" i="12"/>
  <c r="AX22" i="12"/>
  <c r="AU23" i="12"/>
  <c r="AQ24" i="12"/>
  <c r="AQ28" i="12"/>
  <c r="AZ28" i="12"/>
  <c r="AL3" i="12"/>
  <c r="AK4" i="12"/>
  <c r="BD5" i="12"/>
  <c r="BC6" i="12"/>
  <c r="W9" i="12"/>
  <c r="Z9" i="12" s="1"/>
  <c r="AF10" i="12"/>
  <c r="AF11" i="12"/>
  <c r="W13" i="12"/>
  <c r="AA13" i="12" s="1"/>
  <c r="BD17" i="12"/>
  <c r="AL17" i="12"/>
  <c r="W22" i="12"/>
  <c r="AE22" i="12" s="1"/>
  <c r="AZ24" i="12"/>
  <c r="BE26" i="12"/>
  <c r="AM26" i="12"/>
  <c r="AV26" i="12"/>
  <c r="AK27" i="12"/>
  <c r="BC27" i="12"/>
  <c r="AB27" i="12"/>
  <c r="AT27" i="12"/>
  <c r="AL4" i="12"/>
  <c r="Q41" i="12"/>
  <c r="AJ2" i="12"/>
  <c r="AS2" i="12"/>
  <c r="AQ3" i="12"/>
  <c r="BB4" i="12"/>
  <c r="AJ4" i="12"/>
  <c r="AS4" i="12"/>
  <c r="AH5" i="12"/>
  <c r="BD27" i="12"/>
  <c r="AU27" i="12"/>
  <c r="AW17" i="12"/>
  <c r="AM18" i="12"/>
  <c r="AO20" i="12"/>
  <c r="BG20" i="12"/>
  <c r="AQ21" i="12"/>
  <c r="AH21" i="12"/>
  <c r="AV30" i="12"/>
  <c r="Z32" i="12"/>
  <c r="BD32" i="12"/>
  <c r="AZ33" i="12"/>
  <c r="X34" i="12"/>
  <c r="AW34" i="12"/>
  <c r="AO35" i="12"/>
  <c r="BG35" i="12"/>
  <c r="AG38" i="12"/>
  <c r="AV14" i="12"/>
  <c r="AJ15" i="12"/>
  <c r="BB15" i="12"/>
  <c r="AR16" i="12"/>
  <c r="AG19" i="12"/>
  <c r="W20" i="12"/>
  <c r="Z20" i="12" s="1"/>
  <c r="AR20" i="12"/>
  <c r="AW22" i="12"/>
  <c r="AS24" i="12"/>
  <c r="AG25" i="12"/>
  <c r="AW26" i="12"/>
  <c r="AS28" i="12"/>
  <c r="AK28" i="12"/>
  <c r="AG29" i="12"/>
  <c r="AW30" i="12"/>
  <c r="AR31" i="12"/>
  <c r="AS32" i="12"/>
  <c r="AA32" i="12"/>
  <c r="AG33" i="12"/>
  <c r="AB34" i="12"/>
  <c r="W35" i="12"/>
  <c r="X35" i="12" s="1"/>
  <c r="AO36" i="12"/>
  <c r="BG36" i="12"/>
  <c r="AU39" i="12"/>
  <c r="AY39" i="12"/>
  <c r="Z16" i="12"/>
  <c r="AQ17" i="12"/>
  <c r="AO18" i="12"/>
  <c r="BG18" i="12"/>
  <c r="AP18" i="12"/>
  <c r="AQ19" i="12"/>
  <c r="AH19" i="12"/>
  <c r="BA19" i="12"/>
  <c r="AS21" i="12"/>
  <c r="AJ21" i="12"/>
  <c r="BC21" i="12"/>
  <c r="AO23" i="12"/>
  <c r="BG23" i="12"/>
  <c r="AO27" i="12"/>
  <c r="BG27" i="12"/>
  <c r="AD30" i="12"/>
  <c r="AO31" i="12"/>
  <c r="BG31" i="12"/>
  <c r="AD34" i="12"/>
  <c r="AY34" i="12"/>
  <c r="AX35" i="12"/>
  <c r="W36" i="12"/>
  <c r="AD36" i="12" s="1"/>
  <c r="AW36" i="12"/>
  <c r="AO37" i="12"/>
  <c r="AX37" i="12"/>
  <c r="BG37" i="12"/>
  <c r="AG40" i="12"/>
  <c r="AI19" i="12"/>
  <c r="AK21" i="12"/>
  <c r="AQ25" i="12"/>
  <c r="AQ29" i="12"/>
  <c r="BC29" i="12"/>
  <c r="AY30" i="12"/>
  <c r="W31" i="12"/>
  <c r="AC31" i="12" s="1"/>
  <c r="AC32" i="12"/>
  <c r="AQ33" i="12"/>
  <c r="BC33" i="12"/>
  <c r="AE34" i="12"/>
  <c r="W37" i="12"/>
  <c r="AC10" i="12"/>
  <c r="AC11" i="12"/>
  <c r="AC12" i="12"/>
  <c r="AQ14" i="12"/>
  <c r="AG14" i="12"/>
  <c r="AY14" i="12"/>
  <c r="AM15" i="12"/>
  <c r="BF15" i="12"/>
  <c r="AI17" i="12"/>
  <c r="BA17" i="12"/>
  <c r="AS19" i="12"/>
  <c r="AJ19" i="12"/>
  <c r="AL21" i="12"/>
  <c r="AV23" i="12"/>
  <c r="X27" i="12"/>
  <c r="AV27" i="12"/>
  <c r="AV31" i="12"/>
  <c r="BA34" i="12"/>
  <c r="AZ35" i="12"/>
  <c r="AY36" i="12"/>
  <c r="AO39" i="12"/>
  <c r="AX39" i="12"/>
  <c r="BG39" i="12"/>
  <c r="BD39" i="12"/>
  <c r="N41" i="12"/>
  <c r="AH14" i="12"/>
  <c r="AZ14" i="12"/>
  <c r="AO15" i="12"/>
  <c r="BG15" i="12"/>
  <c r="AV16" i="12"/>
  <c r="AJ17" i="12"/>
  <c r="BB17" i="12"/>
  <c r="AK19" i="12"/>
  <c r="AM21" i="12"/>
  <c r="BA22" i="12"/>
  <c r="AR24" i="12"/>
  <c r="AS25" i="12"/>
  <c r="BA26" i="12"/>
  <c r="AR28" i="12"/>
  <c r="AS29" i="12"/>
  <c r="AK29" i="12"/>
  <c r="AG30" i="12"/>
  <c r="BA30" i="12"/>
  <c r="AR32" i="12"/>
  <c r="AS33" i="12"/>
  <c r="AK33" i="12"/>
  <c r="AG34" i="12"/>
  <c r="BB34" i="12"/>
  <c r="AF35" i="12"/>
  <c r="BA35" i="12"/>
  <c r="AZ36" i="12"/>
  <c r="BA38" i="12"/>
  <c r="AR38" i="12"/>
  <c r="W39" i="12"/>
  <c r="AD39" i="12" s="1"/>
  <c r="AO28" i="12"/>
  <c r="BG28" i="12"/>
  <c r="AO32" i="12"/>
  <c r="BG32" i="12"/>
  <c r="AJ38" i="12"/>
  <c r="AS38" i="12"/>
  <c r="P41" i="12"/>
  <c r="AM19" i="12"/>
  <c r="AF20" i="12"/>
  <c r="AY20" i="12"/>
  <c r="AO21" i="12"/>
  <c r="BG21" i="12"/>
  <c r="AQ22" i="12"/>
  <c r="BC22" i="12"/>
  <c r="AY23" i="12"/>
  <c r="AU24" i="12"/>
  <c r="AM25" i="12"/>
  <c r="AQ26" i="12"/>
  <c r="BC26" i="12"/>
  <c r="AY27" i="12"/>
  <c r="AU28" i="12"/>
  <c r="AM29" i="12"/>
  <c r="AQ30" i="12"/>
  <c r="BC30" i="12"/>
  <c r="AY31" i="12"/>
  <c r="AU32" i="12"/>
  <c r="AM33" i="12"/>
  <c r="Y34" i="12"/>
  <c r="AQ34" i="12"/>
  <c r="BC35" i="12"/>
  <c r="AG36" i="12"/>
  <c r="BB36" i="12"/>
  <c r="AG37" i="12"/>
  <c r="BA40" i="12"/>
  <c r="AR40" i="12"/>
  <c r="BF17" i="12"/>
  <c r="AV28" i="12"/>
  <c r="AN29" i="12"/>
  <c r="AF31" i="12"/>
  <c r="AN33" i="12"/>
  <c r="Z34" i="12"/>
  <c r="AR34" i="12"/>
  <c r="BD35" i="12"/>
  <c r="BC36" i="12"/>
  <c r="AU38" i="12"/>
  <c r="AY38" i="12"/>
  <c r="AJ40" i="12"/>
  <c r="AS40" i="12"/>
  <c r="AA40" i="12"/>
  <c r="AO17" i="12"/>
  <c r="BG17" i="12"/>
  <c r="AO19" i="12"/>
  <c r="BG19" i="12"/>
  <c r="Y20" i="12"/>
  <c r="AQ20" i="12"/>
  <c r="AH20" i="12"/>
  <c r="BA20" i="12"/>
  <c r="AT21" i="12"/>
  <c r="AS22" i="12"/>
  <c r="AG23" i="12"/>
  <c r="AR25" i="12"/>
  <c r="AS26" i="12"/>
  <c r="AA26" i="12"/>
  <c r="AG27" i="12"/>
  <c r="AS30" i="12"/>
  <c r="AG31" i="12"/>
  <c r="BA31" i="12"/>
  <c r="AS34" i="12"/>
  <c r="AA34" i="12"/>
  <c r="AK34" i="12"/>
  <c r="Y35" i="12"/>
  <c r="AQ35" i="12"/>
  <c r="BB38" i="12"/>
  <c r="AG39" i="12"/>
  <c r="AM14" i="12"/>
  <c r="AC15" i="12"/>
  <c r="BA16" i="12"/>
  <c r="W19" i="12"/>
  <c r="AO25" i="12"/>
  <c r="BG25" i="12"/>
  <c r="AX28" i="12"/>
  <c r="AO29" i="12"/>
  <c r="BG29" i="12"/>
  <c r="AT29" i="12"/>
  <c r="AX32" i="12"/>
  <c r="AO33" i="12"/>
  <c r="BG33" i="12"/>
  <c r="AT33" i="12"/>
  <c r="Z35" i="12"/>
  <c r="AR35" i="12"/>
  <c r="Y36" i="12"/>
  <c r="AQ36" i="12"/>
  <c r="AU40" i="12"/>
  <c r="AC40" i="12"/>
  <c r="AY40" i="12"/>
  <c r="BF14" i="12"/>
  <c r="W17" i="12"/>
  <c r="AF17" i="12" s="1"/>
  <c r="AO14" i="12"/>
  <c r="BG14" i="12"/>
  <c r="AV15" i="12"/>
  <c r="AJ16" i="12"/>
  <c r="BB16" i="12"/>
  <c r="AQ18" i="12"/>
  <c r="AH18" i="12"/>
  <c r="AS20" i="12"/>
  <c r="AJ20" i="12"/>
  <c r="AV21" i="12"/>
  <c r="AC22" i="12"/>
  <c r="Y23" i="12"/>
  <c r="AQ23" i="12"/>
  <c r="W25" i="12"/>
  <c r="AA25" i="12" s="1"/>
  <c r="AU25" i="12"/>
  <c r="AQ27" i="12"/>
  <c r="AE28" i="12"/>
  <c r="W29" i="12"/>
  <c r="AA29" i="12" s="1"/>
  <c r="AU29" i="12"/>
  <c r="AM30" i="12"/>
  <c r="Y31" i="12"/>
  <c r="AQ31" i="12"/>
  <c r="AE32" i="12"/>
  <c r="W33" i="12"/>
  <c r="AU33" i="12"/>
  <c r="AC34" i="12"/>
  <c r="AM34" i="12"/>
  <c r="AS35" i="12"/>
  <c r="AA35" i="12"/>
  <c r="Z36" i="12"/>
  <c r="AR36" i="12"/>
  <c r="Y37" i="12"/>
  <c r="AO38" i="12"/>
  <c r="AX38" i="12"/>
  <c r="BG38" i="12"/>
  <c r="BD38" i="12"/>
  <c r="AL39" i="12"/>
  <c r="BB40" i="12"/>
  <c r="AS36" i="12"/>
  <c r="AA36" i="12"/>
  <c r="Z37" i="12"/>
  <c r="BA37" i="12"/>
  <c r="AR37" i="12"/>
  <c r="W38" i="12"/>
  <c r="Y38" i="12" s="1"/>
  <c r="AS18" i="12"/>
  <c r="AJ18" i="12"/>
  <c r="AC20" i="12"/>
  <c r="AL20" i="12"/>
  <c r="AR22" i="12"/>
  <c r="AS23" i="12"/>
  <c r="BA24" i="12"/>
  <c r="AW25" i="12"/>
  <c r="AR26" i="12"/>
  <c r="AS27" i="12"/>
  <c r="BA28" i="12"/>
  <c r="AW29" i="12"/>
  <c r="AS31" i="12"/>
  <c r="AA31" i="12"/>
  <c r="BA32" i="12"/>
  <c r="AC35" i="12"/>
  <c r="AB36" i="12"/>
  <c r="AJ37" i="12"/>
  <c r="AS37" i="12"/>
  <c r="AA37" i="12"/>
  <c r="Y39" i="12"/>
  <c r="AO40" i="12"/>
  <c r="AX40" i="12"/>
  <c r="BG40" i="12"/>
  <c r="BD40" i="12"/>
  <c r="W40" i="12"/>
  <c r="X40" i="12" s="1"/>
  <c r="AQ37" i="12"/>
  <c r="AQ38" i="12"/>
  <c r="AQ39" i="12"/>
  <c r="AQ40" i="12"/>
  <c r="AB37" i="12"/>
  <c r="AB38" i="12"/>
  <c r="AB39" i="12"/>
  <c r="AE37" i="12"/>
  <c r="AE38" i="12"/>
  <c r="AE39" i="12"/>
  <c r="AE40" i="12"/>
  <c r="AH37" i="12"/>
  <c r="AH38" i="12"/>
  <c r="AH39" i="12"/>
  <c r="AH40" i="12"/>
  <c r="AZ37" i="12"/>
  <c r="AZ38" i="12"/>
  <c r="AZ39" i="12"/>
  <c r="AZ40" i="12"/>
  <c r="F30" i="9"/>
  <c r="F31" i="9"/>
  <c r="F32" i="9"/>
  <c r="F33" i="9"/>
  <c r="F34" i="9"/>
  <c r="F35" i="9"/>
  <c r="F36" i="9"/>
  <c r="F37" i="9"/>
  <c r="F38" i="9"/>
  <c r="F39" i="9"/>
  <c r="F40" i="9"/>
  <c r="F41" i="9"/>
  <c r="AA24" i="12" l="1"/>
  <c r="AC24" i="12"/>
  <c r="Y7" i="12"/>
  <c r="Y6" i="12"/>
  <c r="AA20" i="12"/>
  <c r="AC6" i="12"/>
  <c r="AF13" i="12"/>
  <c r="X20" i="12"/>
  <c r="AE17" i="12"/>
  <c r="AA28" i="12"/>
  <c r="AC16" i="12"/>
  <c r="Y17" i="12"/>
  <c r="AF6" i="12"/>
  <c r="Y25" i="12"/>
  <c r="AA15" i="12"/>
  <c r="AB30" i="12"/>
  <c r="AC30" i="12"/>
  <c r="AD14" i="12"/>
  <c r="AB6" i="12"/>
  <c r="AB14" i="12"/>
  <c r="Y14" i="12"/>
  <c r="AC28" i="12"/>
  <c r="AF30" i="12"/>
  <c r="AE15" i="12"/>
  <c r="AA14" i="12"/>
  <c r="AE14" i="12"/>
  <c r="Y30" i="12"/>
  <c r="AC8" i="12"/>
  <c r="AF16" i="12"/>
  <c r="AC2" i="12"/>
  <c r="AF14" i="12"/>
  <c r="AD16" i="12"/>
  <c r="AC7" i="12"/>
  <c r="Y28" i="12"/>
  <c r="AX41" i="12"/>
  <c r="AA16" i="12"/>
  <c r="AA30" i="12"/>
  <c r="Z2" i="12"/>
  <c r="Z15" i="12"/>
  <c r="AB15" i="12"/>
  <c r="AD15" i="12"/>
  <c r="Z30" i="12"/>
  <c r="AC14" i="12"/>
  <c r="AA6" i="12"/>
  <c r="AF15" i="12"/>
  <c r="X14" i="12"/>
  <c r="X30" i="12"/>
  <c r="AE20" i="12"/>
  <c r="Z28" i="12"/>
  <c r="Y5" i="12"/>
  <c r="Y26" i="12"/>
  <c r="X17" i="12"/>
  <c r="AE21" i="12"/>
  <c r="AB20" i="12"/>
  <c r="AD12" i="12"/>
  <c r="X12" i="12"/>
  <c r="AE12" i="12"/>
  <c r="AB12" i="12"/>
  <c r="Y12" i="12"/>
  <c r="AW41" i="12"/>
  <c r="AC25" i="12"/>
  <c r="AB26" i="12"/>
  <c r="AE4" i="12"/>
  <c r="AI41" i="12"/>
  <c r="AF7" i="12"/>
  <c r="Y18" i="12"/>
  <c r="AD26" i="12"/>
  <c r="BD41" i="12"/>
  <c r="AB4" i="12"/>
  <c r="BA41" i="12"/>
  <c r="AE35" i="12"/>
  <c r="X4" i="12"/>
  <c r="AB21" i="12"/>
  <c r="X18" i="12"/>
  <c r="Z27" i="12"/>
  <c r="AR41" i="12"/>
  <c r="AK41" i="12"/>
  <c r="Y4" i="12"/>
  <c r="Z12" i="12"/>
  <c r="AA21" i="12"/>
  <c r="Z4" i="12"/>
  <c r="AA7" i="12"/>
  <c r="AF4" i="12"/>
  <c r="AA4" i="12"/>
  <c r="Y27" i="12"/>
  <c r="AC26" i="12"/>
  <c r="AD4" i="12"/>
  <c r="AD10" i="12"/>
  <c r="AB10" i="12"/>
  <c r="Y10" i="12"/>
  <c r="X10" i="12"/>
  <c r="AA17" i="12"/>
  <c r="AL41" i="12"/>
  <c r="AD22" i="12"/>
  <c r="AA39" i="12"/>
  <c r="AA18" i="12"/>
  <c r="BG41" i="12"/>
  <c r="AH41" i="12"/>
  <c r="AM41" i="12"/>
  <c r="AB18" i="12"/>
  <c r="AA27" i="12"/>
  <c r="BE41" i="12"/>
  <c r="AC21" i="12"/>
  <c r="AY41" i="12"/>
  <c r="BC41" i="12"/>
  <c r="X26" i="12"/>
  <c r="AF26" i="12"/>
  <c r="AO41" i="12"/>
  <c r="AB35" i="12"/>
  <c r="Z26" i="12"/>
  <c r="AG41" i="12"/>
  <c r="AP41" i="12"/>
  <c r="BB41" i="12"/>
  <c r="Z39" i="12"/>
  <c r="Z31" i="12"/>
  <c r="AD18" i="12"/>
  <c r="X31" i="12"/>
  <c r="AF12" i="12"/>
  <c r="X28" i="12"/>
  <c r="AD11" i="12"/>
  <c r="AE11" i="12"/>
  <c r="AB11" i="12"/>
  <c r="Y11" i="12"/>
  <c r="X11" i="12"/>
  <c r="BH11" i="12" s="1"/>
  <c r="B11" i="12" s="1"/>
  <c r="AN41" i="12"/>
  <c r="AV41" i="12"/>
  <c r="X33" i="12"/>
  <c r="AE33" i="12"/>
  <c r="AD33" i="12"/>
  <c r="AF23" i="12"/>
  <c r="AE23" i="12"/>
  <c r="AD23" i="12"/>
  <c r="AB19" i="12"/>
  <c r="AF19" i="12"/>
  <c r="Z19" i="12"/>
  <c r="AE19" i="12"/>
  <c r="AD19" i="12"/>
  <c r="Y22" i="12"/>
  <c r="Z33" i="12"/>
  <c r="AF37" i="12"/>
  <c r="AD37" i="12"/>
  <c r="AE27" i="12"/>
  <c r="AD27" i="12"/>
  <c r="Z22" i="12"/>
  <c r="AC39" i="12"/>
  <c r="AS41" i="12"/>
  <c r="Z23" i="12"/>
  <c r="AF39" i="12"/>
  <c r="AJ41" i="12"/>
  <c r="AF9" i="12"/>
  <c r="AD3" i="12"/>
  <c r="AB3" i="12"/>
  <c r="AA3" i="12"/>
  <c r="X3" i="12"/>
  <c r="Z3" i="12"/>
  <c r="AA9" i="12"/>
  <c r="X16" i="12"/>
  <c r="AA23" i="12"/>
  <c r="Z29" i="12"/>
  <c r="AD13" i="12"/>
  <c r="AB13" i="12"/>
  <c r="X13" i="12"/>
  <c r="AE13" i="12"/>
  <c r="Y13" i="12"/>
  <c r="AD8" i="12"/>
  <c r="Y8" i="12"/>
  <c r="X8" i="12"/>
  <c r="AE8" i="12"/>
  <c r="AB8" i="12"/>
  <c r="AC19" i="12"/>
  <c r="AC37" i="12"/>
  <c r="AD20" i="12"/>
  <c r="AE16" i="12"/>
  <c r="AA22" i="12"/>
  <c r="AC29" i="12"/>
  <c r="Y33" i="12"/>
  <c r="AD24" i="12"/>
  <c r="AB24" i="12"/>
  <c r="AF24" i="12"/>
  <c r="AF32" i="12"/>
  <c r="AD32" i="12"/>
  <c r="AB32" i="12"/>
  <c r="AB25" i="12"/>
  <c r="X29" i="12"/>
  <c r="AF29" i="12"/>
  <c r="AE29" i="12"/>
  <c r="AD29" i="12"/>
  <c r="AC38" i="12"/>
  <c r="Z40" i="12"/>
  <c r="BH34" i="12"/>
  <c r="B34" i="12" s="1"/>
  <c r="AB33" i="12"/>
  <c r="Y24" i="12"/>
  <c r="X24" i="12"/>
  <c r="X32" i="12"/>
  <c r="AA8" i="12"/>
  <c r="Y16" i="12"/>
  <c r="AZ41" i="12"/>
  <c r="AF33" i="12"/>
  <c r="Z38" i="12"/>
  <c r="Z25" i="12"/>
  <c r="AE31" i="12"/>
  <c r="AD31" i="12"/>
  <c r="AF36" i="12"/>
  <c r="X36" i="12"/>
  <c r="AD5" i="12"/>
  <c r="X5" i="12"/>
  <c r="AT41" i="12"/>
  <c r="X19" i="12"/>
  <c r="Z6" i="12"/>
  <c r="AB29" i="12"/>
  <c r="AB22" i="12"/>
  <c r="AD9" i="12"/>
  <c r="X9" i="12"/>
  <c r="AB9" i="12"/>
  <c r="AE9" i="12"/>
  <c r="Y9" i="12"/>
  <c r="AC23" i="12"/>
  <c r="AC5" i="12"/>
  <c r="AE36" i="12"/>
  <c r="X23" i="12"/>
  <c r="AC13" i="12"/>
  <c r="AC27" i="12"/>
  <c r="AU41" i="12"/>
  <c r="AF8" i="12"/>
  <c r="Y19" i="12"/>
  <c r="AF22" i="12"/>
  <c r="AD2" i="12"/>
  <c r="W41" i="12"/>
  <c r="Y2" i="12"/>
  <c r="AE2" i="12"/>
  <c r="X2" i="12"/>
  <c r="AB2" i="12"/>
  <c r="AA2" i="12"/>
  <c r="AD7" i="12"/>
  <c r="AB7" i="12"/>
  <c r="X7" i="12"/>
  <c r="AE7" i="12"/>
  <c r="AF3" i="12"/>
  <c r="Z5" i="12"/>
  <c r="Z13" i="12"/>
  <c r="AC36" i="12"/>
  <c r="AF18" i="12"/>
  <c r="AE18" i="12"/>
  <c r="AA33" i="12"/>
  <c r="AB40" i="12"/>
  <c r="AF40" i="12"/>
  <c r="AD40" i="12"/>
  <c r="AF25" i="12"/>
  <c r="AE25" i="12"/>
  <c r="AD25" i="12"/>
  <c r="X25" i="12"/>
  <c r="Y40" i="12"/>
  <c r="BH40" i="12" s="1"/>
  <c r="B40" i="12" s="1"/>
  <c r="Y29" i="12"/>
  <c r="AQ41" i="12"/>
  <c r="AF28" i="12"/>
  <c r="AD28" i="12"/>
  <c r="AB23" i="12"/>
  <c r="AB5" i="12"/>
  <c r="AB31" i="12"/>
  <c r="AF5" i="12"/>
  <c r="X22" i="12"/>
  <c r="X39" i="12"/>
  <c r="BH39" i="12" s="1"/>
  <c r="B39" i="12" s="1"/>
  <c r="BF41" i="12"/>
  <c r="AD6" i="12"/>
  <c r="X6" i="12"/>
  <c r="AD35" i="12"/>
  <c r="BH35" i="12" s="1"/>
  <c r="B35" i="12" s="1"/>
  <c r="AE3" i="12"/>
  <c r="Y3" i="12"/>
  <c r="Z18" i="12"/>
  <c r="Z21" i="12"/>
  <c r="AF21" i="12"/>
  <c r="AD21" i="12"/>
  <c r="AC33" i="12"/>
  <c r="X38" i="12"/>
  <c r="AF38" i="12"/>
  <c r="AD38" i="12"/>
  <c r="AB17" i="12"/>
  <c r="Z17" i="12"/>
  <c r="AD17" i="12"/>
  <c r="AC17" i="12"/>
  <c r="AA38" i="12"/>
  <c r="X37" i="12"/>
  <c r="AA19" i="12"/>
  <c r="AC9" i="12"/>
  <c r="Z24" i="12"/>
  <c r="AA5" i="12"/>
  <c r="Y32" i="12"/>
  <c r="X21" i="12"/>
  <c r="BN31" i="9"/>
  <c r="BN32" i="9"/>
  <c r="BN33" i="9"/>
  <c r="BN34" i="9"/>
  <c r="BN35" i="9"/>
  <c r="BN36" i="9"/>
  <c r="BN37" i="9"/>
  <c r="BN38" i="9"/>
  <c r="BN39" i="9"/>
  <c r="BN40" i="9"/>
  <c r="BN41" i="9"/>
  <c r="BH15" i="12" l="1"/>
  <c r="B15" i="12" s="1"/>
  <c r="BH14" i="12"/>
  <c r="B14" i="12" s="1"/>
  <c r="BH30" i="12"/>
  <c r="B30" i="12" s="1"/>
  <c r="BH20" i="12"/>
  <c r="B20" i="12" s="1"/>
  <c r="BH7" i="12"/>
  <c r="B7" i="12" s="1"/>
  <c r="BH26" i="12"/>
  <c r="B26" i="12" s="1"/>
  <c r="BH10" i="12"/>
  <c r="B10" i="12" s="1"/>
  <c r="BH21" i="12"/>
  <c r="B21" i="12" s="1"/>
  <c r="BH28" i="12"/>
  <c r="B28" i="12" s="1"/>
  <c r="BH27" i="12"/>
  <c r="B27" i="12" s="1"/>
  <c r="BH29" i="12"/>
  <c r="B29" i="12" s="1"/>
  <c r="Y41" i="12"/>
  <c r="BH38" i="12"/>
  <c r="B38" i="12" s="1"/>
  <c r="BH4" i="12"/>
  <c r="B4" i="12" s="1"/>
  <c r="BH12" i="12"/>
  <c r="B12" i="12" s="1"/>
  <c r="BH31" i="12"/>
  <c r="B31" i="12" s="1"/>
  <c r="Z41" i="12"/>
  <c r="BH19" i="12"/>
  <c r="B19" i="12" s="1"/>
  <c r="BH17" i="12"/>
  <c r="B17" i="12" s="1"/>
  <c r="BH18" i="12"/>
  <c r="B18" i="12" s="1"/>
  <c r="AC41" i="12"/>
  <c r="AF41" i="12"/>
  <c r="AD41" i="12"/>
  <c r="BH8" i="12"/>
  <c r="B8" i="12" s="1"/>
  <c r="BH32" i="12"/>
  <c r="B32" i="12" s="1"/>
  <c r="BH24" i="12"/>
  <c r="B24" i="12" s="1"/>
  <c r="BH13" i="12"/>
  <c r="B13" i="12" s="1"/>
  <c r="BH5" i="12"/>
  <c r="B5" i="12" s="1"/>
  <c r="BH6" i="12"/>
  <c r="B6" i="12" s="1"/>
  <c r="BH36" i="12"/>
  <c r="B36" i="12" s="1"/>
  <c r="BH25" i="12"/>
  <c r="B25" i="12" s="1"/>
  <c r="AA41" i="12"/>
  <c r="BH16" i="12"/>
  <c r="B16" i="12" s="1"/>
  <c r="BH37" i="12"/>
  <c r="B37" i="12" s="1"/>
  <c r="BH23" i="12"/>
  <c r="B23" i="12" s="1"/>
  <c r="AB41" i="12"/>
  <c r="BH22" i="12"/>
  <c r="B22" i="12" s="1"/>
  <c r="X41" i="12"/>
  <c r="BH2" i="12"/>
  <c r="B2" i="12" s="1"/>
  <c r="BH33" i="12"/>
  <c r="B33" i="12" s="1"/>
  <c r="BH9" i="12"/>
  <c r="B9" i="12" s="1"/>
  <c r="AE41" i="12"/>
  <c r="BH3" i="12"/>
  <c r="B3" i="12" s="1"/>
  <c r="V40" i="10"/>
  <c r="AO40" i="10" s="1"/>
  <c r="U40" i="10"/>
  <c r="AW40" i="10" s="1"/>
  <c r="T40" i="10"/>
  <c r="S40" i="10"/>
  <c r="BD40" i="10" s="1"/>
  <c r="R40" i="10"/>
  <c r="BC40" i="10" s="1"/>
  <c r="Q40" i="10"/>
  <c r="P40" i="10"/>
  <c r="AI40" i="10" s="1"/>
  <c r="O40" i="10"/>
  <c r="AH40" i="10" s="1"/>
  <c r="N40" i="10"/>
  <c r="AG40" i="10" s="1"/>
  <c r="V39" i="10"/>
  <c r="AO39" i="10" s="1"/>
  <c r="U39" i="10"/>
  <c r="T39" i="10"/>
  <c r="BE39" i="10" s="1"/>
  <c r="S39" i="10"/>
  <c r="BD39" i="10" s="1"/>
  <c r="R39" i="10"/>
  <c r="Q39" i="10"/>
  <c r="P39" i="10"/>
  <c r="O39" i="10"/>
  <c r="AZ39" i="10" s="1"/>
  <c r="N39" i="10"/>
  <c r="AY39" i="10" s="1"/>
  <c r="V38" i="10"/>
  <c r="AO38" i="10" s="1"/>
  <c r="U38" i="10"/>
  <c r="AW38" i="10" s="1"/>
  <c r="T38" i="10"/>
  <c r="BE38" i="10" s="1"/>
  <c r="S38" i="10"/>
  <c r="BD38" i="10" s="1"/>
  <c r="R38" i="10"/>
  <c r="AK38" i="10" s="1"/>
  <c r="Q38" i="10"/>
  <c r="AJ38" i="10" s="1"/>
  <c r="P38" i="10"/>
  <c r="BA38" i="10" s="1"/>
  <c r="O38" i="10"/>
  <c r="AZ38" i="10" s="1"/>
  <c r="N38" i="10"/>
  <c r="AY38" i="10" s="1"/>
  <c r="V37" i="10"/>
  <c r="AO37" i="10" s="1"/>
  <c r="U37" i="10"/>
  <c r="T37" i="10"/>
  <c r="BE37" i="10" s="1"/>
  <c r="S37" i="10"/>
  <c r="BD37" i="10" s="1"/>
  <c r="R37" i="10"/>
  <c r="Q37" i="10"/>
  <c r="P37" i="10"/>
  <c r="BA37" i="10" s="1"/>
  <c r="O37" i="10"/>
  <c r="AZ37" i="10" s="1"/>
  <c r="N37" i="10"/>
  <c r="V36" i="10"/>
  <c r="AO36" i="10" s="1"/>
  <c r="U36" i="10"/>
  <c r="T36" i="10"/>
  <c r="BE36" i="10" s="1"/>
  <c r="S36" i="10"/>
  <c r="BD36" i="10" s="1"/>
  <c r="R36" i="10"/>
  <c r="AK36" i="10" s="1"/>
  <c r="Q36" i="10"/>
  <c r="AJ36" i="10" s="1"/>
  <c r="P36" i="10"/>
  <c r="BA36" i="10" s="1"/>
  <c r="O36" i="10"/>
  <c r="AZ36" i="10" s="1"/>
  <c r="N36" i="10"/>
  <c r="AY36" i="10" s="1"/>
  <c r="V35" i="10"/>
  <c r="AO35" i="10" s="1"/>
  <c r="U35" i="10"/>
  <c r="AW35" i="10" s="1"/>
  <c r="T35" i="10"/>
  <c r="BE35" i="10" s="1"/>
  <c r="S35" i="10"/>
  <c r="BD35" i="10" s="1"/>
  <c r="R35" i="10"/>
  <c r="BC35" i="10" s="1"/>
  <c r="Q35" i="10"/>
  <c r="P35" i="10"/>
  <c r="BA35" i="10" s="1"/>
  <c r="O35" i="10"/>
  <c r="AZ35" i="10" s="1"/>
  <c r="N35" i="10"/>
  <c r="AY35" i="10" s="1"/>
  <c r="V34" i="10"/>
  <c r="AO34" i="10" s="1"/>
  <c r="U34" i="10"/>
  <c r="AW34" i="10" s="1"/>
  <c r="T34" i="10"/>
  <c r="BE34" i="10" s="1"/>
  <c r="S34" i="10"/>
  <c r="BD34" i="10" s="1"/>
  <c r="R34" i="10"/>
  <c r="AK34" i="10" s="1"/>
  <c r="Q34" i="10"/>
  <c r="AJ34" i="10" s="1"/>
  <c r="P34" i="10"/>
  <c r="BA34" i="10" s="1"/>
  <c r="O34" i="10"/>
  <c r="AZ34" i="10" s="1"/>
  <c r="N34" i="10"/>
  <c r="AY34" i="10" s="1"/>
  <c r="V33" i="10"/>
  <c r="AO33" i="10" s="1"/>
  <c r="U33" i="10"/>
  <c r="AW33" i="10" s="1"/>
  <c r="T33" i="10"/>
  <c r="BE33" i="10" s="1"/>
  <c r="S33" i="10"/>
  <c r="BD33" i="10" s="1"/>
  <c r="R33" i="10"/>
  <c r="BC33" i="10" s="1"/>
  <c r="Q33" i="10"/>
  <c r="P33" i="10"/>
  <c r="BA33" i="10" s="1"/>
  <c r="O33" i="10"/>
  <c r="AZ33" i="10" s="1"/>
  <c r="N33" i="10"/>
  <c r="AY33" i="10" s="1"/>
  <c r="V32" i="10"/>
  <c r="AO32" i="10" s="1"/>
  <c r="U32" i="10"/>
  <c r="T32" i="10"/>
  <c r="BE32" i="10" s="1"/>
  <c r="S32" i="10"/>
  <c r="BD32" i="10" s="1"/>
  <c r="R32" i="10"/>
  <c r="BC32" i="10" s="1"/>
  <c r="Q32" i="10"/>
  <c r="BB32" i="10" s="1"/>
  <c r="P32" i="10"/>
  <c r="BA32" i="10" s="1"/>
  <c r="O32" i="10"/>
  <c r="AZ32" i="10" s="1"/>
  <c r="N32" i="10"/>
  <c r="AY32" i="10" s="1"/>
  <c r="V31" i="10"/>
  <c r="AO31" i="10" s="1"/>
  <c r="U31" i="10"/>
  <c r="AW31" i="10" s="1"/>
  <c r="T31" i="10"/>
  <c r="BE31" i="10" s="1"/>
  <c r="S31" i="10"/>
  <c r="BD31" i="10" s="1"/>
  <c r="R31" i="10"/>
  <c r="AK31" i="10" s="1"/>
  <c r="Q31" i="10"/>
  <c r="AJ31" i="10" s="1"/>
  <c r="P31" i="10"/>
  <c r="BA31" i="10" s="1"/>
  <c r="O31" i="10"/>
  <c r="AH31" i="10" s="1"/>
  <c r="N31" i="10"/>
  <c r="AY31" i="10" s="1"/>
  <c r="V30" i="10"/>
  <c r="U30" i="10"/>
  <c r="T30" i="10"/>
  <c r="BE30" i="10" s="1"/>
  <c r="S30" i="10"/>
  <c r="BD30" i="10" s="1"/>
  <c r="R30" i="10"/>
  <c r="BC30" i="10" s="1"/>
  <c r="Q30" i="10"/>
  <c r="P30" i="10"/>
  <c r="BA30" i="10" s="1"/>
  <c r="O30" i="10"/>
  <c r="N30" i="10"/>
  <c r="AY30" i="10" s="1"/>
  <c r="V29" i="10"/>
  <c r="AO29" i="10" s="1"/>
  <c r="U29" i="10"/>
  <c r="T29" i="10"/>
  <c r="AM29" i="10" s="1"/>
  <c r="S29" i="10"/>
  <c r="BD29" i="10" s="1"/>
  <c r="R29" i="10"/>
  <c r="AK29" i="10" s="1"/>
  <c r="Q29" i="10"/>
  <c r="AJ29" i="10" s="1"/>
  <c r="P29" i="10"/>
  <c r="BA29" i="10" s="1"/>
  <c r="O29" i="10"/>
  <c r="AZ29" i="10" s="1"/>
  <c r="N29" i="10"/>
  <c r="V28" i="10"/>
  <c r="AO28" i="10" s="1"/>
  <c r="U28" i="10"/>
  <c r="AW28" i="10" s="1"/>
  <c r="T28" i="10"/>
  <c r="AM28" i="10" s="1"/>
  <c r="S28" i="10"/>
  <c r="BD28" i="10" s="1"/>
  <c r="R28" i="10"/>
  <c r="Q28" i="10"/>
  <c r="P28" i="10"/>
  <c r="BA28" i="10" s="1"/>
  <c r="O28" i="10"/>
  <c r="AH28" i="10" s="1"/>
  <c r="N28" i="10"/>
  <c r="AY28" i="10" s="1"/>
  <c r="V27" i="10"/>
  <c r="BG27" i="10" s="1"/>
  <c r="U27" i="10"/>
  <c r="AW27" i="10" s="1"/>
  <c r="T27" i="10"/>
  <c r="BE27" i="10" s="1"/>
  <c r="S27" i="10"/>
  <c r="BD27" i="10" s="1"/>
  <c r="R27" i="10"/>
  <c r="Q27" i="10"/>
  <c r="AJ27" i="10" s="1"/>
  <c r="P27" i="10"/>
  <c r="BA27" i="10" s="1"/>
  <c r="O27" i="10"/>
  <c r="AZ27" i="10" s="1"/>
  <c r="N27" i="10"/>
  <c r="AY27" i="10" s="1"/>
  <c r="V26" i="10"/>
  <c r="AO26" i="10" s="1"/>
  <c r="U26" i="10"/>
  <c r="AW26" i="10" s="1"/>
  <c r="T26" i="10"/>
  <c r="BE26" i="10" s="1"/>
  <c r="S26" i="10"/>
  <c r="BD26" i="10" s="1"/>
  <c r="R26" i="10"/>
  <c r="Q26" i="10"/>
  <c r="AS26" i="10" s="1"/>
  <c r="P26" i="10"/>
  <c r="BA26" i="10" s="1"/>
  <c r="O26" i="10"/>
  <c r="AZ26" i="10" s="1"/>
  <c r="N26" i="10"/>
  <c r="AY26" i="10" s="1"/>
  <c r="V25" i="10"/>
  <c r="AO25" i="10" s="1"/>
  <c r="U25" i="10"/>
  <c r="T25" i="10"/>
  <c r="S25" i="10"/>
  <c r="BD25" i="10" s="1"/>
  <c r="R25" i="10"/>
  <c r="BC25" i="10" s="1"/>
  <c r="Q25" i="10"/>
  <c r="AJ25" i="10" s="1"/>
  <c r="P25" i="10"/>
  <c r="O25" i="10"/>
  <c r="AZ25" i="10" s="1"/>
  <c r="N25" i="10"/>
  <c r="AY25" i="10" s="1"/>
  <c r="V24" i="10"/>
  <c r="AO24" i="10" s="1"/>
  <c r="U24" i="10"/>
  <c r="AW24" i="10" s="1"/>
  <c r="T24" i="10"/>
  <c r="BE24" i="10" s="1"/>
  <c r="S24" i="10"/>
  <c r="BD24" i="10" s="1"/>
  <c r="R24" i="10"/>
  <c r="AK24" i="10" s="1"/>
  <c r="Q24" i="10"/>
  <c r="BB24" i="10" s="1"/>
  <c r="P24" i="10"/>
  <c r="AI24" i="10" s="1"/>
  <c r="O24" i="10"/>
  <c r="AZ24" i="10" s="1"/>
  <c r="N24" i="10"/>
  <c r="AY24" i="10" s="1"/>
  <c r="V23" i="10"/>
  <c r="AO23" i="10" s="1"/>
  <c r="U23" i="10"/>
  <c r="T23" i="10"/>
  <c r="BE23" i="10" s="1"/>
  <c r="S23" i="10"/>
  <c r="BD23" i="10" s="1"/>
  <c r="R23" i="10"/>
  <c r="AK23" i="10" s="1"/>
  <c r="Q23" i="10"/>
  <c r="BB23" i="10" s="1"/>
  <c r="P23" i="10"/>
  <c r="O23" i="10"/>
  <c r="AZ23" i="10" s="1"/>
  <c r="N23" i="10"/>
  <c r="AG23" i="10" s="1"/>
  <c r="V22" i="10"/>
  <c r="AX22" i="10" s="1"/>
  <c r="U22" i="10"/>
  <c r="T22" i="10"/>
  <c r="BE22" i="10" s="1"/>
  <c r="S22" i="10"/>
  <c r="BD22" i="10" s="1"/>
  <c r="R22" i="10"/>
  <c r="AK22" i="10" s="1"/>
  <c r="Q22" i="10"/>
  <c r="AJ22" i="10" s="1"/>
  <c r="P22" i="10"/>
  <c r="BA22" i="10" s="1"/>
  <c r="O22" i="10"/>
  <c r="AZ22" i="10" s="1"/>
  <c r="N22" i="10"/>
  <c r="V21" i="10"/>
  <c r="U21" i="10"/>
  <c r="T21" i="10"/>
  <c r="BE21" i="10" s="1"/>
  <c r="S21" i="10"/>
  <c r="R21" i="10"/>
  <c r="BC21" i="10" s="1"/>
  <c r="Q21" i="10"/>
  <c r="BB21" i="10" s="1"/>
  <c r="P21" i="10"/>
  <c r="AI21" i="10" s="1"/>
  <c r="O21" i="10"/>
  <c r="AZ21" i="10" s="1"/>
  <c r="N21" i="10"/>
  <c r="AG21" i="10" s="1"/>
  <c r="V20" i="10"/>
  <c r="AX20" i="10" s="1"/>
  <c r="U20" i="10"/>
  <c r="T20" i="10"/>
  <c r="AV20" i="10" s="1"/>
  <c r="S20" i="10"/>
  <c r="AL20" i="10" s="1"/>
  <c r="R20" i="10"/>
  <c r="AK20" i="10" s="1"/>
  <c r="Q20" i="10"/>
  <c r="AJ20" i="10" s="1"/>
  <c r="P20" i="10"/>
  <c r="BA20" i="10" s="1"/>
  <c r="O20" i="10"/>
  <c r="AZ20" i="10" s="1"/>
  <c r="N20" i="10"/>
  <c r="AY20" i="10" s="1"/>
  <c r="V19" i="10"/>
  <c r="AO19" i="10" s="1"/>
  <c r="U19" i="10"/>
  <c r="AW19" i="10" s="1"/>
  <c r="T19" i="10"/>
  <c r="BE19" i="10" s="1"/>
  <c r="S19" i="10"/>
  <c r="AL19" i="10" s="1"/>
  <c r="R19" i="10"/>
  <c r="AK19" i="10" s="1"/>
  <c r="Q19" i="10"/>
  <c r="AJ19" i="10" s="1"/>
  <c r="P19" i="10"/>
  <c r="O19" i="10"/>
  <c r="AH19" i="10" s="1"/>
  <c r="N19" i="10"/>
  <c r="AG19" i="10" s="1"/>
  <c r="V18" i="10"/>
  <c r="BG18" i="10" s="1"/>
  <c r="U18" i="10"/>
  <c r="AW18" i="10" s="1"/>
  <c r="T18" i="10"/>
  <c r="BE18" i="10" s="1"/>
  <c r="S18" i="10"/>
  <c r="BD18" i="10" s="1"/>
  <c r="R18" i="10"/>
  <c r="AT18" i="10" s="1"/>
  <c r="Q18" i="10"/>
  <c r="BB18" i="10" s="1"/>
  <c r="P18" i="10"/>
  <c r="AR18" i="10" s="1"/>
  <c r="O18" i="10"/>
  <c r="AQ18" i="10" s="1"/>
  <c r="N18" i="10"/>
  <c r="AY18" i="10" s="1"/>
  <c r="V17" i="10"/>
  <c r="AO17" i="10" s="1"/>
  <c r="U17" i="10"/>
  <c r="AW17" i="10" s="1"/>
  <c r="T17" i="10"/>
  <c r="BE17" i="10" s="1"/>
  <c r="S17" i="10"/>
  <c r="BD17" i="10" s="1"/>
  <c r="R17" i="10"/>
  <c r="AT17" i="10" s="1"/>
  <c r="Q17" i="10"/>
  <c r="AJ17" i="10" s="1"/>
  <c r="P17" i="10"/>
  <c r="BA17" i="10" s="1"/>
  <c r="O17" i="10"/>
  <c r="AZ17" i="10" s="1"/>
  <c r="N17" i="10"/>
  <c r="AY17" i="10" s="1"/>
  <c r="V16" i="10"/>
  <c r="BG16" i="10" s="1"/>
  <c r="U16" i="10"/>
  <c r="T16" i="10"/>
  <c r="AM16" i="10" s="1"/>
  <c r="S16" i="10"/>
  <c r="AL16" i="10" s="1"/>
  <c r="R16" i="10"/>
  <c r="AT16" i="10" s="1"/>
  <c r="Q16" i="10"/>
  <c r="AS16" i="10" s="1"/>
  <c r="P16" i="10"/>
  <c r="BA16" i="10" s="1"/>
  <c r="O16" i="10"/>
  <c r="AH16" i="10" s="1"/>
  <c r="N16" i="10"/>
  <c r="AG16" i="10" s="1"/>
  <c r="V15" i="10"/>
  <c r="U15" i="10"/>
  <c r="AW15" i="10" s="1"/>
  <c r="T15" i="10"/>
  <c r="BE15" i="10" s="1"/>
  <c r="S15" i="10"/>
  <c r="BD15" i="10" s="1"/>
  <c r="R15" i="10"/>
  <c r="AK15" i="10" s="1"/>
  <c r="Q15" i="10"/>
  <c r="AJ15" i="10" s="1"/>
  <c r="P15" i="10"/>
  <c r="BA15" i="10" s="1"/>
  <c r="O15" i="10"/>
  <c r="AQ15" i="10" s="1"/>
  <c r="N15" i="10"/>
  <c r="AY15" i="10" s="1"/>
  <c r="V14" i="10"/>
  <c r="AO14" i="10" s="1"/>
  <c r="U14" i="10"/>
  <c r="T14" i="10"/>
  <c r="AM14" i="10" s="1"/>
  <c r="S14" i="10"/>
  <c r="AL14" i="10" s="1"/>
  <c r="R14" i="10"/>
  <c r="AT14" i="10" s="1"/>
  <c r="Q14" i="10"/>
  <c r="AJ14" i="10" s="1"/>
  <c r="P14" i="10"/>
  <c r="BA14" i="10" s="1"/>
  <c r="O14" i="10"/>
  <c r="AH14" i="10" s="1"/>
  <c r="N14" i="10"/>
  <c r="AG14" i="10" s="1"/>
  <c r="V13" i="10"/>
  <c r="BG13" i="10" s="1"/>
  <c r="U13" i="10"/>
  <c r="BF13" i="10" s="1"/>
  <c r="T13" i="10"/>
  <c r="AV13" i="10" s="1"/>
  <c r="S13" i="10"/>
  <c r="BD13" i="10" s="1"/>
  <c r="R13" i="10"/>
  <c r="Q13" i="10"/>
  <c r="AJ13" i="10" s="1"/>
  <c r="P13" i="10"/>
  <c r="BA13" i="10" s="1"/>
  <c r="O13" i="10"/>
  <c r="AH13" i="10" s="1"/>
  <c r="N13" i="10"/>
  <c r="V12" i="10"/>
  <c r="AO12" i="10" s="1"/>
  <c r="U12" i="10"/>
  <c r="AN12" i="10" s="1"/>
  <c r="T12" i="10"/>
  <c r="AM12" i="10" s="1"/>
  <c r="S12" i="10"/>
  <c r="BD12" i="10" s="1"/>
  <c r="R12" i="10"/>
  <c r="AT12" i="10" s="1"/>
  <c r="Q12" i="10"/>
  <c r="AJ12" i="10" s="1"/>
  <c r="P12" i="10"/>
  <c r="BA12" i="10" s="1"/>
  <c r="O12" i="10"/>
  <c r="AZ12" i="10" s="1"/>
  <c r="N12" i="10"/>
  <c r="AP12" i="10" s="1"/>
  <c r="V11" i="10"/>
  <c r="BG11" i="10" s="1"/>
  <c r="U11" i="10"/>
  <c r="AN11" i="10" s="1"/>
  <c r="T11" i="10"/>
  <c r="AM11" i="10" s="1"/>
  <c r="S11" i="10"/>
  <c r="BD11" i="10" s="1"/>
  <c r="R11" i="10"/>
  <c r="BC11" i="10" s="1"/>
  <c r="Q11" i="10"/>
  <c r="AS11" i="10" s="1"/>
  <c r="P11" i="10"/>
  <c r="AR11" i="10" s="1"/>
  <c r="O11" i="10"/>
  <c r="AQ11" i="10" s="1"/>
  <c r="N11" i="10"/>
  <c r="V10" i="10"/>
  <c r="BG10" i="10" s="1"/>
  <c r="U10" i="10"/>
  <c r="AN10" i="10" s="1"/>
  <c r="T10" i="10"/>
  <c r="AM10" i="10" s="1"/>
  <c r="S10" i="10"/>
  <c r="BD10" i="10" s="1"/>
  <c r="R10" i="10"/>
  <c r="BC10" i="10" s="1"/>
  <c r="Q10" i="10"/>
  <c r="BB10" i="10" s="1"/>
  <c r="P10" i="10"/>
  <c r="BA10" i="10" s="1"/>
  <c r="O10" i="10"/>
  <c r="AZ10" i="10" s="1"/>
  <c r="N10" i="10"/>
  <c r="V9" i="10"/>
  <c r="AX9" i="10" s="1"/>
  <c r="U9" i="10"/>
  <c r="AN9" i="10" s="1"/>
  <c r="T9" i="10"/>
  <c r="AM9" i="10" s="1"/>
  <c r="S9" i="10"/>
  <c r="BD9" i="10" s="1"/>
  <c r="R9" i="10"/>
  <c r="BC9" i="10" s="1"/>
  <c r="Q9" i="10"/>
  <c r="AS9" i="10" s="1"/>
  <c r="P9" i="10"/>
  <c r="BA9" i="10" s="1"/>
  <c r="O9" i="10"/>
  <c r="AZ9" i="10" s="1"/>
  <c r="N9" i="10"/>
  <c r="AP9" i="10" s="1"/>
  <c r="V8" i="10"/>
  <c r="BG8" i="10" s="1"/>
  <c r="U8" i="10"/>
  <c r="AN8" i="10" s="1"/>
  <c r="T8" i="10"/>
  <c r="AM8" i="10" s="1"/>
  <c r="S8" i="10"/>
  <c r="BD8" i="10" s="1"/>
  <c r="R8" i="10"/>
  <c r="BC8" i="10" s="1"/>
  <c r="Q8" i="10"/>
  <c r="AS8" i="10" s="1"/>
  <c r="P8" i="10"/>
  <c r="O8" i="10"/>
  <c r="AQ8" i="10" s="1"/>
  <c r="N8" i="10"/>
  <c r="V7" i="10"/>
  <c r="AX7" i="10" s="1"/>
  <c r="U7" i="10"/>
  <c r="AN7" i="10" s="1"/>
  <c r="T7" i="10"/>
  <c r="AM7" i="10" s="1"/>
  <c r="S7" i="10"/>
  <c r="BD7" i="10" s="1"/>
  <c r="R7" i="10"/>
  <c r="BC7" i="10" s="1"/>
  <c r="Q7" i="10"/>
  <c r="AS7" i="10" s="1"/>
  <c r="P7" i="10"/>
  <c r="BA7" i="10" s="1"/>
  <c r="O7" i="10"/>
  <c r="AZ7" i="10" s="1"/>
  <c r="N7" i="10"/>
  <c r="AP7" i="10" s="1"/>
  <c r="V6" i="10"/>
  <c r="AX6" i="10" s="1"/>
  <c r="U6" i="10"/>
  <c r="AN6" i="10" s="1"/>
  <c r="T6" i="10"/>
  <c r="AM6" i="10" s="1"/>
  <c r="S6" i="10"/>
  <c r="BD6" i="10" s="1"/>
  <c r="R6" i="10"/>
  <c r="BC6" i="10" s="1"/>
  <c r="Q6" i="10"/>
  <c r="BB6" i="10" s="1"/>
  <c r="P6" i="10"/>
  <c r="AR6" i="10" s="1"/>
  <c r="O6" i="10"/>
  <c r="N6" i="10"/>
  <c r="AP6" i="10" s="1"/>
  <c r="V5" i="10"/>
  <c r="BG5" i="10" s="1"/>
  <c r="U5" i="10"/>
  <c r="AN5" i="10" s="1"/>
  <c r="T5" i="10"/>
  <c r="AM5" i="10" s="1"/>
  <c r="S5" i="10"/>
  <c r="BD5" i="10" s="1"/>
  <c r="R5" i="10"/>
  <c r="BC5" i="10" s="1"/>
  <c r="Q5" i="10"/>
  <c r="BB5" i="10" s="1"/>
  <c r="P5" i="10"/>
  <c r="AR5" i="10" s="1"/>
  <c r="O5" i="10"/>
  <c r="AQ5" i="10" s="1"/>
  <c r="N5" i="10"/>
  <c r="AY5" i="10" s="1"/>
  <c r="V4" i="10"/>
  <c r="AX4" i="10" s="1"/>
  <c r="U4" i="10"/>
  <c r="AN4" i="10" s="1"/>
  <c r="T4" i="10"/>
  <c r="AM4" i="10" s="1"/>
  <c r="S4" i="10"/>
  <c r="BD4" i="10" s="1"/>
  <c r="R4" i="10"/>
  <c r="BC4" i="10" s="1"/>
  <c r="Q4" i="10"/>
  <c r="BB4" i="10" s="1"/>
  <c r="P4" i="10"/>
  <c r="BA4" i="10" s="1"/>
  <c r="O4" i="10"/>
  <c r="AH4" i="10" s="1"/>
  <c r="N4" i="10"/>
  <c r="AY4" i="10" s="1"/>
  <c r="V3" i="10"/>
  <c r="AX3" i="10" s="1"/>
  <c r="U3" i="10"/>
  <c r="AW3" i="10" s="1"/>
  <c r="T3" i="10"/>
  <c r="AV3" i="10" s="1"/>
  <c r="S3" i="10"/>
  <c r="BD3" i="10" s="1"/>
  <c r="R3" i="10"/>
  <c r="Q3" i="10"/>
  <c r="AS3" i="10" s="1"/>
  <c r="P3" i="10"/>
  <c r="AI3" i="10" s="1"/>
  <c r="O3" i="10"/>
  <c r="AQ3" i="10" s="1"/>
  <c r="N3" i="10"/>
  <c r="AP3" i="10" s="1"/>
  <c r="V2" i="10"/>
  <c r="AX2" i="10" s="1"/>
  <c r="U2" i="10"/>
  <c r="T2" i="10"/>
  <c r="AM2" i="10" s="1"/>
  <c r="S2" i="10"/>
  <c r="AL2" i="10" s="1"/>
  <c r="R2" i="10"/>
  <c r="Q2" i="10"/>
  <c r="AS2" i="10" s="1"/>
  <c r="P2" i="10"/>
  <c r="BA2" i="10" s="1"/>
  <c r="O2" i="10"/>
  <c r="AZ2" i="10" s="1"/>
  <c r="N2" i="10"/>
  <c r="AP2" i="10" s="1"/>
  <c r="BG7" i="10" l="1"/>
  <c r="BG12" i="10"/>
  <c r="BB11" i="10"/>
  <c r="AY6" i="10"/>
  <c r="AV15" i="10"/>
  <c r="AZ15" i="10"/>
  <c r="AR4" i="10"/>
  <c r="AR16" i="10"/>
  <c r="BB15" i="10"/>
  <c r="AO11" i="10"/>
  <c r="AX11" i="10"/>
  <c r="AQ22" i="10"/>
  <c r="AH5" i="10"/>
  <c r="AS17" i="10"/>
  <c r="AQ27" i="10"/>
  <c r="AJ4" i="10"/>
  <c r="AS15" i="10"/>
  <c r="AK4" i="10"/>
  <c r="AT15" i="10"/>
  <c r="BC34" i="10"/>
  <c r="AP4" i="10"/>
  <c r="AU15" i="10"/>
  <c r="AI16" i="10"/>
  <c r="AS24" i="10"/>
  <c r="AQ29" i="10"/>
  <c r="AQ4" i="10"/>
  <c r="AS12" i="10"/>
  <c r="AK16" i="10"/>
  <c r="AZ14" i="10"/>
  <c r="AR22" i="10"/>
  <c r="AS4" i="10"/>
  <c r="AO8" i="10"/>
  <c r="AH9" i="10"/>
  <c r="AI10" i="10"/>
  <c r="AM20" i="10"/>
  <c r="AS22" i="10"/>
  <c r="AH2" i="10"/>
  <c r="BB3" i="10"/>
  <c r="AT4" i="10"/>
  <c r="AU8" i="10"/>
  <c r="AI9" i="10"/>
  <c r="AQ10" i="10"/>
  <c r="AM19" i="10"/>
  <c r="AQ20" i="10"/>
  <c r="AQ21" i="10"/>
  <c r="AT22" i="10"/>
  <c r="AQ23" i="10"/>
  <c r="BB31" i="10"/>
  <c r="AJ8" i="10"/>
  <c r="AG2" i="10"/>
  <c r="AI2" i="10"/>
  <c r="AW4" i="10"/>
  <c r="AO7" i="10"/>
  <c r="AV8" i="10"/>
  <c r="AL9" i="10"/>
  <c r="AV19" i="10"/>
  <c r="AR20" i="10"/>
  <c r="AU22" i="10"/>
  <c r="AS5" i="10"/>
  <c r="AR3" i="10"/>
  <c r="AQ2" i="10"/>
  <c r="BE4" i="10"/>
  <c r="AT7" i="10"/>
  <c r="AX8" i="10"/>
  <c r="AW13" i="10"/>
  <c r="AS20" i="10"/>
  <c r="AV22" i="10"/>
  <c r="AQ38" i="10"/>
  <c r="AY2" i="10"/>
  <c r="AV7" i="10"/>
  <c r="AZ8" i="10"/>
  <c r="AQ9" i="10"/>
  <c r="BB13" i="10"/>
  <c r="AZ18" i="10"/>
  <c r="AX19" i="10"/>
  <c r="AT20" i="10"/>
  <c r="BG33" i="10"/>
  <c r="AR38" i="10"/>
  <c r="BB2" i="10"/>
  <c r="BB8" i="10"/>
  <c r="AR9" i="10"/>
  <c r="BG19" i="10"/>
  <c r="AS38" i="10"/>
  <c r="BE8" i="10"/>
  <c r="AT38" i="10"/>
  <c r="AU38" i="10"/>
  <c r="AU7" i="10"/>
  <c r="AY14" i="10"/>
  <c r="W16" i="10"/>
  <c r="AB16" i="10" s="1"/>
  <c r="BB12" i="10"/>
  <c r="BC18" i="10"/>
  <c r="AZ3" i="10"/>
  <c r="AY7" i="10"/>
  <c r="BB14" i="10"/>
  <c r="W23" i="10"/>
  <c r="AA23" i="10" s="1"/>
  <c r="AY3" i="10"/>
  <c r="BA3" i="10"/>
  <c r="BB7" i="10"/>
  <c r="BC14" i="10"/>
  <c r="W24" i="10"/>
  <c r="AD24" i="10" s="1"/>
  <c r="AV17" i="10"/>
  <c r="AU26" i="10"/>
  <c r="W18" i="10"/>
  <c r="AD18" i="10" s="1"/>
  <c r="AS23" i="10"/>
  <c r="AV26" i="10"/>
  <c r="BB29" i="10"/>
  <c r="AU17" i="10"/>
  <c r="AZ4" i="10"/>
  <c r="AT5" i="10"/>
  <c r="AG6" i="10"/>
  <c r="AU9" i="10"/>
  <c r="AR10" i="10"/>
  <c r="AX17" i="10"/>
  <c r="AJ18" i="10"/>
  <c r="AT24" i="10"/>
  <c r="AR27" i="10"/>
  <c r="AR31" i="10"/>
  <c r="AX37" i="10"/>
  <c r="AV38" i="10"/>
  <c r="AV5" i="10"/>
  <c r="AJ6" i="10"/>
  <c r="AG7" i="10"/>
  <c r="AT10" i="10"/>
  <c r="AH11" i="10"/>
  <c r="BB16" i="10"/>
  <c r="AK18" i="10"/>
  <c r="BC22" i="10"/>
  <c r="AU24" i="10"/>
  <c r="AQ25" i="10"/>
  <c r="AX26" i="10"/>
  <c r="AS27" i="10"/>
  <c r="AX28" i="10"/>
  <c r="AS31" i="10"/>
  <c r="AT33" i="10"/>
  <c r="AQ36" i="10"/>
  <c r="BG37" i="10"/>
  <c r="AU10" i="10"/>
  <c r="AJ11" i="10"/>
  <c r="AL18" i="10"/>
  <c r="BG23" i="10"/>
  <c r="AV24" i="10"/>
  <c r="AU25" i="10"/>
  <c r="AR29" i="10"/>
  <c r="AR30" i="10"/>
  <c r="AT31" i="10"/>
  <c r="AR32" i="10"/>
  <c r="AU33" i="10"/>
  <c r="AQ34" i="10"/>
  <c r="AV35" i="10"/>
  <c r="AR36" i="10"/>
  <c r="AL10" i="10"/>
  <c r="AG3" i="10"/>
  <c r="AW5" i="10"/>
  <c r="AL6" i="10"/>
  <c r="AJ7" i="10"/>
  <c r="AR2" i="10"/>
  <c r="AH3" i="10"/>
  <c r="BF4" i="10"/>
  <c r="AX5" i="10"/>
  <c r="AL7" i="10"/>
  <c r="BF9" i="10"/>
  <c r="AV10" i="10"/>
  <c r="AL11" i="10"/>
  <c r="AH12" i="10"/>
  <c r="BB17" i="10"/>
  <c r="AM18" i="10"/>
  <c r="BB25" i="10"/>
  <c r="AS29" i="10"/>
  <c r="AU31" i="10"/>
  <c r="AT32" i="10"/>
  <c r="AV33" i="10"/>
  <c r="AR34" i="10"/>
  <c r="AS36" i="10"/>
  <c r="AZ5" i="10"/>
  <c r="AS6" i="10"/>
  <c r="AW10" i="10"/>
  <c r="BC17" i="10"/>
  <c r="AX24" i="10"/>
  <c r="BG25" i="10"/>
  <c r="BB26" i="10"/>
  <c r="BG28" i="10"/>
  <c r="AT29" i="10"/>
  <c r="AV31" i="10"/>
  <c r="AU32" i="10"/>
  <c r="AT34" i="10"/>
  <c r="AX35" i="10"/>
  <c r="AT36" i="10"/>
  <c r="AM3" i="10"/>
  <c r="BE5" i="10"/>
  <c r="AX10" i="10"/>
  <c r="AW11" i="10"/>
  <c r="AI14" i="10"/>
  <c r="W15" i="10"/>
  <c r="AD15" i="10" s="1"/>
  <c r="BG17" i="10"/>
  <c r="BG26" i="10"/>
  <c r="W29" i="10"/>
  <c r="AA29" i="10" s="1"/>
  <c r="AU29" i="10"/>
  <c r="AX33" i="10"/>
  <c r="AV34" i="10"/>
  <c r="AV36" i="10"/>
  <c r="AK5" i="10"/>
  <c r="BF5" i="10"/>
  <c r="AR7" i="10"/>
  <c r="AQ12" i="10"/>
  <c r="AK14" i="10"/>
  <c r="AU18" i="10"/>
  <c r="AY29" i="10"/>
  <c r="R41" i="10"/>
  <c r="BF6" i="10"/>
  <c r="AH8" i="10"/>
  <c r="BF10" i="10"/>
  <c r="AZ11" i="10"/>
  <c r="AR12" i="10"/>
  <c r="BC24" i="10"/>
  <c r="BG35" i="10"/>
  <c r="AX40" i="10"/>
  <c r="AL4" i="10"/>
  <c r="AH6" i="10"/>
  <c r="AZ6" i="10"/>
  <c r="AJ9" i="10"/>
  <c r="BB9" i="10"/>
  <c r="W11" i="10"/>
  <c r="Y11" i="10" s="1"/>
  <c r="W14" i="10"/>
  <c r="AF14" i="10" s="1"/>
  <c r="AA18" i="10"/>
  <c r="BF23" i="10"/>
  <c r="AN23" i="10"/>
  <c r="AW23" i="10"/>
  <c r="AS33" i="10"/>
  <c r="BB33" i="10"/>
  <c r="AO15" i="10"/>
  <c r="BG15" i="10"/>
  <c r="AS21" i="10"/>
  <c r="S41" i="10"/>
  <c r="T41" i="10"/>
  <c r="AJ2" i="10"/>
  <c r="AJ3" i="10"/>
  <c r="AO4" i="10"/>
  <c r="BG4" i="10"/>
  <c r="AU5" i="10"/>
  <c r="AI6" i="10"/>
  <c r="BA6" i="10"/>
  <c r="AQ7" i="10"/>
  <c r="AW8" i="10"/>
  <c r="AK9" i="10"/>
  <c r="BE9" i="10"/>
  <c r="AS10" i="10"/>
  <c r="AG11" i="10"/>
  <c r="AY11" i="10"/>
  <c r="AX13" i="10"/>
  <c r="AX15" i="10"/>
  <c r="BC16" i="10"/>
  <c r="AB18" i="10"/>
  <c r="BD21" i="10"/>
  <c r="AU21" i="10"/>
  <c r="BA25" i="10"/>
  <c r="W25" i="10"/>
  <c r="AB25" i="10" s="1"/>
  <c r="AR25" i="10"/>
  <c r="U41" i="10"/>
  <c r="AK2" i="10"/>
  <c r="AK3" i="10"/>
  <c r="W8" i="10"/>
  <c r="AB8" i="10" s="1"/>
  <c r="W13" i="10"/>
  <c r="AB13" i="10" s="1"/>
  <c r="AY13" i="10"/>
  <c r="AC18" i="10"/>
  <c r="AP22" i="10"/>
  <c r="AY22" i="10"/>
  <c r="V41" i="10"/>
  <c r="AL3" i="10"/>
  <c r="AK6" i="10"/>
  <c r="BE6" i="10"/>
  <c r="AG8" i="10"/>
  <c r="AY8" i="10"/>
  <c r="AO9" i="10"/>
  <c r="BG9" i="10"/>
  <c r="AI11" i="10"/>
  <c r="BA11" i="10"/>
  <c r="AG13" i="10"/>
  <c r="AZ13" i="10"/>
  <c r="BF21" i="10"/>
  <c r="AN21" i="10"/>
  <c r="AW21" i="10"/>
  <c r="AF24" i="10"/>
  <c r="AE24" i="10"/>
  <c r="AC24" i="10"/>
  <c r="AB24" i="10"/>
  <c r="AO30" i="10"/>
  <c r="AX30" i="10"/>
  <c r="BG30" i="10"/>
  <c r="AN2" i="10"/>
  <c r="BD2" i="10"/>
  <c r="AN3" i="10"/>
  <c r="BE3" i="10"/>
  <c r="AG5" i="10"/>
  <c r="AO6" i="10"/>
  <c r="BG6" i="10"/>
  <c r="AI8" i="10"/>
  <c r="BA8" i="10"/>
  <c r="AK11" i="10"/>
  <c r="BE11" i="10"/>
  <c r="AI13" i="10"/>
  <c r="AJ16" i="10"/>
  <c r="AP17" i="10"/>
  <c r="AG17" i="10"/>
  <c r="AP19" i="10"/>
  <c r="W19" i="10"/>
  <c r="Z19" i="10" s="1"/>
  <c r="BE25" i="10"/>
  <c r="AV25" i="10"/>
  <c r="W3" i="10"/>
  <c r="AF3" i="10" s="1"/>
  <c r="W10" i="10"/>
  <c r="AA10" i="10" s="1"/>
  <c r="BF11" i="10"/>
  <c r="AU12" i="10"/>
  <c r="BC13" i="10"/>
  <c r="AK13" i="10"/>
  <c r="AP16" i="10"/>
  <c r="AY16" i="10"/>
  <c r="AQ17" i="10"/>
  <c r="AH17" i="10"/>
  <c r="AQ19" i="10"/>
  <c r="AQ28" i="10"/>
  <c r="AZ28" i="10"/>
  <c r="AJ33" i="10"/>
  <c r="BC3" i="10"/>
  <c r="AO3" i="10"/>
  <c r="BF3" i="10"/>
  <c r="BG3" i="10"/>
  <c r="BA5" i="10"/>
  <c r="AQ6" i="10"/>
  <c r="AW7" i="10"/>
  <c r="AK8" i="10"/>
  <c r="AG10" i="10"/>
  <c r="AY10" i="10"/>
  <c r="AV12" i="10"/>
  <c r="AL13" i="10"/>
  <c r="AP14" i="10"/>
  <c r="AP15" i="10"/>
  <c r="AG15" i="10"/>
  <c r="AR17" i="10"/>
  <c r="AI17" i="10"/>
  <c r="AR19" i="10"/>
  <c r="AI19" i="10"/>
  <c r="BD20" i="10"/>
  <c r="AU20" i="10"/>
  <c r="AL12" i="10"/>
  <c r="BC2" i="10"/>
  <c r="AV4" i="10"/>
  <c r="AJ5" i="10"/>
  <c r="W7" i="10"/>
  <c r="AF7" i="10" s="1"/>
  <c r="AL8" i="10"/>
  <c r="BF8" i="10"/>
  <c r="AT9" i="10"/>
  <c r="AH10" i="10"/>
  <c r="AP11" i="10"/>
  <c r="AW12" i="10"/>
  <c r="BE13" i="10"/>
  <c r="AM13" i="10"/>
  <c r="AO13" i="10"/>
  <c r="AH15" i="10"/>
  <c r="Z18" i="10"/>
  <c r="AS19" i="10"/>
  <c r="BB19" i="10"/>
  <c r="BE20" i="10"/>
  <c r="BC27" i="10"/>
  <c r="AT27" i="10"/>
  <c r="W27" i="10"/>
  <c r="AC27" i="10" s="1"/>
  <c r="AO2" i="10"/>
  <c r="AX12" i="10"/>
  <c r="AP13" i="10"/>
  <c r="AI15" i="10"/>
  <c r="AQ16" i="10"/>
  <c r="AK17" i="10"/>
  <c r="AT19" i="10"/>
  <c r="BF20" i="10"/>
  <c r="AN20" i="10"/>
  <c r="AW20" i="10"/>
  <c r="AJ21" i="10"/>
  <c r="BF22" i="10"/>
  <c r="AN22" i="10"/>
  <c r="AW22" i="10"/>
  <c r="AP23" i="10"/>
  <c r="AY23" i="10"/>
  <c r="AI25" i="10"/>
  <c r="W2" i="10"/>
  <c r="AD2" i="10" s="1"/>
  <c r="W5" i="10"/>
  <c r="Y5" i="10" s="1"/>
  <c r="BE2" i="10"/>
  <c r="AL5" i="10"/>
  <c r="AT6" i="10"/>
  <c r="AH7" i="10"/>
  <c r="AP8" i="10"/>
  <c r="AV9" i="10"/>
  <c r="AJ10" i="10"/>
  <c r="W12" i="10"/>
  <c r="AF12" i="10" s="1"/>
  <c r="AY12" i="10"/>
  <c r="AQ13" i="10"/>
  <c r="AS18" i="10"/>
  <c r="BD19" i="10"/>
  <c r="AU19" i="10"/>
  <c r="AO20" i="10"/>
  <c r="BG20" i="10"/>
  <c r="AL21" i="10"/>
  <c r="AO22" i="10"/>
  <c r="BG22" i="10"/>
  <c r="AM25" i="10"/>
  <c r="AT26" i="10"/>
  <c r="BC26" i="10"/>
  <c r="AU4" i="10"/>
  <c r="N41" i="10"/>
  <c r="AT2" i="10"/>
  <c r="AT3" i="10"/>
  <c r="AG4" i="10"/>
  <c r="AO5" i="10"/>
  <c r="AU6" i="10"/>
  <c r="AI7" i="10"/>
  <c r="AW9" i="10"/>
  <c r="AK10" i="10"/>
  <c r="BE10" i="10"/>
  <c r="AG12" i="10"/>
  <c r="AR13" i="10"/>
  <c r="AQ14" i="10"/>
  <c r="AR15" i="10"/>
  <c r="BD16" i="10"/>
  <c r="AY19" i="10"/>
  <c r="W20" i="10"/>
  <c r="Z20" i="10" s="1"/>
  <c r="W22" i="10"/>
  <c r="AF22" i="10" s="1"/>
  <c r="AK26" i="10"/>
  <c r="BE28" i="10"/>
  <c r="AV28" i="10"/>
  <c r="W31" i="10"/>
  <c r="Y31" i="10" s="1"/>
  <c r="AQ31" i="10"/>
  <c r="AZ31" i="10"/>
  <c r="AO21" i="10"/>
  <c r="BG21" i="10"/>
  <c r="AI5" i="10"/>
  <c r="BG2" i="10"/>
  <c r="AC3" i="10"/>
  <c r="AP5" i="10"/>
  <c r="AV6" i="10"/>
  <c r="AR8" i="10"/>
  <c r="AS13" i="10"/>
  <c r="BD14" i="10"/>
  <c r="AU14" i="10"/>
  <c r="AR14" i="10"/>
  <c r="BE16" i="10"/>
  <c r="AV16" i="10"/>
  <c r="AZ19" i="10"/>
  <c r="AP21" i="10"/>
  <c r="W21" i="10"/>
  <c r="AF21" i="10" s="1"/>
  <c r="AX21" i="10"/>
  <c r="Z24" i="10"/>
  <c r="AR24" i="10"/>
  <c r="BA24" i="10"/>
  <c r="AO27" i="10"/>
  <c r="AX27" i="10"/>
  <c r="W30" i="10"/>
  <c r="AB30" i="10" s="1"/>
  <c r="BF2" i="10"/>
  <c r="W4" i="10"/>
  <c r="AF4" i="10" s="1"/>
  <c r="O41" i="10"/>
  <c r="AU2" i="10"/>
  <c r="AU3" i="10"/>
  <c r="W9" i="10"/>
  <c r="AF9" i="10" s="1"/>
  <c r="AT11" i="10"/>
  <c r="P41" i="10"/>
  <c r="AV2" i="10"/>
  <c r="AI4" i="10"/>
  <c r="AW6" i="10"/>
  <c r="AK7" i="10"/>
  <c r="BE7" i="10"/>
  <c r="AG9" i="10"/>
  <c r="AY9" i="10"/>
  <c r="AO10" i="10"/>
  <c r="AU11" i="10"/>
  <c r="AI12" i="10"/>
  <c r="BE12" i="10"/>
  <c r="AT13" i="10"/>
  <c r="BE14" i="10"/>
  <c r="AV14" i="10"/>
  <c r="AS14" i="10"/>
  <c r="BF16" i="10"/>
  <c r="AN16" i="10"/>
  <c r="AW16" i="10"/>
  <c r="AU16" i="10"/>
  <c r="BF18" i="10"/>
  <c r="AN18" i="10"/>
  <c r="AE18" i="10"/>
  <c r="AV18" i="10"/>
  <c r="BA19" i="10"/>
  <c r="AY21" i="10"/>
  <c r="AT23" i="10"/>
  <c r="BC23" i="10"/>
  <c r="AA24" i="10"/>
  <c r="BE29" i="10"/>
  <c r="AD29" i="10"/>
  <c r="AV29" i="10"/>
  <c r="BG14" i="10"/>
  <c r="Q41" i="10"/>
  <c r="AW2" i="10"/>
  <c r="W6" i="10"/>
  <c r="AA6" i="10" s="1"/>
  <c r="BF7" i="10"/>
  <c r="AT8" i="10"/>
  <c r="AP10" i="10"/>
  <c r="AV11" i="10"/>
  <c r="BC12" i="10"/>
  <c r="AK12" i="10"/>
  <c r="BF12" i="10"/>
  <c r="AU13" i="10"/>
  <c r="BF14" i="10"/>
  <c r="AN14" i="10"/>
  <c r="AW14" i="10"/>
  <c r="AX14" i="10"/>
  <c r="BF15" i="10"/>
  <c r="AN15" i="10"/>
  <c r="AO16" i="10"/>
  <c r="AX16" i="10"/>
  <c r="AZ16" i="10"/>
  <c r="W17" i="10"/>
  <c r="Z17" i="10" s="1"/>
  <c r="AO18" i="10"/>
  <c r="AF18" i="10"/>
  <c r="AX18" i="10"/>
  <c r="BC19" i="10"/>
  <c r="AR21" i="10"/>
  <c r="BA21" i="10"/>
  <c r="AG22" i="10"/>
  <c r="AK27" i="10"/>
  <c r="AI23" i="10"/>
  <c r="AK25" i="10"/>
  <c r="AM27" i="10"/>
  <c r="AH30" i="10"/>
  <c r="AJ32" i="10"/>
  <c r="AL34" i="10"/>
  <c r="BF36" i="10"/>
  <c r="AN36" i="10"/>
  <c r="AP37" i="10"/>
  <c r="AG37" i="10"/>
  <c r="W38" i="10"/>
  <c r="Y38" i="10" s="1"/>
  <c r="AI39" i="10"/>
  <c r="BB39" i="10"/>
  <c r="AH21" i="10"/>
  <c r="AJ23" i="10"/>
  <c r="AL25" i="10"/>
  <c r="BF27" i="10"/>
  <c r="AN27" i="10"/>
  <c r="AP28" i="10"/>
  <c r="AG28" i="10"/>
  <c r="AI30" i="10"/>
  <c r="BB30" i="10"/>
  <c r="AK32" i="10"/>
  <c r="BG32" i="10"/>
  <c r="AM34" i="10"/>
  <c r="AH37" i="10"/>
  <c r="AJ39" i="10"/>
  <c r="BC39" i="10"/>
  <c r="AJ30" i="10"/>
  <c r="AL32" i="10"/>
  <c r="BF34" i="10"/>
  <c r="AN34" i="10"/>
  <c r="AP35" i="10"/>
  <c r="AG35" i="10"/>
  <c r="W36" i="10"/>
  <c r="AF36" i="10" s="1"/>
  <c r="AI37" i="10"/>
  <c r="BB37" i="10"/>
  <c r="AK39" i="10"/>
  <c r="BG39" i="10"/>
  <c r="AY40" i="10"/>
  <c r="AL23" i="10"/>
  <c r="BF25" i="10"/>
  <c r="AN25" i="10"/>
  <c r="AP26" i="10"/>
  <c r="AG26" i="10"/>
  <c r="AI28" i="10"/>
  <c r="BB28" i="10"/>
  <c r="AK30" i="10"/>
  <c r="AM32" i="10"/>
  <c r="AH35" i="10"/>
  <c r="AJ37" i="10"/>
  <c r="BC37" i="10"/>
  <c r="AL39" i="10"/>
  <c r="AZ40" i="10"/>
  <c r="AK21" i="10"/>
  <c r="AM23" i="10"/>
  <c r="AH26" i="10"/>
  <c r="AJ28" i="10"/>
  <c r="BC28" i="10"/>
  <c r="AL30" i="10"/>
  <c r="AX31" i="10"/>
  <c r="BF32" i="10"/>
  <c r="AN32" i="10"/>
  <c r="AQ32" i="10"/>
  <c r="AP33" i="10"/>
  <c r="AG33" i="10"/>
  <c r="W34" i="10"/>
  <c r="AC34" i="10" s="1"/>
  <c r="AS34" i="10"/>
  <c r="AI35" i="10"/>
  <c r="BB35" i="10"/>
  <c r="AU36" i="10"/>
  <c r="AK37" i="10"/>
  <c r="AM39" i="10"/>
  <c r="BA40" i="10"/>
  <c r="AP24" i="10"/>
  <c r="X24" i="10"/>
  <c r="AG24" i="10"/>
  <c r="AS25" i="10"/>
  <c r="AI26" i="10"/>
  <c r="AU27" i="10"/>
  <c r="AK28" i="10"/>
  <c r="AW29" i="10"/>
  <c r="AM30" i="10"/>
  <c r="AH33" i="10"/>
  <c r="AJ35" i="10"/>
  <c r="AL37" i="10"/>
  <c r="AX38" i="10"/>
  <c r="BF39" i="10"/>
  <c r="AN39" i="10"/>
  <c r="AQ39" i="10"/>
  <c r="AP40" i="10"/>
  <c r="W40" i="10"/>
  <c r="BB40" i="10"/>
  <c r="AM21" i="10"/>
  <c r="AR23" i="10"/>
  <c r="Y24" i="10"/>
  <c r="AH24" i="10"/>
  <c r="AT25" i="10"/>
  <c r="AJ26" i="10"/>
  <c r="AV27" i="10"/>
  <c r="AL28" i="10"/>
  <c r="AX29" i="10"/>
  <c r="BF30" i="10"/>
  <c r="AN30" i="10"/>
  <c r="AQ30" i="10"/>
  <c r="AP31" i="10"/>
  <c r="AG31" i="10"/>
  <c r="W32" i="10"/>
  <c r="AA32" i="10" s="1"/>
  <c r="AS32" i="10"/>
  <c r="AI33" i="10"/>
  <c r="AU34" i="10"/>
  <c r="AK35" i="10"/>
  <c r="AW36" i="10"/>
  <c r="AM37" i="10"/>
  <c r="AR39" i="10"/>
  <c r="BG40" i="10"/>
  <c r="AL35" i="10"/>
  <c r="AX36" i="10"/>
  <c r="BF37" i="10"/>
  <c r="AN37" i="10"/>
  <c r="AQ37" i="10"/>
  <c r="AP38" i="10"/>
  <c r="AG38" i="10"/>
  <c r="W39" i="10"/>
  <c r="Z39" i="10" s="1"/>
  <c r="AS39" i="10"/>
  <c r="AJ40" i="10"/>
  <c r="Y22" i="10"/>
  <c r="AH22" i="10"/>
  <c r="AJ24" i="10"/>
  <c r="AL26" i="10"/>
  <c r="BF28" i="10"/>
  <c r="AN28" i="10"/>
  <c r="AP29" i="10"/>
  <c r="AG29" i="10"/>
  <c r="AS30" i="10"/>
  <c r="Z31" i="10"/>
  <c r="AI31" i="10"/>
  <c r="AK33" i="10"/>
  <c r="AM35" i="10"/>
  <c r="AR37" i="10"/>
  <c r="AH38" i="10"/>
  <c r="AT39" i="10"/>
  <c r="AK40" i="10"/>
  <c r="BC15" i="10"/>
  <c r="AL17" i="10"/>
  <c r="BF19" i="10"/>
  <c r="AN19" i="10"/>
  <c r="AP20" i="10"/>
  <c r="AG20" i="10"/>
  <c r="AI22" i="10"/>
  <c r="BB22" i="10"/>
  <c r="AU23" i="10"/>
  <c r="BG24" i="10"/>
  <c r="AW25" i="10"/>
  <c r="AM26" i="10"/>
  <c r="AR28" i="10"/>
  <c r="AH29" i="10"/>
  <c r="AT30" i="10"/>
  <c r="BC31" i="10"/>
  <c r="AV32" i="10"/>
  <c r="AL33" i="10"/>
  <c r="AX34" i="10"/>
  <c r="BF35" i="10"/>
  <c r="AN35" i="10"/>
  <c r="AQ35" i="10"/>
  <c r="AP36" i="10"/>
  <c r="AG36" i="10"/>
  <c r="W37" i="10"/>
  <c r="AC37" i="10" s="1"/>
  <c r="AS37" i="10"/>
  <c r="AI38" i="10"/>
  <c r="BB38" i="10"/>
  <c r="AU39" i="10"/>
  <c r="AL40" i="10"/>
  <c r="AM17" i="10"/>
  <c r="AH20" i="10"/>
  <c r="AT21" i="10"/>
  <c r="AV23" i="10"/>
  <c r="AL24" i="10"/>
  <c r="AX25" i="10"/>
  <c r="BF26" i="10"/>
  <c r="AN26" i="10"/>
  <c r="AQ26" i="10"/>
  <c r="AP27" i="10"/>
  <c r="AG27" i="10"/>
  <c r="W28" i="10"/>
  <c r="AA28" i="10" s="1"/>
  <c r="AS28" i="10"/>
  <c r="AI29" i="10"/>
  <c r="AU30" i="10"/>
  <c r="BG31" i="10"/>
  <c r="AW32" i="10"/>
  <c r="AM33" i="10"/>
  <c r="AR35" i="10"/>
  <c r="AH36" i="10"/>
  <c r="AT37" i="10"/>
  <c r="BC38" i="10"/>
  <c r="AV39" i="10"/>
  <c r="AQ40" i="10"/>
  <c r="AL15" i="10"/>
  <c r="BF17" i="10"/>
  <c r="AN17" i="10"/>
  <c r="AP18" i="10"/>
  <c r="X18" i="10"/>
  <c r="AG18" i="10"/>
  <c r="AI20" i="10"/>
  <c r="BB20" i="10"/>
  <c r="AM24" i="10"/>
  <c r="AR26" i="10"/>
  <c r="AH27" i="10"/>
  <c r="AT28" i="10"/>
  <c r="BC29" i="10"/>
  <c r="AV30" i="10"/>
  <c r="AL31" i="10"/>
  <c r="AX32" i="10"/>
  <c r="BF33" i="10"/>
  <c r="AN33" i="10"/>
  <c r="AQ33" i="10"/>
  <c r="AP34" i="10"/>
  <c r="AG34" i="10"/>
  <c r="W35" i="10"/>
  <c r="AA35" i="10" s="1"/>
  <c r="AS35" i="10"/>
  <c r="AI36" i="10"/>
  <c r="BB36" i="10"/>
  <c r="AU37" i="10"/>
  <c r="BG38" i="10"/>
  <c r="AW39" i="10"/>
  <c r="BE40" i="10"/>
  <c r="AM40" i="10"/>
  <c r="AR40" i="10"/>
  <c r="AN13" i="10"/>
  <c r="AM15" i="10"/>
  <c r="Y18" i="10"/>
  <c r="AH18" i="10"/>
  <c r="BA18" i="10"/>
  <c r="BC20" i="10"/>
  <c r="AV21" i="10"/>
  <c r="AL22" i="10"/>
  <c r="AX23" i="10"/>
  <c r="BF24" i="10"/>
  <c r="AN24" i="10"/>
  <c r="AQ24" i="10"/>
  <c r="AP25" i="10"/>
  <c r="AG25" i="10"/>
  <c r="W26" i="10"/>
  <c r="AI27" i="10"/>
  <c r="BB27" i="10"/>
  <c r="AU28" i="10"/>
  <c r="BG29" i="10"/>
  <c r="AW30" i="10"/>
  <c r="AM31" i="10"/>
  <c r="AR33" i="10"/>
  <c r="AH34" i="10"/>
  <c r="AT35" i="10"/>
  <c r="BC36" i="10"/>
  <c r="AV37" i="10"/>
  <c r="AL38" i="10"/>
  <c r="AX39" i="10"/>
  <c r="BF40" i="10"/>
  <c r="AN40" i="10"/>
  <c r="AS40" i="10"/>
  <c r="AI18" i="10"/>
  <c r="AM22" i="10"/>
  <c r="AH25" i="10"/>
  <c r="AL29" i="10"/>
  <c r="BF31" i="10"/>
  <c r="AN31" i="10"/>
  <c r="AP32" i="10"/>
  <c r="AG32" i="10"/>
  <c r="W33" i="10"/>
  <c r="AA33" i="10" s="1"/>
  <c r="AI34" i="10"/>
  <c r="BB34" i="10"/>
  <c r="AU35" i="10"/>
  <c r="BG36" i="10"/>
  <c r="AW37" i="10"/>
  <c r="AM38" i="10"/>
  <c r="AT40" i="10"/>
  <c r="AH32" i="10"/>
  <c r="AL36" i="10"/>
  <c r="BF38" i="10"/>
  <c r="AN38" i="10"/>
  <c r="AP39" i="10"/>
  <c r="AG39" i="10"/>
  <c r="AU40" i="10"/>
  <c r="AH23" i="10"/>
  <c r="BA23" i="10"/>
  <c r="AL27" i="10"/>
  <c r="BF29" i="10"/>
  <c r="AN29" i="10"/>
  <c r="AP30" i="10"/>
  <c r="AG30" i="10"/>
  <c r="AZ30" i="10"/>
  <c r="Z32" i="10"/>
  <c r="AI32" i="10"/>
  <c r="BG34" i="10"/>
  <c r="AM36" i="10"/>
  <c r="AY37" i="10"/>
  <c r="AH39" i="10"/>
  <c r="BA39" i="10"/>
  <c r="AB40" i="10"/>
  <c r="AV40" i="10"/>
  <c r="AS42" i="9"/>
  <c r="AS43" i="9"/>
  <c r="AS44" i="9"/>
  <c r="AS45" i="9"/>
  <c r="AS46" i="9"/>
  <c r="AS47" i="9"/>
  <c r="AS48" i="9"/>
  <c r="AS49" i="9"/>
  <c r="AS50" i="9"/>
  <c r="AS51" i="9"/>
  <c r="AS52" i="9"/>
  <c r="AS53" i="9"/>
  <c r="AS54" i="9"/>
  <c r="AS55" i="9"/>
  <c r="AS56" i="9"/>
  <c r="AS57" i="9"/>
  <c r="AS58" i="9"/>
  <c r="AS59" i="9"/>
  <c r="AS60" i="9"/>
  <c r="AS61" i="9"/>
  <c r="AS62" i="9"/>
  <c r="AS63" i="9"/>
  <c r="AS64" i="9"/>
  <c r="AS65" i="9"/>
  <c r="AS66" i="9"/>
  <c r="AS67" i="9"/>
  <c r="AS68" i="9"/>
  <c r="AS69" i="9"/>
  <c r="AS70" i="9"/>
  <c r="AS71" i="9"/>
  <c r="AS72" i="9"/>
  <c r="AS73" i="9"/>
  <c r="AS74" i="9"/>
  <c r="AS75" i="9"/>
  <c r="AS76" i="9"/>
  <c r="AS77" i="9"/>
  <c r="AS78" i="9"/>
  <c r="AS79" i="9"/>
  <c r="AS80" i="9"/>
  <c r="AS81" i="9"/>
  <c r="AS82" i="9"/>
  <c r="AS83" i="9"/>
  <c r="AS84" i="9"/>
  <c r="AS85" i="9"/>
  <c r="AS86" i="9"/>
  <c r="AS87" i="9"/>
  <c r="AS88" i="9"/>
  <c r="AS89" i="9"/>
  <c r="AS90" i="9"/>
  <c r="AS91" i="9"/>
  <c r="AS92" i="9"/>
  <c r="AR42" i="9"/>
  <c r="AR43" i="9"/>
  <c r="AR44" i="9"/>
  <c r="AR45" i="9"/>
  <c r="AR46" i="9"/>
  <c r="AR47" i="9"/>
  <c r="AR48" i="9"/>
  <c r="AR49" i="9"/>
  <c r="AR50" i="9"/>
  <c r="AR51" i="9"/>
  <c r="AR52" i="9"/>
  <c r="AR53" i="9"/>
  <c r="AR54" i="9"/>
  <c r="AR55" i="9"/>
  <c r="AR56" i="9"/>
  <c r="AR57" i="9"/>
  <c r="AR58" i="9"/>
  <c r="AR59" i="9"/>
  <c r="AR60" i="9"/>
  <c r="AR61" i="9"/>
  <c r="AR62" i="9"/>
  <c r="AR63" i="9"/>
  <c r="AR64" i="9"/>
  <c r="AR65" i="9"/>
  <c r="AR66" i="9"/>
  <c r="AR67" i="9"/>
  <c r="AR68" i="9"/>
  <c r="AR69" i="9"/>
  <c r="AR70" i="9"/>
  <c r="AR71" i="9"/>
  <c r="AR72" i="9"/>
  <c r="AR73" i="9"/>
  <c r="AR74" i="9"/>
  <c r="AR75" i="9"/>
  <c r="AR76" i="9"/>
  <c r="AR77" i="9"/>
  <c r="AR78" i="9"/>
  <c r="AR79" i="9"/>
  <c r="AR80" i="9"/>
  <c r="AR81" i="9"/>
  <c r="AR82" i="9"/>
  <c r="AR83" i="9"/>
  <c r="AR84" i="9"/>
  <c r="AR85" i="9"/>
  <c r="AR86" i="9"/>
  <c r="AR87" i="9"/>
  <c r="AR88" i="9"/>
  <c r="AR89" i="9"/>
  <c r="AR90" i="9"/>
  <c r="AR91" i="9"/>
  <c r="AR92" i="9"/>
  <c r="AQ42" i="9"/>
  <c r="AQ43" i="9"/>
  <c r="AQ44" i="9"/>
  <c r="AQ45" i="9"/>
  <c r="AQ46" i="9"/>
  <c r="AQ47" i="9"/>
  <c r="AQ48" i="9"/>
  <c r="AQ49" i="9"/>
  <c r="AQ50" i="9"/>
  <c r="AQ51" i="9"/>
  <c r="AQ52" i="9"/>
  <c r="AQ53" i="9"/>
  <c r="AQ54" i="9"/>
  <c r="AQ55" i="9"/>
  <c r="AQ56" i="9"/>
  <c r="AQ57" i="9"/>
  <c r="AQ58" i="9"/>
  <c r="AQ59" i="9"/>
  <c r="AQ60" i="9"/>
  <c r="AQ61" i="9"/>
  <c r="AQ62" i="9"/>
  <c r="AQ63" i="9"/>
  <c r="AQ64" i="9"/>
  <c r="AQ65" i="9"/>
  <c r="AQ66" i="9"/>
  <c r="AQ67" i="9"/>
  <c r="AQ68" i="9"/>
  <c r="AQ69" i="9"/>
  <c r="AQ70" i="9"/>
  <c r="AQ71" i="9"/>
  <c r="AQ72" i="9"/>
  <c r="AQ73" i="9"/>
  <c r="AQ74" i="9"/>
  <c r="AQ75" i="9"/>
  <c r="AQ76" i="9"/>
  <c r="AQ77" i="9"/>
  <c r="AQ78" i="9"/>
  <c r="AQ79" i="9"/>
  <c r="AQ80" i="9"/>
  <c r="AQ81" i="9"/>
  <c r="AQ82" i="9"/>
  <c r="AQ83" i="9"/>
  <c r="AQ84" i="9"/>
  <c r="AQ85" i="9"/>
  <c r="AQ86" i="9"/>
  <c r="AQ87" i="9"/>
  <c r="AQ88" i="9"/>
  <c r="AQ89" i="9"/>
  <c r="AQ90" i="9"/>
  <c r="AQ91" i="9"/>
  <c r="AQ92" i="9"/>
  <c r="AP42" i="9"/>
  <c r="AP43" i="9"/>
  <c r="AP44" i="9"/>
  <c r="AP45" i="9"/>
  <c r="AP46" i="9"/>
  <c r="AP47" i="9"/>
  <c r="AP48" i="9"/>
  <c r="AP49" i="9"/>
  <c r="AP50" i="9"/>
  <c r="AP51" i="9"/>
  <c r="AP52" i="9"/>
  <c r="AP53" i="9"/>
  <c r="AP54" i="9"/>
  <c r="AP55" i="9"/>
  <c r="AP56" i="9"/>
  <c r="AP57" i="9"/>
  <c r="AP58" i="9"/>
  <c r="AP59" i="9"/>
  <c r="AP60" i="9"/>
  <c r="AP61" i="9"/>
  <c r="AP62" i="9"/>
  <c r="AP63" i="9"/>
  <c r="AP64" i="9"/>
  <c r="AP65" i="9"/>
  <c r="AP66" i="9"/>
  <c r="AP67" i="9"/>
  <c r="AP68" i="9"/>
  <c r="AP69" i="9"/>
  <c r="AP70" i="9"/>
  <c r="AP71" i="9"/>
  <c r="AP72" i="9"/>
  <c r="AP73" i="9"/>
  <c r="AP74" i="9"/>
  <c r="AP75" i="9"/>
  <c r="AP76" i="9"/>
  <c r="AP77" i="9"/>
  <c r="AP78" i="9"/>
  <c r="AP79" i="9"/>
  <c r="AP80" i="9"/>
  <c r="AP81" i="9"/>
  <c r="AP82" i="9"/>
  <c r="AP83" i="9"/>
  <c r="AP84" i="9"/>
  <c r="AP85" i="9"/>
  <c r="AP86" i="9"/>
  <c r="AP87" i="9"/>
  <c r="AP88" i="9"/>
  <c r="AP89" i="9"/>
  <c r="AP90" i="9"/>
  <c r="AP91" i="9"/>
  <c r="AP92" i="9"/>
  <c r="AO42" i="9"/>
  <c r="AO43" i="9"/>
  <c r="AO44" i="9"/>
  <c r="AO45" i="9"/>
  <c r="AO46" i="9"/>
  <c r="AO47" i="9"/>
  <c r="AO48" i="9"/>
  <c r="AO49" i="9"/>
  <c r="AO50" i="9"/>
  <c r="AO51" i="9"/>
  <c r="AO52" i="9"/>
  <c r="AO53" i="9"/>
  <c r="AO54" i="9"/>
  <c r="AO55" i="9"/>
  <c r="AO56" i="9"/>
  <c r="AO57" i="9"/>
  <c r="AO58" i="9"/>
  <c r="AO59" i="9"/>
  <c r="AO60" i="9"/>
  <c r="AO61" i="9"/>
  <c r="AO62" i="9"/>
  <c r="AO63" i="9"/>
  <c r="AO64" i="9"/>
  <c r="AO65" i="9"/>
  <c r="AO66" i="9"/>
  <c r="AO67" i="9"/>
  <c r="AO68" i="9"/>
  <c r="AO69" i="9"/>
  <c r="AO70" i="9"/>
  <c r="AO71" i="9"/>
  <c r="AO72" i="9"/>
  <c r="AO73" i="9"/>
  <c r="AO74" i="9"/>
  <c r="AO75" i="9"/>
  <c r="AO76" i="9"/>
  <c r="AO77" i="9"/>
  <c r="AO78" i="9"/>
  <c r="AO79" i="9"/>
  <c r="AO80" i="9"/>
  <c r="AO81" i="9"/>
  <c r="AO82" i="9"/>
  <c r="AO83" i="9"/>
  <c r="AO84" i="9"/>
  <c r="AO85" i="9"/>
  <c r="AO86" i="9"/>
  <c r="AO87" i="9"/>
  <c r="AO88" i="9"/>
  <c r="AO89" i="9"/>
  <c r="AO90" i="9"/>
  <c r="AO91" i="9"/>
  <c r="AO92" i="9"/>
  <c r="AN42" i="9"/>
  <c r="AN43" i="9"/>
  <c r="AN44" i="9"/>
  <c r="AN45" i="9"/>
  <c r="AN46" i="9"/>
  <c r="AN47" i="9"/>
  <c r="AN48" i="9"/>
  <c r="AN49" i="9"/>
  <c r="AN50" i="9"/>
  <c r="AN51" i="9"/>
  <c r="AN52" i="9"/>
  <c r="AN53" i="9"/>
  <c r="AN54" i="9"/>
  <c r="AN55" i="9"/>
  <c r="AN56" i="9"/>
  <c r="AN57" i="9"/>
  <c r="AN58" i="9"/>
  <c r="AN59" i="9"/>
  <c r="AN60" i="9"/>
  <c r="AN61" i="9"/>
  <c r="AN62" i="9"/>
  <c r="AN63" i="9"/>
  <c r="AN64" i="9"/>
  <c r="AN65" i="9"/>
  <c r="AN66" i="9"/>
  <c r="AN67" i="9"/>
  <c r="AN68" i="9"/>
  <c r="AN69" i="9"/>
  <c r="AN70" i="9"/>
  <c r="AN71" i="9"/>
  <c r="AN72" i="9"/>
  <c r="AN73" i="9"/>
  <c r="AN74" i="9"/>
  <c r="AN75" i="9"/>
  <c r="AN76" i="9"/>
  <c r="AN77" i="9"/>
  <c r="AN78" i="9"/>
  <c r="AN79" i="9"/>
  <c r="AN80" i="9"/>
  <c r="AN81" i="9"/>
  <c r="AN82" i="9"/>
  <c r="AN83" i="9"/>
  <c r="AN84" i="9"/>
  <c r="AN85" i="9"/>
  <c r="AN86" i="9"/>
  <c r="AN87" i="9"/>
  <c r="AN88" i="9"/>
  <c r="AN89" i="9"/>
  <c r="AN90" i="9"/>
  <c r="AN91" i="9"/>
  <c r="AN92" i="9"/>
  <c r="AM42" i="9"/>
  <c r="AM43" i="9"/>
  <c r="AM44" i="9"/>
  <c r="AM45" i="9"/>
  <c r="AM46" i="9"/>
  <c r="AM47" i="9"/>
  <c r="AM48" i="9"/>
  <c r="AM49" i="9"/>
  <c r="AM50" i="9"/>
  <c r="AM51" i="9"/>
  <c r="AM52" i="9"/>
  <c r="AM53" i="9"/>
  <c r="AM54" i="9"/>
  <c r="AM55" i="9"/>
  <c r="AM56" i="9"/>
  <c r="AM57" i="9"/>
  <c r="AM58" i="9"/>
  <c r="AM59" i="9"/>
  <c r="AM60" i="9"/>
  <c r="AM61" i="9"/>
  <c r="AM62" i="9"/>
  <c r="AM63" i="9"/>
  <c r="AM64" i="9"/>
  <c r="AM65" i="9"/>
  <c r="AM66" i="9"/>
  <c r="AM67" i="9"/>
  <c r="AM68" i="9"/>
  <c r="AM69" i="9"/>
  <c r="AM70" i="9"/>
  <c r="AM71" i="9"/>
  <c r="AM72" i="9"/>
  <c r="AM73" i="9"/>
  <c r="AM74" i="9"/>
  <c r="AM75" i="9"/>
  <c r="AM76" i="9"/>
  <c r="AM77" i="9"/>
  <c r="AM78" i="9"/>
  <c r="AM79" i="9"/>
  <c r="AM80" i="9"/>
  <c r="AM81" i="9"/>
  <c r="AM82" i="9"/>
  <c r="AM83" i="9"/>
  <c r="AM84" i="9"/>
  <c r="AM85" i="9"/>
  <c r="AM86" i="9"/>
  <c r="AM87" i="9"/>
  <c r="AM88" i="9"/>
  <c r="AM89" i="9"/>
  <c r="AM90" i="9"/>
  <c r="AM91" i="9"/>
  <c r="AM92" i="9"/>
  <c r="AL42" i="9"/>
  <c r="AL43" i="9"/>
  <c r="AL44" i="9"/>
  <c r="AL45" i="9"/>
  <c r="AL46" i="9"/>
  <c r="AL47" i="9"/>
  <c r="AL48" i="9"/>
  <c r="AL49" i="9"/>
  <c r="AL50" i="9"/>
  <c r="AL51" i="9"/>
  <c r="AL52" i="9"/>
  <c r="AL53" i="9"/>
  <c r="AL54" i="9"/>
  <c r="AL55" i="9"/>
  <c r="AL56" i="9"/>
  <c r="AL57" i="9"/>
  <c r="AL58" i="9"/>
  <c r="AL59" i="9"/>
  <c r="AL60" i="9"/>
  <c r="AL61" i="9"/>
  <c r="AL62" i="9"/>
  <c r="AL63" i="9"/>
  <c r="AL64" i="9"/>
  <c r="AL65" i="9"/>
  <c r="AL66" i="9"/>
  <c r="AL67" i="9"/>
  <c r="AL68" i="9"/>
  <c r="AL69" i="9"/>
  <c r="AL70" i="9"/>
  <c r="AL71" i="9"/>
  <c r="AL72" i="9"/>
  <c r="AL73" i="9"/>
  <c r="AL74" i="9"/>
  <c r="AL75" i="9"/>
  <c r="AL76" i="9"/>
  <c r="AL77" i="9"/>
  <c r="AL78" i="9"/>
  <c r="AL79" i="9"/>
  <c r="AL80" i="9"/>
  <c r="AL81" i="9"/>
  <c r="AL82" i="9"/>
  <c r="AL83" i="9"/>
  <c r="AL84" i="9"/>
  <c r="AL85" i="9"/>
  <c r="AL86" i="9"/>
  <c r="AL87" i="9"/>
  <c r="AL88" i="9"/>
  <c r="AL89" i="9"/>
  <c r="AL90" i="9"/>
  <c r="AL91" i="9"/>
  <c r="AL92" i="9"/>
  <c r="AK42" i="9"/>
  <c r="AK43" i="9"/>
  <c r="AK44" i="9"/>
  <c r="AK45" i="9"/>
  <c r="AK46" i="9"/>
  <c r="AK47" i="9"/>
  <c r="AK48" i="9"/>
  <c r="AK49" i="9"/>
  <c r="AK50" i="9"/>
  <c r="AK51" i="9"/>
  <c r="AK52" i="9"/>
  <c r="AK53" i="9"/>
  <c r="AK54" i="9"/>
  <c r="AK55" i="9"/>
  <c r="AK56" i="9"/>
  <c r="AK57" i="9"/>
  <c r="AK58" i="9"/>
  <c r="AK59" i="9"/>
  <c r="AK60" i="9"/>
  <c r="AK61" i="9"/>
  <c r="AK62" i="9"/>
  <c r="AK63" i="9"/>
  <c r="AK64" i="9"/>
  <c r="AK65" i="9"/>
  <c r="AK66" i="9"/>
  <c r="AK67" i="9"/>
  <c r="AK68" i="9"/>
  <c r="AK69" i="9"/>
  <c r="AK70" i="9"/>
  <c r="AK71" i="9"/>
  <c r="AK72" i="9"/>
  <c r="AK73" i="9"/>
  <c r="AK74" i="9"/>
  <c r="AK75" i="9"/>
  <c r="AK76" i="9"/>
  <c r="AK77" i="9"/>
  <c r="AK78" i="9"/>
  <c r="AK79" i="9"/>
  <c r="AK80" i="9"/>
  <c r="AK81" i="9"/>
  <c r="AK82" i="9"/>
  <c r="AK83" i="9"/>
  <c r="AK84" i="9"/>
  <c r="AK85" i="9"/>
  <c r="AK86" i="9"/>
  <c r="AK87" i="9"/>
  <c r="AK88" i="9"/>
  <c r="AK89" i="9"/>
  <c r="AK90" i="9"/>
  <c r="AK91" i="9"/>
  <c r="AK92" i="9"/>
  <c r="BM3" i="9"/>
  <c r="BM4" i="9"/>
  <c r="BM5" i="9"/>
  <c r="BM6" i="9"/>
  <c r="BM7" i="9"/>
  <c r="BM8" i="9"/>
  <c r="BM9" i="9"/>
  <c r="BM10" i="9"/>
  <c r="BM11" i="9"/>
  <c r="BM12" i="9"/>
  <c r="BM13" i="9"/>
  <c r="BM14" i="9"/>
  <c r="BM15" i="9"/>
  <c r="BM16" i="9"/>
  <c r="BM17" i="9"/>
  <c r="BM18" i="9"/>
  <c r="BM19" i="9"/>
  <c r="BM20" i="9"/>
  <c r="BM21" i="9"/>
  <c r="BM22" i="9"/>
  <c r="BM23" i="9"/>
  <c r="BM24" i="9"/>
  <c r="BM25" i="9"/>
  <c r="BM26" i="9"/>
  <c r="BM27" i="9"/>
  <c r="BM28" i="9"/>
  <c r="BM29" i="9"/>
  <c r="BM30" i="9"/>
  <c r="BM31" i="9"/>
  <c r="BM32" i="9"/>
  <c r="BM33" i="9"/>
  <c r="BM34" i="9"/>
  <c r="BM35" i="9"/>
  <c r="BM36" i="9"/>
  <c r="BM37" i="9"/>
  <c r="BM38" i="9"/>
  <c r="BM39" i="9"/>
  <c r="BM40" i="9"/>
  <c r="BM41" i="9"/>
  <c r="BM2" i="9"/>
  <c r="BE2" i="9"/>
  <c r="AE25" i="10" l="1"/>
  <c r="AE2" i="10"/>
  <c r="AD21" i="10"/>
  <c r="Z38" i="10"/>
  <c r="X31" i="10"/>
  <c r="AC11" i="10"/>
  <c r="AD11" i="10"/>
  <c r="AB11" i="10"/>
  <c r="AF31" i="10"/>
  <c r="Z5" i="10"/>
  <c r="AC2" i="10"/>
  <c r="Z11" i="10"/>
  <c r="AB2" i="10"/>
  <c r="AD14" i="10"/>
  <c r="AA11" i="10"/>
  <c r="AF25" i="10"/>
  <c r="AC25" i="10"/>
  <c r="AA25" i="10"/>
  <c r="AF15" i="10"/>
  <c r="Y25" i="10"/>
  <c r="Y15" i="10"/>
  <c r="Y16" i="10"/>
  <c r="AE23" i="10"/>
  <c r="X25" i="10"/>
  <c r="X15" i="10"/>
  <c r="Z33" i="10"/>
  <c r="X33" i="10"/>
  <c r="AE28" i="10"/>
  <c r="AC30" i="10"/>
  <c r="X36" i="10"/>
  <c r="Z22" i="10"/>
  <c r="Y36" i="10"/>
  <c r="AE30" i="10"/>
  <c r="Z36" i="10"/>
  <c r="AE22" i="10"/>
  <c r="Z15" i="10"/>
  <c r="Z14" i="10"/>
  <c r="AB15" i="10"/>
  <c r="AD30" i="10"/>
  <c r="AE15" i="10"/>
  <c r="X30" i="10"/>
  <c r="AF6" i="10"/>
  <c r="AD25" i="10"/>
  <c r="AF30" i="10"/>
  <c r="AB3" i="10"/>
  <c r="AE3" i="10"/>
  <c r="X7" i="10"/>
  <c r="AF16" i="10"/>
  <c r="AD16" i="10"/>
  <c r="Y39" i="10"/>
  <c r="AE39" i="10"/>
  <c r="Z16" i="10"/>
  <c r="AA3" i="10"/>
  <c r="X39" i="10"/>
  <c r="AD39" i="10"/>
  <c r="X16" i="10"/>
  <c r="AC39" i="10"/>
  <c r="AA39" i="10"/>
  <c r="AA16" i="10"/>
  <c r="X5" i="10"/>
  <c r="Z13" i="10"/>
  <c r="AE16" i="10"/>
  <c r="AE36" i="10"/>
  <c r="AD3" i="10"/>
  <c r="AF39" i="10"/>
  <c r="AC16" i="10"/>
  <c r="AE29" i="10"/>
  <c r="X8" i="10"/>
  <c r="AS41" i="10"/>
  <c r="AG41" i="10"/>
  <c r="Y29" i="10"/>
  <c r="Y37" i="10"/>
  <c r="X21" i="10"/>
  <c r="Y34" i="10"/>
  <c r="Z35" i="10"/>
  <c r="AB39" i="10"/>
  <c r="AP41" i="10"/>
  <c r="AF23" i="10"/>
  <c r="AY41" i="10"/>
  <c r="Z8" i="10"/>
  <c r="AM41" i="10"/>
  <c r="AD37" i="10"/>
  <c r="AA8" i="10"/>
  <c r="X23" i="10"/>
  <c r="AX41" i="10"/>
  <c r="AB29" i="10"/>
  <c r="AE8" i="10"/>
  <c r="AA15" i="10"/>
  <c r="BH15" i="10" s="1"/>
  <c r="B15" i="10" s="1"/>
  <c r="BN13" i="9" s="1"/>
  <c r="AC29" i="10"/>
  <c r="AD23" i="10"/>
  <c r="BB41" i="10"/>
  <c r="Y35" i="10"/>
  <c r="Z30" i="10"/>
  <c r="AD12" i="10"/>
  <c r="Z25" i="10"/>
  <c r="AC15" i="10"/>
  <c r="AR41" i="10"/>
  <c r="X34" i="10"/>
  <c r="AF34" i="10"/>
  <c r="AD9" i="10"/>
  <c r="AB35" i="10"/>
  <c r="Y23" i="10"/>
  <c r="X28" i="10"/>
  <c r="AE6" i="10"/>
  <c r="AQ41" i="10"/>
  <c r="AC23" i="10"/>
  <c r="X29" i="10"/>
  <c r="Y30" i="10"/>
  <c r="Y8" i="10"/>
  <c r="AH41" i="10"/>
  <c r="BA41" i="10"/>
  <c r="AF29" i="10"/>
  <c r="AB23" i="10"/>
  <c r="AI41" i="10"/>
  <c r="Z28" i="10"/>
  <c r="AB6" i="10"/>
  <c r="AF2" i="10"/>
  <c r="AC6" i="10"/>
  <c r="AL41" i="10"/>
  <c r="Z29" i="10"/>
  <c r="Z23" i="10"/>
  <c r="Y21" i="10"/>
  <c r="AA2" i="10"/>
  <c r="AZ41" i="10"/>
  <c r="AK41" i="10"/>
  <c r="X32" i="10"/>
  <c r="AU41" i="10"/>
  <c r="AE9" i="10"/>
  <c r="AB7" i="10"/>
  <c r="AD7" i="10"/>
  <c r="AC7" i="10"/>
  <c r="AA7" i="10"/>
  <c r="Z7" i="10"/>
  <c r="AA9" i="10"/>
  <c r="Y19" i="10"/>
  <c r="Z27" i="10"/>
  <c r="AF37" i="10"/>
  <c r="AE37" i="10"/>
  <c r="AE27" i="10"/>
  <c r="AF17" i="10"/>
  <c r="AE17" i="10"/>
  <c r="AD17" i="10"/>
  <c r="AC17" i="10"/>
  <c r="AA17" i="10"/>
  <c r="AB17" i="10"/>
  <c r="AA37" i="10"/>
  <c r="AJ41" i="10"/>
  <c r="AD40" i="10"/>
  <c r="AC40" i="10"/>
  <c r="AF40" i="10"/>
  <c r="Z6" i="10"/>
  <c r="AB33" i="10"/>
  <c r="AC26" i="10"/>
  <c r="AA26" i="10"/>
  <c r="AE26" i="10"/>
  <c r="AD26" i="10"/>
  <c r="AF26" i="10"/>
  <c r="Y32" i="10"/>
  <c r="X40" i="10"/>
  <c r="AD6" i="10"/>
  <c r="AD22" i="10"/>
  <c r="AC22" i="10"/>
  <c r="AA22" i="10"/>
  <c r="AB22" i="10"/>
  <c r="AO41" i="10"/>
  <c r="Y14" i="10"/>
  <c r="AE7" i="10"/>
  <c r="Y17" i="10"/>
  <c r="AE21" i="10"/>
  <c r="AB37" i="10"/>
  <c r="AB32" i="10"/>
  <c r="AB21" i="10"/>
  <c r="AE4" i="10"/>
  <c r="Z4" i="10"/>
  <c r="AB4" i="10"/>
  <c r="AA4" i="10"/>
  <c r="Y4" i="10"/>
  <c r="AB20" i="10"/>
  <c r="AA20" i="10"/>
  <c r="AF20" i="10"/>
  <c r="AF19" i="10"/>
  <c r="AE19" i="10"/>
  <c r="AD19" i="10"/>
  <c r="AE32" i="10"/>
  <c r="BH18" i="10"/>
  <c r="B18" i="10" s="1"/>
  <c r="AD32" i="10"/>
  <c r="Y40" i="10"/>
  <c r="Z26" i="10"/>
  <c r="X4" i="10"/>
  <c r="AD4" i="10"/>
  <c r="X19" i="10"/>
  <c r="BD41" i="10"/>
  <c r="X22" i="10"/>
  <c r="AA30" i="10"/>
  <c r="AD34" i="10"/>
  <c r="AV41" i="10"/>
  <c r="AC4" i="10"/>
  <c r="BG41" i="10"/>
  <c r="AA21" i="10"/>
  <c r="AE11" i="10"/>
  <c r="AF11" i="10"/>
  <c r="AE14" i="10"/>
  <c r="AB14" i="10"/>
  <c r="Z40" i="10"/>
  <c r="BH24" i="10"/>
  <c r="B24" i="10" s="1"/>
  <c r="BN19" i="9" s="1"/>
  <c r="Z37" i="10"/>
  <c r="X37" i="10"/>
  <c r="BF41" i="10"/>
  <c r="AB27" i="10"/>
  <c r="BC41" i="10"/>
  <c r="X17" i="10"/>
  <c r="Y7" i="10"/>
  <c r="X11" i="10"/>
  <c r="AF32" i="10"/>
  <c r="Y20" i="10"/>
  <c r="AE34" i="10"/>
  <c r="AD36" i="10"/>
  <c r="AB36" i="10"/>
  <c r="AA36" i="10"/>
  <c r="X6" i="10"/>
  <c r="AC20" i="10"/>
  <c r="AT41" i="10"/>
  <c r="BE41" i="10"/>
  <c r="X14" i="10"/>
  <c r="AC13" i="10"/>
  <c r="AF13" i="10"/>
  <c r="AE13" i="10"/>
  <c r="AD13" i="10"/>
  <c r="AC21" i="10"/>
  <c r="Y13" i="10"/>
  <c r="AF38" i="10"/>
  <c r="AD38" i="10"/>
  <c r="AC38" i="10"/>
  <c r="AB38" i="10"/>
  <c r="AA38" i="10"/>
  <c r="AA27" i="10"/>
  <c r="AD27" i="10"/>
  <c r="AN41" i="10"/>
  <c r="X20" i="10"/>
  <c r="AC36" i="10"/>
  <c r="Z21" i="10"/>
  <c r="AA14" i="10"/>
  <c r="AA5" i="10"/>
  <c r="AF5" i="10"/>
  <c r="AE5" i="10"/>
  <c r="AD5" i="10"/>
  <c r="AB5" i="10"/>
  <c r="AB19" i="10"/>
  <c r="AD20" i="10"/>
  <c r="AA40" i="10"/>
  <c r="X13" i="10"/>
  <c r="AE38" i="10"/>
  <c r="Y6" i="10"/>
  <c r="AC28" i="10"/>
  <c r="AF28" i="10"/>
  <c r="AD28" i="10"/>
  <c r="AB34" i="10"/>
  <c r="X35" i="10"/>
  <c r="AE20" i="10"/>
  <c r="AW41" i="10"/>
  <c r="AE40" i="10"/>
  <c r="AC8" i="10"/>
  <c r="AF8" i="10"/>
  <c r="AD8" i="10"/>
  <c r="AC32" i="10"/>
  <c r="X38" i="10"/>
  <c r="AA34" i="10"/>
  <c r="AC9" i="10"/>
  <c r="Z9" i="10"/>
  <c r="Y9" i="10"/>
  <c r="AF27" i="10"/>
  <c r="AC14" i="10"/>
  <c r="W41" i="10"/>
  <c r="Z2" i="10"/>
  <c r="Y2" i="10"/>
  <c r="X2" i="10"/>
  <c r="AB9" i="10"/>
  <c r="AD10" i="10"/>
  <c r="AF10" i="10"/>
  <c r="Y10" i="10"/>
  <c r="AE10" i="10"/>
  <c r="AC10" i="10"/>
  <c r="AB10" i="10"/>
  <c r="Z10" i="10"/>
  <c r="AC5" i="10"/>
  <c r="AA13" i="10"/>
  <c r="AD35" i="10"/>
  <c r="AC35" i="10"/>
  <c r="AF35" i="10"/>
  <c r="AE35" i="10"/>
  <c r="X27" i="10"/>
  <c r="AC19" i="10"/>
  <c r="X9" i="10"/>
  <c r="Z12" i="10"/>
  <c r="AE12" i="10"/>
  <c r="AB12" i="10"/>
  <c r="AA12" i="10"/>
  <c r="Y12" i="10"/>
  <c r="AB28" i="10"/>
  <c r="AC12" i="10"/>
  <c r="X10" i="10"/>
  <c r="AB26" i="10"/>
  <c r="Y27" i="10"/>
  <c r="Z34" i="10"/>
  <c r="AF33" i="10"/>
  <c r="AE33" i="10"/>
  <c r="AD33" i="10"/>
  <c r="AC33" i="10"/>
  <c r="Y33" i="10"/>
  <c r="Y26" i="10"/>
  <c r="X26" i="10"/>
  <c r="AE31" i="10"/>
  <c r="AD31" i="10"/>
  <c r="AC31" i="10"/>
  <c r="AB31" i="10"/>
  <c r="AA31" i="10"/>
  <c r="X12" i="10"/>
  <c r="AA19" i="10"/>
  <c r="Y28" i="10"/>
  <c r="Y3" i="10"/>
  <c r="Z3" i="10"/>
  <c r="X3" i="10"/>
  <c r="BB40" i="11"/>
  <c r="AV40" i="11"/>
  <c r="AS40" i="11"/>
  <c r="AQ40" i="11"/>
  <c r="V40" i="11"/>
  <c r="AO40" i="11" s="1"/>
  <c r="U40" i="11"/>
  <c r="BF40" i="11" s="1"/>
  <c r="T40" i="11"/>
  <c r="BE40" i="11" s="1"/>
  <c r="S40" i="11"/>
  <c r="AU40" i="11" s="1"/>
  <c r="R40" i="11"/>
  <c r="Q40" i="11"/>
  <c r="AJ40" i="11" s="1"/>
  <c r="P40" i="11"/>
  <c r="AI40" i="11" s="1"/>
  <c r="O40" i="11"/>
  <c r="AH40" i="11" s="1"/>
  <c r="N40" i="11"/>
  <c r="AS39" i="11"/>
  <c r="V39" i="11"/>
  <c r="AO39" i="11" s="1"/>
  <c r="U39" i="11"/>
  <c r="BF39" i="11" s="1"/>
  <c r="T39" i="11"/>
  <c r="S39" i="11"/>
  <c r="BD39" i="11" s="1"/>
  <c r="R39" i="11"/>
  <c r="BC39" i="11" s="1"/>
  <c r="Q39" i="11"/>
  <c r="AJ39" i="11" s="1"/>
  <c r="P39" i="11"/>
  <c r="BA39" i="11" s="1"/>
  <c r="O39" i="11"/>
  <c r="AZ39" i="11" s="1"/>
  <c r="N39" i="11"/>
  <c r="AY39" i="11" s="1"/>
  <c r="V38" i="11"/>
  <c r="AO38" i="11" s="1"/>
  <c r="U38" i="11"/>
  <c r="BF38" i="11" s="1"/>
  <c r="T38" i="11"/>
  <c r="S38" i="11"/>
  <c r="AU38" i="11" s="1"/>
  <c r="R38" i="11"/>
  <c r="BC38" i="11" s="1"/>
  <c r="Q38" i="11"/>
  <c r="P38" i="11"/>
  <c r="BA38" i="11" s="1"/>
  <c r="O38" i="11"/>
  <c r="AZ38" i="11" s="1"/>
  <c r="N38" i="11"/>
  <c r="AY38" i="11" s="1"/>
  <c r="V37" i="11"/>
  <c r="AO37" i="11" s="1"/>
  <c r="U37" i="11"/>
  <c r="BF37" i="11" s="1"/>
  <c r="T37" i="11"/>
  <c r="S37" i="11"/>
  <c r="AU37" i="11" s="1"/>
  <c r="R37" i="11"/>
  <c r="BC37" i="11" s="1"/>
  <c r="Q37" i="11"/>
  <c r="BB37" i="11" s="1"/>
  <c r="P37" i="11"/>
  <c r="BA37" i="11" s="1"/>
  <c r="O37" i="11"/>
  <c r="AZ37" i="11" s="1"/>
  <c r="N37" i="11"/>
  <c r="AY37" i="11" s="1"/>
  <c r="V36" i="11"/>
  <c r="AO36" i="11" s="1"/>
  <c r="U36" i="11"/>
  <c r="BF36" i="11" s="1"/>
  <c r="T36" i="11"/>
  <c r="S36" i="11"/>
  <c r="AL36" i="11" s="1"/>
  <c r="R36" i="11"/>
  <c r="BC36" i="11" s="1"/>
  <c r="Q36" i="11"/>
  <c r="AS36" i="11" s="1"/>
  <c r="P36" i="11"/>
  <c r="BA36" i="11" s="1"/>
  <c r="O36" i="11"/>
  <c r="AZ36" i="11" s="1"/>
  <c r="N36" i="11"/>
  <c r="AY36" i="11" s="1"/>
  <c r="V35" i="11"/>
  <c r="AO35" i="11" s="1"/>
  <c r="U35" i="11"/>
  <c r="BF35" i="11" s="1"/>
  <c r="T35" i="11"/>
  <c r="AV35" i="11" s="1"/>
  <c r="S35" i="11"/>
  <c r="AL35" i="11" s="1"/>
  <c r="R35" i="11"/>
  <c r="BC35" i="11" s="1"/>
  <c r="Q35" i="11"/>
  <c r="AS35" i="11" s="1"/>
  <c r="P35" i="11"/>
  <c r="BA35" i="11" s="1"/>
  <c r="O35" i="11"/>
  <c r="N35" i="11"/>
  <c r="AY35" i="11" s="1"/>
  <c r="V34" i="11"/>
  <c r="AO34" i="11" s="1"/>
  <c r="U34" i="11"/>
  <c r="BF34" i="11" s="1"/>
  <c r="T34" i="11"/>
  <c r="AV34" i="11" s="1"/>
  <c r="S34" i="11"/>
  <c r="AL34" i="11" s="1"/>
  <c r="R34" i="11"/>
  <c r="AK34" i="11" s="1"/>
  <c r="Q34" i="11"/>
  <c r="AJ34" i="11" s="1"/>
  <c r="P34" i="11"/>
  <c r="BA34" i="11" s="1"/>
  <c r="O34" i="11"/>
  <c r="AZ34" i="11" s="1"/>
  <c r="N34" i="11"/>
  <c r="AY34" i="11" s="1"/>
  <c r="V33" i="11"/>
  <c r="AO33" i="11" s="1"/>
  <c r="U33" i="11"/>
  <c r="BF33" i="11" s="1"/>
  <c r="T33" i="11"/>
  <c r="S33" i="11"/>
  <c r="AL33" i="11" s="1"/>
  <c r="R33" i="11"/>
  <c r="BC33" i="11" s="1"/>
  <c r="Q33" i="11"/>
  <c r="AJ33" i="11" s="1"/>
  <c r="P33" i="11"/>
  <c r="BA33" i="11" s="1"/>
  <c r="O33" i="11"/>
  <c r="AZ33" i="11" s="1"/>
  <c r="N33" i="11"/>
  <c r="AY33" i="11" s="1"/>
  <c r="V32" i="11"/>
  <c r="AO32" i="11" s="1"/>
  <c r="U32" i="11"/>
  <c r="BF32" i="11" s="1"/>
  <c r="T32" i="11"/>
  <c r="AV32" i="11" s="1"/>
  <c r="S32" i="11"/>
  <c r="AL32" i="11" s="1"/>
  <c r="R32" i="11"/>
  <c r="BC32" i="11" s="1"/>
  <c r="Q32" i="11"/>
  <c r="AJ32" i="11" s="1"/>
  <c r="P32" i="11"/>
  <c r="AI32" i="11" s="1"/>
  <c r="O32" i="11"/>
  <c r="AZ32" i="11" s="1"/>
  <c r="N32" i="11"/>
  <c r="AY32" i="11" s="1"/>
  <c r="V31" i="11"/>
  <c r="AO31" i="11" s="1"/>
  <c r="U31" i="11"/>
  <c r="BF31" i="11" s="1"/>
  <c r="T31" i="11"/>
  <c r="AV31" i="11" s="1"/>
  <c r="S31" i="11"/>
  <c r="R31" i="11"/>
  <c r="BC31" i="11" s="1"/>
  <c r="Q31" i="11"/>
  <c r="AJ31" i="11" s="1"/>
  <c r="P31" i="11"/>
  <c r="BA31" i="11" s="1"/>
  <c r="O31" i="11"/>
  <c r="AZ31" i="11" s="1"/>
  <c r="N31" i="11"/>
  <c r="AY31" i="11" s="1"/>
  <c r="AZ30" i="11"/>
  <c r="AV30" i="11"/>
  <c r="V30" i="11"/>
  <c r="AO30" i="11" s="1"/>
  <c r="U30" i="11"/>
  <c r="BF30" i="11" s="1"/>
  <c r="T30" i="11"/>
  <c r="S30" i="11"/>
  <c r="AL30" i="11" s="1"/>
  <c r="R30" i="11"/>
  <c r="BC30" i="11" s="1"/>
  <c r="Q30" i="11"/>
  <c r="AJ30" i="11" s="1"/>
  <c r="P30" i="11"/>
  <c r="BA30" i="11" s="1"/>
  <c r="O30" i="11"/>
  <c r="AQ30" i="11" s="1"/>
  <c r="N30" i="11"/>
  <c r="V29" i="11"/>
  <c r="AO29" i="11" s="1"/>
  <c r="U29" i="11"/>
  <c r="T29" i="11"/>
  <c r="S29" i="11"/>
  <c r="AL29" i="11" s="1"/>
  <c r="R29" i="11"/>
  <c r="BC29" i="11" s="1"/>
  <c r="Q29" i="11"/>
  <c r="P29" i="11"/>
  <c r="BA29" i="11" s="1"/>
  <c r="O29" i="11"/>
  <c r="AQ29" i="11" s="1"/>
  <c r="N29" i="11"/>
  <c r="AY29" i="11" s="1"/>
  <c r="V28" i="11"/>
  <c r="AO28" i="11" s="1"/>
  <c r="U28" i="11"/>
  <c r="BF28" i="11" s="1"/>
  <c r="T28" i="11"/>
  <c r="AV28" i="11" s="1"/>
  <c r="S28" i="11"/>
  <c r="AU28" i="11" s="1"/>
  <c r="R28" i="11"/>
  <c r="BC28" i="11" s="1"/>
  <c r="Q28" i="11"/>
  <c r="AJ28" i="11" s="1"/>
  <c r="P28" i="11"/>
  <c r="BA28" i="11" s="1"/>
  <c r="O28" i="11"/>
  <c r="AZ28" i="11" s="1"/>
  <c r="N28" i="11"/>
  <c r="AY28" i="11" s="1"/>
  <c r="AX27" i="11"/>
  <c r="V27" i="11"/>
  <c r="AO27" i="11" s="1"/>
  <c r="U27" i="11"/>
  <c r="BF27" i="11" s="1"/>
  <c r="T27" i="11"/>
  <c r="S27" i="11"/>
  <c r="R27" i="11"/>
  <c r="BC27" i="11" s="1"/>
  <c r="Q27" i="11"/>
  <c r="AJ27" i="11" s="1"/>
  <c r="P27" i="11"/>
  <c r="BA27" i="11" s="1"/>
  <c r="O27" i="11"/>
  <c r="N27" i="11"/>
  <c r="AY27" i="11" s="1"/>
  <c r="AY26" i="11"/>
  <c r="AR26" i="11"/>
  <c r="AQ26" i="11"/>
  <c r="V26" i="11"/>
  <c r="U26" i="11"/>
  <c r="BF26" i="11" s="1"/>
  <c r="T26" i="11"/>
  <c r="AV26" i="11" s="1"/>
  <c r="S26" i="11"/>
  <c r="AL26" i="11" s="1"/>
  <c r="R26" i="11"/>
  <c r="BC26" i="11" s="1"/>
  <c r="Q26" i="11"/>
  <c r="AS26" i="11" s="1"/>
  <c r="P26" i="11"/>
  <c r="BA26" i="11" s="1"/>
  <c r="O26" i="11"/>
  <c r="AZ26" i="11" s="1"/>
  <c r="N26" i="11"/>
  <c r="AK25" i="11"/>
  <c r="V25" i="11"/>
  <c r="AO25" i="11" s="1"/>
  <c r="U25" i="11"/>
  <c r="BF25" i="11" s="1"/>
  <c r="T25" i="11"/>
  <c r="BE25" i="11" s="1"/>
  <c r="S25" i="11"/>
  <c r="R25" i="11"/>
  <c r="BC25" i="11" s="1"/>
  <c r="Q25" i="11"/>
  <c r="BB25" i="11" s="1"/>
  <c r="P25" i="11"/>
  <c r="AR25" i="11" s="1"/>
  <c r="O25" i="11"/>
  <c r="N25" i="11"/>
  <c r="AP25" i="11" s="1"/>
  <c r="V24" i="11"/>
  <c r="AO24" i="11" s="1"/>
  <c r="U24" i="11"/>
  <c r="BF24" i="11" s="1"/>
  <c r="T24" i="11"/>
  <c r="BE24" i="11" s="1"/>
  <c r="S24" i="11"/>
  <c r="BD24" i="11" s="1"/>
  <c r="R24" i="11"/>
  <c r="AT24" i="11" s="1"/>
  <c r="Q24" i="11"/>
  <c r="AS24" i="11" s="1"/>
  <c r="P24" i="11"/>
  <c r="AR24" i="11" s="1"/>
  <c r="O24" i="11"/>
  <c r="AQ24" i="11" s="1"/>
  <c r="N24" i="11"/>
  <c r="AP24" i="11" s="1"/>
  <c r="V23" i="11"/>
  <c r="U23" i="11"/>
  <c r="T23" i="11"/>
  <c r="BE23" i="11" s="1"/>
  <c r="S23" i="11"/>
  <c r="R23" i="11"/>
  <c r="AT23" i="11" s="1"/>
  <c r="Q23" i="11"/>
  <c r="AS23" i="11" s="1"/>
  <c r="P23" i="11"/>
  <c r="O23" i="11"/>
  <c r="AZ23" i="11" s="1"/>
  <c r="N23" i="11"/>
  <c r="AP23" i="11" s="1"/>
  <c r="V22" i="11"/>
  <c r="AO22" i="11" s="1"/>
  <c r="U22" i="11"/>
  <c r="BF22" i="11" s="1"/>
  <c r="T22" i="11"/>
  <c r="BE22" i="11" s="1"/>
  <c r="S22" i="11"/>
  <c r="BD22" i="11" s="1"/>
  <c r="R22" i="11"/>
  <c r="AT22" i="11" s="1"/>
  <c r="Q22" i="11"/>
  <c r="AJ22" i="11" s="1"/>
  <c r="P22" i="11"/>
  <c r="AI22" i="11" s="1"/>
  <c r="O22" i="11"/>
  <c r="AH22" i="11" s="1"/>
  <c r="N22" i="11"/>
  <c r="AP22" i="11" s="1"/>
  <c r="V21" i="11"/>
  <c r="AO21" i="11" s="1"/>
  <c r="U21" i="11"/>
  <c r="BF21" i="11" s="1"/>
  <c r="T21" i="11"/>
  <c r="S21" i="11"/>
  <c r="BD21" i="11" s="1"/>
  <c r="R21" i="11"/>
  <c r="BC21" i="11" s="1"/>
  <c r="Q21" i="11"/>
  <c r="P21" i="11"/>
  <c r="BA21" i="11" s="1"/>
  <c r="O21" i="11"/>
  <c r="AZ21" i="11" s="1"/>
  <c r="N21" i="11"/>
  <c r="AP21" i="11" s="1"/>
  <c r="AT20" i="11"/>
  <c r="AK20" i="11"/>
  <c r="V20" i="11"/>
  <c r="AO20" i="11" s="1"/>
  <c r="U20" i="11"/>
  <c r="T20" i="11"/>
  <c r="S20" i="11"/>
  <c r="AL20" i="11" s="1"/>
  <c r="R20" i="11"/>
  <c r="BC20" i="11" s="1"/>
  <c r="Q20" i="11"/>
  <c r="P20" i="11"/>
  <c r="BA20" i="11" s="1"/>
  <c r="O20" i="11"/>
  <c r="AH20" i="11" s="1"/>
  <c r="N20" i="11"/>
  <c r="V19" i="11"/>
  <c r="AO19" i="11" s="1"/>
  <c r="U19" i="11"/>
  <c r="BF19" i="11" s="1"/>
  <c r="T19" i="11"/>
  <c r="BE19" i="11" s="1"/>
  <c r="S19" i="11"/>
  <c r="AU19" i="11" s="1"/>
  <c r="R19" i="11"/>
  <c r="AT19" i="11" s="1"/>
  <c r="Q19" i="11"/>
  <c r="AS19" i="11" s="1"/>
  <c r="P19" i="11"/>
  <c r="O19" i="11"/>
  <c r="AH19" i="11" s="1"/>
  <c r="N19" i="11"/>
  <c r="AY19" i="11" s="1"/>
  <c r="V18" i="11"/>
  <c r="AO18" i="11" s="1"/>
  <c r="U18" i="11"/>
  <c r="T18" i="11"/>
  <c r="BE18" i="11" s="1"/>
  <c r="S18" i="11"/>
  <c r="AU18" i="11" s="1"/>
  <c r="R18" i="11"/>
  <c r="AT18" i="11" s="1"/>
  <c r="Q18" i="11"/>
  <c r="AJ18" i="11" s="1"/>
  <c r="P18" i="11"/>
  <c r="AR18" i="11" s="1"/>
  <c r="O18" i="11"/>
  <c r="AZ18" i="11" s="1"/>
  <c r="N18" i="11"/>
  <c r="AP18" i="11" s="1"/>
  <c r="AU17" i="11"/>
  <c r="AS17" i="11"/>
  <c r="AL17" i="11"/>
  <c r="V17" i="11"/>
  <c r="AO17" i="11" s="1"/>
  <c r="U17" i="11"/>
  <c r="AN17" i="11" s="1"/>
  <c r="T17" i="11"/>
  <c r="S17" i="11"/>
  <c r="BD17" i="11" s="1"/>
  <c r="R17" i="11"/>
  <c r="BC17" i="11" s="1"/>
  <c r="Q17" i="11"/>
  <c r="BB17" i="11" s="1"/>
  <c r="P17" i="11"/>
  <c r="O17" i="11"/>
  <c r="N17" i="11"/>
  <c r="AP17" i="11" s="1"/>
  <c r="BF16" i="11"/>
  <c r="AY16" i="11"/>
  <c r="V16" i="11"/>
  <c r="AO16" i="11" s="1"/>
  <c r="U16" i="11"/>
  <c r="AN16" i="11" s="1"/>
  <c r="T16" i="11"/>
  <c r="AM16" i="11" s="1"/>
  <c r="S16" i="11"/>
  <c r="AL16" i="11" s="1"/>
  <c r="R16" i="11"/>
  <c r="AK16" i="11" s="1"/>
  <c r="Q16" i="11"/>
  <c r="BB16" i="11" s="1"/>
  <c r="P16" i="11"/>
  <c r="BA16" i="11" s="1"/>
  <c r="O16" i="11"/>
  <c r="AQ16" i="11" s="1"/>
  <c r="N16" i="11"/>
  <c r="AG16" i="11" s="1"/>
  <c r="AK15" i="11"/>
  <c r="V15" i="11"/>
  <c r="U15" i="11"/>
  <c r="BF15" i="11" s="1"/>
  <c r="T15" i="11"/>
  <c r="BE15" i="11" s="1"/>
  <c r="S15" i="11"/>
  <c r="AU15" i="11" s="1"/>
  <c r="R15" i="11"/>
  <c r="AT15" i="11" s="1"/>
  <c r="Q15" i="11"/>
  <c r="AS15" i="11" s="1"/>
  <c r="P15" i="11"/>
  <c r="AI15" i="11" s="1"/>
  <c r="O15" i="11"/>
  <c r="AH15" i="11" s="1"/>
  <c r="N15" i="11"/>
  <c r="AY15" i="11" s="1"/>
  <c r="V14" i="11"/>
  <c r="AX14" i="11" s="1"/>
  <c r="U14" i="11"/>
  <c r="AW14" i="11" s="1"/>
  <c r="T14" i="11"/>
  <c r="AM14" i="11" s="1"/>
  <c r="S14" i="11"/>
  <c r="BD14" i="11" s="1"/>
  <c r="R14" i="11"/>
  <c r="BC14" i="11" s="1"/>
  <c r="Q14" i="11"/>
  <c r="AJ14" i="11" s="1"/>
  <c r="P14" i="11"/>
  <c r="BA14" i="11" s="1"/>
  <c r="O14" i="11"/>
  <c r="AZ14" i="11" s="1"/>
  <c r="N14" i="11"/>
  <c r="AG14" i="11" s="1"/>
  <c r="AZ13" i="11"/>
  <c r="AX13" i="11"/>
  <c r="V13" i="11"/>
  <c r="BG13" i="11" s="1"/>
  <c r="U13" i="11"/>
  <c r="BF13" i="11" s="1"/>
  <c r="T13" i="11"/>
  <c r="S13" i="11"/>
  <c r="AL13" i="11" s="1"/>
  <c r="R13" i="11"/>
  <c r="Q13" i="11"/>
  <c r="AJ13" i="11" s="1"/>
  <c r="P13" i="11"/>
  <c r="AR13" i="11" s="1"/>
  <c r="O13" i="11"/>
  <c r="AQ13" i="11" s="1"/>
  <c r="N13" i="11"/>
  <c r="AG13" i="11" s="1"/>
  <c r="V12" i="11"/>
  <c r="AX12" i="11" s="1"/>
  <c r="U12" i="11"/>
  <c r="AW12" i="11" s="1"/>
  <c r="T12" i="11"/>
  <c r="S12" i="11"/>
  <c r="AL12" i="11" s="1"/>
  <c r="R12" i="11"/>
  <c r="Q12" i="11"/>
  <c r="AJ12" i="11" s="1"/>
  <c r="P12" i="11"/>
  <c r="AR12" i="11" s="1"/>
  <c r="O12" i="11"/>
  <c r="AQ12" i="11" s="1"/>
  <c r="N12" i="11"/>
  <c r="AG12" i="11" s="1"/>
  <c r="V11" i="11"/>
  <c r="BG11" i="11" s="1"/>
  <c r="U11" i="11"/>
  <c r="AW11" i="11" s="1"/>
  <c r="T11" i="11"/>
  <c r="BE11" i="11" s="1"/>
  <c r="S11" i="11"/>
  <c r="AU11" i="11" s="1"/>
  <c r="R11" i="11"/>
  <c r="BC11" i="11" s="1"/>
  <c r="Q11" i="11"/>
  <c r="AJ11" i="11" s="1"/>
  <c r="P11" i="11"/>
  <c r="AR11" i="11" s="1"/>
  <c r="O11" i="11"/>
  <c r="AQ11" i="11" s="1"/>
  <c r="N11" i="11"/>
  <c r="AY11" i="11" s="1"/>
  <c r="BA10" i="11"/>
  <c r="AI10" i="11"/>
  <c r="V10" i="11"/>
  <c r="AX10" i="11" s="1"/>
  <c r="U10" i="11"/>
  <c r="BF10" i="11" s="1"/>
  <c r="T10" i="11"/>
  <c r="BE10" i="11" s="1"/>
  <c r="S10" i="11"/>
  <c r="BD10" i="11" s="1"/>
  <c r="R10" i="11"/>
  <c r="Q10" i="11"/>
  <c r="BB10" i="11" s="1"/>
  <c r="P10" i="11"/>
  <c r="AR10" i="11" s="1"/>
  <c r="O10" i="11"/>
  <c r="AZ10" i="11" s="1"/>
  <c r="N10" i="11"/>
  <c r="AG10" i="11" s="1"/>
  <c r="BG9" i="11"/>
  <c r="V9" i="11"/>
  <c r="AX9" i="11" s="1"/>
  <c r="U9" i="11"/>
  <c r="T9" i="11"/>
  <c r="AM9" i="11" s="1"/>
  <c r="S9" i="11"/>
  <c r="R9" i="11"/>
  <c r="AK9" i="11" s="1"/>
  <c r="Q9" i="11"/>
  <c r="AS9" i="11" s="1"/>
  <c r="P9" i="11"/>
  <c r="AR9" i="11" s="1"/>
  <c r="O9" i="11"/>
  <c r="AQ9" i="11" s="1"/>
  <c r="N9" i="11"/>
  <c r="AG9" i="11" s="1"/>
  <c r="AM8" i="11"/>
  <c r="V8" i="11"/>
  <c r="BG8" i="11" s="1"/>
  <c r="U8" i="11"/>
  <c r="BF8" i="11" s="1"/>
  <c r="T8" i="11"/>
  <c r="AV8" i="11" s="1"/>
  <c r="S8" i="11"/>
  <c r="BD8" i="11" s="1"/>
  <c r="R8" i="11"/>
  <c r="Q8" i="11"/>
  <c r="AS8" i="11" s="1"/>
  <c r="P8" i="11"/>
  <c r="AR8" i="11" s="1"/>
  <c r="O8" i="11"/>
  <c r="AZ8" i="11" s="1"/>
  <c r="N8" i="11"/>
  <c r="AG8" i="11" s="1"/>
  <c r="V7" i="11"/>
  <c r="BG7" i="11" s="1"/>
  <c r="U7" i="11"/>
  <c r="AN7" i="11" s="1"/>
  <c r="T7" i="11"/>
  <c r="AV7" i="11" s="1"/>
  <c r="S7" i="11"/>
  <c r="BD7" i="11" s="1"/>
  <c r="R7" i="11"/>
  <c r="AK7" i="11" s="1"/>
  <c r="Q7" i="11"/>
  <c r="AJ7" i="11" s="1"/>
  <c r="P7" i="11"/>
  <c r="AR7" i="11" s="1"/>
  <c r="O7" i="11"/>
  <c r="AQ7" i="11" s="1"/>
  <c r="N7" i="11"/>
  <c r="AG7" i="11" s="1"/>
  <c r="V6" i="11"/>
  <c r="AX6" i="11" s="1"/>
  <c r="U6" i="11"/>
  <c r="BF6" i="11" s="1"/>
  <c r="T6" i="11"/>
  <c r="S6" i="11"/>
  <c r="AL6" i="11" s="1"/>
  <c r="R6" i="11"/>
  <c r="BC6" i="11" s="1"/>
  <c r="Q6" i="11"/>
  <c r="BB6" i="11" s="1"/>
  <c r="P6" i="11"/>
  <c r="AR6" i="11" s="1"/>
  <c r="O6" i="11"/>
  <c r="AZ6" i="11" s="1"/>
  <c r="N6" i="11"/>
  <c r="AY6" i="11" s="1"/>
  <c r="AX5" i="11"/>
  <c r="V5" i="11"/>
  <c r="BG5" i="11" s="1"/>
  <c r="U5" i="11"/>
  <c r="BF5" i="11" s="1"/>
  <c r="T5" i="11"/>
  <c r="AV5" i="11" s="1"/>
  <c r="S5" i="11"/>
  <c r="AU5" i="11" s="1"/>
  <c r="R5" i="11"/>
  <c r="BC5" i="11" s="1"/>
  <c r="Q5" i="11"/>
  <c r="P5" i="11"/>
  <c r="AR5" i="11" s="1"/>
  <c r="O5" i="11"/>
  <c r="AQ5" i="11" s="1"/>
  <c r="N5" i="11"/>
  <c r="AG5" i="11" s="1"/>
  <c r="BA4" i="11"/>
  <c r="AY4" i="11"/>
  <c r="AX4" i="11"/>
  <c r="V4" i="11"/>
  <c r="BG4" i="11" s="1"/>
  <c r="U4" i="11"/>
  <c r="BF4" i="11" s="1"/>
  <c r="T4" i="11"/>
  <c r="AV4" i="11" s="1"/>
  <c r="S4" i="11"/>
  <c r="AL4" i="11" s="1"/>
  <c r="R4" i="11"/>
  <c r="AK4" i="11" s="1"/>
  <c r="Q4" i="11"/>
  <c r="BB4" i="11" s="1"/>
  <c r="P4" i="11"/>
  <c r="AR4" i="11" s="1"/>
  <c r="O4" i="11"/>
  <c r="AZ4" i="11" s="1"/>
  <c r="N4" i="11"/>
  <c r="AG4" i="11" s="1"/>
  <c r="BG3" i="11"/>
  <c r="BB3" i="11"/>
  <c r="AS3" i="11"/>
  <c r="AO3" i="11"/>
  <c r="AK3" i="11"/>
  <c r="V3" i="11"/>
  <c r="AX3" i="11" s="1"/>
  <c r="U3" i="11"/>
  <c r="AW3" i="11" s="1"/>
  <c r="T3" i="11"/>
  <c r="BE3" i="11" s="1"/>
  <c r="S3" i="11"/>
  <c r="R3" i="11"/>
  <c r="BC3" i="11" s="1"/>
  <c r="Q3" i="11"/>
  <c r="AJ3" i="11" s="1"/>
  <c r="P3" i="11"/>
  <c r="AR3" i="11" s="1"/>
  <c r="O3" i="11"/>
  <c r="AZ3" i="11" s="1"/>
  <c r="N3" i="11"/>
  <c r="AG3" i="11" s="1"/>
  <c r="BG2" i="11"/>
  <c r="BD2" i="11"/>
  <c r="AX2" i="11"/>
  <c r="V2" i="11"/>
  <c r="AO2" i="11" s="1"/>
  <c r="U2" i="11"/>
  <c r="BF2" i="11" s="1"/>
  <c r="T2" i="11"/>
  <c r="S2" i="11"/>
  <c r="AL2" i="11" s="1"/>
  <c r="R2" i="11"/>
  <c r="BC2" i="11" s="1"/>
  <c r="Q2" i="11"/>
  <c r="AJ2" i="11" s="1"/>
  <c r="P2" i="11"/>
  <c r="BA2" i="11" s="1"/>
  <c r="O2" i="11"/>
  <c r="AH2" i="11" s="1"/>
  <c r="N2" i="11"/>
  <c r="BH16" i="10" l="1"/>
  <c r="B16" i="10" s="1"/>
  <c r="BN14" i="9" s="1"/>
  <c r="BH25" i="10"/>
  <c r="B25" i="10" s="1"/>
  <c r="BN20" i="9" s="1"/>
  <c r="BH5" i="10"/>
  <c r="B5" i="10" s="1"/>
  <c r="BN5" i="9" s="1"/>
  <c r="BH33" i="10"/>
  <c r="B33" i="10" s="1"/>
  <c r="BH23" i="10"/>
  <c r="B23" i="10" s="1"/>
  <c r="BN18" i="9" s="1"/>
  <c r="BH39" i="10"/>
  <c r="B39" i="10" s="1"/>
  <c r="BN30" i="9" s="1"/>
  <c r="BH28" i="10"/>
  <c r="B28" i="10" s="1"/>
  <c r="BN23" i="9" s="1"/>
  <c r="BH29" i="10"/>
  <c r="B29" i="10" s="1"/>
  <c r="BH8" i="10"/>
  <c r="B8" i="10" s="1"/>
  <c r="BN7" i="9" s="1"/>
  <c r="BH7" i="10"/>
  <c r="B7" i="10" s="1"/>
  <c r="BN6" i="9" s="1"/>
  <c r="AB41" i="10"/>
  <c r="BH13" i="10"/>
  <c r="B13" i="10" s="1"/>
  <c r="BN11" i="9" s="1"/>
  <c r="AD41" i="10"/>
  <c r="BH36" i="10"/>
  <c r="B36" i="10" s="1"/>
  <c r="BN28" i="9" s="1"/>
  <c r="BH4" i="10"/>
  <c r="B4" i="10" s="1"/>
  <c r="BN4" i="9" s="1"/>
  <c r="AE41" i="10"/>
  <c r="BH3" i="10"/>
  <c r="B3" i="10" s="1"/>
  <c r="BN3" i="9" s="1"/>
  <c r="BH27" i="10"/>
  <c r="B27" i="10" s="1"/>
  <c r="BN22" i="9" s="1"/>
  <c r="AF41" i="10"/>
  <c r="BH21" i="10"/>
  <c r="B21" i="10" s="1"/>
  <c r="BN16" i="9" s="1"/>
  <c r="BH34" i="10"/>
  <c r="B34" i="10" s="1"/>
  <c r="BN26" i="9" s="1"/>
  <c r="BH31" i="10"/>
  <c r="B31" i="10" s="1"/>
  <c r="BN25" i="9" s="1"/>
  <c r="BH14" i="10"/>
  <c r="B14" i="10" s="1"/>
  <c r="BN12" i="9" s="1"/>
  <c r="BH30" i="10"/>
  <c r="B30" i="10" s="1"/>
  <c r="BN24" i="9" s="1"/>
  <c r="BH20" i="10"/>
  <c r="B20" i="10" s="1"/>
  <c r="BH37" i="10"/>
  <c r="B37" i="10" s="1"/>
  <c r="BH22" i="10"/>
  <c r="B22" i="10" s="1"/>
  <c r="BN17" i="9" s="1"/>
  <c r="AC41" i="10"/>
  <c r="BH19" i="10"/>
  <c r="B19" i="10" s="1"/>
  <c r="BN15" i="9" s="1"/>
  <c r="AA41" i="10"/>
  <c r="BH26" i="10"/>
  <c r="B26" i="10" s="1"/>
  <c r="BN21" i="9" s="1"/>
  <c r="BH9" i="10"/>
  <c r="B9" i="10" s="1"/>
  <c r="BN8" i="9" s="1"/>
  <c r="BH38" i="10"/>
  <c r="B38" i="10" s="1"/>
  <c r="BN29" i="9" s="1"/>
  <c r="BH6" i="10"/>
  <c r="B6" i="10" s="1"/>
  <c r="X41" i="10"/>
  <c r="BH2" i="10"/>
  <c r="B2" i="10" s="1"/>
  <c r="BN2" i="9" s="1"/>
  <c r="Y41" i="10"/>
  <c r="Z41" i="10"/>
  <c r="BH11" i="10"/>
  <c r="B11" i="10" s="1"/>
  <c r="BN10" i="9" s="1"/>
  <c r="BH10" i="10"/>
  <c r="B10" i="10" s="1"/>
  <c r="BN9" i="9" s="1"/>
  <c r="BH17" i="10"/>
  <c r="B17" i="10" s="1"/>
  <c r="BH32" i="10"/>
  <c r="B32" i="10" s="1"/>
  <c r="BH40" i="10"/>
  <c r="B40" i="10" s="1"/>
  <c r="BH12" i="10"/>
  <c r="B12" i="10" s="1"/>
  <c r="BH35" i="10"/>
  <c r="B35" i="10" s="1"/>
  <c r="BN27" i="9" s="1"/>
  <c r="AX19" i="11"/>
  <c r="AI25" i="11"/>
  <c r="AI6" i="11"/>
  <c r="AN12" i="11"/>
  <c r="BD6" i="11"/>
  <c r="AO9" i="11"/>
  <c r="AP12" i="11"/>
  <c r="AN15" i="11"/>
  <c r="BA25" i="11"/>
  <c r="AR29" i="11"/>
  <c r="AT39" i="11"/>
  <c r="AT29" i="11"/>
  <c r="AL18" i="11"/>
  <c r="AH21" i="11"/>
  <c r="AQ28" i="11"/>
  <c r="AZ29" i="11"/>
  <c r="BB39" i="11"/>
  <c r="AK5" i="11"/>
  <c r="AI21" i="11"/>
  <c r="AX24" i="11"/>
  <c r="AR28" i="11"/>
  <c r="AL21" i="11"/>
  <c r="BB24" i="11"/>
  <c r="AS28" i="11"/>
  <c r="AP8" i="11"/>
  <c r="AN21" i="11"/>
  <c r="AY8" i="11"/>
  <c r="AQ21" i="11"/>
  <c r="AR27" i="11"/>
  <c r="AW28" i="11"/>
  <c r="AP3" i="11"/>
  <c r="AQ3" i="11"/>
  <c r="AS7" i="11"/>
  <c r="AU13" i="11"/>
  <c r="AP16" i="11"/>
  <c r="AY12" i="11"/>
  <c r="AJ17" i="11"/>
  <c r="AG18" i="11"/>
  <c r="AU20" i="11"/>
  <c r="AT28" i="11"/>
  <c r="BF12" i="11"/>
  <c r="AK17" i="11"/>
  <c r="AH18" i="11"/>
  <c r="AG19" i="11"/>
  <c r="AN24" i="11"/>
  <c r="AG25" i="11"/>
  <c r="AQ33" i="11"/>
  <c r="BG20" i="11"/>
  <c r="AU24" i="11"/>
  <c r="N41" i="11"/>
  <c r="AM10" i="11"/>
  <c r="AI11" i="11"/>
  <c r="AM18" i="11"/>
  <c r="AV24" i="11"/>
  <c r="AQ10" i="11"/>
  <c r="BD11" i="11"/>
  <c r="AW16" i="11"/>
  <c r="AT17" i="11"/>
  <c r="AQ18" i="11"/>
  <c r="AZ19" i="11"/>
  <c r="AW24" i="11"/>
  <c r="AN25" i="11"/>
  <c r="AT26" i="11"/>
  <c r="AH8" i="11"/>
  <c r="AS10" i="11"/>
  <c r="AW25" i="11"/>
  <c r="AU26" i="11"/>
  <c r="AO7" i="11"/>
  <c r="AJ8" i="11"/>
  <c r="AP9" i="11"/>
  <c r="AU10" i="11"/>
  <c r="AL15" i="11"/>
  <c r="AX17" i="11"/>
  <c r="AY18" i="11"/>
  <c r="AZ24" i="11"/>
  <c r="AX25" i="11"/>
  <c r="AS32" i="11"/>
  <c r="AG6" i="11"/>
  <c r="AP7" i="11"/>
  <c r="AY9" i="11"/>
  <c r="AV10" i="11"/>
  <c r="BC23" i="11"/>
  <c r="AY25" i="11"/>
  <c r="AT32" i="11"/>
  <c r="AN37" i="11"/>
  <c r="AQ31" i="11"/>
  <c r="AJ6" i="11"/>
  <c r="AY7" i="11"/>
  <c r="AQ14" i="11"/>
  <c r="BC15" i="11"/>
  <c r="AR30" i="11"/>
  <c r="AR31" i="11"/>
  <c r="AR14" i="11"/>
  <c r="AS30" i="11"/>
  <c r="AS31" i="11"/>
  <c r="AN39" i="11"/>
  <c r="AN5" i="11"/>
  <c r="BB7" i="11"/>
  <c r="AM3" i="11"/>
  <c r="AP4" i="11"/>
  <c r="AW5" i="11"/>
  <c r="BA6" i="11"/>
  <c r="BE8" i="11"/>
  <c r="AO13" i="11"/>
  <c r="AT30" i="11"/>
  <c r="AT31" i="11"/>
  <c r="AQ39" i="11"/>
  <c r="AL40" i="11"/>
  <c r="AS4" i="11"/>
  <c r="AS13" i="11"/>
  <c r="W21" i="11"/>
  <c r="AD21" i="11" s="1"/>
  <c r="AG22" i="11"/>
  <c r="AU30" i="11"/>
  <c r="AR39" i="11"/>
  <c r="AN40" i="11"/>
  <c r="AU7" i="11"/>
  <c r="AZ9" i="11"/>
  <c r="BF11" i="11"/>
  <c r="AP13" i="11"/>
  <c r="AZ2" i="11"/>
  <c r="AP5" i="11"/>
  <c r="BA9" i="11"/>
  <c r="AN10" i="11"/>
  <c r="AZ12" i="11"/>
  <c r="AZ16" i="11"/>
  <c r="AX20" i="11"/>
  <c r="AN27" i="11"/>
  <c r="AY2" i="11"/>
  <c r="BB2" i="11"/>
  <c r="BC4" i="11"/>
  <c r="AW7" i="11"/>
  <c r="BC9" i="11"/>
  <c r="AP10" i="11"/>
  <c r="BB12" i="11"/>
  <c r="AH14" i="11"/>
  <c r="BB19" i="11"/>
  <c r="AZ20" i="11"/>
  <c r="BE9" i="11"/>
  <c r="BD12" i="11"/>
  <c r="BD16" i="11"/>
  <c r="BD19" i="11"/>
  <c r="AW27" i="11"/>
  <c r="AO8" i="11"/>
  <c r="AG11" i="11"/>
  <c r="AY13" i="11"/>
  <c r="AM15" i="11"/>
  <c r="BC24" i="11"/>
  <c r="AN6" i="11"/>
  <c r="BF7" i="11"/>
  <c r="AY17" i="11"/>
  <c r="AW26" i="11"/>
  <c r="BG27" i="11"/>
  <c r="AX28" i="11"/>
  <c r="AX30" i="11"/>
  <c r="AU32" i="11"/>
  <c r="AS33" i="11"/>
  <c r="W4" i="11"/>
  <c r="AZ7" i="11"/>
  <c r="AI4" i="11"/>
  <c r="AP6" i="11"/>
  <c r="W7" i="11"/>
  <c r="AA7" i="11" s="1"/>
  <c r="AW10" i="11"/>
  <c r="AL11" i="11"/>
  <c r="BB13" i="11"/>
  <c r="AR15" i="11"/>
  <c r="AT21" i="11"/>
  <c r="AH23" i="11"/>
  <c r="BG25" i="11"/>
  <c r="BD29" i="11"/>
  <c r="AT33" i="11"/>
  <c r="AN34" i="11"/>
  <c r="AN35" i="11"/>
  <c r="BA5" i="11"/>
  <c r="AG2" i="11"/>
  <c r="AQ6" i="11"/>
  <c r="AX8" i="11"/>
  <c r="AH9" i="11"/>
  <c r="AY10" i="11"/>
  <c r="AN11" i="11"/>
  <c r="BD13" i="11"/>
  <c r="AX18" i="11"/>
  <c r="AJ19" i="11"/>
  <c r="AU21" i="11"/>
  <c r="AL22" i="11"/>
  <c r="AJ23" i="11"/>
  <c r="AW32" i="11"/>
  <c r="AU33" i="11"/>
  <c r="AR35" i="11"/>
  <c r="AN36" i="11"/>
  <c r="AQ37" i="11"/>
  <c r="AN38" i="11"/>
  <c r="AY5" i="11"/>
  <c r="AY3" i="11"/>
  <c r="AO4" i="11"/>
  <c r="AH7" i="11"/>
  <c r="W8" i="11"/>
  <c r="AI9" i="11"/>
  <c r="AP11" i="11"/>
  <c r="AW15" i="11"/>
  <c r="AL19" i="11"/>
  <c r="AN22" i="11"/>
  <c r="AK23" i="11"/>
  <c r="AH24" i="11"/>
  <c r="BG28" i="11"/>
  <c r="BD30" i="11"/>
  <c r="BB31" i="11"/>
  <c r="AX32" i="11"/>
  <c r="AX33" i="11"/>
  <c r="AW34" i="11"/>
  <c r="AW36" i="11"/>
  <c r="AR37" i="11"/>
  <c r="AW38" i="11"/>
  <c r="AM19" i="11"/>
  <c r="AU22" i="11"/>
  <c r="AM23" i="11"/>
  <c r="AJ24" i="11"/>
  <c r="BB32" i="11"/>
  <c r="BB33" i="11"/>
  <c r="AX34" i="11"/>
  <c r="AU35" i="11"/>
  <c r="AX36" i="11"/>
  <c r="AT37" i="11"/>
  <c r="AX38" i="11"/>
  <c r="BB8" i="11"/>
  <c r="AH12" i="11"/>
  <c r="BA15" i="11"/>
  <c r="BD18" i="11"/>
  <c r="AN19" i="11"/>
  <c r="AW22" i="11"/>
  <c r="AQ23" i="11"/>
  <c r="AK24" i="11"/>
  <c r="BD32" i="11"/>
  <c r="BD33" i="11"/>
  <c r="AU4" i="11"/>
  <c r="AX11" i="11"/>
  <c r="AR16" i="11"/>
  <c r="BG18" i="11"/>
  <c r="AY22" i="11"/>
  <c r="AV23" i="11"/>
  <c r="BG33" i="11"/>
  <c r="BD34" i="11"/>
  <c r="AW35" i="11"/>
  <c r="BB36" i="11"/>
  <c r="AW37" i="11"/>
  <c r="BD15" i="11"/>
  <c r="AT16" i="11"/>
  <c r="BG34" i="11"/>
  <c r="BG36" i="11"/>
  <c r="AX37" i="11"/>
  <c r="BD38" i="11"/>
  <c r="AP2" i="11"/>
  <c r="AW2" i="11"/>
  <c r="AW4" i="11"/>
  <c r="AI5" i="11"/>
  <c r="BA11" i="11"/>
  <c r="AU16" i="11"/>
  <c r="AG17" i="11"/>
  <c r="BB23" i="11"/>
  <c r="BD35" i="11"/>
  <c r="BG38" i="11"/>
  <c r="X8" i="11"/>
  <c r="AC8" i="11"/>
  <c r="AF8" i="11"/>
  <c r="AA8" i="11"/>
  <c r="AT3" i="11"/>
  <c r="AU8" i="11"/>
  <c r="AS11" i="11"/>
  <c r="BE13" i="11"/>
  <c r="AM13" i="11"/>
  <c r="AN13" i="11"/>
  <c r="BB14" i="11"/>
  <c r="AR17" i="11"/>
  <c r="BA18" i="11"/>
  <c r="BA19" i="11"/>
  <c r="AI19" i="11"/>
  <c r="AR20" i="11"/>
  <c r="AP14" i="11"/>
  <c r="O41" i="11"/>
  <c r="AL3" i="11"/>
  <c r="BD3" i="11"/>
  <c r="Y4" i="11"/>
  <c r="AQ4" i="11"/>
  <c r="AK6" i="11"/>
  <c r="AE8" i="11"/>
  <c r="AW8" i="11"/>
  <c r="AT9" i="11"/>
  <c r="AJ9" i="11"/>
  <c r="BB9" i="11"/>
  <c r="W10" i="11"/>
  <c r="AF10" i="11" s="1"/>
  <c r="AO10" i="11"/>
  <c r="BG10" i="11"/>
  <c r="AV11" i="11"/>
  <c r="AI12" i="11"/>
  <c r="BA12" i="11"/>
  <c r="AI14" i="11"/>
  <c r="BF14" i="11"/>
  <c r="W16" i="11"/>
  <c r="AF16" i="11" s="1"/>
  <c r="BC18" i="11"/>
  <c r="AK18" i="11"/>
  <c r="BC19" i="11"/>
  <c r="AK19" i="11"/>
  <c r="AR19" i="11"/>
  <c r="BD23" i="11"/>
  <c r="AL23" i="11"/>
  <c r="AU23" i="11"/>
  <c r="AT12" i="11"/>
  <c r="BB15" i="11"/>
  <c r="AP30" i="11"/>
  <c r="W30" i="11"/>
  <c r="AY30" i="11"/>
  <c r="X30" i="11"/>
  <c r="BB20" i="11"/>
  <c r="AJ20" i="11"/>
  <c r="AS20" i="11"/>
  <c r="Q41" i="11"/>
  <c r="AI2" i="11"/>
  <c r="AN3" i="11"/>
  <c r="BF3" i="11"/>
  <c r="AH5" i="11"/>
  <c r="AZ5" i="11"/>
  <c r="AM6" i="11"/>
  <c r="BE6" i="11"/>
  <c r="AL9" i="11"/>
  <c r="BD9" i="11"/>
  <c r="AK12" i="11"/>
  <c r="BC12" i="11"/>
  <c r="AK14" i="11"/>
  <c r="BE17" i="11"/>
  <c r="AM17" i="11"/>
  <c r="AS18" i="11"/>
  <c r="BE20" i="11"/>
  <c r="AV20" i="11"/>
  <c r="BF23" i="11"/>
  <c r="AW23" i="11"/>
  <c r="BE36" i="11"/>
  <c r="AM36" i="11"/>
  <c r="AV36" i="11"/>
  <c r="AG15" i="11"/>
  <c r="AP15" i="11"/>
  <c r="AX16" i="11"/>
  <c r="BF17" i="11"/>
  <c r="AW17" i="11"/>
  <c r="BF18" i="11"/>
  <c r="AN18" i="11"/>
  <c r="AW18" i="11"/>
  <c r="BF20" i="11"/>
  <c r="AW20" i="11"/>
  <c r="AQ22" i="11"/>
  <c r="W22" i="11"/>
  <c r="AB22" i="11" s="1"/>
  <c r="AO23" i="11"/>
  <c r="BG23" i="11"/>
  <c r="AX23" i="11"/>
  <c r="BD27" i="11"/>
  <c r="AU27" i="11"/>
  <c r="AL25" i="11"/>
  <c r="AU25" i="11"/>
  <c r="S41" i="11"/>
  <c r="AK2" i="11"/>
  <c r="AE4" i="11"/>
  <c r="AT5" i="11"/>
  <c r="AJ5" i="11"/>
  <c r="BB5" i="11"/>
  <c r="W6" i="11"/>
  <c r="AF6" i="11" s="1"/>
  <c r="AO6" i="11"/>
  <c r="BG6" i="11"/>
  <c r="AI8" i="11"/>
  <c r="BA8" i="11"/>
  <c r="AN9" i="11"/>
  <c r="BF9" i="11"/>
  <c r="AH11" i="11"/>
  <c r="AZ11" i="11"/>
  <c r="AM12" i="11"/>
  <c r="BE12" i="11"/>
  <c r="AV13" i="11"/>
  <c r="AU14" i="11"/>
  <c r="AL14" i="11"/>
  <c r="AN14" i="11"/>
  <c r="AZ15" i="11"/>
  <c r="AJ15" i="11"/>
  <c r="AV17" i="11"/>
  <c r="AV18" i="11"/>
  <c r="AW19" i="11"/>
  <c r="BD20" i="11"/>
  <c r="AR22" i="11"/>
  <c r="W23" i="11"/>
  <c r="AC23" i="11" s="1"/>
  <c r="R41" i="11"/>
  <c r="AT2" i="11"/>
  <c r="AB8" i="11"/>
  <c r="AT8" i="11"/>
  <c r="W9" i="11"/>
  <c r="AW13" i="11"/>
  <c r="BE14" i="11"/>
  <c r="W17" i="11"/>
  <c r="Z17" i="11" s="1"/>
  <c r="W18" i="11"/>
  <c r="Z18" i="11" s="1"/>
  <c r="AS22" i="11"/>
  <c r="AA22" i="11"/>
  <c r="AO26" i="11"/>
  <c r="AX26" i="11"/>
  <c r="BG26" i="11"/>
  <c r="BD5" i="11"/>
  <c r="AX7" i="11"/>
  <c r="AK8" i="11"/>
  <c r="BC22" i="11"/>
  <c r="AK22" i="11"/>
  <c r="BC8" i="11"/>
  <c r="W12" i="11"/>
  <c r="X12" i="11" s="1"/>
  <c r="BG12" i="11"/>
  <c r="V41" i="11"/>
  <c r="AN2" i="11"/>
  <c r="AU3" i="11"/>
  <c r="AH4" i="11"/>
  <c r="AM5" i="11"/>
  <c r="BE5" i="11"/>
  <c r="AS6" i="11"/>
  <c r="AD8" i="11"/>
  <c r="AL8" i="11"/>
  <c r="AK11" i="11"/>
  <c r="AO14" i="11"/>
  <c r="BG14" i="11"/>
  <c r="AS14" i="11"/>
  <c r="BA17" i="11"/>
  <c r="AZ22" i="11"/>
  <c r="AL27" i="11"/>
  <c r="BA32" i="11"/>
  <c r="AR32" i="11"/>
  <c r="AT11" i="11"/>
  <c r="W2" i="11"/>
  <c r="AC2" i="11" s="1"/>
  <c r="AU6" i="11"/>
  <c r="W14" i="11"/>
  <c r="AD14" i="11" s="1"/>
  <c r="AT14" i="11"/>
  <c r="AH16" i="11"/>
  <c r="BB18" i="11"/>
  <c r="BA22" i="11"/>
  <c r="AC4" i="11"/>
  <c r="AV3" i="11"/>
  <c r="AB4" i="11"/>
  <c r="AT4" i="11"/>
  <c r="AJ4" i="11"/>
  <c r="W5" i="11"/>
  <c r="Y5" i="11" s="1"/>
  <c r="AO5" i="11"/>
  <c r="AV6" i="11"/>
  <c r="AI7" i="11"/>
  <c r="BA7" i="11"/>
  <c r="AN8" i="11"/>
  <c r="AA9" i="11"/>
  <c r="AU9" i="11"/>
  <c r="AH10" i="11"/>
  <c r="AM11" i="11"/>
  <c r="AS12" i="11"/>
  <c r="W13" i="11"/>
  <c r="AD13" i="11" s="1"/>
  <c r="AH13" i="11"/>
  <c r="BA13" i="11"/>
  <c r="AV14" i="11"/>
  <c r="AQ15" i="11"/>
  <c r="AI16" i="11"/>
  <c r="BG16" i="11"/>
  <c r="AI20" i="11"/>
  <c r="BB22" i="11"/>
  <c r="AN23" i="11"/>
  <c r="AT6" i="11"/>
  <c r="BB11" i="11"/>
  <c r="AW6" i="11"/>
  <c r="AU12" i="11"/>
  <c r="AI13" i="11"/>
  <c r="AJ16" i="11"/>
  <c r="AS16" i="11"/>
  <c r="BG19" i="11"/>
  <c r="BB21" i="11"/>
  <c r="AJ21" i="11"/>
  <c r="AS21" i="11"/>
  <c r="BF29" i="11"/>
  <c r="AN29" i="11"/>
  <c r="AW29" i="11"/>
  <c r="AG30" i="11"/>
  <c r="T41" i="11"/>
  <c r="BE2" i="11"/>
  <c r="AV9" i="11"/>
  <c r="AS2" i="11"/>
  <c r="BD4" i="11"/>
  <c r="AW9" i="11"/>
  <c r="AT10" i="11"/>
  <c r="AJ10" i="11"/>
  <c r="W11" i="11"/>
  <c r="AD11" i="11" s="1"/>
  <c r="AO11" i="11"/>
  <c r="AV12" i="11"/>
  <c r="AY14" i="11"/>
  <c r="AO15" i="11"/>
  <c r="AX15" i="11"/>
  <c r="BG15" i="11"/>
  <c r="AB16" i="11"/>
  <c r="BC16" i="11"/>
  <c r="AZ25" i="11"/>
  <c r="AH25" i="11"/>
  <c r="AQ25" i="11"/>
  <c r="BD25" i="11"/>
  <c r="U41" i="11"/>
  <c r="AL5" i="11"/>
  <c r="AO12" i="11"/>
  <c r="AD4" i="11"/>
  <c r="AU2" i="11"/>
  <c r="BE4" i="11"/>
  <c r="AL7" i="11"/>
  <c r="Y8" i="11"/>
  <c r="AQ8" i="11"/>
  <c r="AK10" i="11"/>
  <c r="BC10" i="11"/>
  <c r="AE12" i="11"/>
  <c r="BC13" i="11"/>
  <c r="AT13" i="11"/>
  <c r="AK13" i="11"/>
  <c r="W15" i="11"/>
  <c r="AI17" i="11"/>
  <c r="AI18" i="11"/>
  <c r="AP19" i="11"/>
  <c r="W19" i="11"/>
  <c r="AF19" i="11" s="1"/>
  <c r="AP20" i="11"/>
  <c r="W20" i="11"/>
  <c r="AC20" i="11" s="1"/>
  <c r="AY20" i="11"/>
  <c r="AG20" i="11"/>
  <c r="AM20" i="11"/>
  <c r="P41" i="11"/>
  <c r="AR2" i="11"/>
  <c r="W3" i="11"/>
  <c r="AC3" i="11" s="1"/>
  <c r="AM2" i="11"/>
  <c r="AQ2" i="11"/>
  <c r="AT7" i="11"/>
  <c r="BC7" i="11"/>
  <c r="AH3" i="11"/>
  <c r="AM4" i="11"/>
  <c r="AS5" i="11"/>
  <c r="AD7" i="11"/>
  <c r="AV2" i="11"/>
  <c r="AI3" i="11"/>
  <c r="BA3" i="11"/>
  <c r="AN4" i="11"/>
  <c r="AH6" i="11"/>
  <c r="AM7" i="11"/>
  <c r="BE7" i="11"/>
  <c r="Z8" i="11"/>
  <c r="AL10" i="11"/>
  <c r="AF12" i="11"/>
  <c r="AV15" i="11"/>
  <c r="BE16" i="11"/>
  <c r="AV16" i="11"/>
  <c r="Y17" i="11"/>
  <c r="AZ17" i="11"/>
  <c r="AH17" i="11"/>
  <c r="AQ17" i="11"/>
  <c r="Y18" i="11"/>
  <c r="AQ19" i="11"/>
  <c r="AN20" i="11"/>
  <c r="BE21" i="11"/>
  <c r="AM21" i="11"/>
  <c r="AV21" i="11"/>
  <c r="Z23" i="11"/>
  <c r="AR23" i="11"/>
  <c r="BA23" i="11"/>
  <c r="AI23" i="11"/>
  <c r="BC34" i="11"/>
  <c r="AT34" i="11"/>
  <c r="X17" i="11"/>
  <c r="AG21" i="11"/>
  <c r="AY21" i="11"/>
  <c r="AM22" i="11"/>
  <c r="BG22" i="11"/>
  <c r="AI24" i="11"/>
  <c r="BA24" i="11"/>
  <c r="W25" i="11"/>
  <c r="Z25" i="11" s="1"/>
  <c r="AP26" i="11"/>
  <c r="W26" i="11"/>
  <c r="AF26" i="11" s="1"/>
  <c r="AG26" i="11"/>
  <c r="AS27" i="11"/>
  <c r="AI28" i="11"/>
  <c r="BB28" i="11"/>
  <c r="AU29" i="11"/>
  <c r="AK30" i="11"/>
  <c r="BG30" i="11"/>
  <c r="AW31" i="11"/>
  <c r="BE32" i="11"/>
  <c r="AM32" i="11"/>
  <c r="AN32" i="11"/>
  <c r="AR34" i="11"/>
  <c r="AH35" i="11"/>
  <c r="AT36" i="11"/>
  <c r="AJ37" i="11"/>
  <c r="BD37" i="11"/>
  <c r="AV38" i="11"/>
  <c r="AL39" i="11"/>
  <c r="AH26" i="11"/>
  <c r="AT27" i="11"/>
  <c r="BD28" i="11"/>
  <c r="AV29" i="11"/>
  <c r="AX31" i="11"/>
  <c r="AQ32" i="11"/>
  <c r="AP33" i="11"/>
  <c r="W33" i="11"/>
  <c r="AD33" i="11" s="1"/>
  <c r="AG33" i="11"/>
  <c r="AS34" i="11"/>
  <c r="AI35" i="11"/>
  <c r="BB35" i="11"/>
  <c r="AU36" i="11"/>
  <c r="AK37" i="11"/>
  <c r="BG37" i="11"/>
  <c r="BE39" i="11"/>
  <c r="AM39" i="11"/>
  <c r="AS25" i="11"/>
  <c r="AI26" i="11"/>
  <c r="BB26" i="11"/>
  <c r="AK28" i="11"/>
  <c r="BE30" i="11"/>
  <c r="AM30" i="11"/>
  <c r="AN30" i="11"/>
  <c r="Y33" i="11"/>
  <c r="AH33" i="11"/>
  <c r="AJ35" i="11"/>
  <c r="AL37" i="11"/>
  <c r="AP40" i="11"/>
  <c r="W40" i="11"/>
  <c r="AB40" i="11" s="1"/>
  <c r="AG40" i="11"/>
  <c r="AL24" i="11"/>
  <c r="AT25" i="11"/>
  <c r="AJ26" i="11"/>
  <c r="BD26" i="11"/>
  <c r="AV27" i="11"/>
  <c r="AL28" i="11"/>
  <c r="AX29" i="11"/>
  <c r="AP31" i="11"/>
  <c r="W31" i="11"/>
  <c r="AE31" i="11" s="1"/>
  <c r="AG31" i="11"/>
  <c r="AI33" i="11"/>
  <c r="AU34" i="11"/>
  <c r="AK35" i="11"/>
  <c r="BG35" i="11"/>
  <c r="BE37" i="11"/>
  <c r="AM37" i="11"/>
  <c r="Y40" i="11"/>
  <c r="AK21" i="11"/>
  <c r="Y23" i="11"/>
  <c r="AG23" i="11"/>
  <c r="AY23" i="11"/>
  <c r="AM24" i="11"/>
  <c r="BG24" i="11"/>
  <c r="AK26" i="11"/>
  <c r="BE28" i="11"/>
  <c r="AM28" i="11"/>
  <c r="AN28" i="11"/>
  <c r="AH31" i="11"/>
  <c r="AP38" i="11"/>
  <c r="W38" i="11"/>
  <c r="AA38" i="11" s="1"/>
  <c r="AG38" i="11"/>
  <c r="BA40" i="11"/>
  <c r="AV25" i="11"/>
  <c r="AP29" i="11"/>
  <c r="W29" i="11"/>
  <c r="AA29" i="11" s="1"/>
  <c r="AG29" i="11"/>
  <c r="AI31" i="11"/>
  <c r="AK33" i="11"/>
  <c r="BE35" i="11"/>
  <c r="AM35" i="11"/>
  <c r="AH38" i="11"/>
  <c r="Y20" i="11"/>
  <c r="BG21" i="11"/>
  <c r="W24" i="11"/>
  <c r="Z24" i="11" s="1"/>
  <c r="BE26" i="11"/>
  <c r="AM26" i="11"/>
  <c r="AN26" i="11"/>
  <c r="Y29" i="11"/>
  <c r="AH29" i="11"/>
  <c r="AA30" i="11"/>
  <c r="BD31" i="11"/>
  <c r="AQ35" i="11"/>
  <c r="AP36" i="11"/>
  <c r="W36" i="11"/>
  <c r="X36" i="11" s="1"/>
  <c r="AG36" i="11"/>
  <c r="AS37" i="11"/>
  <c r="AI38" i="11"/>
  <c r="BB38" i="11"/>
  <c r="AU39" i="11"/>
  <c r="BC40" i="11"/>
  <c r="AK40" i="11"/>
  <c r="AR40" i="11"/>
  <c r="AD22" i="11"/>
  <c r="AV22" i="11"/>
  <c r="AP27" i="11"/>
  <c r="W27" i="11"/>
  <c r="AE27" i="11" s="1"/>
  <c r="AG27" i="11"/>
  <c r="AZ27" i="11"/>
  <c r="AI29" i="11"/>
  <c r="BB29" i="11"/>
  <c r="AK31" i="11"/>
  <c r="BG31" i="11"/>
  <c r="BE33" i="11"/>
  <c r="AM33" i="11"/>
  <c r="AN33" i="11"/>
  <c r="AH36" i="11"/>
  <c r="AJ38" i="11"/>
  <c r="AV39" i="11"/>
  <c r="AH27" i="11"/>
  <c r="AJ29" i="11"/>
  <c r="AL31" i="11"/>
  <c r="AP34" i="11"/>
  <c r="W34" i="11"/>
  <c r="AA34" i="11" s="1"/>
  <c r="AG34" i="11"/>
  <c r="AI36" i="11"/>
  <c r="AK38" i="11"/>
  <c r="AW39" i="11"/>
  <c r="AT40" i="11"/>
  <c r="AV19" i="11"/>
  <c r="X21" i="11"/>
  <c r="AR21" i="11"/>
  <c r="AF22" i="11"/>
  <c r="AX22" i="11"/>
  <c r="AI27" i="11"/>
  <c r="BB27" i="11"/>
  <c r="AK29" i="11"/>
  <c r="BG29" i="11"/>
  <c r="AD30" i="11"/>
  <c r="AW30" i="11"/>
  <c r="BE31" i="11"/>
  <c r="AM31" i="11"/>
  <c r="AN31" i="11"/>
  <c r="AF32" i="11"/>
  <c r="AR33" i="11"/>
  <c r="AH34" i="11"/>
  <c r="AT35" i="11"/>
  <c r="AJ36" i="11"/>
  <c r="BD36" i="11"/>
  <c r="AV37" i="11"/>
  <c r="AL38" i="11"/>
  <c r="AX39" i="11"/>
  <c r="AP32" i="11"/>
  <c r="W32" i="11"/>
  <c r="Z32" i="11" s="1"/>
  <c r="AG32" i="11"/>
  <c r="AI34" i="11"/>
  <c r="BB34" i="11"/>
  <c r="AK36" i="11"/>
  <c r="BE38" i="11"/>
  <c r="AM38" i="11"/>
  <c r="AF39" i="11"/>
  <c r="AX40" i="11"/>
  <c r="AJ25" i="11"/>
  <c r="AK27" i="11"/>
  <c r="BE29" i="11"/>
  <c r="AM29" i="11"/>
  <c r="AH32" i="11"/>
  <c r="AQ38" i="11"/>
  <c r="AP39" i="11"/>
  <c r="W39" i="11"/>
  <c r="AC39" i="11" s="1"/>
  <c r="AG39" i="11"/>
  <c r="X40" i="11"/>
  <c r="AY40" i="11"/>
  <c r="AR38" i="11"/>
  <c r="Y39" i="11"/>
  <c r="AH39" i="11"/>
  <c r="BE27" i="11"/>
  <c r="AM27" i="11"/>
  <c r="Y30" i="11"/>
  <c r="AH30" i="11"/>
  <c r="AV33" i="11"/>
  <c r="AX35" i="11"/>
  <c r="AQ36" i="11"/>
  <c r="AP37" i="11"/>
  <c r="W37" i="11"/>
  <c r="Z37" i="11" s="1"/>
  <c r="AG37" i="11"/>
  <c r="AS38" i="11"/>
  <c r="AI39" i="11"/>
  <c r="BD40" i="11"/>
  <c r="BG17" i="11"/>
  <c r="AC18" i="11"/>
  <c r="AQ20" i="11"/>
  <c r="AE21" i="11"/>
  <c r="AW21" i="11"/>
  <c r="AA23" i="11"/>
  <c r="AG24" i="11"/>
  <c r="AY24" i="11"/>
  <c r="AM25" i="11"/>
  <c r="AE26" i="11"/>
  <c r="AQ27" i="11"/>
  <c r="AP28" i="11"/>
  <c r="W28" i="11"/>
  <c r="Z28" i="11" s="1"/>
  <c r="AG28" i="11"/>
  <c r="X29" i="11"/>
  <c r="AS29" i="11"/>
  <c r="Z30" i="11"/>
  <c r="AI30" i="11"/>
  <c r="BB30" i="11"/>
  <c r="AU31" i="11"/>
  <c r="AK32" i="11"/>
  <c r="BG32" i="11"/>
  <c r="AW33" i="11"/>
  <c r="BE34" i="11"/>
  <c r="AM34" i="11"/>
  <c r="AR36" i="11"/>
  <c r="AH37" i="11"/>
  <c r="AT38" i="11"/>
  <c r="BG40" i="11"/>
  <c r="AX21" i="11"/>
  <c r="AB23" i="11"/>
  <c r="AH28" i="11"/>
  <c r="AQ34" i="11"/>
  <c r="AP35" i="11"/>
  <c r="W35" i="11"/>
  <c r="Z35" i="11" s="1"/>
  <c r="AG35" i="11"/>
  <c r="AZ35" i="11"/>
  <c r="AI37" i="11"/>
  <c r="AK39" i="11"/>
  <c r="BG39" i="11"/>
  <c r="AW40" i="11"/>
  <c r="AZ40" i="11"/>
  <c r="AM40" i="11"/>
  <c r="N2" i="2"/>
  <c r="AC21" i="11" l="1"/>
  <c r="AF21" i="11"/>
  <c r="Y21" i="11"/>
  <c r="BH21" i="11" s="1"/>
  <c r="B21" i="11" s="1"/>
  <c r="AB14" i="11"/>
  <c r="Z39" i="11"/>
  <c r="Y14" i="11"/>
  <c r="AA18" i="11"/>
  <c r="Z21" i="11"/>
  <c r="Y37" i="11"/>
  <c r="AE14" i="11"/>
  <c r="AC14" i="11"/>
  <c r="Z12" i="11"/>
  <c r="AC17" i="11"/>
  <c r="AB21" i="11"/>
  <c r="Y11" i="11"/>
  <c r="AB10" i="11"/>
  <c r="Z38" i="11"/>
  <c r="AD10" i="11"/>
  <c r="AB17" i="11"/>
  <c r="AB18" i="11"/>
  <c r="AA21" i="11"/>
  <c r="AD19" i="11"/>
  <c r="Y24" i="11"/>
  <c r="Z27" i="11"/>
  <c r="AC32" i="11"/>
  <c r="Y16" i="11"/>
  <c r="AB24" i="11"/>
  <c r="X24" i="11"/>
  <c r="AO41" i="11"/>
  <c r="AB38" i="11"/>
  <c r="X38" i="11"/>
  <c r="AA25" i="11"/>
  <c r="AD18" i="11"/>
  <c r="Z5" i="11"/>
  <c r="AX41" i="11"/>
  <c r="AE17" i="11"/>
  <c r="AP41" i="11"/>
  <c r="Y2" i="11"/>
  <c r="AB2" i="11"/>
  <c r="AH41" i="11"/>
  <c r="AW41" i="11"/>
  <c r="AC27" i="11"/>
  <c r="X7" i="11"/>
  <c r="AF4" i="11"/>
  <c r="X4" i="11"/>
  <c r="BC41" i="11"/>
  <c r="BB41" i="11"/>
  <c r="AA2" i="11"/>
  <c r="AY41" i="11"/>
  <c r="AD2" i="11"/>
  <c r="AE7" i="11"/>
  <c r="AF23" i="11"/>
  <c r="AF31" i="11"/>
  <c r="AB7" i="11"/>
  <c r="AE19" i="11"/>
  <c r="AF20" i="11"/>
  <c r="AC7" i="11"/>
  <c r="AG41" i="11"/>
  <c r="BF41" i="11"/>
  <c r="AB25" i="11"/>
  <c r="Z26" i="11"/>
  <c r="BG41" i="11"/>
  <c r="AD12" i="11"/>
  <c r="Z7" i="11"/>
  <c r="BD41" i="11"/>
  <c r="Y19" i="11"/>
  <c r="AJ41" i="11"/>
  <c r="AL41" i="11"/>
  <c r="AE13" i="11"/>
  <c r="Y31" i="11"/>
  <c r="AB12" i="11"/>
  <c r="Z29" i="11"/>
  <c r="Y38" i="11"/>
  <c r="AF29" i="11"/>
  <c r="BA41" i="11"/>
  <c r="Y7" i="11"/>
  <c r="Z31" i="11"/>
  <c r="AE33" i="11"/>
  <c r="Y32" i="11"/>
  <c r="X25" i="11"/>
  <c r="AB29" i="11"/>
  <c r="AZ41" i="11"/>
  <c r="AB13" i="11"/>
  <c r="AD17" i="11"/>
  <c r="AA4" i="11"/>
  <c r="Z4" i="11"/>
  <c r="Z33" i="11"/>
  <c r="AF13" i="11"/>
  <c r="AB31" i="11"/>
  <c r="X20" i="11"/>
  <c r="Y12" i="11"/>
  <c r="AF7" i="11"/>
  <c r="AF36" i="11"/>
  <c r="AE36" i="11"/>
  <c r="AA36" i="11"/>
  <c r="AC34" i="11"/>
  <c r="AF3" i="11"/>
  <c r="X9" i="11"/>
  <c r="Y9" i="11"/>
  <c r="AA32" i="11"/>
  <c r="AB27" i="11"/>
  <c r="X34" i="11"/>
  <c r="AQ41" i="11"/>
  <c r="AB15" i="11"/>
  <c r="Z15" i="11"/>
  <c r="AC15" i="11"/>
  <c r="AF15" i="11"/>
  <c r="AE15" i="11"/>
  <c r="AD15" i="11"/>
  <c r="BE41" i="11"/>
  <c r="Y15" i="11"/>
  <c r="AA14" i="11"/>
  <c r="Y34" i="11"/>
  <c r="AE35" i="11"/>
  <c r="AC35" i="11"/>
  <c r="AB35" i="11"/>
  <c r="X35" i="11"/>
  <c r="AD35" i="11"/>
  <c r="AF35" i="11"/>
  <c r="Y6" i="11"/>
  <c r="Z6" i="11"/>
  <c r="X6" i="11"/>
  <c r="AI41" i="11"/>
  <c r="AA6" i="11"/>
  <c r="AC33" i="11"/>
  <c r="AA33" i="11"/>
  <c r="X33" i="11"/>
  <c r="AF33" i="11"/>
  <c r="AB33" i="11"/>
  <c r="AA35" i="11"/>
  <c r="AM41" i="11"/>
  <c r="AT41" i="11"/>
  <c r="AD6" i="11"/>
  <c r="AD3" i="11"/>
  <c r="AA15" i="11"/>
  <c r="Z3" i="11"/>
  <c r="Y3" i="11"/>
  <c r="AA3" i="11"/>
  <c r="X3" i="11"/>
  <c r="X15" i="11"/>
  <c r="AA20" i="11"/>
  <c r="AU41" i="11"/>
  <c r="AF28" i="11"/>
  <c r="AD28" i="11"/>
  <c r="AC28" i="11"/>
  <c r="AA28" i="11"/>
  <c r="X28" i="11"/>
  <c r="AE28" i="11"/>
  <c r="AD40" i="11"/>
  <c r="AA40" i="11"/>
  <c r="AF40" i="11"/>
  <c r="AB39" i="11"/>
  <c r="AA39" i="11"/>
  <c r="X39" i="11"/>
  <c r="Z34" i="11"/>
  <c r="X27" i="11"/>
  <c r="AB34" i="11"/>
  <c r="AV41" i="11"/>
  <c r="AR41" i="11"/>
  <c r="AC22" i="11"/>
  <c r="X22" i="11"/>
  <c r="AE22" i="11"/>
  <c r="AE37" i="11"/>
  <c r="AD37" i="11"/>
  <c r="AB37" i="11"/>
  <c r="AA37" i="11"/>
  <c r="X37" i="11"/>
  <c r="AF37" i="11"/>
  <c r="X11" i="11"/>
  <c r="AF11" i="11"/>
  <c r="AE11" i="11"/>
  <c r="AA11" i="11"/>
  <c r="AC11" i="11"/>
  <c r="Z11" i="11"/>
  <c r="AD31" i="11"/>
  <c r="X5" i="11"/>
  <c r="AE5" i="11"/>
  <c r="AF5" i="11"/>
  <c r="AC5" i="11"/>
  <c r="AN41" i="11"/>
  <c r="AD38" i="11"/>
  <c r="AB5" i="11"/>
  <c r="AC10" i="11"/>
  <c r="AE10" i="11"/>
  <c r="Z10" i="11"/>
  <c r="Y10" i="11"/>
  <c r="X10" i="11"/>
  <c r="Y28" i="11"/>
  <c r="AE32" i="11"/>
  <c r="AD32" i="11"/>
  <c r="AB32" i="11"/>
  <c r="Y36" i="11"/>
  <c r="X32" i="11"/>
  <c r="AC36" i="11"/>
  <c r="Y35" i="11"/>
  <c r="AD26" i="11"/>
  <c r="AB26" i="11"/>
  <c r="AA26" i="11"/>
  <c r="X26" i="11"/>
  <c r="AC26" i="11"/>
  <c r="Z14" i="11"/>
  <c r="AD27" i="11"/>
  <c r="Y22" i="11"/>
  <c r="Y27" i="11"/>
  <c r="BH8" i="11"/>
  <c r="B8" i="11" s="1"/>
  <c r="AF27" i="11"/>
  <c r="X23" i="11"/>
  <c r="AD23" i="11"/>
  <c r="AK41" i="11"/>
  <c r="X14" i="11"/>
  <c r="AE40" i="11"/>
  <c r="AD39" i="11"/>
  <c r="AA31" i="11"/>
  <c r="X31" i="11"/>
  <c r="AC29" i="11"/>
  <c r="AF25" i="11"/>
  <c r="AE25" i="11"/>
  <c r="AE29" i="11"/>
  <c r="AF14" i="11"/>
  <c r="AE20" i="11"/>
  <c r="AD36" i="11"/>
  <c r="AD9" i="11"/>
  <c r="AA5" i="11"/>
  <c r="AE39" i="11"/>
  <c r="AD25" i="11"/>
  <c r="AF9" i="11"/>
  <c r="AB6" i="11"/>
  <c r="AC13" i="11"/>
  <c r="AA13" i="11"/>
  <c r="Z13" i="11"/>
  <c r="Y13" i="11"/>
  <c r="X13" i="11"/>
  <c r="AE3" i="11"/>
  <c r="Z9" i="11"/>
  <c r="Z22" i="11"/>
  <c r="AA10" i="11"/>
  <c r="AC37" i="11"/>
  <c r="AB9" i="11"/>
  <c r="AC12" i="11"/>
  <c r="AB28" i="11"/>
  <c r="AB20" i="11"/>
  <c r="AD20" i="11"/>
  <c r="Y25" i="11"/>
  <c r="AC31" i="11"/>
  <c r="AF18" i="11"/>
  <c r="X18" i="11"/>
  <c r="BH18" i="11" s="1"/>
  <c r="B18" i="11" s="1"/>
  <c r="AC25" i="11"/>
  <c r="Z20" i="11"/>
  <c r="AE9" i="11"/>
  <c r="Z36" i="11"/>
  <c r="AF24" i="11"/>
  <c r="AC24" i="11"/>
  <c r="AE24" i="11"/>
  <c r="AD24" i="11"/>
  <c r="AA24" i="11"/>
  <c r="Z40" i="11"/>
  <c r="AB36" i="11"/>
  <c r="AA27" i="11"/>
  <c r="AD29" i="11"/>
  <c r="W41" i="11"/>
  <c r="X2" i="11"/>
  <c r="AF2" i="11"/>
  <c r="AE2" i="11"/>
  <c r="AD5" i="11"/>
  <c r="AF17" i="11"/>
  <c r="AA17" i="11"/>
  <c r="BH17" i="11" s="1"/>
  <c r="B17" i="11" s="1"/>
  <c r="AE18" i="11"/>
  <c r="AE23" i="11"/>
  <c r="AB3" i="11"/>
  <c r="AA12" i="11"/>
  <c r="AC40" i="11"/>
  <c r="Z2" i="11"/>
  <c r="AA19" i="11"/>
  <c r="AC19" i="11"/>
  <c r="AB19" i="11"/>
  <c r="X19" i="11"/>
  <c r="AS41" i="11"/>
  <c r="AF30" i="11"/>
  <c r="AE30" i="11"/>
  <c r="AC30" i="11"/>
  <c r="AB30" i="11"/>
  <c r="AC9" i="11"/>
  <c r="AF34" i="11"/>
  <c r="AE34" i="11"/>
  <c r="AD34" i="11"/>
  <c r="AF38" i="11"/>
  <c r="AE38" i="11"/>
  <c r="AC38" i="11"/>
  <c r="Y26" i="11"/>
  <c r="AB11" i="11"/>
  <c r="AE16" i="11"/>
  <c r="AD16" i="11"/>
  <c r="AC16" i="11"/>
  <c r="AA16" i="11"/>
  <c r="Z16" i="11"/>
  <c r="X16" i="11"/>
  <c r="Z19" i="11"/>
  <c r="AC6" i="11"/>
  <c r="AE6" i="11"/>
  <c r="BL22" i="9"/>
  <c r="BL33" i="9"/>
  <c r="BL37" i="9"/>
  <c r="BL40" i="9"/>
  <c r="BL41" i="9"/>
  <c r="BK22" i="9"/>
  <c r="BK33" i="9"/>
  <c r="BK38" i="9"/>
  <c r="BK41" i="9"/>
  <c r="BJ22" i="9"/>
  <c r="BJ33" i="9"/>
  <c r="BJ40" i="9"/>
  <c r="BJ41" i="9"/>
  <c r="BI22" i="9"/>
  <c r="BI33" i="9"/>
  <c r="BI38" i="9"/>
  <c r="BI39" i="9"/>
  <c r="BI40" i="9"/>
  <c r="BI41" i="9"/>
  <c r="BH22" i="9"/>
  <c r="BH33" i="9"/>
  <c r="BH38" i="9"/>
  <c r="BH40" i="9"/>
  <c r="BH41" i="9"/>
  <c r="BG22" i="9"/>
  <c r="BG33" i="9"/>
  <c r="BG37" i="9"/>
  <c r="BG38" i="9"/>
  <c r="BG40" i="9"/>
  <c r="BG41" i="9"/>
  <c r="BF33" i="9"/>
  <c r="BF38" i="9"/>
  <c r="BF40" i="9"/>
  <c r="BF41" i="9"/>
  <c r="BE33" i="9"/>
  <c r="BE36" i="9"/>
  <c r="BE37" i="9"/>
  <c r="BE39" i="9"/>
  <c r="BE40" i="9"/>
  <c r="V40" i="1"/>
  <c r="AO40" i="1" s="1"/>
  <c r="U40" i="1"/>
  <c r="BF40" i="1" s="1"/>
  <c r="T40" i="1"/>
  <c r="BE40" i="1" s="1"/>
  <c r="S40" i="1"/>
  <c r="BD40" i="1" s="1"/>
  <c r="R40" i="1"/>
  <c r="BC40" i="1" s="1"/>
  <c r="Q40" i="1"/>
  <c r="BB40" i="1" s="1"/>
  <c r="P40" i="1"/>
  <c r="AR40" i="1" s="1"/>
  <c r="O40" i="1"/>
  <c r="AQ40" i="1" s="1"/>
  <c r="N40" i="1"/>
  <c r="AP40" i="1" s="1"/>
  <c r="V39" i="1"/>
  <c r="AO39" i="1" s="1"/>
  <c r="U39" i="1"/>
  <c r="BF39" i="1" s="1"/>
  <c r="T39" i="1"/>
  <c r="BE39" i="1" s="1"/>
  <c r="S39" i="1"/>
  <c r="BD39" i="1" s="1"/>
  <c r="R39" i="1"/>
  <c r="BC39" i="1" s="1"/>
  <c r="Q39" i="1"/>
  <c r="BB39" i="1" s="1"/>
  <c r="P39" i="1"/>
  <c r="AR39" i="1" s="1"/>
  <c r="O39" i="1"/>
  <c r="AQ39" i="1" s="1"/>
  <c r="N39" i="1"/>
  <c r="AP39" i="1" s="1"/>
  <c r="V38" i="1"/>
  <c r="AO38" i="1" s="1"/>
  <c r="U38" i="1"/>
  <c r="BF38" i="1" s="1"/>
  <c r="T38" i="1"/>
  <c r="BE38" i="1" s="1"/>
  <c r="S38" i="1"/>
  <c r="BD38" i="1" s="1"/>
  <c r="R38" i="1"/>
  <c r="BC38" i="1" s="1"/>
  <c r="Q38" i="1"/>
  <c r="BB38" i="1" s="1"/>
  <c r="P38" i="1"/>
  <c r="AR38" i="1" s="1"/>
  <c r="O38" i="1"/>
  <c r="AQ38" i="1" s="1"/>
  <c r="N38" i="1"/>
  <c r="AP38" i="1" s="1"/>
  <c r="V37" i="1"/>
  <c r="AO37" i="1" s="1"/>
  <c r="U37" i="1"/>
  <c r="BF37" i="1" s="1"/>
  <c r="T37" i="1"/>
  <c r="BE37" i="1" s="1"/>
  <c r="S37" i="1"/>
  <c r="BD37" i="1" s="1"/>
  <c r="R37" i="1"/>
  <c r="BC37" i="1" s="1"/>
  <c r="Q37" i="1"/>
  <c r="BB37" i="1" s="1"/>
  <c r="P37" i="1"/>
  <c r="AR37" i="1" s="1"/>
  <c r="O37" i="1"/>
  <c r="AQ37" i="1" s="1"/>
  <c r="N37" i="1"/>
  <c r="V36" i="1"/>
  <c r="AO36" i="1" s="1"/>
  <c r="U36" i="1"/>
  <c r="BF36" i="1" s="1"/>
  <c r="T36" i="1"/>
  <c r="BE36" i="1" s="1"/>
  <c r="S36" i="1"/>
  <c r="BD36" i="1" s="1"/>
  <c r="R36" i="1"/>
  <c r="BC36" i="1" s="1"/>
  <c r="Q36" i="1"/>
  <c r="BB36" i="1" s="1"/>
  <c r="P36" i="1"/>
  <c r="AR36" i="1" s="1"/>
  <c r="O36" i="1"/>
  <c r="AQ36" i="1" s="1"/>
  <c r="N36" i="1"/>
  <c r="V35" i="1"/>
  <c r="AO35" i="1" s="1"/>
  <c r="U35" i="1"/>
  <c r="BF35" i="1" s="1"/>
  <c r="T35" i="1"/>
  <c r="BE35" i="1" s="1"/>
  <c r="S35" i="1"/>
  <c r="BD35" i="1" s="1"/>
  <c r="R35" i="1"/>
  <c r="BC35" i="1" s="1"/>
  <c r="Q35" i="1"/>
  <c r="BB35" i="1" s="1"/>
  <c r="P35" i="1"/>
  <c r="O35" i="1"/>
  <c r="N35" i="1"/>
  <c r="V34" i="1"/>
  <c r="U34" i="1"/>
  <c r="BF34" i="1" s="1"/>
  <c r="T34" i="1"/>
  <c r="BE34" i="1" s="1"/>
  <c r="S34" i="1"/>
  <c r="BD34" i="1" s="1"/>
  <c r="R34" i="1"/>
  <c r="BC34" i="1" s="1"/>
  <c r="Q34" i="1"/>
  <c r="P34" i="1"/>
  <c r="O34" i="1"/>
  <c r="N34" i="1"/>
  <c r="AG34" i="1" s="1"/>
  <c r="V33" i="1"/>
  <c r="BG33" i="1" s="1"/>
  <c r="U33" i="1"/>
  <c r="BF33" i="1" s="1"/>
  <c r="T33" i="1"/>
  <c r="S33" i="1"/>
  <c r="BD33" i="1" s="1"/>
  <c r="R33" i="1"/>
  <c r="BC33" i="1" s="1"/>
  <c r="Q33" i="1"/>
  <c r="BB33" i="1" s="1"/>
  <c r="P33" i="1"/>
  <c r="O33" i="1"/>
  <c r="N33" i="1"/>
  <c r="AG33" i="1" s="1"/>
  <c r="V32" i="1"/>
  <c r="AO32" i="1" s="1"/>
  <c r="U32" i="1"/>
  <c r="T32" i="1"/>
  <c r="S32" i="1"/>
  <c r="BD32" i="1" s="1"/>
  <c r="R32" i="1"/>
  <c r="Q32" i="1"/>
  <c r="BB32" i="1" s="1"/>
  <c r="P32" i="1"/>
  <c r="AI32" i="1" s="1"/>
  <c r="O32" i="1"/>
  <c r="AH32" i="1" s="1"/>
  <c r="N32" i="1"/>
  <c r="AY32" i="1" s="1"/>
  <c r="V31" i="1"/>
  <c r="AO31" i="1" s="1"/>
  <c r="U31" i="1"/>
  <c r="T31" i="1"/>
  <c r="S31" i="1"/>
  <c r="BD31" i="1" s="1"/>
  <c r="R31" i="1"/>
  <c r="BC31" i="1" s="1"/>
  <c r="Q31" i="1"/>
  <c r="BB31" i="1" s="1"/>
  <c r="P31" i="1"/>
  <c r="AI31" i="1" s="1"/>
  <c r="O31" i="1"/>
  <c r="AQ31" i="1" s="1"/>
  <c r="N31" i="1"/>
  <c r="V30" i="1"/>
  <c r="AO30" i="1" s="1"/>
  <c r="U30" i="1"/>
  <c r="T30" i="1"/>
  <c r="S30" i="1"/>
  <c r="BD30" i="1" s="1"/>
  <c r="R30" i="1"/>
  <c r="BC30" i="1" s="1"/>
  <c r="Q30" i="1"/>
  <c r="BB30" i="1" s="1"/>
  <c r="P30" i="1"/>
  <c r="AI30" i="1" s="1"/>
  <c r="O30" i="1"/>
  <c r="AZ30" i="1" s="1"/>
  <c r="N30" i="1"/>
  <c r="AG30" i="1" s="1"/>
  <c r="V29" i="1"/>
  <c r="AO29" i="1" s="1"/>
  <c r="U29" i="1"/>
  <c r="AW29" i="1" s="1"/>
  <c r="T29" i="1"/>
  <c r="AV29" i="1" s="1"/>
  <c r="S29" i="1"/>
  <c r="BD29" i="1" s="1"/>
  <c r="R29" i="1"/>
  <c r="BC29" i="1" s="1"/>
  <c r="Q29" i="1"/>
  <c r="AS29" i="1" s="1"/>
  <c r="P29" i="1"/>
  <c r="BA29" i="1" s="1"/>
  <c r="O29" i="1"/>
  <c r="AH29" i="1" s="1"/>
  <c r="N29" i="1"/>
  <c r="AY29" i="1" s="1"/>
  <c r="V28" i="1"/>
  <c r="AO28" i="1" s="1"/>
  <c r="U28" i="1"/>
  <c r="T28" i="1"/>
  <c r="S28" i="1"/>
  <c r="BD28" i="1" s="1"/>
  <c r="R28" i="1"/>
  <c r="BC28" i="1" s="1"/>
  <c r="Q28" i="1"/>
  <c r="AJ28" i="1" s="1"/>
  <c r="P28" i="1"/>
  <c r="AI28" i="1" s="1"/>
  <c r="O28" i="1"/>
  <c r="AH28" i="1" s="1"/>
  <c r="N28" i="1"/>
  <c r="AY28" i="1" s="1"/>
  <c r="V27" i="1"/>
  <c r="AO27" i="1" s="1"/>
  <c r="U27" i="1"/>
  <c r="T27" i="1"/>
  <c r="S27" i="1"/>
  <c r="BD27" i="1" s="1"/>
  <c r="R27" i="1"/>
  <c r="BC27" i="1" s="1"/>
  <c r="Q27" i="1"/>
  <c r="BB27" i="1" s="1"/>
  <c r="P27" i="1"/>
  <c r="AI27" i="1" s="1"/>
  <c r="O27" i="1"/>
  <c r="AZ27" i="1" s="1"/>
  <c r="N27" i="1"/>
  <c r="V26" i="1"/>
  <c r="AO26" i="1" s="1"/>
  <c r="U26" i="1"/>
  <c r="T26" i="1"/>
  <c r="S26" i="1"/>
  <c r="BD26" i="1" s="1"/>
  <c r="R26" i="1"/>
  <c r="BC26" i="1" s="1"/>
  <c r="Q26" i="1"/>
  <c r="BB26" i="1" s="1"/>
  <c r="P26" i="1"/>
  <c r="AI26" i="1" s="1"/>
  <c r="O26" i="1"/>
  <c r="AZ26" i="1" s="1"/>
  <c r="N26" i="1"/>
  <c r="AG26" i="1" s="1"/>
  <c r="V25" i="1"/>
  <c r="AO25" i="1" s="1"/>
  <c r="U25" i="1"/>
  <c r="AW25" i="1" s="1"/>
  <c r="T25" i="1"/>
  <c r="AV25" i="1" s="1"/>
  <c r="S25" i="1"/>
  <c r="BD25" i="1" s="1"/>
  <c r="R25" i="1"/>
  <c r="BC25" i="1" s="1"/>
  <c r="Q25" i="1"/>
  <c r="AS25" i="1" s="1"/>
  <c r="P25" i="1"/>
  <c r="BA25" i="1" s="1"/>
  <c r="O25" i="1"/>
  <c r="AH25" i="1" s="1"/>
  <c r="N25" i="1"/>
  <c r="AG25" i="1" s="1"/>
  <c r="V24" i="1"/>
  <c r="AO24" i="1" s="1"/>
  <c r="U24" i="1"/>
  <c r="T24" i="1"/>
  <c r="AV24" i="1" s="1"/>
  <c r="S24" i="1"/>
  <c r="BD24" i="1" s="1"/>
  <c r="R24" i="1"/>
  <c r="BC24" i="1" s="1"/>
  <c r="Q24" i="1"/>
  <c r="P24" i="1"/>
  <c r="AI24" i="1" s="1"/>
  <c r="O24" i="1"/>
  <c r="AH24" i="1" s="1"/>
  <c r="N24" i="1"/>
  <c r="AG24" i="1" s="1"/>
  <c r="V23" i="1"/>
  <c r="AO23" i="1" s="1"/>
  <c r="U23" i="1"/>
  <c r="T23" i="1"/>
  <c r="S23" i="1"/>
  <c r="BD23" i="1" s="1"/>
  <c r="R23" i="1"/>
  <c r="BC23" i="1" s="1"/>
  <c r="Q23" i="1"/>
  <c r="BB23" i="1" s="1"/>
  <c r="P23" i="1"/>
  <c r="AI23" i="1" s="1"/>
  <c r="O23" i="1"/>
  <c r="AH23" i="1" s="1"/>
  <c r="N23" i="1"/>
  <c r="V22" i="1"/>
  <c r="AO22" i="1" s="1"/>
  <c r="U22" i="1"/>
  <c r="T22" i="1"/>
  <c r="S22" i="1"/>
  <c r="BD22" i="1" s="1"/>
  <c r="R22" i="1"/>
  <c r="BC22" i="1" s="1"/>
  <c r="Q22" i="1"/>
  <c r="BB22" i="1" s="1"/>
  <c r="P22" i="1"/>
  <c r="AI22" i="1" s="1"/>
  <c r="O22" i="1"/>
  <c r="AZ22" i="1" s="1"/>
  <c r="N22" i="1"/>
  <c r="AG22" i="1" s="1"/>
  <c r="AW21" i="1"/>
  <c r="AV21" i="1"/>
  <c r="V21" i="1"/>
  <c r="AO21" i="1" s="1"/>
  <c r="U21" i="1"/>
  <c r="T21" i="1"/>
  <c r="S21" i="1"/>
  <c r="BD21" i="1" s="1"/>
  <c r="R21" i="1"/>
  <c r="BC21" i="1" s="1"/>
  <c r="Q21" i="1"/>
  <c r="AS21" i="1" s="1"/>
  <c r="P21" i="1"/>
  <c r="AR21" i="1" s="1"/>
  <c r="O21" i="1"/>
  <c r="AH21" i="1" s="1"/>
  <c r="N21" i="1"/>
  <c r="AY21" i="1" s="1"/>
  <c r="V20" i="1"/>
  <c r="AO20" i="1" s="1"/>
  <c r="U20" i="1"/>
  <c r="T20" i="1"/>
  <c r="AV20" i="1" s="1"/>
  <c r="S20" i="1"/>
  <c r="BD20" i="1" s="1"/>
  <c r="R20" i="1"/>
  <c r="BC20" i="1" s="1"/>
  <c r="Q20" i="1"/>
  <c r="P20" i="1"/>
  <c r="AI20" i="1" s="1"/>
  <c r="O20" i="1"/>
  <c r="AZ20" i="1" s="1"/>
  <c r="N20" i="1"/>
  <c r="AG20" i="1" s="1"/>
  <c r="V19" i="1"/>
  <c r="AO19" i="1" s="1"/>
  <c r="U19" i="1"/>
  <c r="T19" i="1"/>
  <c r="S19" i="1"/>
  <c r="BD19" i="1" s="1"/>
  <c r="R19" i="1"/>
  <c r="BC19" i="1" s="1"/>
  <c r="Q19" i="1"/>
  <c r="BB19" i="1" s="1"/>
  <c r="P19" i="1"/>
  <c r="AR19" i="1" s="1"/>
  <c r="O19" i="1"/>
  <c r="N19" i="1"/>
  <c r="AY19" i="1" s="1"/>
  <c r="V18" i="1"/>
  <c r="AO18" i="1" s="1"/>
  <c r="U18" i="1"/>
  <c r="AW18" i="1" s="1"/>
  <c r="T18" i="1"/>
  <c r="BE18" i="1" s="1"/>
  <c r="S18" i="1"/>
  <c r="BD18" i="1" s="1"/>
  <c r="R18" i="1"/>
  <c r="BC18" i="1" s="1"/>
  <c r="Q18" i="1"/>
  <c r="BB18" i="1" s="1"/>
  <c r="P18" i="1"/>
  <c r="O18" i="1"/>
  <c r="AZ18" i="1" s="1"/>
  <c r="N18" i="1"/>
  <c r="AY18" i="1" s="1"/>
  <c r="V17" i="1"/>
  <c r="AX17" i="1" s="1"/>
  <c r="U17" i="1"/>
  <c r="T17" i="1"/>
  <c r="BE17" i="1" s="1"/>
  <c r="S17" i="1"/>
  <c r="BD17" i="1" s="1"/>
  <c r="R17" i="1"/>
  <c r="BC17" i="1" s="1"/>
  <c r="Q17" i="1"/>
  <c r="BB17" i="1" s="1"/>
  <c r="P17" i="1"/>
  <c r="AR17" i="1" s="1"/>
  <c r="O17" i="1"/>
  <c r="AZ17" i="1" s="1"/>
  <c r="N17" i="1"/>
  <c r="AY17" i="1" s="1"/>
  <c r="V16" i="1"/>
  <c r="AO16" i="1" s="1"/>
  <c r="U16" i="1"/>
  <c r="AW16" i="1" s="1"/>
  <c r="T16" i="1"/>
  <c r="AV16" i="1" s="1"/>
  <c r="S16" i="1"/>
  <c r="BD16" i="1" s="1"/>
  <c r="R16" i="1"/>
  <c r="AT16" i="1" s="1"/>
  <c r="Q16" i="1"/>
  <c r="AS16" i="1" s="1"/>
  <c r="P16" i="1"/>
  <c r="BA16" i="1" s="1"/>
  <c r="O16" i="1"/>
  <c r="N16" i="1"/>
  <c r="AY16" i="1" s="1"/>
  <c r="V15" i="1"/>
  <c r="AO15" i="1" s="1"/>
  <c r="U15" i="1"/>
  <c r="AW15" i="1" s="1"/>
  <c r="T15" i="1"/>
  <c r="AM15" i="1" s="1"/>
  <c r="S15" i="1"/>
  <c r="BD15" i="1" s="1"/>
  <c r="R15" i="1"/>
  <c r="AK15" i="1" s="1"/>
  <c r="Q15" i="1"/>
  <c r="AJ15" i="1" s="1"/>
  <c r="P15" i="1"/>
  <c r="AR15" i="1" s="1"/>
  <c r="O15" i="1"/>
  <c r="AZ15" i="1" s="1"/>
  <c r="N15" i="1"/>
  <c r="V14" i="1"/>
  <c r="AX14" i="1" s="1"/>
  <c r="U14" i="1"/>
  <c r="T14" i="1"/>
  <c r="AV14" i="1" s="1"/>
  <c r="S14" i="1"/>
  <c r="BD14" i="1" s="1"/>
  <c r="R14" i="1"/>
  <c r="AT14" i="1" s="1"/>
  <c r="Q14" i="1"/>
  <c r="BB14" i="1" s="1"/>
  <c r="P14" i="1"/>
  <c r="AR14" i="1" s="1"/>
  <c r="O14" i="1"/>
  <c r="AZ14" i="1" s="1"/>
  <c r="N14" i="1"/>
  <c r="V13" i="1"/>
  <c r="BG13" i="1" s="1"/>
  <c r="U13" i="1"/>
  <c r="BF13" i="1" s="1"/>
  <c r="T13" i="1"/>
  <c r="AV13" i="1" s="1"/>
  <c r="S13" i="1"/>
  <c r="BD13" i="1" s="1"/>
  <c r="R13" i="1"/>
  <c r="AT13" i="1" s="1"/>
  <c r="Q13" i="1"/>
  <c r="AS13" i="1" s="1"/>
  <c r="P13" i="1"/>
  <c r="AR13" i="1" s="1"/>
  <c r="O13" i="1"/>
  <c r="AQ13" i="1" s="1"/>
  <c r="N13" i="1"/>
  <c r="AP13" i="1" s="1"/>
  <c r="V12" i="1"/>
  <c r="BG12" i="1" s="1"/>
  <c r="U12" i="1"/>
  <c r="BF12" i="1" s="1"/>
  <c r="T12" i="1"/>
  <c r="AV12" i="1" s="1"/>
  <c r="S12" i="1"/>
  <c r="AU12" i="1" s="1"/>
  <c r="R12" i="1"/>
  <c r="AT12" i="1" s="1"/>
  <c r="Q12" i="1"/>
  <c r="AS12" i="1" s="1"/>
  <c r="P12" i="1"/>
  <c r="AR12" i="1" s="1"/>
  <c r="O12" i="1"/>
  <c r="AQ12" i="1" s="1"/>
  <c r="N12" i="1"/>
  <c r="AP12" i="1" s="1"/>
  <c r="V11" i="1"/>
  <c r="BG11" i="1" s="1"/>
  <c r="U11" i="1"/>
  <c r="BF11" i="1" s="1"/>
  <c r="T11" i="1"/>
  <c r="AV11" i="1" s="1"/>
  <c r="S11" i="1"/>
  <c r="AU11" i="1" s="1"/>
  <c r="R11" i="1"/>
  <c r="AT11" i="1" s="1"/>
  <c r="Q11" i="1"/>
  <c r="AS11" i="1" s="1"/>
  <c r="P11" i="1"/>
  <c r="AR11" i="1" s="1"/>
  <c r="O11" i="1"/>
  <c r="AQ11" i="1" s="1"/>
  <c r="N11" i="1"/>
  <c r="AP11" i="1" s="1"/>
  <c r="V10" i="1"/>
  <c r="BG10" i="1" s="1"/>
  <c r="U10" i="1"/>
  <c r="BF10" i="1" s="1"/>
  <c r="T10" i="1"/>
  <c r="AV10" i="1" s="1"/>
  <c r="S10" i="1"/>
  <c r="AU10" i="1" s="1"/>
  <c r="R10" i="1"/>
  <c r="AT10" i="1" s="1"/>
  <c r="Q10" i="1"/>
  <c r="AS10" i="1" s="1"/>
  <c r="P10" i="1"/>
  <c r="AR10" i="1" s="1"/>
  <c r="O10" i="1"/>
  <c r="AQ10" i="1" s="1"/>
  <c r="N10" i="1"/>
  <c r="AP10" i="1" s="1"/>
  <c r="V9" i="1"/>
  <c r="BG9" i="1" s="1"/>
  <c r="U9" i="1"/>
  <c r="BF9" i="1" s="1"/>
  <c r="T9" i="1"/>
  <c r="AV9" i="1" s="1"/>
  <c r="S9" i="1"/>
  <c r="AU9" i="1" s="1"/>
  <c r="R9" i="1"/>
  <c r="AT9" i="1" s="1"/>
  <c r="Q9" i="1"/>
  <c r="AS9" i="1" s="1"/>
  <c r="P9" i="1"/>
  <c r="AR9" i="1" s="1"/>
  <c r="O9" i="1"/>
  <c r="AQ9" i="1" s="1"/>
  <c r="N9" i="1"/>
  <c r="AP9" i="1" s="1"/>
  <c r="V8" i="1"/>
  <c r="BG8" i="1" s="1"/>
  <c r="U8" i="1"/>
  <c r="BF8" i="1" s="1"/>
  <c r="T8" i="1"/>
  <c r="AV8" i="1" s="1"/>
  <c r="S8" i="1"/>
  <c r="AU8" i="1" s="1"/>
  <c r="R8" i="1"/>
  <c r="AT8" i="1" s="1"/>
  <c r="Q8" i="1"/>
  <c r="AS8" i="1" s="1"/>
  <c r="P8" i="1"/>
  <c r="AR8" i="1" s="1"/>
  <c r="O8" i="1"/>
  <c r="AQ8" i="1" s="1"/>
  <c r="N8" i="1"/>
  <c r="AP8" i="1" s="1"/>
  <c r="V7" i="1"/>
  <c r="BG7" i="1" s="1"/>
  <c r="U7" i="1"/>
  <c r="BF7" i="1" s="1"/>
  <c r="T7" i="1"/>
  <c r="AV7" i="1" s="1"/>
  <c r="S7" i="1"/>
  <c r="AU7" i="1" s="1"/>
  <c r="R7" i="1"/>
  <c r="AT7" i="1" s="1"/>
  <c r="Q7" i="1"/>
  <c r="AS7" i="1" s="1"/>
  <c r="P7" i="1"/>
  <c r="AR7" i="1" s="1"/>
  <c r="O7" i="1"/>
  <c r="AQ7" i="1" s="1"/>
  <c r="N7" i="1"/>
  <c r="AP7" i="1" s="1"/>
  <c r="AV6" i="1"/>
  <c r="V6" i="1"/>
  <c r="BG6" i="1" s="1"/>
  <c r="U6" i="1"/>
  <c r="BF6" i="1" s="1"/>
  <c r="T6" i="1"/>
  <c r="S6" i="1"/>
  <c r="AU6" i="1" s="1"/>
  <c r="R6" i="1"/>
  <c r="AT6" i="1" s="1"/>
  <c r="Q6" i="1"/>
  <c r="AS6" i="1" s="1"/>
  <c r="P6" i="1"/>
  <c r="AR6" i="1" s="1"/>
  <c r="O6" i="1"/>
  <c r="AQ6" i="1" s="1"/>
  <c r="N6" i="1"/>
  <c r="AP6" i="1" s="1"/>
  <c r="V5" i="1"/>
  <c r="BG5" i="1" s="1"/>
  <c r="U5" i="1"/>
  <c r="BF5" i="1" s="1"/>
  <c r="T5" i="1"/>
  <c r="AV5" i="1" s="1"/>
  <c r="S5" i="1"/>
  <c r="AU5" i="1" s="1"/>
  <c r="R5" i="1"/>
  <c r="AT5" i="1" s="1"/>
  <c r="Q5" i="1"/>
  <c r="AS5" i="1" s="1"/>
  <c r="P5" i="1"/>
  <c r="AR5" i="1" s="1"/>
  <c r="O5" i="1"/>
  <c r="AQ5" i="1" s="1"/>
  <c r="N5" i="1"/>
  <c r="AP5" i="1" s="1"/>
  <c r="V4" i="1"/>
  <c r="BG4" i="1" s="1"/>
  <c r="U4" i="1"/>
  <c r="BF4" i="1" s="1"/>
  <c r="T4" i="1"/>
  <c r="AV4" i="1" s="1"/>
  <c r="S4" i="1"/>
  <c r="AU4" i="1" s="1"/>
  <c r="R4" i="1"/>
  <c r="AT4" i="1" s="1"/>
  <c r="Q4" i="1"/>
  <c r="AS4" i="1" s="1"/>
  <c r="P4" i="1"/>
  <c r="AR4" i="1" s="1"/>
  <c r="O4" i="1"/>
  <c r="AQ4" i="1" s="1"/>
  <c r="N4" i="1"/>
  <c r="AP4" i="1" s="1"/>
  <c r="V3" i="1"/>
  <c r="BG3" i="1" s="1"/>
  <c r="U3" i="1"/>
  <c r="BF3" i="1" s="1"/>
  <c r="T3" i="1"/>
  <c r="AV3" i="1" s="1"/>
  <c r="S3" i="1"/>
  <c r="AU3" i="1" s="1"/>
  <c r="R3" i="1"/>
  <c r="AT3" i="1" s="1"/>
  <c r="Q3" i="1"/>
  <c r="AS3" i="1" s="1"/>
  <c r="P3" i="1"/>
  <c r="AR3" i="1" s="1"/>
  <c r="O3" i="1"/>
  <c r="AQ3" i="1" s="1"/>
  <c r="N3" i="1"/>
  <c r="AP3" i="1" s="1"/>
  <c r="V2" i="1"/>
  <c r="AX2" i="1" s="1"/>
  <c r="U2" i="1"/>
  <c r="AW2" i="1" s="1"/>
  <c r="T2" i="1"/>
  <c r="AV2" i="1" s="1"/>
  <c r="S2" i="1"/>
  <c r="AU2" i="1" s="1"/>
  <c r="R2" i="1"/>
  <c r="BC2" i="1" s="1"/>
  <c r="Q2" i="1"/>
  <c r="P2" i="1"/>
  <c r="AI2" i="1" s="1"/>
  <c r="O2" i="1"/>
  <c r="AH2" i="1" s="1"/>
  <c r="N2" i="1"/>
  <c r="AP2" i="1" s="1"/>
  <c r="V40" i="8"/>
  <c r="AO40" i="8" s="1"/>
  <c r="U40" i="8"/>
  <c r="BF40" i="8" s="1"/>
  <c r="T40" i="8"/>
  <c r="BE40" i="8" s="1"/>
  <c r="S40" i="8"/>
  <c r="BD40" i="8" s="1"/>
  <c r="R40" i="8"/>
  <c r="Q40" i="8"/>
  <c r="BB40" i="8" s="1"/>
  <c r="P40" i="8"/>
  <c r="O40" i="8"/>
  <c r="AQ40" i="8" s="1"/>
  <c r="N40" i="8"/>
  <c r="AP40" i="8" s="1"/>
  <c r="V39" i="8"/>
  <c r="AO39" i="8" s="1"/>
  <c r="U39" i="8"/>
  <c r="BF39" i="8" s="1"/>
  <c r="T39" i="8"/>
  <c r="BE39" i="8" s="1"/>
  <c r="S39" i="8"/>
  <c r="BD39" i="8" s="1"/>
  <c r="R39" i="8"/>
  <c r="Q39" i="8"/>
  <c r="BB39" i="8" s="1"/>
  <c r="P39" i="8"/>
  <c r="O39" i="8"/>
  <c r="AQ39" i="8" s="1"/>
  <c r="N39" i="8"/>
  <c r="AP39" i="8" s="1"/>
  <c r="V38" i="8"/>
  <c r="AO38" i="8" s="1"/>
  <c r="U38" i="8"/>
  <c r="BF38" i="8" s="1"/>
  <c r="T38" i="8"/>
  <c r="BE38" i="8" s="1"/>
  <c r="S38" i="8"/>
  <c r="BD38" i="8" s="1"/>
  <c r="R38" i="8"/>
  <c r="Q38" i="8"/>
  <c r="P38" i="8"/>
  <c r="O38" i="8"/>
  <c r="AQ38" i="8" s="1"/>
  <c r="N38" i="8"/>
  <c r="AP38" i="8" s="1"/>
  <c r="V37" i="8"/>
  <c r="AO37" i="8" s="1"/>
  <c r="U37" i="8"/>
  <c r="BF37" i="8" s="1"/>
  <c r="T37" i="8"/>
  <c r="BE37" i="8" s="1"/>
  <c r="S37" i="8"/>
  <c r="BD37" i="8" s="1"/>
  <c r="R37" i="8"/>
  <c r="Q37" i="8"/>
  <c r="P37" i="8"/>
  <c r="O37" i="8"/>
  <c r="AQ37" i="8" s="1"/>
  <c r="N37" i="8"/>
  <c r="AP37" i="8" s="1"/>
  <c r="V36" i="8"/>
  <c r="AO36" i="8" s="1"/>
  <c r="U36" i="8"/>
  <c r="BF36" i="8" s="1"/>
  <c r="T36" i="8"/>
  <c r="BE36" i="8" s="1"/>
  <c r="S36" i="8"/>
  <c r="BD36" i="8" s="1"/>
  <c r="R36" i="8"/>
  <c r="Q36" i="8"/>
  <c r="P36" i="8"/>
  <c r="O36" i="8"/>
  <c r="AQ36" i="8" s="1"/>
  <c r="N36" i="8"/>
  <c r="AP36" i="8" s="1"/>
  <c r="V35" i="8"/>
  <c r="AO35" i="8" s="1"/>
  <c r="U35" i="8"/>
  <c r="BF35" i="8" s="1"/>
  <c r="T35" i="8"/>
  <c r="BE35" i="8" s="1"/>
  <c r="S35" i="8"/>
  <c r="BD35" i="8" s="1"/>
  <c r="R35" i="8"/>
  <c r="AT35" i="8" s="1"/>
  <c r="Q35" i="8"/>
  <c r="P35" i="8"/>
  <c r="O35" i="8"/>
  <c r="AQ35" i="8" s="1"/>
  <c r="N35" i="8"/>
  <c r="AG35" i="8" s="1"/>
  <c r="V34" i="8"/>
  <c r="AO34" i="8" s="1"/>
  <c r="U34" i="8"/>
  <c r="T34" i="8"/>
  <c r="S34" i="8"/>
  <c r="BD34" i="8" s="1"/>
  <c r="R34" i="8"/>
  <c r="AK34" i="8" s="1"/>
  <c r="Q34" i="8"/>
  <c r="BB34" i="8" s="1"/>
  <c r="P34" i="8"/>
  <c r="O34" i="8"/>
  <c r="AQ34" i="8" s="1"/>
  <c r="N34" i="8"/>
  <c r="AG34" i="8" s="1"/>
  <c r="V33" i="8"/>
  <c r="AO33" i="8" s="1"/>
  <c r="U33" i="8"/>
  <c r="T33" i="8"/>
  <c r="S33" i="8"/>
  <c r="BD33" i="8" s="1"/>
  <c r="R33" i="8"/>
  <c r="AK33" i="8" s="1"/>
  <c r="Q33" i="8"/>
  <c r="AS33" i="8" s="1"/>
  <c r="P33" i="8"/>
  <c r="BA33" i="8" s="1"/>
  <c r="O33" i="8"/>
  <c r="AH33" i="8" s="1"/>
  <c r="N33" i="8"/>
  <c r="AG33" i="8" s="1"/>
  <c r="V32" i="8"/>
  <c r="AO32" i="8" s="1"/>
  <c r="U32" i="8"/>
  <c r="T32" i="8"/>
  <c r="AV32" i="8" s="1"/>
  <c r="S32" i="8"/>
  <c r="BD32" i="8" s="1"/>
  <c r="R32" i="8"/>
  <c r="AK32" i="8" s="1"/>
  <c r="Q32" i="8"/>
  <c r="BB32" i="8" s="1"/>
  <c r="P32" i="8"/>
  <c r="AI32" i="8" s="1"/>
  <c r="O32" i="8"/>
  <c r="AH32" i="8" s="1"/>
  <c r="N32" i="8"/>
  <c r="AY32" i="8" s="1"/>
  <c r="V31" i="8"/>
  <c r="AO31" i="8" s="1"/>
  <c r="U31" i="8"/>
  <c r="AW31" i="8" s="1"/>
  <c r="T31" i="8"/>
  <c r="AV31" i="8" s="1"/>
  <c r="S31" i="8"/>
  <c r="BD31" i="8" s="1"/>
  <c r="R31" i="8"/>
  <c r="BC31" i="8" s="1"/>
  <c r="Q31" i="8"/>
  <c r="AS31" i="8" s="1"/>
  <c r="P31" i="8"/>
  <c r="BA31" i="8" s="1"/>
  <c r="O31" i="8"/>
  <c r="AH31" i="8" s="1"/>
  <c r="N31" i="8"/>
  <c r="AG31" i="8" s="1"/>
  <c r="V30" i="8"/>
  <c r="AO30" i="8" s="1"/>
  <c r="U30" i="8"/>
  <c r="T30" i="8"/>
  <c r="AV30" i="8" s="1"/>
  <c r="S30" i="8"/>
  <c r="BD30" i="8" s="1"/>
  <c r="R30" i="8"/>
  <c r="BC30" i="8" s="1"/>
  <c r="Q30" i="8"/>
  <c r="AS30" i="8" s="1"/>
  <c r="P30" i="8"/>
  <c r="AI30" i="8" s="1"/>
  <c r="O30" i="8"/>
  <c r="AH30" i="8" s="1"/>
  <c r="N30" i="8"/>
  <c r="AG30" i="8" s="1"/>
  <c r="V29" i="8"/>
  <c r="AO29" i="8" s="1"/>
  <c r="U29" i="8"/>
  <c r="AW29" i="8" s="1"/>
  <c r="T29" i="8"/>
  <c r="S29" i="8"/>
  <c r="BD29" i="8" s="1"/>
  <c r="R29" i="8"/>
  <c r="BC29" i="8" s="1"/>
  <c r="Q29" i="8"/>
  <c r="BB29" i="8" s="1"/>
  <c r="P29" i="8"/>
  <c r="AI29" i="8" s="1"/>
  <c r="O29" i="8"/>
  <c r="AQ29" i="8" s="1"/>
  <c r="N29" i="8"/>
  <c r="AY29" i="8" s="1"/>
  <c r="V28" i="8"/>
  <c r="AO28" i="8" s="1"/>
  <c r="U28" i="8"/>
  <c r="T28" i="8"/>
  <c r="S28" i="8"/>
  <c r="BD28" i="8" s="1"/>
  <c r="R28" i="8"/>
  <c r="BC28" i="8" s="1"/>
  <c r="Q28" i="8"/>
  <c r="AJ28" i="8" s="1"/>
  <c r="P28" i="8"/>
  <c r="AI28" i="8" s="1"/>
  <c r="O28" i="8"/>
  <c r="AQ28" i="8" s="1"/>
  <c r="N28" i="8"/>
  <c r="AY28" i="8" s="1"/>
  <c r="V27" i="8"/>
  <c r="AO27" i="8" s="1"/>
  <c r="U27" i="8"/>
  <c r="AW27" i="8" s="1"/>
  <c r="T27" i="8"/>
  <c r="AV27" i="8" s="1"/>
  <c r="S27" i="8"/>
  <c r="BD27" i="8" s="1"/>
  <c r="R27" i="8"/>
  <c r="BC27" i="8" s="1"/>
  <c r="Q27" i="8"/>
  <c r="AS27" i="8" s="1"/>
  <c r="P27" i="8"/>
  <c r="AI27" i="8" s="1"/>
  <c r="O27" i="8"/>
  <c r="AH27" i="8" s="1"/>
  <c r="N27" i="8"/>
  <c r="AG27" i="8" s="1"/>
  <c r="V26" i="8"/>
  <c r="AO26" i="8" s="1"/>
  <c r="U26" i="8"/>
  <c r="T26" i="8"/>
  <c r="S26" i="8"/>
  <c r="BD26" i="8" s="1"/>
  <c r="R26" i="8"/>
  <c r="BC26" i="8" s="1"/>
  <c r="Q26" i="8"/>
  <c r="BB26" i="8" s="1"/>
  <c r="P26" i="8"/>
  <c r="AI26" i="8" s="1"/>
  <c r="O26" i="8"/>
  <c r="AZ26" i="8" s="1"/>
  <c r="N26" i="8"/>
  <c r="AG26" i="8" s="1"/>
  <c r="V25" i="8"/>
  <c r="AO25" i="8" s="1"/>
  <c r="U25" i="8"/>
  <c r="AW25" i="8" s="1"/>
  <c r="T25" i="8"/>
  <c r="AV25" i="8" s="1"/>
  <c r="S25" i="8"/>
  <c r="BD25" i="8" s="1"/>
  <c r="R25" i="8"/>
  <c r="BC25" i="8" s="1"/>
  <c r="Q25" i="8"/>
  <c r="BB25" i="8" s="1"/>
  <c r="P25" i="8"/>
  <c r="AI25" i="8" s="1"/>
  <c r="O25" i="8"/>
  <c r="N25" i="8"/>
  <c r="AY25" i="8" s="1"/>
  <c r="V24" i="8"/>
  <c r="AO24" i="8" s="1"/>
  <c r="U24" i="8"/>
  <c r="T24" i="8"/>
  <c r="S24" i="8"/>
  <c r="BD24" i="8" s="1"/>
  <c r="R24" i="8"/>
  <c r="BC24" i="8" s="1"/>
  <c r="Q24" i="8"/>
  <c r="AJ24" i="8" s="1"/>
  <c r="P24" i="8"/>
  <c r="AI24" i="8" s="1"/>
  <c r="O24" i="8"/>
  <c r="AZ24" i="8" s="1"/>
  <c r="N24" i="8"/>
  <c r="AG24" i="8" s="1"/>
  <c r="V23" i="8"/>
  <c r="AO23" i="8" s="1"/>
  <c r="U23" i="8"/>
  <c r="AW23" i="8" s="1"/>
  <c r="T23" i="8"/>
  <c r="AV23" i="8" s="1"/>
  <c r="S23" i="8"/>
  <c r="BD23" i="8" s="1"/>
  <c r="R23" i="8"/>
  <c r="BC23" i="8" s="1"/>
  <c r="Q23" i="8"/>
  <c r="AS23" i="8" s="1"/>
  <c r="P23" i="8"/>
  <c r="AI23" i="8" s="1"/>
  <c r="O23" i="8"/>
  <c r="AH23" i="8" s="1"/>
  <c r="N23" i="8"/>
  <c r="AG23" i="8" s="1"/>
  <c r="V22" i="8"/>
  <c r="AO22" i="8" s="1"/>
  <c r="U22" i="8"/>
  <c r="T22" i="8"/>
  <c r="BE22" i="8" s="1"/>
  <c r="S22" i="8"/>
  <c r="BD22" i="8" s="1"/>
  <c r="R22" i="8"/>
  <c r="AT22" i="8" s="1"/>
  <c r="Q22" i="8"/>
  <c r="AS22" i="8" s="1"/>
  <c r="P22" i="8"/>
  <c r="BA22" i="8" s="1"/>
  <c r="O22" i="8"/>
  <c r="AZ22" i="8" s="1"/>
  <c r="N22" i="8"/>
  <c r="V21" i="8"/>
  <c r="AO21" i="8" s="1"/>
  <c r="U21" i="8"/>
  <c r="T21" i="8"/>
  <c r="BE21" i="8" s="1"/>
  <c r="S21" i="8"/>
  <c r="BD21" i="8" s="1"/>
  <c r="R21" i="8"/>
  <c r="AK21" i="8" s="1"/>
  <c r="Q21" i="8"/>
  <c r="AJ21" i="8" s="1"/>
  <c r="P21" i="8"/>
  <c r="BA21" i="8" s="1"/>
  <c r="O21" i="8"/>
  <c r="AZ21" i="8" s="1"/>
  <c r="N21" i="8"/>
  <c r="AG21" i="8" s="1"/>
  <c r="V20" i="8"/>
  <c r="AO20" i="8" s="1"/>
  <c r="U20" i="8"/>
  <c r="T20" i="8"/>
  <c r="BE20" i="8" s="1"/>
  <c r="S20" i="8"/>
  <c r="BD20" i="8" s="1"/>
  <c r="R20" i="8"/>
  <c r="BC20" i="8" s="1"/>
  <c r="Q20" i="8"/>
  <c r="AS20" i="8" s="1"/>
  <c r="P20" i="8"/>
  <c r="BA20" i="8" s="1"/>
  <c r="O20" i="8"/>
  <c r="AZ20" i="8" s="1"/>
  <c r="N20" i="8"/>
  <c r="AY20" i="8" s="1"/>
  <c r="V19" i="8"/>
  <c r="AO19" i="8" s="1"/>
  <c r="U19" i="8"/>
  <c r="T19" i="8"/>
  <c r="BE19" i="8" s="1"/>
  <c r="S19" i="8"/>
  <c r="BD19" i="8" s="1"/>
  <c r="R19" i="8"/>
  <c r="AK19" i="8" s="1"/>
  <c r="Q19" i="8"/>
  <c r="AJ19" i="8" s="1"/>
  <c r="P19" i="8"/>
  <c r="BA19" i="8" s="1"/>
  <c r="O19" i="8"/>
  <c r="AQ19" i="8" s="1"/>
  <c r="N19" i="8"/>
  <c r="AY19" i="8" s="1"/>
  <c r="V18" i="8"/>
  <c r="AO18" i="8" s="1"/>
  <c r="U18" i="8"/>
  <c r="AW18" i="8" s="1"/>
  <c r="T18" i="8"/>
  <c r="BE18" i="8" s="1"/>
  <c r="S18" i="8"/>
  <c r="BD18" i="8" s="1"/>
  <c r="R18" i="8"/>
  <c r="BC18" i="8" s="1"/>
  <c r="Q18" i="8"/>
  <c r="AS18" i="8" s="1"/>
  <c r="P18" i="8"/>
  <c r="AR18" i="8" s="1"/>
  <c r="O18" i="8"/>
  <c r="N18" i="8"/>
  <c r="AY18" i="8" s="1"/>
  <c r="V17" i="8"/>
  <c r="AO17" i="8" s="1"/>
  <c r="U17" i="8"/>
  <c r="AN17" i="8" s="1"/>
  <c r="T17" i="8"/>
  <c r="BE17" i="8" s="1"/>
  <c r="S17" i="8"/>
  <c r="BD17" i="8" s="1"/>
  <c r="R17" i="8"/>
  <c r="BC17" i="8" s="1"/>
  <c r="Q17" i="8"/>
  <c r="BB17" i="8" s="1"/>
  <c r="P17" i="8"/>
  <c r="AI17" i="8" s="1"/>
  <c r="O17" i="8"/>
  <c r="AQ17" i="8" s="1"/>
  <c r="N17" i="8"/>
  <c r="AG17" i="8" s="1"/>
  <c r="V16" i="8"/>
  <c r="AO16" i="8" s="1"/>
  <c r="U16" i="8"/>
  <c r="AN16" i="8" s="1"/>
  <c r="T16" i="8"/>
  <c r="BE16" i="8" s="1"/>
  <c r="S16" i="8"/>
  <c r="BD16" i="8" s="1"/>
  <c r="R16" i="8"/>
  <c r="AT16" i="8" s="1"/>
  <c r="Q16" i="8"/>
  <c r="BB16" i="8" s="1"/>
  <c r="P16" i="8"/>
  <c r="AR16" i="8" s="1"/>
  <c r="O16" i="8"/>
  <c r="AQ16" i="8" s="1"/>
  <c r="N16" i="8"/>
  <c r="V15" i="8"/>
  <c r="AO15" i="8" s="1"/>
  <c r="U15" i="8"/>
  <c r="AN15" i="8" s="1"/>
  <c r="T15" i="8"/>
  <c r="BE15" i="8" s="1"/>
  <c r="S15" i="8"/>
  <c r="BD15" i="8" s="1"/>
  <c r="R15" i="8"/>
  <c r="AT15" i="8" s="1"/>
  <c r="Q15" i="8"/>
  <c r="AS15" i="8" s="1"/>
  <c r="P15" i="8"/>
  <c r="BA15" i="8" s="1"/>
  <c r="O15" i="8"/>
  <c r="N15" i="8"/>
  <c r="AG15" i="8" s="1"/>
  <c r="V14" i="8"/>
  <c r="AO14" i="8" s="1"/>
  <c r="U14" i="8"/>
  <c r="AN14" i="8" s="1"/>
  <c r="T14" i="8"/>
  <c r="BE14" i="8" s="1"/>
  <c r="S14" i="8"/>
  <c r="BD14" i="8" s="1"/>
  <c r="R14" i="8"/>
  <c r="AT14" i="8" s="1"/>
  <c r="Q14" i="8"/>
  <c r="AJ14" i="8" s="1"/>
  <c r="P14" i="8"/>
  <c r="AR14" i="8" s="1"/>
  <c r="O14" i="8"/>
  <c r="AQ14" i="8" s="1"/>
  <c r="N14" i="8"/>
  <c r="AP14" i="8" s="1"/>
  <c r="V13" i="8"/>
  <c r="AX13" i="8" s="1"/>
  <c r="U13" i="8"/>
  <c r="AW13" i="8" s="1"/>
  <c r="T13" i="8"/>
  <c r="BE13" i="8" s="1"/>
  <c r="S13" i="8"/>
  <c r="BD13" i="8" s="1"/>
  <c r="R13" i="8"/>
  <c r="AT13" i="8" s="1"/>
  <c r="Q13" i="8"/>
  <c r="BB13" i="8" s="1"/>
  <c r="P13" i="8"/>
  <c r="AR13" i="8" s="1"/>
  <c r="O13" i="8"/>
  <c r="AQ13" i="8" s="1"/>
  <c r="N13" i="8"/>
  <c r="AP13" i="8" s="1"/>
  <c r="V12" i="8"/>
  <c r="BG12" i="8" s="1"/>
  <c r="U12" i="8"/>
  <c r="AW12" i="8" s="1"/>
  <c r="T12" i="8"/>
  <c r="AV12" i="8" s="1"/>
  <c r="S12" i="8"/>
  <c r="AU12" i="8" s="1"/>
  <c r="R12" i="8"/>
  <c r="AT12" i="8" s="1"/>
  <c r="Q12" i="8"/>
  <c r="BB12" i="8" s="1"/>
  <c r="P12" i="8"/>
  <c r="AR12" i="8" s="1"/>
  <c r="O12" i="8"/>
  <c r="AZ12" i="8" s="1"/>
  <c r="N12" i="8"/>
  <c r="AG12" i="8" s="1"/>
  <c r="V11" i="8"/>
  <c r="BG11" i="8" s="1"/>
  <c r="U11" i="8"/>
  <c r="AW11" i="8" s="1"/>
  <c r="T11" i="8"/>
  <c r="AV11" i="8" s="1"/>
  <c r="S11" i="8"/>
  <c r="AU11" i="8" s="1"/>
  <c r="R11" i="8"/>
  <c r="AT11" i="8" s="1"/>
  <c r="Q11" i="8"/>
  <c r="BB11" i="8" s="1"/>
  <c r="P11" i="8"/>
  <c r="AR11" i="8" s="1"/>
  <c r="O11" i="8"/>
  <c r="AQ11" i="8" s="1"/>
  <c r="N11" i="8"/>
  <c r="AG11" i="8" s="1"/>
  <c r="V10" i="8"/>
  <c r="BG10" i="8" s="1"/>
  <c r="U10" i="8"/>
  <c r="AW10" i="8" s="1"/>
  <c r="T10" i="8"/>
  <c r="AV10" i="8" s="1"/>
  <c r="S10" i="8"/>
  <c r="AU10" i="8" s="1"/>
  <c r="R10" i="8"/>
  <c r="AT10" i="8" s="1"/>
  <c r="Q10" i="8"/>
  <c r="BB10" i="8" s="1"/>
  <c r="P10" i="8"/>
  <c r="AR10" i="8" s="1"/>
  <c r="O10" i="8"/>
  <c r="AZ10" i="8" s="1"/>
  <c r="N10" i="8"/>
  <c r="AY10" i="8" s="1"/>
  <c r="V9" i="8"/>
  <c r="BG9" i="8" s="1"/>
  <c r="U9" i="8"/>
  <c r="AW9" i="8" s="1"/>
  <c r="T9" i="8"/>
  <c r="AV9" i="8" s="1"/>
  <c r="S9" i="8"/>
  <c r="AU9" i="8" s="1"/>
  <c r="R9" i="8"/>
  <c r="AT9" i="8" s="1"/>
  <c r="Q9" i="8"/>
  <c r="BB9" i="8" s="1"/>
  <c r="P9" i="8"/>
  <c r="AR9" i="8" s="1"/>
  <c r="O9" i="8"/>
  <c r="AZ9" i="8" s="1"/>
  <c r="N9" i="8"/>
  <c r="AG9" i="8" s="1"/>
  <c r="V8" i="8"/>
  <c r="BG8" i="8" s="1"/>
  <c r="U8" i="8"/>
  <c r="AW8" i="8" s="1"/>
  <c r="T8" i="8"/>
  <c r="AV8" i="8" s="1"/>
  <c r="S8" i="8"/>
  <c r="AU8" i="8" s="1"/>
  <c r="R8" i="8"/>
  <c r="AT8" i="8" s="1"/>
  <c r="Q8" i="8"/>
  <c r="AS8" i="8" s="1"/>
  <c r="P8" i="8"/>
  <c r="AR8" i="8" s="1"/>
  <c r="O8" i="8"/>
  <c r="AQ8" i="8" s="1"/>
  <c r="N8" i="8"/>
  <c r="AP8" i="8" s="1"/>
  <c r="V7" i="8"/>
  <c r="BG7" i="8" s="1"/>
  <c r="U7" i="8"/>
  <c r="AW7" i="8" s="1"/>
  <c r="T7" i="8"/>
  <c r="AV7" i="8" s="1"/>
  <c r="S7" i="8"/>
  <c r="AU7" i="8" s="1"/>
  <c r="R7" i="8"/>
  <c r="AT7" i="8" s="1"/>
  <c r="Q7" i="8"/>
  <c r="AS7" i="8" s="1"/>
  <c r="P7" i="8"/>
  <c r="AR7" i="8" s="1"/>
  <c r="O7" i="8"/>
  <c r="AZ7" i="8" s="1"/>
  <c r="N7" i="8"/>
  <c r="AP7" i="8" s="1"/>
  <c r="V6" i="8"/>
  <c r="BG6" i="8" s="1"/>
  <c r="U6" i="8"/>
  <c r="AW6" i="8" s="1"/>
  <c r="T6" i="8"/>
  <c r="AV6" i="8" s="1"/>
  <c r="S6" i="8"/>
  <c r="AU6" i="8" s="1"/>
  <c r="R6" i="8"/>
  <c r="AT6" i="8" s="1"/>
  <c r="Q6" i="8"/>
  <c r="BB6" i="8" s="1"/>
  <c r="P6" i="8"/>
  <c r="AR6" i="8" s="1"/>
  <c r="O6" i="8"/>
  <c r="AH6" i="8" s="1"/>
  <c r="N6" i="8"/>
  <c r="AG6" i="8" s="1"/>
  <c r="V5" i="8"/>
  <c r="AX5" i="8" s="1"/>
  <c r="U5" i="8"/>
  <c r="AW5" i="8" s="1"/>
  <c r="T5" i="8"/>
  <c r="AV5" i="8" s="1"/>
  <c r="S5" i="8"/>
  <c r="AU5" i="8" s="1"/>
  <c r="R5" i="8"/>
  <c r="AT5" i="8" s="1"/>
  <c r="Q5" i="8"/>
  <c r="AS5" i="8" s="1"/>
  <c r="P5" i="8"/>
  <c r="AR5" i="8" s="1"/>
  <c r="O5" i="8"/>
  <c r="AZ5" i="8" s="1"/>
  <c r="N5" i="8"/>
  <c r="AY5" i="8" s="1"/>
  <c r="V4" i="8"/>
  <c r="BG4" i="8" s="1"/>
  <c r="U4" i="8"/>
  <c r="AW4" i="8" s="1"/>
  <c r="T4" i="8"/>
  <c r="AV4" i="8" s="1"/>
  <c r="S4" i="8"/>
  <c r="AU4" i="8" s="1"/>
  <c r="R4" i="8"/>
  <c r="AT4" i="8" s="1"/>
  <c r="Q4" i="8"/>
  <c r="BB4" i="8" s="1"/>
  <c r="P4" i="8"/>
  <c r="AR4" i="8" s="1"/>
  <c r="O4" i="8"/>
  <c r="AZ4" i="8" s="1"/>
  <c r="N4" i="8"/>
  <c r="AY4" i="8" s="1"/>
  <c r="V3" i="8"/>
  <c r="BG3" i="8" s="1"/>
  <c r="U3" i="8"/>
  <c r="AW3" i="8" s="1"/>
  <c r="T3" i="8"/>
  <c r="AV3" i="8" s="1"/>
  <c r="S3" i="8"/>
  <c r="AU3" i="8" s="1"/>
  <c r="R3" i="8"/>
  <c r="AT3" i="8" s="1"/>
  <c r="Q3" i="8"/>
  <c r="BB3" i="8" s="1"/>
  <c r="P3" i="8"/>
  <c r="AR3" i="8" s="1"/>
  <c r="O3" i="8"/>
  <c r="AQ3" i="8" s="1"/>
  <c r="N3" i="8"/>
  <c r="AP3" i="8" s="1"/>
  <c r="V2" i="8"/>
  <c r="AO2" i="8" s="1"/>
  <c r="U2" i="8"/>
  <c r="AN2" i="8" s="1"/>
  <c r="T2" i="8"/>
  <c r="S2" i="8"/>
  <c r="BD2" i="8" s="1"/>
  <c r="R2" i="8"/>
  <c r="Q2" i="8"/>
  <c r="BB2" i="8" s="1"/>
  <c r="P2" i="8"/>
  <c r="AR2" i="8" s="1"/>
  <c r="O2" i="8"/>
  <c r="AQ2" i="8" s="1"/>
  <c r="N2" i="8"/>
  <c r="AY2" i="8" s="1"/>
  <c r="BG40" i="7"/>
  <c r="AU40" i="7"/>
  <c r="AT40" i="7"/>
  <c r="AS40" i="7"/>
  <c r="AQ40" i="7"/>
  <c r="AJ40" i="7"/>
  <c r="V40" i="7"/>
  <c r="AO40" i="7" s="1"/>
  <c r="U40" i="7"/>
  <c r="BF40" i="7" s="1"/>
  <c r="T40" i="7"/>
  <c r="BE40" i="7" s="1"/>
  <c r="S40" i="7"/>
  <c r="BD40" i="7" s="1"/>
  <c r="R40" i="7"/>
  <c r="BC40" i="7" s="1"/>
  <c r="Q40" i="7"/>
  <c r="BB40" i="7" s="1"/>
  <c r="P40" i="7"/>
  <c r="O40" i="7"/>
  <c r="N40" i="7"/>
  <c r="AP40" i="7" s="1"/>
  <c r="BG39" i="7"/>
  <c r="AW39" i="7"/>
  <c r="AU39" i="7"/>
  <c r="AT39" i="7"/>
  <c r="AS39" i="7"/>
  <c r="AQ39" i="7"/>
  <c r="AJ39" i="7"/>
  <c r="V39" i="7"/>
  <c r="AO39" i="7" s="1"/>
  <c r="U39" i="7"/>
  <c r="BF39" i="7" s="1"/>
  <c r="T39" i="7"/>
  <c r="BE39" i="7" s="1"/>
  <c r="S39" i="7"/>
  <c r="BD39" i="7" s="1"/>
  <c r="R39" i="7"/>
  <c r="BC39" i="7" s="1"/>
  <c r="Q39" i="7"/>
  <c r="BB39" i="7" s="1"/>
  <c r="P39" i="7"/>
  <c r="O39" i="7"/>
  <c r="N39" i="7"/>
  <c r="AP39" i="7" s="1"/>
  <c r="BG38" i="7"/>
  <c r="AW38" i="7"/>
  <c r="AU38" i="7"/>
  <c r="AT38" i="7"/>
  <c r="AQ38" i="7"/>
  <c r="AJ38" i="7"/>
  <c r="V38" i="7"/>
  <c r="AO38" i="7" s="1"/>
  <c r="U38" i="7"/>
  <c r="BF38" i="7" s="1"/>
  <c r="T38" i="7"/>
  <c r="BE38" i="7" s="1"/>
  <c r="S38" i="7"/>
  <c r="BD38" i="7" s="1"/>
  <c r="R38" i="7"/>
  <c r="BC38" i="7" s="1"/>
  <c r="Q38" i="7"/>
  <c r="BB38" i="7" s="1"/>
  <c r="P38" i="7"/>
  <c r="O38" i="7"/>
  <c r="N38" i="7"/>
  <c r="AP38" i="7" s="1"/>
  <c r="V37" i="7"/>
  <c r="AO37" i="7" s="1"/>
  <c r="U37" i="7"/>
  <c r="BF37" i="7" s="1"/>
  <c r="T37" i="7"/>
  <c r="BE37" i="7" s="1"/>
  <c r="S37" i="7"/>
  <c r="BD37" i="7" s="1"/>
  <c r="R37" i="7"/>
  <c r="BC37" i="7" s="1"/>
  <c r="Q37" i="7"/>
  <c r="BB37" i="7" s="1"/>
  <c r="P37" i="7"/>
  <c r="O37" i="7"/>
  <c r="AQ37" i="7" s="1"/>
  <c r="N37" i="7"/>
  <c r="AP37" i="7" s="1"/>
  <c r="V36" i="7"/>
  <c r="AO36" i="7" s="1"/>
  <c r="U36" i="7"/>
  <c r="BF36" i="7" s="1"/>
  <c r="T36" i="7"/>
  <c r="BE36" i="7" s="1"/>
  <c r="S36" i="7"/>
  <c r="BD36" i="7" s="1"/>
  <c r="R36" i="7"/>
  <c r="BC36" i="7" s="1"/>
  <c r="Q36" i="7"/>
  <c r="BB36" i="7" s="1"/>
  <c r="P36" i="7"/>
  <c r="O36" i="7"/>
  <c r="AQ36" i="7" s="1"/>
  <c r="N36" i="7"/>
  <c r="AP36" i="7" s="1"/>
  <c r="V35" i="7"/>
  <c r="AO35" i="7" s="1"/>
  <c r="U35" i="7"/>
  <c r="BF35" i="7" s="1"/>
  <c r="T35" i="7"/>
  <c r="BE35" i="7" s="1"/>
  <c r="S35" i="7"/>
  <c r="BD35" i="7" s="1"/>
  <c r="R35" i="7"/>
  <c r="BC35" i="7" s="1"/>
  <c r="Q35" i="7"/>
  <c r="BB35" i="7" s="1"/>
  <c r="P35" i="7"/>
  <c r="O35" i="7"/>
  <c r="AQ35" i="7" s="1"/>
  <c r="N35" i="7"/>
  <c r="V34" i="7"/>
  <c r="AO34" i="7" s="1"/>
  <c r="U34" i="7"/>
  <c r="BF34" i="7" s="1"/>
  <c r="T34" i="7"/>
  <c r="BE34" i="7" s="1"/>
  <c r="S34" i="7"/>
  <c r="BD34" i="7" s="1"/>
  <c r="R34" i="7"/>
  <c r="BC34" i="7" s="1"/>
  <c r="Q34" i="7"/>
  <c r="P34" i="7"/>
  <c r="O34" i="7"/>
  <c r="AQ34" i="7" s="1"/>
  <c r="N34" i="7"/>
  <c r="V33" i="7"/>
  <c r="AO33" i="7" s="1"/>
  <c r="U33" i="7"/>
  <c r="BF33" i="7" s="1"/>
  <c r="T33" i="7"/>
  <c r="AV33" i="7" s="1"/>
  <c r="S33" i="7"/>
  <c r="BD33" i="7" s="1"/>
  <c r="R33" i="7"/>
  <c r="BC33" i="7" s="1"/>
  <c r="Q33" i="7"/>
  <c r="AJ33" i="7" s="1"/>
  <c r="P33" i="7"/>
  <c r="O33" i="7"/>
  <c r="AQ33" i="7" s="1"/>
  <c r="N33" i="7"/>
  <c r="AG33" i="7" s="1"/>
  <c r="V32" i="7"/>
  <c r="AO32" i="7" s="1"/>
  <c r="U32" i="7"/>
  <c r="BF32" i="7" s="1"/>
  <c r="T32" i="7"/>
  <c r="AV32" i="7" s="1"/>
  <c r="S32" i="7"/>
  <c r="BD32" i="7" s="1"/>
  <c r="R32" i="7"/>
  <c r="BC32" i="7" s="1"/>
  <c r="Q32" i="7"/>
  <c r="AJ32" i="7" s="1"/>
  <c r="P32" i="7"/>
  <c r="O32" i="7"/>
  <c r="AQ32" i="7" s="1"/>
  <c r="N32" i="7"/>
  <c r="V31" i="7"/>
  <c r="AO31" i="7" s="1"/>
  <c r="U31" i="7"/>
  <c r="BF31" i="7" s="1"/>
  <c r="T31" i="7"/>
  <c r="S31" i="7"/>
  <c r="BD31" i="7" s="1"/>
  <c r="R31" i="7"/>
  <c r="BC31" i="7" s="1"/>
  <c r="Q31" i="7"/>
  <c r="AJ31" i="7" s="1"/>
  <c r="P31" i="7"/>
  <c r="O31" i="7"/>
  <c r="AQ31" i="7" s="1"/>
  <c r="N31" i="7"/>
  <c r="AG31" i="7" s="1"/>
  <c r="V30" i="7"/>
  <c r="AO30" i="7" s="1"/>
  <c r="U30" i="7"/>
  <c r="BF30" i="7" s="1"/>
  <c r="T30" i="7"/>
  <c r="AV30" i="7" s="1"/>
  <c r="S30" i="7"/>
  <c r="BD30" i="7" s="1"/>
  <c r="R30" i="7"/>
  <c r="BC30" i="7" s="1"/>
  <c r="Q30" i="7"/>
  <c r="AJ30" i="7" s="1"/>
  <c r="P30" i="7"/>
  <c r="O30" i="7"/>
  <c r="AQ30" i="7" s="1"/>
  <c r="N30" i="7"/>
  <c r="AG30" i="7" s="1"/>
  <c r="V29" i="7"/>
  <c r="AO29" i="7" s="1"/>
  <c r="U29" i="7"/>
  <c r="BF29" i="7" s="1"/>
  <c r="T29" i="7"/>
  <c r="AV29" i="7" s="1"/>
  <c r="S29" i="7"/>
  <c r="BD29" i="7" s="1"/>
  <c r="R29" i="7"/>
  <c r="BC29" i="7" s="1"/>
  <c r="Q29" i="7"/>
  <c r="P29" i="7"/>
  <c r="O29" i="7"/>
  <c r="N29" i="7"/>
  <c r="V28" i="7"/>
  <c r="AO28" i="7" s="1"/>
  <c r="U28" i="7"/>
  <c r="BF28" i="7" s="1"/>
  <c r="T28" i="7"/>
  <c r="S28" i="7"/>
  <c r="BD28" i="7" s="1"/>
  <c r="R28" i="7"/>
  <c r="BC28" i="7" s="1"/>
  <c r="Q28" i="7"/>
  <c r="AJ28" i="7" s="1"/>
  <c r="P28" i="7"/>
  <c r="O28" i="7"/>
  <c r="AZ28" i="7" s="1"/>
  <c r="N28" i="7"/>
  <c r="AG28" i="7" s="1"/>
  <c r="V27" i="7"/>
  <c r="AO27" i="7" s="1"/>
  <c r="U27" i="7"/>
  <c r="BF27" i="7" s="1"/>
  <c r="T27" i="7"/>
  <c r="AV27" i="7" s="1"/>
  <c r="S27" i="7"/>
  <c r="BD27" i="7" s="1"/>
  <c r="R27" i="7"/>
  <c r="AT27" i="7" s="1"/>
  <c r="Q27" i="7"/>
  <c r="AJ27" i="7" s="1"/>
  <c r="P27" i="7"/>
  <c r="O27" i="7"/>
  <c r="AQ27" i="7" s="1"/>
  <c r="N27" i="7"/>
  <c r="V26" i="7"/>
  <c r="AO26" i="7" s="1"/>
  <c r="U26" i="7"/>
  <c r="BF26" i="7" s="1"/>
  <c r="T26" i="7"/>
  <c r="AV26" i="7" s="1"/>
  <c r="S26" i="7"/>
  <c r="AU26" i="7" s="1"/>
  <c r="R26" i="7"/>
  <c r="AT26" i="7" s="1"/>
  <c r="Q26" i="7"/>
  <c r="AJ26" i="7" s="1"/>
  <c r="P26" i="7"/>
  <c r="AI26" i="7" s="1"/>
  <c r="O26" i="7"/>
  <c r="AZ26" i="7" s="1"/>
  <c r="N26" i="7"/>
  <c r="AG26" i="7" s="1"/>
  <c r="V25" i="7"/>
  <c r="AO25" i="7" s="1"/>
  <c r="U25" i="7"/>
  <c r="BF25" i="7" s="1"/>
  <c r="T25" i="7"/>
  <c r="AV25" i="7" s="1"/>
  <c r="S25" i="7"/>
  <c r="BD25" i="7" s="1"/>
  <c r="R25" i="7"/>
  <c r="AT25" i="7" s="1"/>
  <c r="Q25" i="7"/>
  <c r="AS25" i="7" s="1"/>
  <c r="P25" i="7"/>
  <c r="AR25" i="7" s="1"/>
  <c r="O25" i="7"/>
  <c r="AH25" i="7" s="1"/>
  <c r="N25" i="7"/>
  <c r="AY25" i="7" s="1"/>
  <c r="V24" i="7"/>
  <c r="AO24" i="7" s="1"/>
  <c r="U24" i="7"/>
  <c r="T24" i="7"/>
  <c r="AV24" i="7" s="1"/>
  <c r="S24" i="7"/>
  <c r="BD24" i="7" s="1"/>
  <c r="R24" i="7"/>
  <c r="BC24" i="7" s="1"/>
  <c r="Q24" i="7"/>
  <c r="BB24" i="7" s="1"/>
  <c r="P24" i="7"/>
  <c r="AI24" i="7" s="1"/>
  <c r="O24" i="7"/>
  <c r="AH24" i="7" s="1"/>
  <c r="N24" i="7"/>
  <c r="AY24" i="7" s="1"/>
  <c r="V23" i="7"/>
  <c r="AO23" i="7" s="1"/>
  <c r="U23" i="7"/>
  <c r="T23" i="7"/>
  <c r="S23" i="7"/>
  <c r="BD23" i="7" s="1"/>
  <c r="R23" i="7"/>
  <c r="BC23" i="7" s="1"/>
  <c r="Q23" i="7"/>
  <c r="BB23" i="7" s="1"/>
  <c r="P23" i="7"/>
  <c r="AI23" i="7" s="1"/>
  <c r="O23" i="7"/>
  <c r="AQ23" i="7" s="1"/>
  <c r="N23" i="7"/>
  <c r="AY23" i="7" s="1"/>
  <c r="V22" i="7"/>
  <c r="AO22" i="7" s="1"/>
  <c r="U22" i="7"/>
  <c r="T22" i="7"/>
  <c r="S22" i="7"/>
  <c r="BD22" i="7" s="1"/>
  <c r="R22" i="7"/>
  <c r="BC22" i="7" s="1"/>
  <c r="Q22" i="7"/>
  <c r="AJ22" i="7" s="1"/>
  <c r="P22" i="7"/>
  <c r="BA22" i="7" s="1"/>
  <c r="O22" i="7"/>
  <c r="AH22" i="7" s="1"/>
  <c r="N22" i="7"/>
  <c r="AY22" i="7" s="1"/>
  <c r="V21" i="7"/>
  <c r="AO21" i="7" s="1"/>
  <c r="U21" i="7"/>
  <c r="AW21" i="7" s="1"/>
  <c r="T21" i="7"/>
  <c r="AV21" i="7" s="1"/>
  <c r="S21" i="7"/>
  <c r="BD21" i="7" s="1"/>
  <c r="R21" i="7"/>
  <c r="BC21" i="7" s="1"/>
  <c r="Q21" i="7"/>
  <c r="AS21" i="7" s="1"/>
  <c r="P21" i="7"/>
  <c r="BA21" i="7" s="1"/>
  <c r="O21" i="7"/>
  <c r="AH21" i="7" s="1"/>
  <c r="N21" i="7"/>
  <c r="AG21" i="7" s="1"/>
  <c r="V20" i="7"/>
  <c r="AO20" i="7" s="1"/>
  <c r="U20" i="7"/>
  <c r="T20" i="7"/>
  <c r="AV20" i="7" s="1"/>
  <c r="S20" i="7"/>
  <c r="BD20" i="7" s="1"/>
  <c r="R20" i="7"/>
  <c r="BC20" i="7" s="1"/>
  <c r="Q20" i="7"/>
  <c r="AS20" i="7" s="1"/>
  <c r="P20" i="7"/>
  <c r="AI20" i="7" s="1"/>
  <c r="O20" i="7"/>
  <c r="AH20" i="7" s="1"/>
  <c r="N20" i="7"/>
  <c r="AG20" i="7" s="1"/>
  <c r="V19" i="7"/>
  <c r="AO19" i="7" s="1"/>
  <c r="U19" i="7"/>
  <c r="T19" i="7"/>
  <c r="S19" i="7"/>
  <c r="BD19" i="7" s="1"/>
  <c r="R19" i="7"/>
  <c r="BC19" i="7" s="1"/>
  <c r="Q19" i="7"/>
  <c r="BB19" i="7" s="1"/>
  <c r="P19" i="7"/>
  <c r="AR19" i="7" s="1"/>
  <c r="O19" i="7"/>
  <c r="AZ19" i="7" s="1"/>
  <c r="N19" i="7"/>
  <c r="V18" i="7"/>
  <c r="AO18" i="7" s="1"/>
  <c r="U18" i="7"/>
  <c r="AW18" i="7" s="1"/>
  <c r="T18" i="7"/>
  <c r="BE18" i="7" s="1"/>
  <c r="S18" i="7"/>
  <c r="BD18" i="7" s="1"/>
  <c r="R18" i="7"/>
  <c r="AK18" i="7" s="1"/>
  <c r="Q18" i="7"/>
  <c r="AJ18" i="7" s="1"/>
  <c r="P18" i="7"/>
  <c r="BA18" i="7" s="1"/>
  <c r="O18" i="7"/>
  <c r="AZ18" i="7" s="1"/>
  <c r="N18" i="7"/>
  <c r="AY18" i="7" s="1"/>
  <c r="V17" i="7"/>
  <c r="AO17" i="7" s="1"/>
  <c r="U17" i="7"/>
  <c r="AW17" i="7" s="1"/>
  <c r="T17" i="7"/>
  <c r="BE17" i="7" s="1"/>
  <c r="S17" i="7"/>
  <c r="BD17" i="7" s="1"/>
  <c r="R17" i="7"/>
  <c r="Q17" i="7"/>
  <c r="P17" i="7"/>
  <c r="BA17" i="7" s="1"/>
  <c r="O17" i="7"/>
  <c r="AZ17" i="7" s="1"/>
  <c r="N17" i="7"/>
  <c r="V16" i="7"/>
  <c r="AO16" i="7" s="1"/>
  <c r="U16" i="7"/>
  <c r="T16" i="7"/>
  <c r="BE16" i="7" s="1"/>
  <c r="S16" i="7"/>
  <c r="BD16" i="7" s="1"/>
  <c r="R16" i="7"/>
  <c r="AK16" i="7" s="1"/>
  <c r="Q16" i="7"/>
  <c r="AJ16" i="7" s="1"/>
  <c r="P16" i="7"/>
  <c r="BA16" i="7" s="1"/>
  <c r="O16" i="7"/>
  <c r="AZ16" i="7" s="1"/>
  <c r="N16" i="7"/>
  <c r="AY16" i="7" s="1"/>
  <c r="V15" i="7"/>
  <c r="AX15" i="7" s="1"/>
  <c r="U15" i="7"/>
  <c r="T15" i="7"/>
  <c r="AV15" i="7" s="1"/>
  <c r="S15" i="7"/>
  <c r="BD15" i="7" s="1"/>
  <c r="R15" i="7"/>
  <c r="AT15" i="7" s="1"/>
  <c r="Q15" i="7"/>
  <c r="AS15" i="7" s="1"/>
  <c r="P15" i="7"/>
  <c r="BA15" i="7" s="1"/>
  <c r="O15" i="7"/>
  <c r="AQ15" i="7" s="1"/>
  <c r="N15" i="7"/>
  <c r="AP15" i="7" s="1"/>
  <c r="V14" i="7"/>
  <c r="BG14" i="7" s="1"/>
  <c r="U14" i="7"/>
  <c r="AN14" i="7" s="1"/>
  <c r="T14" i="7"/>
  <c r="AV14" i="7" s="1"/>
  <c r="S14" i="7"/>
  <c r="BD14" i="7" s="1"/>
  <c r="R14" i="7"/>
  <c r="AT14" i="7" s="1"/>
  <c r="Q14" i="7"/>
  <c r="AS14" i="7" s="1"/>
  <c r="P14" i="7"/>
  <c r="AR14" i="7" s="1"/>
  <c r="O14" i="7"/>
  <c r="AQ14" i="7" s="1"/>
  <c r="N14" i="7"/>
  <c r="AP14" i="7" s="1"/>
  <c r="V13" i="7"/>
  <c r="AO13" i="7" s="1"/>
  <c r="U13" i="7"/>
  <c r="BF13" i="7" s="1"/>
  <c r="T13" i="7"/>
  <c r="BE13" i="7" s="1"/>
  <c r="S13" i="7"/>
  <c r="BD13" i="7" s="1"/>
  <c r="R13" i="7"/>
  <c r="AT13" i="7" s="1"/>
  <c r="Q13" i="7"/>
  <c r="AS13" i="7" s="1"/>
  <c r="P13" i="7"/>
  <c r="AR13" i="7" s="1"/>
  <c r="O13" i="7"/>
  <c r="AQ13" i="7" s="1"/>
  <c r="N13" i="7"/>
  <c r="AP13" i="7" s="1"/>
  <c r="V12" i="7"/>
  <c r="AX12" i="7" s="1"/>
  <c r="U12" i="7"/>
  <c r="BF12" i="7" s="1"/>
  <c r="T12" i="7"/>
  <c r="BE12" i="7" s="1"/>
  <c r="S12" i="7"/>
  <c r="BD12" i="7" s="1"/>
  <c r="R12" i="7"/>
  <c r="AT12" i="7" s="1"/>
  <c r="Q12" i="7"/>
  <c r="AS12" i="7" s="1"/>
  <c r="P12" i="7"/>
  <c r="AR12" i="7" s="1"/>
  <c r="O12" i="7"/>
  <c r="AQ12" i="7" s="1"/>
  <c r="N12" i="7"/>
  <c r="AP12" i="7" s="1"/>
  <c r="V11" i="7"/>
  <c r="AO11" i="7" s="1"/>
  <c r="U11" i="7"/>
  <c r="BF11" i="7" s="1"/>
  <c r="T11" i="7"/>
  <c r="BE11" i="7" s="1"/>
  <c r="S11" i="7"/>
  <c r="BD11" i="7" s="1"/>
  <c r="R11" i="7"/>
  <c r="AT11" i="7" s="1"/>
  <c r="Q11" i="7"/>
  <c r="AS11" i="7" s="1"/>
  <c r="P11" i="7"/>
  <c r="AR11" i="7" s="1"/>
  <c r="O11" i="7"/>
  <c r="AQ11" i="7" s="1"/>
  <c r="N11" i="7"/>
  <c r="AP11" i="7" s="1"/>
  <c r="V10" i="7"/>
  <c r="BG10" i="7" s="1"/>
  <c r="U10" i="7"/>
  <c r="BF10" i="7" s="1"/>
  <c r="T10" i="7"/>
  <c r="BE10" i="7" s="1"/>
  <c r="S10" i="7"/>
  <c r="BD10" i="7" s="1"/>
  <c r="R10" i="7"/>
  <c r="AT10" i="7" s="1"/>
  <c r="Q10" i="7"/>
  <c r="AS10" i="7" s="1"/>
  <c r="P10" i="7"/>
  <c r="AR10" i="7" s="1"/>
  <c r="O10" i="7"/>
  <c r="AQ10" i="7" s="1"/>
  <c r="N10" i="7"/>
  <c r="AP10" i="7" s="1"/>
  <c r="V9" i="7"/>
  <c r="BG9" i="7" s="1"/>
  <c r="U9" i="7"/>
  <c r="BF9" i="7" s="1"/>
  <c r="T9" i="7"/>
  <c r="BE9" i="7" s="1"/>
  <c r="S9" i="7"/>
  <c r="BD9" i="7" s="1"/>
  <c r="R9" i="7"/>
  <c r="AT9" i="7" s="1"/>
  <c r="Q9" i="7"/>
  <c r="AJ9" i="7" s="1"/>
  <c r="P9" i="7"/>
  <c r="AR9" i="7" s="1"/>
  <c r="O9" i="7"/>
  <c r="AQ9" i="7" s="1"/>
  <c r="N9" i="7"/>
  <c r="AP9" i="7" s="1"/>
  <c r="V8" i="7"/>
  <c r="BG8" i="7" s="1"/>
  <c r="U8" i="7"/>
  <c r="BF8" i="7" s="1"/>
  <c r="T8" i="7"/>
  <c r="BE8" i="7" s="1"/>
  <c r="S8" i="7"/>
  <c r="BD8" i="7" s="1"/>
  <c r="R8" i="7"/>
  <c r="AT8" i="7" s="1"/>
  <c r="Q8" i="7"/>
  <c r="AS8" i="7" s="1"/>
  <c r="P8" i="7"/>
  <c r="AR8" i="7" s="1"/>
  <c r="O8" i="7"/>
  <c r="AQ8" i="7" s="1"/>
  <c r="N8" i="7"/>
  <c r="AP8" i="7" s="1"/>
  <c r="V7" i="7"/>
  <c r="BG7" i="7" s="1"/>
  <c r="U7" i="7"/>
  <c r="BF7" i="7" s="1"/>
  <c r="T7" i="7"/>
  <c r="BE7" i="7" s="1"/>
  <c r="S7" i="7"/>
  <c r="BD7" i="7" s="1"/>
  <c r="R7" i="7"/>
  <c r="AT7" i="7" s="1"/>
  <c r="Q7" i="7"/>
  <c r="AS7" i="7" s="1"/>
  <c r="P7" i="7"/>
  <c r="AR7" i="7" s="1"/>
  <c r="O7" i="7"/>
  <c r="AQ7" i="7" s="1"/>
  <c r="N7" i="7"/>
  <c r="AP7" i="7" s="1"/>
  <c r="V6" i="7"/>
  <c r="BG6" i="7" s="1"/>
  <c r="U6" i="7"/>
  <c r="BF6" i="7" s="1"/>
  <c r="T6" i="7"/>
  <c r="BE6" i="7" s="1"/>
  <c r="S6" i="7"/>
  <c r="BD6" i="7" s="1"/>
  <c r="R6" i="7"/>
  <c r="AT6" i="7" s="1"/>
  <c r="Q6" i="7"/>
  <c r="AS6" i="7" s="1"/>
  <c r="P6" i="7"/>
  <c r="AR6" i="7" s="1"/>
  <c r="O6" i="7"/>
  <c r="AQ6" i="7" s="1"/>
  <c r="N6" i="7"/>
  <c r="AP6" i="7" s="1"/>
  <c r="V5" i="7"/>
  <c r="BG5" i="7" s="1"/>
  <c r="U5" i="7"/>
  <c r="BF5" i="7" s="1"/>
  <c r="T5" i="7"/>
  <c r="BE5" i="7" s="1"/>
  <c r="S5" i="7"/>
  <c r="BD5" i="7" s="1"/>
  <c r="R5" i="7"/>
  <c r="AT5" i="7" s="1"/>
  <c r="Q5" i="7"/>
  <c r="AS5" i="7" s="1"/>
  <c r="P5" i="7"/>
  <c r="AR5" i="7" s="1"/>
  <c r="O5" i="7"/>
  <c r="AQ5" i="7" s="1"/>
  <c r="N5" i="7"/>
  <c r="AP5" i="7" s="1"/>
  <c r="V4" i="7"/>
  <c r="BG4" i="7" s="1"/>
  <c r="U4" i="7"/>
  <c r="BF4" i="7" s="1"/>
  <c r="T4" i="7"/>
  <c r="BE4" i="7" s="1"/>
  <c r="S4" i="7"/>
  <c r="BD4" i="7" s="1"/>
  <c r="R4" i="7"/>
  <c r="AT4" i="7" s="1"/>
  <c r="Q4" i="7"/>
  <c r="AS4" i="7" s="1"/>
  <c r="P4" i="7"/>
  <c r="AR4" i="7" s="1"/>
  <c r="O4" i="7"/>
  <c r="AQ4" i="7" s="1"/>
  <c r="N4" i="7"/>
  <c r="AP4" i="7" s="1"/>
  <c r="V3" i="7"/>
  <c r="BG3" i="7" s="1"/>
  <c r="U3" i="7"/>
  <c r="BF3" i="7" s="1"/>
  <c r="T3" i="7"/>
  <c r="BE3" i="7" s="1"/>
  <c r="S3" i="7"/>
  <c r="BD3" i="7" s="1"/>
  <c r="R3" i="7"/>
  <c r="AT3" i="7" s="1"/>
  <c r="Q3" i="7"/>
  <c r="AS3" i="7" s="1"/>
  <c r="P3" i="7"/>
  <c r="AR3" i="7" s="1"/>
  <c r="O3" i="7"/>
  <c r="N3" i="7"/>
  <c r="AP3" i="7" s="1"/>
  <c r="V2" i="7"/>
  <c r="AO2" i="7" s="1"/>
  <c r="U2" i="7"/>
  <c r="AW2" i="7" s="1"/>
  <c r="T2" i="7"/>
  <c r="AV2" i="7" s="1"/>
  <c r="S2" i="7"/>
  <c r="AU2" i="7" s="1"/>
  <c r="R2" i="7"/>
  <c r="AT2" i="7" s="1"/>
  <c r="Q2" i="7"/>
  <c r="BB2" i="7" s="1"/>
  <c r="P2" i="7"/>
  <c r="O2" i="7"/>
  <c r="AH2" i="7" s="1"/>
  <c r="N2" i="7"/>
  <c r="BG40" i="6"/>
  <c r="AT40" i="6"/>
  <c r="AS40" i="6"/>
  <c r="AR40" i="6"/>
  <c r="AQ40" i="6"/>
  <c r="V40" i="6"/>
  <c r="AO40" i="6" s="1"/>
  <c r="U40" i="6"/>
  <c r="BF40" i="6" s="1"/>
  <c r="T40" i="6"/>
  <c r="BE40" i="6" s="1"/>
  <c r="S40" i="6"/>
  <c r="BD40" i="6" s="1"/>
  <c r="R40" i="6"/>
  <c r="BC40" i="6" s="1"/>
  <c r="Q40" i="6"/>
  <c r="BB40" i="6" s="1"/>
  <c r="P40" i="6"/>
  <c r="O40" i="6"/>
  <c r="N40" i="6"/>
  <c r="AP40" i="6" s="1"/>
  <c r="BG39" i="6"/>
  <c r="AV39" i="6"/>
  <c r="AU39" i="6"/>
  <c r="AT39" i="6"/>
  <c r="AS39" i="6"/>
  <c r="AR39" i="6"/>
  <c r="AQ39" i="6"/>
  <c r="AK39" i="6"/>
  <c r="V39" i="6"/>
  <c r="AO39" i="6" s="1"/>
  <c r="U39" i="6"/>
  <c r="BF39" i="6" s="1"/>
  <c r="T39" i="6"/>
  <c r="BE39" i="6" s="1"/>
  <c r="S39" i="6"/>
  <c r="BD39" i="6" s="1"/>
  <c r="R39" i="6"/>
  <c r="BC39" i="6" s="1"/>
  <c r="Q39" i="6"/>
  <c r="BB39" i="6" s="1"/>
  <c r="P39" i="6"/>
  <c r="O39" i="6"/>
  <c r="N39" i="6"/>
  <c r="AP39" i="6" s="1"/>
  <c r="BG38" i="6"/>
  <c r="AV38" i="6"/>
  <c r="AU38" i="6"/>
  <c r="AT38" i="6"/>
  <c r="AS38" i="6"/>
  <c r="AR38" i="6"/>
  <c r="AQ38" i="6"/>
  <c r="AK38" i="6"/>
  <c r="V38" i="6"/>
  <c r="AO38" i="6" s="1"/>
  <c r="U38" i="6"/>
  <c r="BF38" i="6" s="1"/>
  <c r="T38" i="6"/>
  <c r="BE38" i="6" s="1"/>
  <c r="S38" i="6"/>
  <c r="BD38" i="6" s="1"/>
  <c r="R38" i="6"/>
  <c r="BC38" i="6" s="1"/>
  <c r="Q38" i="6"/>
  <c r="BB38" i="6" s="1"/>
  <c r="P38" i="6"/>
  <c r="O38" i="6"/>
  <c r="N38" i="6"/>
  <c r="AP38" i="6" s="1"/>
  <c r="BG37" i="6"/>
  <c r="AV37" i="6"/>
  <c r="AU37" i="6"/>
  <c r="AT37" i="6"/>
  <c r="AS37" i="6"/>
  <c r="AR37" i="6"/>
  <c r="AQ37" i="6"/>
  <c r="AL37" i="6"/>
  <c r="AK37" i="6"/>
  <c r="V37" i="6"/>
  <c r="AO37" i="6" s="1"/>
  <c r="U37" i="6"/>
  <c r="BF37" i="6" s="1"/>
  <c r="T37" i="6"/>
  <c r="BE37" i="6" s="1"/>
  <c r="S37" i="6"/>
  <c r="BD37" i="6" s="1"/>
  <c r="R37" i="6"/>
  <c r="BC37" i="6" s="1"/>
  <c r="Q37" i="6"/>
  <c r="BB37" i="6" s="1"/>
  <c r="P37" i="6"/>
  <c r="O37" i="6"/>
  <c r="N37" i="6"/>
  <c r="V36" i="6"/>
  <c r="AO36" i="6" s="1"/>
  <c r="U36" i="6"/>
  <c r="BF36" i="6" s="1"/>
  <c r="T36" i="6"/>
  <c r="BE36" i="6" s="1"/>
  <c r="S36" i="6"/>
  <c r="BD36" i="6" s="1"/>
  <c r="R36" i="6"/>
  <c r="BC36" i="6" s="1"/>
  <c r="Q36" i="6"/>
  <c r="BB36" i="6" s="1"/>
  <c r="P36" i="6"/>
  <c r="O36" i="6"/>
  <c r="AQ36" i="6" s="1"/>
  <c r="N36" i="6"/>
  <c r="V35" i="6"/>
  <c r="AO35" i="6" s="1"/>
  <c r="U35" i="6"/>
  <c r="BF35" i="6" s="1"/>
  <c r="T35" i="6"/>
  <c r="BE35" i="6" s="1"/>
  <c r="S35" i="6"/>
  <c r="BD35" i="6" s="1"/>
  <c r="R35" i="6"/>
  <c r="BC35" i="6" s="1"/>
  <c r="Q35" i="6"/>
  <c r="BB35" i="6" s="1"/>
  <c r="P35" i="6"/>
  <c r="O35" i="6"/>
  <c r="AQ35" i="6" s="1"/>
  <c r="N35" i="6"/>
  <c r="V34" i="6"/>
  <c r="AO34" i="6" s="1"/>
  <c r="U34" i="6"/>
  <c r="BF34" i="6" s="1"/>
  <c r="T34" i="6"/>
  <c r="BE34" i="6" s="1"/>
  <c r="S34" i="6"/>
  <c r="BD34" i="6" s="1"/>
  <c r="R34" i="6"/>
  <c r="BC34" i="6" s="1"/>
  <c r="Q34" i="6"/>
  <c r="AJ34" i="6" s="1"/>
  <c r="P34" i="6"/>
  <c r="O34" i="6"/>
  <c r="AQ34" i="6" s="1"/>
  <c r="N34" i="6"/>
  <c r="V33" i="6"/>
  <c r="AO33" i="6" s="1"/>
  <c r="U33" i="6"/>
  <c r="BF33" i="6" s="1"/>
  <c r="T33" i="6"/>
  <c r="BE33" i="6" s="1"/>
  <c r="S33" i="6"/>
  <c r="BD33" i="6" s="1"/>
  <c r="R33" i="6"/>
  <c r="BC33" i="6" s="1"/>
  <c r="Q33" i="6"/>
  <c r="AJ33" i="6" s="1"/>
  <c r="P33" i="6"/>
  <c r="O33" i="6"/>
  <c r="AQ33" i="6" s="1"/>
  <c r="N33" i="6"/>
  <c r="V32" i="6"/>
  <c r="AO32" i="6" s="1"/>
  <c r="U32" i="6"/>
  <c r="BF32" i="6" s="1"/>
  <c r="T32" i="6"/>
  <c r="BE32" i="6" s="1"/>
  <c r="S32" i="6"/>
  <c r="BD32" i="6" s="1"/>
  <c r="R32" i="6"/>
  <c r="BC32" i="6" s="1"/>
  <c r="Q32" i="6"/>
  <c r="AJ32" i="6" s="1"/>
  <c r="P32" i="6"/>
  <c r="O32" i="6"/>
  <c r="AQ32" i="6" s="1"/>
  <c r="N32" i="6"/>
  <c r="V31" i="6"/>
  <c r="BG31" i="6" s="1"/>
  <c r="U31" i="6"/>
  <c r="T31" i="6"/>
  <c r="BE31" i="6" s="1"/>
  <c r="S31" i="6"/>
  <c r="BD31" i="6" s="1"/>
  <c r="R31" i="6"/>
  <c r="BC31" i="6" s="1"/>
  <c r="Q31" i="6"/>
  <c r="AJ31" i="6" s="1"/>
  <c r="P31" i="6"/>
  <c r="O31" i="6"/>
  <c r="AQ31" i="6" s="1"/>
  <c r="N31" i="6"/>
  <c r="V30" i="6"/>
  <c r="BG30" i="6" s="1"/>
  <c r="U30" i="6"/>
  <c r="T30" i="6"/>
  <c r="BE30" i="6" s="1"/>
  <c r="S30" i="6"/>
  <c r="BD30" i="6" s="1"/>
  <c r="R30" i="6"/>
  <c r="BC30" i="6" s="1"/>
  <c r="Q30" i="6"/>
  <c r="AJ30" i="6" s="1"/>
  <c r="P30" i="6"/>
  <c r="O30" i="6"/>
  <c r="AQ30" i="6" s="1"/>
  <c r="N30" i="6"/>
  <c r="V29" i="6"/>
  <c r="AO29" i="6" s="1"/>
  <c r="U29" i="6"/>
  <c r="T29" i="6"/>
  <c r="BE29" i="6" s="1"/>
  <c r="S29" i="6"/>
  <c r="BD29" i="6" s="1"/>
  <c r="R29" i="6"/>
  <c r="AT29" i="6" s="1"/>
  <c r="Q29" i="6"/>
  <c r="AJ29" i="6" s="1"/>
  <c r="P29" i="6"/>
  <c r="BA29" i="6" s="1"/>
  <c r="O29" i="6"/>
  <c r="AH29" i="6" s="1"/>
  <c r="N29" i="6"/>
  <c r="AG29" i="6" s="1"/>
  <c r="V28" i="6"/>
  <c r="AO28" i="6" s="1"/>
  <c r="U28" i="6"/>
  <c r="T28" i="6"/>
  <c r="S28" i="6"/>
  <c r="BD28" i="6" s="1"/>
  <c r="R28" i="6"/>
  <c r="AT28" i="6" s="1"/>
  <c r="Q28" i="6"/>
  <c r="AJ28" i="6" s="1"/>
  <c r="P28" i="6"/>
  <c r="AI28" i="6" s="1"/>
  <c r="O28" i="6"/>
  <c r="AQ28" i="6" s="1"/>
  <c r="N28" i="6"/>
  <c r="AG28" i="6" s="1"/>
  <c r="V27" i="6"/>
  <c r="AO27" i="6" s="1"/>
  <c r="U27" i="6"/>
  <c r="T27" i="6"/>
  <c r="AV27" i="6" s="1"/>
  <c r="S27" i="6"/>
  <c r="BD27" i="6" s="1"/>
  <c r="R27" i="6"/>
  <c r="BC27" i="6" s="1"/>
  <c r="Q27" i="6"/>
  <c r="AS27" i="6" s="1"/>
  <c r="P27" i="6"/>
  <c r="AI27" i="6" s="1"/>
  <c r="O27" i="6"/>
  <c r="AQ27" i="6" s="1"/>
  <c r="N27" i="6"/>
  <c r="AG27" i="6" s="1"/>
  <c r="V26" i="6"/>
  <c r="AO26" i="6" s="1"/>
  <c r="U26" i="6"/>
  <c r="AW26" i="6" s="1"/>
  <c r="T26" i="6"/>
  <c r="S26" i="6"/>
  <c r="BD26" i="6" s="1"/>
  <c r="R26" i="6"/>
  <c r="BC26" i="6" s="1"/>
  <c r="Q26" i="6"/>
  <c r="AS26" i="6" s="1"/>
  <c r="P26" i="6"/>
  <c r="AI26" i="6" s="1"/>
  <c r="O26" i="6"/>
  <c r="AH26" i="6" s="1"/>
  <c r="N26" i="6"/>
  <c r="AY26" i="6" s="1"/>
  <c r="V25" i="6"/>
  <c r="AO25" i="6" s="1"/>
  <c r="U25" i="6"/>
  <c r="T25" i="6"/>
  <c r="S25" i="6"/>
  <c r="BD25" i="6" s="1"/>
  <c r="R25" i="6"/>
  <c r="BC25" i="6" s="1"/>
  <c r="Q25" i="6"/>
  <c r="BB25" i="6" s="1"/>
  <c r="P25" i="6"/>
  <c r="BA25" i="6" s="1"/>
  <c r="O25" i="6"/>
  <c r="AQ25" i="6" s="1"/>
  <c r="N25" i="6"/>
  <c r="AG25" i="6" s="1"/>
  <c r="V24" i="6"/>
  <c r="AO24" i="6" s="1"/>
  <c r="U24" i="6"/>
  <c r="T24" i="6"/>
  <c r="S24" i="6"/>
  <c r="BD24" i="6" s="1"/>
  <c r="R24" i="6"/>
  <c r="BC24" i="6" s="1"/>
  <c r="Q24" i="6"/>
  <c r="AJ24" i="6" s="1"/>
  <c r="P24" i="6"/>
  <c r="BA24" i="6" s="1"/>
  <c r="O24" i="6"/>
  <c r="AH24" i="6" s="1"/>
  <c r="N24" i="6"/>
  <c r="AG24" i="6" s="1"/>
  <c r="V23" i="6"/>
  <c r="AO23" i="6" s="1"/>
  <c r="U23" i="6"/>
  <c r="T23" i="6"/>
  <c r="AV23" i="6" s="1"/>
  <c r="S23" i="6"/>
  <c r="BD23" i="6" s="1"/>
  <c r="R23" i="6"/>
  <c r="BC23" i="6" s="1"/>
  <c r="Q23" i="6"/>
  <c r="AS23" i="6" s="1"/>
  <c r="P23" i="6"/>
  <c r="AI23" i="6" s="1"/>
  <c r="O23" i="6"/>
  <c r="AZ23" i="6" s="1"/>
  <c r="N23" i="6"/>
  <c r="AG23" i="6" s="1"/>
  <c r="V22" i="6"/>
  <c r="AO22" i="6" s="1"/>
  <c r="U22" i="6"/>
  <c r="AW22" i="6" s="1"/>
  <c r="T22" i="6"/>
  <c r="S22" i="6"/>
  <c r="BD22" i="6" s="1"/>
  <c r="R22" i="6"/>
  <c r="BC22" i="6" s="1"/>
  <c r="Q22" i="6"/>
  <c r="AS22" i="6" s="1"/>
  <c r="P22" i="6"/>
  <c r="BA22" i="6" s="1"/>
  <c r="O22" i="6"/>
  <c r="AH22" i="6" s="1"/>
  <c r="N22" i="6"/>
  <c r="AG22" i="6" s="1"/>
  <c r="V21" i="6"/>
  <c r="AO21" i="6" s="1"/>
  <c r="U21" i="6"/>
  <c r="T21" i="6"/>
  <c r="S21" i="6"/>
  <c r="BD21" i="6" s="1"/>
  <c r="R21" i="6"/>
  <c r="BC21" i="6" s="1"/>
  <c r="Q21" i="6"/>
  <c r="BB21" i="6" s="1"/>
  <c r="P21" i="6"/>
  <c r="BA21" i="6" s="1"/>
  <c r="O21" i="6"/>
  <c r="AQ21" i="6" s="1"/>
  <c r="N21" i="6"/>
  <c r="AG21" i="6" s="1"/>
  <c r="V20" i="6"/>
  <c r="AO20" i="6" s="1"/>
  <c r="U20" i="6"/>
  <c r="T20" i="6"/>
  <c r="S20" i="6"/>
  <c r="BD20" i="6" s="1"/>
  <c r="R20" i="6"/>
  <c r="BC20" i="6" s="1"/>
  <c r="Q20" i="6"/>
  <c r="AJ20" i="6" s="1"/>
  <c r="P20" i="6"/>
  <c r="BA20" i="6" s="1"/>
  <c r="O20" i="6"/>
  <c r="AH20" i="6" s="1"/>
  <c r="N20" i="6"/>
  <c r="AG20" i="6" s="1"/>
  <c r="V19" i="6"/>
  <c r="AO19" i="6" s="1"/>
  <c r="U19" i="6"/>
  <c r="AW19" i="6" s="1"/>
  <c r="T19" i="6"/>
  <c r="AV19" i="6" s="1"/>
  <c r="S19" i="6"/>
  <c r="BD19" i="6" s="1"/>
  <c r="R19" i="6"/>
  <c r="BC19" i="6" s="1"/>
  <c r="Q19" i="6"/>
  <c r="BB19" i="6" s="1"/>
  <c r="P19" i="6"/>
  <c r="AI19" i="6" s="1"/>
  <c r="O19" i="6"/>
  <c r="AZ19" i="6" s="1"/>
  <c r="N19" i="6"/>
  <c r="AG19" i="6" s="1"/>
  <c r="V18" i="6"/>
  <c r="AO18" i="6" s="1"/>
  <c r="U18" i="6"/>
  <c r="AW18" i="6" s="1"/>
  <c r="T18" i="6"/>
  <c r="S18" i="6"/>
  <c r="BD18" i="6" s="1"/>
  <c r="R18" i="6"/>
  <c r="BC18" i="6" s="1"/>
  <c r="Q18" i="6"/>
  <c r="AS18" i="6" s="1"/>
  <c r="P18" i="6"/>
  <c r="BA18" i="6" s="1"/>
  <c r="O18" i="6"/>
  <c r="AH18" i="6" s="1"/>
  <c r="N18" i="6"/>
  <c r="AG18" i="6" s="1"/>
  <c r="V17" i="6"/>
  <c r="AO17" i="6" s="1"/>
  <c r="U17" i="6"/>
  <c r="T17" i="6"/>
  <c r="S17" i="6"/>
  <c r="BD17" i="6" s="1"/>
  <c r="R17" i="6"/>
  <c r="BC17" i="6" s="1"/>
  <c r="Q17" i="6"/>
  <c r="AJ17" i="6" s="1"/>
  <c r="P17" i="6"/>
  <c r="BA17" i="6" s="1"/>
  <c r="O17" i="6"/>
  <c r="AQ17" i="6" s="1"/>
  <c r="N17" i="6"/>
  <c r="AY17" i="6" s="1"/>
  <c r="V16" i="6"/>
  <c r="AO16" i="6" s="1"/>
  <c r="U16" i="6"/>
  <c r="T16" i="6"/>
  <c r="S16" i="6"/>
  <c r="BD16" i="6" s="1"/>
  <c r="R16" i="6"/>
  <c r="BC16" i="6" s="1"/>
  <c r="Q16" i="6"/>
  <c r="AJ16" i="6" s="1"/>
  <c r="P16" i="6"/>
  <c r="BA16" i="6" s="1"/>
  <c r="O16" i="6"/>
  <c r="AH16" i="6" s="1"/>
  <c r="N16" i="6"/>
  <c r="AG16" i="6" s="1"/>
  <c r="V15" i="6"/>
  <c r="AO15" i="6" s="1"/>
  <c r="U15" i="6"/>
  <c r="T15" i="6"/>
  <c r="AV15" i="6" s="1"/>
  <c r="S15" i="6"/>
  <c r="BD15" i="6" s="1"/>
  <c r="R15" i="6"/>
  <c r="BC15" i="6" s="1"/>
  <c r="Q15" i="6"/>
  <c r="AS15" i="6" s="1"/>
  <c r="P15" i="6"/>
  <c r="AI15" i="6" s="1"/>
  <c r="O15" i="6"/>
  <c r="AQ15" i="6" s="1"/>
  <c r="N15" i="6"/>
  <c r="AG15" i="6" s="1"/>
  <c r="V14" i="6"/>
  <c r="AO14" i="6" s="1"/>
  <c r="U14" i="6"/>
  <c r="AW14" i="6" s="1"/>
  <c r="T14" i="6"/>
  <c r="BE14" i="6" s="1"/>
  <c r="S14" i="6"/>
  <c r="BD14" i="6" s="1"/>
  <c r="R14" i="6"/>
  <c r="BC14" i="6" s="1"/>
  <c r="Q14" i="6"/>
  <c r="P14" i="6"/>
  <c r="BA14" i="6" s="1"/>
  <c r="O14" i="6"/>
  <c r="AZ14" i="6" s="1"/>
  <c r="N14" i="6"/>
  <c r="AY14" i="6" s="1"/>
  <c r="AO13" i="6"/>
  <c r="V13" i="6"/>
  <c r="BG13" i="6" s="1"/>
  <c r="U13" i="6"/>
  <c r="BF13" i="6" s="1"/>
  <c r="T13" i="6"/>
  <c r="BE13" i="6" s="1"/>
  <c r="S13" i="6"/>
  <c r="BD13" i="6" s="1"/>
  <c r="R13" i="6"/>
  <c r="BC13" i="6" s="1"/>
  <c r="Q13" i="6"/>
  <c r="AS13" i="6" s="1"/>
  <c r="P13" i="6"/>
  <c r="BA13" i="6" s="1"/>
  <c r="O13" i="6"/>
  <c r="AZ13" i="6" s="1"/>
  <c r="N13" i="6"/>
  <c r="AP13" i="6" s="1"/>
  <c r="V12" i="6"/>
  <c r="BG12" i="6" s="1"/>
  <c r="U12" i="6"/>
  <c r="AN12" i="6" s="1"/>
  <c r="T12" i="6"/>
  <c r="AV12" i="6" s="1"/>
  <c r="S12" i="6"/>
  <c r="BD12" i="6" s="1"/>
  <c r="R12" i="6"/>
  <c r="BC12" i="6" s="1"/>
  <c r="Q12" i="6"/>
  <c r="BB12" i="6" s="1"/>
  <c r="P12" i="6"/>
  <c r="BA12" i="6" s="1"/>
  <c r="O12" i="6"/>
  <c r="AZ12" i="6" s="1"/>
  <c r="N12" i="6"/>
  <c r="AP12" i="6" s="1"/>
  <c r="V11" i="6"/>
  <c r="BG11" i="6" s="1"/>
  <c r="U11" i="6"/>
  <c r="AN11" i="6" s="1"/>
  <c r="T11" i="6"/>
  <c r="BE11" i="6" s="1"/>
  <c r="S11" i="6"/>
  <c r="BD11" i="6" s="1"/>
  <c r="R11" i="6"/>
  <c r="BC11" i="6" s="1"/>
  <c r="Q11" i="6"/>
  <c r="AS11" i="6" s="1"/>
  <c r="P11" i="6"/>
  <c r="BA11" i="6" s="1"/>
  <c r="O11" i="6"/>
  <c r="AZ11" i="6" s="1"/>
  <c r="N11" i="6"/>
  <c r="AP11" i="6" s="1"/>
  <c r="V10" i="6"/>
  <c r="AX10" i="6" s="1"/>
  <c r="U10" i="6"/>
  <c r="AN10" i="6" s="1"/>
  <c r="T10" i="6"/>
  <c r="BE10" i="6" s="1"/>
  <c r="S10" i="6"/>
  <c r="BD10" i="6" s="1"/>
  <c r="R10" i="6"/>
  <c r="BC10" i="6" s="1"/>
  <c r="Q10" i="6"/>
  <c r="BB10" i="6" s="1"/>
  <c r="P10" i="6"/>
  <c r="BA10" i="6" s="1"/>
  <c r="O10" i="6"/>
  <c r="AZ10" i="6" s="1"/>
  <c r="N10" i="6"/>
  <c r="AP10" i="6" s="1"/>
  <c r="V9" i="6"/>
  <c r="BG9" i="6" s="1"/>
  <c r="U9" i="6"/>
  <c r="AN9" i="6" s="1"/>
  <c r="T9" i="6"/>
  <c r="AM9" i="6" s="1"/>
  <c r="S9" i="6"/>
  <c r="BD9" i="6" s="1"/>
  <c r="R9" i="6"/>
  <c r="BC9" i="6" s="1"/>
  <c r="Q9" i="6"/>
  <c r="BB9" i="6" s="1"/>
  <c r="P9" i="6"/>
  <c r="BA9" i="6" s="1"/>
  <c r="O9" i="6"/>
  <c r="AZ9" i="6" s="1"/>
  <c r="N9" i="6"/>
  <c r="AP9" i="6" s="1"/>
  <c r="V8" i="6"/>
  <c r="AX8" i="6" s="1"/>
  <c r="U8" i="6"/>
  <c r="AN8" i="6" s="1"/>
  <c r="T8" i="6"/>
  <c r="AV8" i="6" s="1"/>
  <c r="S8" i="6"/>
  <c r="BD8" i="6" s="1"/>
  <c r="R8" i="6"/>
  <c r="BC8" i="6" s="1"/>
  <c r="Q8" i="6"/>
  <c r="AS8" i="6" s="1"/>
  <c r="P8" i="6"/>
  <c r="BA8" i="6" s="1"/>
  <c r="O8" i="6"/>
  <c r="AZ8" i="6" s="1"/>
  <c r="N8" i="6"/>
  <c r="AP8" i="6" s="1"/>
  <c r="V7" i="6"/>
  <c r="BG7" i="6" s="1"/>
  <c r="U7" i="6"/>
  <c r="AN7" i="6" s="1"/>
  <c r="T7" i="6"/>
  <c r="AM7" i="6" s="1"/>
  <c r="S7" i="6"/>
  <c r="BD7" i="6" s="1"/>
  <c r="R7" i="6"/>
  <c r="BC7" i="6" s="1"/>
  <c r="Q7" i="6"/>
  <c r="BB7" i="6" s="1"/>
  <c r="P7" i="6"/>
  <c r="BA7" i="6" s="1"/>
  <c r="O7" i="6"/>
  <c r="AZ7" i="6" s="1"/>
  <c r="N7" i="6"/>
  <c r="AP7" i="6" s="1"/>
  <c r="V6" i="6"/>
  <c r="AX6" i="6" s="1"/>
  <c r="U6" i="6"/>
  <c r="AN6" i="6" s="1"/>
  <c r="T6" i="6"/>
  <c r="AV6" i="6" s="1"/>
  <c r="S6" i="6"/>
  <c r="BD6" i="6" s="1"/>
  <c r="R6" i="6"/>
  <c r="BC6" i="6" s="1"/>
  <c r="Q6" i="6"/>
  <c r="AS6" i="6" s="1"/>
  <c r="P6" i="6"/>
  <c r="BA6" i="6" s="1"/>
  <c r="O6" i="6"/>
  <c r="AZ6" i="6" s="1"/>
  <c r="N6" i="6"/>
  <c r="AP6" i="6" s="1"/>
  <c r="V5" i="6"/>
  <c r="BG5" i="6" s="1"/>
  <c r="U5" i="6"/>
  <c r="AN5" i="6" s="1"/>
  <c r="T5" i="6"/>
  <c r="AM5" i="6" s="1"/>
  <c r="S5" i="6"/>
  <c r="BD5" i="6" s="1"/>
  <c r="R5" i="6"/>
  <c r="BC5" i="6" s="1"/>
  <c r="Q5" i="6"/>
  <c r="BB5" i="6" s="1"/>
  <c r="P5" i="6"/>
  <c r="BA5" i="6" s="1"/>
  <c r="O5" i="6"/>
  <c r="AZ5" i="6" s="1"/>
  <c r="N5" i="6"/>
  <c r="AP5" i="6" s="1"/>
  <c r="V4" i="6"/>
  <c r="AX4" i="6" s="1"/>
  <c r="U4" i="6"/>
  <c r="AN4" i="6" s="1"/>
  <c r="T4" i="6"/>
  <c r="AV4" i="6" s="1"/>
  <c r="S4" i="6"/>
  <c r="BD4" i="6" s="1"/>
  <c r="R4" i="6"/>
  <c r="BC4" i="6" s="1"/>
  <c r="Q4" i="6"/>
  <c r="AS4" i="6" s="1"/>
  <c r="P4" i="6"/>
  <c r="BA4" i="6" s="1"/>
  <c r="O4" i="6"/>
  <c r="AZ4" i="6" s="1"/>
  <c r="N4" i="6"/>
  <c r="AP4" i="6" s="1"/>
  <c r="V3" i="6"/>
  <c r="AX3" i="6" s="1"/>
  <c r="U3" i="6"/>
  <c r="AN3" i="6" s="1"/>
  <c r="T3" i="6"/>
  <c r="BE3" i="6" s="1"/>
  <c r="S3" i="6"/>
  <c r="BD3" i="6" s="1"/>
  <c r="R3" i="6"/>
  <c r="BC3" i="6" s="1"/>
  <c r="Q3" i="6"/>
  <c r="BB3" i="6" s="1"/>
  <c r="P3" i="6"/>
  <c r="BA3" i="6" s="1"/>
  <c r="O3" i="6"/>
  <c r="AZ3" i="6" s="1"/>
  <c r="N3" i="6"/>
  <c r="AP3" i="6" s="1"/>
  <c r="AV2" i="6"/>
  <c r="V2" i="6"/>
  <c r="AX2" i="6" s="1"/>
  <c r="U2" i="6"/>
  <c r="BF2" i="6" s="1"/>
  <c r="T2" i="6"/>
  <c r="BE2" i="6" s="1"/>
  <c r="S2" i="6"/>
  <c r="AU2" i="6" s="1"/>
  <c r="R2" i="6"/>
  <c r="AT2" i="6" s="1"/>
  <c r="Q2" i="6"/>
  <c r="AS2" i="6" s="1"/>
  <c r="P2" i="6"/>
  <c r="O2" i="6"/>
  <c r="N2" i="6"/>
  <c r="AY2" i="6" s="1"/>
  <c r="T33" i="9" l="1"/>
  <c r="U33" i="9"/>
  <c r="V33" i="9"/>
  <c r="W33" i="9"/>
  <c r="X33" i="9"/>
  <c r="Y33" i="9"/>
  <c r="Z33" i="9"/>
  <c r="S33" i="9"/>
  <c r="R33" i="9"/>
  <c r="BH15" i="11"/>
  <c r="B15" i="11" s="1"/>
  <c r="BH12" i="11"/>
  <c r="B12" i="11" s="1"/>
  <c r="BH20" i="11"/>
  <c r="B20" i="11" s="1"/>
  <c r="BH38" i="11"/>
  <c r="B38" i="11" s="1"/>
  <c r="BH31" i="11"/>
  <c r="B31" i="11" s="1"/>
  <c r="BH32" i="11"/>
  <c r="B32" i="11" s="1"/>
  <c r="BH13" i="11"/>
  <c r="B13" i="11" s="1"/>
  <c r="BH34" i="11"/>
  <c r="B34" i="11" s="1"/>
  <c r="BH40" i="11"/>
  <c r="B40" i="11" s="1"/>
  <c r="BH36" i="11"/>
  <c r="B36" i="11" s="1"/>
  <c r="BH24" i="11"/>
  <c r="B24" i="11" s="1"/>
  <c r="BH29" i="11"/>
  <c r="B29" i="11" s="1"/>
  <c r="BH25" i="11"/>
  <c r="B25" i="11" s="1"/>
  <c r="BH7" i="11"/>
  <c r="B7" i="11" s="1"/>
  <c r="AD41" i="11"/>
  <c r="BH30" i="11"/>
  <c r="B30" i="11" s="1"/>
  <c r="AA41" i="11"/>
  <c r="Y41" i="11"/>
  <c r="AC41" i="11"/>
  <c r="BH4" i="11"/>
  <c r="B4" i="11" s="1"/>
  <c r="AB41" i="11"/>
  <c r="BH23" i="11"/>
  <c r="B23" i="11" s="1"/>
  <c r="BH5" i="11"/>
  <c r="B5" i="11" s="1"/>
  <c r="BH28" i="11"/>
  <c r="B28" i="11" s="1"/>
  <c r="BH16" i="11"/>
  <c r="B16" i="11" s="1"/>
  <c r="BH22" i="11"/>
  <c r="B22" i="11" s="1"/>
  <c r="BH35" i="11"/>
  <c r="B35" i="11" s="1"/>
  <c r="AE41" i="11"/>
  <c r="AF41" i="11"/>
  <c r="X41" i="11"/>
  <c r="BH2" i="11"/>
  <c r="B2" i="11" s="1"/>
  <c r="BH10" i="11"/>
  <c r="B10" i="11" s="1"/>
  <c r="BH19" i="11"/>
  <c r="B19" i="11" s="1"/>
  <c r="BH27" i="11"/>
  <c r="B27" i="11" s="1"/>
  <c r="BH9" i="11"/>
  <c r="B9" i="11" s="1"/>
  <c r="BH11" i="11"/>
  <c r="B11" i="11" s="1"/>
  <c r="BH33" i="11"/>
  <c r="B33" i="11" s="1"/>
  <c r="BH39" i="11"/>
  <c r="B39" i="11" s="1"/>
  <c r="BH26" i="11"/>
  <c r="B26" i="11" s="1"/>
  <c r="BH3" i="11"/>
  <c r="B3" i="11" s="1"/>
  <c r="Z41" i="11"/>
  <c r="BH37" i="11"/>
  <c r="B37" i="11" s="1"/>
  <c r="BH14" i="11"/>
  <c r="B14" i="11" s="1"/>
  <c r="BH6" i="11"/>
  <c r="B6" i="11" s="1"/>
  <c r="AH18" i="1"/>
  <c r="AW6" i="1"/>
  <c r="AX10" i="1"/>
  <c r="AW3" i="1"/>
  <c r="AH20" i="1"/>
  <c r="AW11" i="1"/>
  <c r="BA5" i="8"/>
  <c r="BG5" i="8"/>
  <c r="BG13" i="7"/>
  <c r="AQ19" i="7"/>
  <c r="AW37" i="7"/>
  <c r="BG37" i="7"/>
  <c r="BG10" i="6"/>
  <c r="AV31" i="6"/>
  <c r="AS33" i="6"/>
  <c r="AT33" i="6"/>
  <c r="AP2" i="6"/>
  <c r="AH23" i="6"/>
  <c r="AX13" i="6"/>
  <c r="AZ28" i="8"/>
  <c r="AJ7" i="8"/>
  <c r="AH4" i="8"/>
  <c r="AG17" i="1"/>
  <c r="AX23" i="1"/>
  <c r="AK17" i="1"/>
  <c r="BG23" i="1"/>
  <c r="AS17" i="1"/>
  <c r="AK28" i="1"/>
  <c r="AX8" i="1"/>
  <c r="AR25" i="1"/>
  <c r="AI16" i="1"/>
  <c r="AJ22" i="1"/>
  <c r="AW13" i="1"/>
  <c r="AU15" i="1"/>
  <c r="BA24" i="1"/>
  <c r="AX15" i="1"/>
  <c r="AW12" i="1"/>
  <c r="AX13" i="1"/>
  <c r="W19" i="1"/>
  <c r="AD19" i="1" s="1"/>
  <c r="AX24" i="1"/>
  <c r="AK16" i="1"/>
  <c r="AW8" i="1"/>
  <c r="AX12" i="1"/>
  <c r="AS15" i="1"/>
  <c r="AL16" i="1"/>
  <c r="AK23" i="1"/>
  <c r="AT15" i="1"/>
  <c r="AG29" i="1"/>
  <c r="AX11" i="1"/>
  <c r="BC15" i="1"/>
  <c r="BG19" i="1"/>
  <c r="AL22" i="1"/>
  <c r="AQ26" i="1"/>
  <c r="AI29" i="1"/>
  <c r="AW4" i="1"/>
  <c r="AS22" i="1"/>
  <c r="AW7" i="1"/>
  <c r="BG14" i="1"/>
  <c r="AG28" i="1"/>
  <c r="AG18" i="1"/>
  <c r="AI25" i="1"/>
  <c r="AX9" i="1"/>
  <c r="AK24" i="1"/>
  <c r="AK27" i="1"/>
  <c r="AU13" i="1"/>
  <c r="W15" i="1"/>
  <c r="Y15" i="1" s="1"/>
  <c r="AT24" i="1"/>
  <c r="AL25" i="1"/>
  <c r="AH26" i="1"/>
  <c r="AJ23" i="1"/>
  <c r="AJ26" i="1"/>
  <c r="AT25" i="1"/>
  <c r="AY24" i="1"/>
  <c r="AU25" i="1"/>
  <c r="AQ22" i="1"/>
  <c r="AZ24" i="1"/>
  <c r="AR22" i="1"/>
  <c r="AY25" i="1"/>
  <c r="AQ17" i="1"/>
  <c r="BA21" i="1"/>
  <c r="AT29" i="1"/>
  <c r="AW10" i="1"/>
  <c r="AV15" i="1"/>
  <c r="AY20" i="1"/>
  <c r="AH27" i="1"/>
  <c r="AW5" i="1"/>
  <c r="AM14" i="1"/>
  <c r="AW9" i="1"/>
  <c r="BA14" i="1"/>
  <c r="AJ27" i="1"/>
  <c r="AX3" i="1"/>
  <c r="AX4" i="1"/>
  <c r="AX5" i="1"/>
  <c r="AX6" i="1"/>
  <c r="AX7" i="1"/>
  <c r="BG18" i="1"/>
  <c r="AY2" i="1"/>
  <c r="AY3" i="1"/>
  <c r="AY4" i="1"/>
  <c r="AY5" i="1"/>
  <c r="AY6" i="1"/>
  <c r="AY7" i="1"/>
  <c r="AY8" i="1"/>
  <c r="AY9" i="1"/>
  <c r="AY10" i="1"/>
  <c r="AY11" i="1"/>
  <c r="AY12" i="1"/>
  <c r="AY13" i="1"/>
  <c r="AZ21" i="1"/>
  <c r="BB21" i="1"/>
  <c r="BB15" i="1"/>
  <c r="AX16" i="1"/>
  <c r="AL26" i="1"/>
  <c r="AX28" i="1"/>
  <c r="AL29" i="1"/>
  <c r="AL18" i="1"/>
  <c r="AS35" i="1"/>
  <c r="BG15" i="1"/>
  <c r="BC16" i="1"/>
  <c r="AT17" i="1"/>
  <c r="AM18" i="1"/>
  <c r="AK20" i="1"/>
  <c r="AZ25" i="1"/>
  <c r="AR26" i="1"/>
  <c r="AZ28" i="1"/>
  <c r="AU29" i="1"/>
  <c r="AH30" i="1"/>
  <c r="AG32" i="1"/>
  <c r="AJ33" i="1"/>
  <c r="AT35" i="1"/>
  <c r="AS36" i="1"/>
  <c r="BG16" i="1"/>
  <c r="AS18" i="1"/>
  <c r="AL20" i="1"/>
  <c r="AG21" i="1"/>
  <c r="AS26" i="1"/>
  <c r="BG27" i="1"/>
  <c r="BA28" i="1"/>
  <c r="AJ30" i="1"/>
  <c r="AH31" i="1"/>
  <c r="AJ32" i="1"/>
  <c r="AL33" i="1"/>
  <c r="AL34" i="1"/>
  <c r="AU35" i="1"/>
  <c r="AT36" i="1"/>
  <c r="AS37" i="1"/>
  <c r="AT18" i="1"/>
  <c r="AT20" i="1"/>
  <c r="BB25" i="1"/>
  <c r="BG28" i="1"/>
  <c r="AL30" i="1"/>
  <c r="AL32" i="1"/>
  <c r="AT33" i="1"/>
  <c r="AT34" i="1"/>
  <c r="AV35" i="1"/>
  <c r="AU36" i="1"/>
  <c r="AT37" i="1"/>
  <c r="AS38" i="1"/>
  <c r="AS40" i="1"/>
  <c r="BG17" i="1"/>
  <c r="AU18" i="1"/>
  <c r="AI21" i="1"/>
  <c r="AQ30" i="1"/>
  <c r="AJ31" i="1"/>
  <c r="AU33" i="1"/>
  <c r="AU34" i="1"/>
  <c r="AW35" i="1"/>
  <c r="AV36" i="1"/>
  <c r="AU37" i="1"/>
  <c r="AT38" i="1"/>
  <c r="AS39" i="1"/>
  <c r="AT40" i="1"/>
  <c r="AG2" i="1"/>
  <c r="AG3" i="1"/>
  <c r="AG4" i="1"/>
  <c r="AG5" i="1"/>
  <c r="AG6" i="1"/>
  <c r="AG7" i="1"/>
  <c r="AG8" i="1"/>
  <c r="AG9" i="1"/>
  <c r="AG10" i="1"/>
  <c r="AG11" i="1"/>
  <c r="AG12" i="1"/>
  <c r="AG13" i="1"/>
  <c r="AI14" i="1"/>
  <c r="AV18" i="1"/>
  <c r="AX20" i="1"/>
  <c r="AL21" i="1"/>
  <c r="AZ29" i="1"/>
  <c r="AR30" i="1"/>
  <c r="AK31" i="1"/>
  <c r="AZ32" i="1"/>
  <c r="AW33" i="1"/>
  <c r="AV34" i="1"/>
  <c r="BG35" i="1"/>
  <c r="AW36" i="1"/>
  <c r="AV37" i="1"/>
  <c r="AU38" i="1"/>
  <c r="AT39" i="1"/>
  <c r="AU40" i="1"/>
  <c r="AS30" i="1"/>
  <c r="AW34" i="1"/>
  <c r="BG36" i="1"/>
  <c r="AW37" i="1"/>
  <c r="AV38" i="1"/>
  <c r="AV39" i="1"/>
  <c r="AV40" i="1"/>
  <c r="AQ14" i="1"/>
  <c r="AQ15" i="1"/>
  <c r="AX18" i="1"/>
  <c r="AT21" i="1"/>
  <c r="AH22" i="1"/>
  <c r="BB29" i="1"/>
  <c r="BG31" i="1"/>
  <c r="BG32" i="1"/>
  <c r="BG37" i="1"/>
  <c r="AW38" i="1"/>
  <c r="BG39" i="1"/>
  <c r="AW40" i="1"/>
  <c r="BA20" i="1"/>
  <c r="AU21" i="1"/>
  <c r="BG38" i="1"/>
  <c r="BG40" i="1"/>
  <c r="AA19" i="1"/>
  <c r="Q41" i="1"/>
  <c r="AK14" i="1"/>
  <c r="BC14" i="1"/>
  <c r="AA15" i="1"/>
  <c r="AG16" i="1"/>
  <c r="BF17" i="1"/>
  <c r="AN17" i="1"/>
  <c r="AM17" i="1"/>
  <c r="AJ19" i="1"/>
  <c r="BE22" i="1"/>
  <c r="AM22" i="1"/>
  <c r="BE26" i="1"/>
  <c r="AM26" i="1"/>
  <c r="BE30" i="1"/>
  <c r="AM30" i="1"/>
  <c r="AP23" i="1"/>
  <c r="W23" i="1"/>
  <c r="Z23" i="1" s="1"/>
  <c r="BA35" i="1"/>
  <c r="AI35" i="1"/>
  <c r="AH3" i="1"/>
  <c r="AH4" i="1"/>
  <c r="AH5" i="1"/>
  <c r="AH6" i="1"/>
  <c r="AH7" i="1"/>
  <c r="AH8" i="1"/>
  <c r="AH9" i="1"/>
  <c r="AH10" i="1"/>
  <c r="AH11" i="1"/>
  <c r="AH12" i="1"/>
  <c r="AH13" i="1"/>
  <c r="AL14" i="1"/>
  <c r="BE14" i="1"/>
  <c r="AB15" i="1"/>
  <c r="AH16" i="1"/>
  <c r="AZ16" i="1"/>
  <c r="AO17" i="1"/>
  <c r="AK19" i="1"/>
  <c r="BF22" i="1"/>
  <c r="AN22" i="1"/>
  <c r="BF26" i="1"/>
  <c r="AN26" i="1"/>
  <c r="BF30" i="1"/>
  <c r="AN30" i="1"/>
  <c r="AI4" i="1"/>
  <c r="AI6" i="1"/>
  <c r="AI7" i="1"/>
  <c r="AI8" i="1"/>
  <c r="AI9" i="1"/>
  <c r="AI10" i="1"/>
  <c r="AI11" i="1"/>
  <c r="AI12" i="1"/>
  <c r="AI13" i="1"/>
  <c r="BF14" i="1"/>
  <c r="AN14" i="1"/>
  <c r="W17" i="1"/>
  <c r="Y17" i="1" s="1"/>
  <c r="AL19" i="1"/>
  <c r="AP20" i="1"/>
  <c r="W20" i="1"/>
  <c r="Z20" i="1" s="1"/>
  <c r="BB20" i="1"/>
  <c r="AX21" i="1"/>
  <c r="AT22" i="1"/>
  <c r="AL23" i="1"/>
  <c r="AP24" i="1"/>
  <c r="W24" i="1"/>
  <c r="AA24" i="1" s="1"/>
  <c r="BB24" i="1"/>
  <c r="AX25" i="1"/>
  <c r="AT26" i="1"/>
  <c r="AL27" i="1"/>
  <c r="AP28" i="1"/>
  <c r="W28" i="1"/>
  <c r="Z28" i="1" s="1"/>
  <c r="BB28" i="1"/>
  <c r="AX29" i="1"/>
  <c r="AT30" i="1"/>
  <c r="AL31" i="1"/>
  <c r="AP32" i="1"/>
  <c r="W32" i="1"/>
  <c r="X32" i="1" s="1"/>
  <c r="AP34" i="1"/>
  <c r="W34" i="1"/>
  <c r="Z34" i="1" s="1"/>
  <c r="AY34" i="1"/>
  <c r="O41" i="1"/>
  <c r="AH19" i="1"/>
  <c r="P41" i="1"/>
  <c r="AJ14" i="1"/>
  <c r="AI5" i="1"/>
  <c r="T41" i="1"/>
  <c r="AJ2" i="1"/>
  <c r="AZ2" i="1"/>
  <c r="AJ3" i="1"/>
  <c r="AZ3" i="1"/>
  <c r="AJ4" i="1"/>
  <c r="AZ4" i="1"/>
  <c r="AJ5" i="1"/>
  <c r="AZ5" i="1"/>
  <c r="AJ6" i="1"/>
  <c r="AZ6" i="1"/>
  <c r="AJ7" i="1"/>
  <c r="AZ7" i="1"/>
  <c r="AJ8" i="1"/>
  <c r="AZ8" i="1"/>
  <c r="AJ9" i="1"/>
  <c r="AZ9" i="1"/>
  <c r="AJ10" i="1"/>
  <c r="AZ10" i="1"/>
  <c r="AJ11" i="1"/>
  <c r="AZ11" i="1"/>
  <c r="AJ12" i="1"/>
  <c r="AZ12" i="1"/>
  <c r="AJ13" i="1"/>
  <c r="AZ13" i="1"/>
  <c r="AO14" i="1"/>
  <c r="AD15" i="1"/>
  <c r="AJ16" i="1"/>
  <c r="BB16" i="1"/>
  <c r="AP18" i="1"/>
  <c r="BE19" i="1"/>
  <c r="AM19" i="1"/>
  <c r="AQ19" i="1"/>
  <c r="BG20" i="1"/>
  <c r="AU22" i="1"/>
  <c r="AQ23" i="1"/>
  <c r="BG24" i="1"/>
  <c r="AU26" i="1"/>
  <c r="AQ27" i="1"/>
  <c r="AU30" i="1"/>
  <c r="AZ34" i="1"/>
  <c r="AH34" i="1"/>
  <c r="AQ34" i="1"/>
  <c r="AP27" i="1"/>
  <c r="W27" i="1"/>
  <c r="AA27" i="1" s="1"/>
  <c r="AP16" i="1"/>
  <c r="AI19" i="1"/>
  <c r="U41" i="1"/>
  <c r="AK2" i="1"/>
  <c r="BA2" i="1"/>
  <c r="AK3" i="1"/>
  <c r="BA3" i="1"/>
  <c r="AK4" i="1"/>
  <c r="BA4" i="1"/>
  <c r="AK5" i="1"/>
  <c r="BA5" i="1"/>
  <c r="AK6" i="1"/>
  <c r="BA6" i="1"/>
  <c r="AK7" i="1"/>
  <c r="BA7" i="1"/>
  <c r="AK8" i="1"/>
  <c r="BA8" i="1"/>
  <c r="AK9" i="1"/>
  <c r="BA9" i="1"/>
  <c r="AK10" i="1"/>
  <c r="BA10" i="1"/>
  <c r="AK11" i="1"/>
  <c r="BA11" i="1"/>
  <c r="AK12" i="1"/>
  <c r="BA12" i="1"/>
  <c r="AK13" i="1"/>
  <c r="BA13" i="1"/>
  <c r="W14" i="1"/>
  <c r="Y14" i="1" s="1"/>
  <c r="AE15" i="1"/>
  <c r="BF19" i="1"/>
  <c r="AN19" i="1"/>
  <c r="AJ20" i="1"/>
  <c r="AV22" i="1"/>
  <c r="BE23" i="1"/>
  <c r="AM23" i="1"/>
  <c r="AR23" i="1"/>
  <c r="AJ24" i="1"/>
  <c r="AV26" i="1"/>
  <c r="BE27" i="1"/>
  <c r="AM27" i="1"/>
  <c r="AR27" i="1"/>
  <c r="AV30" i="1"/>
  <c r="BE31" i="1"/>
  <c r="AM31" i="1"/>
  <c r="AR31" i="1"/>
  <c r="BA32" i="1"/>
  <c r="AP33" i="1"/>
  <c r="W33" i="1"/>
  <c r="Z33" i="1" s="1"/>
  <c r="AY33" i="1"/>
  <c r="BA34" i="1"/>
  <c r="AI34" i="1"/>
  <c r="AR34" i="1"/>
  <c r="S41" i="1"/>
  <c r="V41" i="1"/>
  <c r="AL2" i="1"/>
  <c r="BB2" i="1"/>
  <c r="AL3" i="1"/>
  <c r="BB3" i="1"/>
  <c r="AL4" i="1"/>
  <c r="BB4" i="1"/>
  <c r="AL5" i="1"/>
  <c r="BB5" i="1"/>
  <c r="AL6" i="1"/>
  <c r="BB6" i="1"/>
  <c r="AL7" i="1"/>
  <c r="BB7" i="1"/>
  <c r="AL8" i="1"/>
  <c r="BB8" i="1"/>
  <c r="AL9" i="1"/>
  <c r="BB9" i="1"/>
  <c r="AL10" i="1"/>
  <c r="BB10" i="1"/>
  <c r="AL11" i="1"/>
  <c r="BB11" i="1"/>
  <c r="AL12" i="1"/>
  <c r="BB12" i="1"/>
  <c r="AL13" i="1"/>
  <c r="BB13" i="1"/>
  <c r="AP15" i="1"/>
  <c r="X15" i="1"/>
  <c r="AF15" i="1"/>
  <c r="BE16" i="1"/>
  <c r="AS19" i="1"/>
  <c r="AW22" i="1"/>
  <c r="BF23" i="1"/>
  <c r="AN23" i="1"/>
  <c r="AS23" i="1"/>
  <c r="AW26" i="1"/>
  <c r="BF27" i="1"/>
  <c r="AN27" i="1"/>
  <c r="AS27" i="1"/>
  <c r="AW30" i="1"/>
  <c r="BF31" i="1"/>
  <c r="AN31" i="1"/>
  <c r="AS31" i="1"/>
  <c r="AH33" i="1"/>
  <c r="BB34" i="1"/>
  <c r="AJ34" i="1"/>
  <c r="AS34" i="1"/>
  <c r="AP36" i="1"/>
  <c r="W36" i="1"/>
  <c r="Y36" i="1" s="1"/>
  <c r="AY36" i="1"/>
  <c r="AG36" i="1"/>
  <c r="AL17" i="1"/>
  <c r="W2" i="1"/>
  <c r="AB2" i="1" s="1"/>
  <c r="AM2" i="1"/>
  <c r="W3" i="1"/>
  <c r="AD3" i="1" s="1"/>
  <c r="AM3" i="1"/>
  <c r="BC3" i="1"/>
  <c r="W4" i="1"/>
  <c r="AD4" i="1" s="1"/>
  <c r="AM4" i="1"/>
  <c r="BC4" i="1"/>
  <c r="W5" i="1"/>
  <c r="AC5" i="1" s="1"/>
  <c r="AM5" i="1"/>
  <c r="BC5" i="1"/>
  <c r="W6" i="1"/>
  <c r="AC6" i="1" s="1"/>
  <c r="AM6" i="1"/>
  <c r="BC6" i="1"/>
  <c r="W7" i="1"/>
  <c r="Z7" i="1" s="1"/>
  <c r="AM7" i="1"/>
  <c r="BC7" i="1"/>
  <c r="W8" i="1"/>
  <c r="AB8" i="1" s="1"/>
  <c r="AM8" i="1"/>
  <c r="BC8" i="1"/>
  <c r="W9" i="1"/>
  <c r="AD9" i="1" s="1"/>
  <c r="AM9" i="1"/>
  <c r="BC9" i="1"/>
  <c r="W10" i="1"/>
  <c r="AD10" i="1" s="1"/>
  <c r="AM10" i="1"/>
  <c r="BC10" i="1"/>
  <c r="W11" i="1"/>
  <c r="AD11" i="1" s="1"/>
  <c r="AM11" i="1"/>
  <c r="BC11" i="1"/>
  <c r="W12" i="1"/>
  <c r="AD12" i="1" s="1"/>
  <c r="AM12" i="1"/>
  <c r="BC12" i="1"/>
  <c r="W13" i="1"/>
  <c r="AD13" i="1" s="1"/>
  <c r="AM13" i="1"/>
  <c r="BC13" i="1"/>
  <c r="AS14" i="1"/>
  <c r="AG15" i="1"/>
  <c r="AY15" i="1"/>
  <c r="BF16" i="1"/>
  <c r="AN16" i="1"/>
  <c r="AM16" i="1"/>
  <c r="AU17" i="1"/>
  <c r="AI18" i="1"/>
  <c r="BA18" i="1"/>
  <c r="AT19" i="1"/>
  <c r="AP21" i="1"/>
  <c r="W21" i="1"/>
  <c r="Y21" i="1" s="1"/>
  <c r="AX22" i="1"/>
  <c r="AT23" i="1"/>
  <c r="AL24" i="1"/>
  <c r="AP25" i="1"/>
  <c r="W25" i="1"/>
  <c r="AF25" i="1" s="1"/>
  <c r="AX26" i="1"/>
  <c r="AT27" i="1"/>
  <c r="AL28" i="1"/>
  <c r="AP29" i="1"/>
  <c r="W29" i="1"/>
  <c r="AF29" i="1" s="1"/>
  <c r="AX30" i="1"/>
  <c r="AT31" i="1"/>
  <c r="BC32" i="1"/>
  <c r="AK32" i="1"/>
  <c r="AQ32" i="1"/>
  <c r="BA33" i="1"/>
  <c r="AI33" i="1"/>
  <c r="AQ33" i="1"/>
  <c r="R41" i="1"/>
  <c r="AN2" i="1"/>
  <c r="BD2" i="1"/>
  <c r="AN3" i="1"/>
  <c r="BD3" i="1"/>
  <c r="AN4" i="1"/>
  <c r="BD4" i="1"/>
  <c r="AN5" i="1"/>
  <c r="BD5" i="1"/>
  <c r="AN6" i="1"/>
  <c r="BD6" i="1"/>
  <c r="AN7" i="1"/>
  <c r="BD7" i="1"/>
  <c r="AN8" i="1"/>
  <c r="BD8" i="1"/>
  <c r="AN9" i="1"/>
  <c r="BD9" i="1"/>
  <c r="AN10" i="1"/>
  <c r="BD10" i="1"/>
  <c r="AN11" i="1"/>
  <c r="BD11" i="1"/>
  <c r="AN12" i="1"/>
  <c r="BD12" i="1"/>
  <c r="AN13" i="1"/>
  <c r="BE13" i="1"/>
  <c r="Z15" i="1"/>
  <c r="AH15" i="1"/>
  <c r="AV17" i="1"/>
  <c r="AJ18" i="1"/>
  <c r="AU19" i="1"/>
  <c r="AQ20" i="1"/>
  <c r="BG21" i="1"/>
  <c r="AY22" i="1"/>
  <c r="AU23" i="1"/>
  <c r="AQ24" i="1"/>
  <c r="BG25" i="1"/>
  <c r="AY26" i="1"/>
  <c r="AU27" i="1"/>
  <c r="AQ28" i="1"/>
  <c r="BG29" i="1"/>
  <c r="AY30" i="1"/>
  <c r="AU31" i="1"/>
  <c r="AR32" i="1"/>
  <c r="AR33" i="1"/>
  <c r="BA36" i="1"/>
  <c r="AI36" i="1"/>
  <c r="AZ35" i="1"/>
  <c r="AH35" i="1"/>
  <c r="AI3" i="1"/>
  <c r="AO2" i="1"/>
  <c r="BE2" i="1"/>
  <c r="AO3" i="1"/>
  <c r="BE3" i="1"/>
  <c r="AO4" i="1"/>
  <c r="BE4" i="1"/>
  <c r="AO5" i="1"/>
  <c r="BE5" i="1"/>
  <c r="AO6" i="1"/>
  <c r="BE6" i="1"/>
  <c r="Y7" i="1"/>
  <c r="AO7" i="1"/>
  <c r="BE7" i="1"/>
  <c r="AO8" i="1"/>
  <c r="BE8" i="1"/>
  <c r="AO9" i="1"/>
  <c r="BE9" i="1"/>
  <c r="AO10" i="1"/>
  <c r="BE10" i="1"/>
  <c r="AO11" i="1"/>
  <c r="BE11" i="1"/>
  <c r="AO12" i="1"/>
  <c r="BE12" i="1"/>
  <c r="AO13" i="1"/>
  <c r="AU14" i="1"/>
  <c r="AI15" i="1"/>
  <c r="BA15" i="1"/>
  <c r="W16" i="1"/>
  <c r="Z16" i="1" s="1"/>
  <c r="AQ16" i="1"/>
  <c r="AW17" i="1"/>
  <c r="AK18" i="1"/>
  <c r="AB19" i="1"/>
  <c r="AV19" i="1"/>
  <c r="BE20" i="1"/>
  <c r="AM20" i="1"/>
  <c r="AR20" i="1"/>
  <c r="AJ21" i="1"/>
  <c r="AB23" i="1"/>
  <c r="AV23" i="1"/>
  <c r="BE24" i="1"/>
  <c r="AM24" i="1"/>
  <c r="AR24" i="1"/>
  <c r="AJ25" i="1"/>
  <c r="AV27" i="1"/>
  <c r="BE28" i="1"/>
  <c r="AM28" i="1"/>
  <c r="AR28" i="1"/>
  <c r="AJ29" i="1"/>
  <c r="AV31" i="1"/>
  <c r="BE32" i="1"/>
  <c r="AM32" i="1"/>
  <c r="AS32" i="1"/>
  <c r="AS33" i="1"/>
  <c r="Y19" i="1"/>
  <c r="AP31" i="1"/>
  <c r="W31" i="1"/>
  <c r="X31" i="1" s="1"/>
  <c r="Z19" i="1"/>
  <c r="BF2" i="1"/>
  <c r="Z11" i="1"/>
  <c r="AR16" i="1"/>
  <c r="AP17" i="1"/>
  <c r="AC19" i="1"/>
  <c r="AW19" i="1"/>
  <c r="BF20" i="1"/>
  <c r="AN20" i="1"/>
  <c r="AS20" i="1"/>
  <c r="AK21" i="1"/>
  <c r="BA22" i="1"/>
  <c r="AW23" i="1"/>
  <c r="BF24" i="1"/>
  <c r="AN24" i="1"/>
  <c r="AS24" i="1"/>
  <c r="AK25" i="1"/>
  <c r="BA26" i="1"/>
  <c r="AW27" i="1"/>
  <c r="BF28" i="1"/>
  <c r="AN28" i="1"/>
  <c r="AS28" i="1"/>
  <c r="AK29" i="1"/>
  <c r="BA30" i="1"/>
  <c r="AW31" i="1"/>
  <c r="BF32" i="1"/>
  <c r="AN32" i="1"/>
  <c r="AT32" i="1"/>
  <c r="AQ2" i="1"/>
  <c r="BG2" i="1"/>
  <c r="AA7" i="1"/>
  <c r="AA11" i="1"/>
  <c r="AA12" i="1"/>
  <c r="AW14" i="1"/>
  <c r="BF18" i="1"/>
  <c r="AN18" i="1"/>
  <c r="AX19" i="1"/>
  <c r="AP22" i="1"/>
  <c r="W22" i="1"/>
  <c r="AA22" i="1" s="1"/>
  <c r="AP26" i="1"/>
  <c r="W26" i="1"/>
  <c r="AA26" i="1" s="1"/>
  <c r="AX27" i="1"/>
  <c r="AT28" i="1"/>
  <c r="AP30" i="1"/>
  <c r="W30" i="1"/>
  <c r="AA30" i="1" s="1"/>
  <c r="AX31" i="1"/>
  <c r="AU32" i="1"/>
  <c r="BE33" i="1"/>
  <c r="AM33" i="1"/>
  <c r="AO34" i="1"/>
  <c r="AX34" i="1"/>
  <c r="BG34" i="1"/>
  <c r="AR2" i="1"/>
  <c r="AB7" i="1"/>
  <c r="AB11" i="1"/>
  <c r="AB12" i="1"/>
  <c r="AP14" i="1"/>
  <c r="AL15" i="1"/>
  <c r="BE15" i="1"/>
  <c r="AH17" i="1"/>
  <c r="AE19" i="1"/>
  <c r="AU20" i="1"/>
  <c r="AQ21" i="1"/>
  <c r="BG22" i="1"/>
  <c r="AY23" i="1"/>
  <c r="AU24" i="1"/>
  <c r="AQ25" i="1"/>
  <c r="BG26" i="1"/>
  <c r="AY27" i="1"/>
  <c r="AU28" i="1"/>
  <c r="AQ29" i="1"/>
  <c r="BG30" i="1"/>
  <c r="AY31" i="1"/>
  <c r="AV32" i="1"/>
  <c r="AV33" i="1"/>
  <c r="AQ35" i="1"/>
  <c r="AS2" i="1"/>
  <c r="AG14" i="1"/>
  <c r="AY14" i="1"/>
  <c r="BF15" i="1"/>
  <c r="AN15" i="1"/>
  <c r="AU16" i="1"/>
  <c r="AI17" i="1"/>
  <c r="BA17" i="1"/>
  <c r="W18" i="1"/>
  <c r="X18" i="1" s="1"/>
  <c r="AQ18" i="1"/>
  <c r="AF19" i="1"/>
  <c r="AZ19" i="1"/>
  <c r="BE21" i="1"/>
  <c r="AM21" i="1"/>
  <c r="AZ23" i="1"/>
  <c r="AB24" i="1"/>
  <c r="BE25" i="1"/>
  <c r="AM25" i="1"/>
  <c r="AB28" i="1"/>
  <c r="AV28" i="1"/>
  <c r="BE29" i="1"/>
  <c r="AM29" i="1"/>
  <c r="AR29" i="1"/>
  <c r="AZ31" i="1"/>
  <c r="AW32" i="1"/>
  <c r="AO33" i="1"/>
  <c r="AX33" i="1"/>
  <c r="AR35" i="1"/>
  <c r="N41" i="1"/>
  <c r="AT2" i="1"/>
  <c r="AH14" i="1"/>
  <c r="AJ17" i="1"/>
  <c r="AR18" i="1"/>
  <c r="AP19" i="1"/>
  <c r="X19" i="1"/>
  <c r="AG19" i="1"/>
  <c r="BA19" i="1"/>
  <c r="AW20" i="1"/>
  <c r="BF21" i="1"/>
  <c r="AN21" i="1"/>
  <c r="AK22" i="1"/>
  <c r="AG23" i="1"/>
  <c r="BA23" i="1"/>
  <c r="AC24" i="1"/>
  <c r="AW24" i="1"/>
  <c r="BF25" i="1"/>
  <c r="AN25" i="1"/>
  <c r="AK26" i="1"/>
  <c r="AG27" i="1"/>
  <c r="BA27" i="1"/>
  <c r="AC28" i="1"/>
  <c r="AW28" i="1"/>
  <c r="BF29" i="1"/>
  <c r="AN29" i="1"/>
  <c r="AK30" i="1"/>
  <c r="AG31" i="1"/>
  <c r="BA31" i="1"/>
  <c r="AX32" i="1"/>
  <c r="AZ33" i="1"/>
  <c r="AP35" i="1"/>
  <c r="W35" i="1"/>
  <c r="Z35" i="1" s="1"/>
  <c r="AY35" i="1"/>
  <c r="AG35" i="1"/>
  <c r="AP37" i="1"/>
  <c r="W37" i="1"/>
  <c r="AY37" i="1"/>
  <c r="AG37" i="1"/>
  <c r="AU39" i="1"/>
  <c r="AG38" i="1"/>
  <c r="AG39" i="1"/>
  <c r="AW39" i="1"/>
  <c r="AG40" i="1"/>
  <c r="AX35" i="1"/>
  <c r="AH36" i="1"/>
  <c r="AX36" i="1"/>
  <c r="AH37" i="1"/>
  <c r="AX37" i="1"/>
  <c r="AH38" i="1"/>
  <c r="AX38" i="1"/>
  <c r="AH39" i="1"/>
  <c r="AX39" i="1"/>
  <c r="AH40" i="1"/>
  <c r="AX40" i="1"/>
  <c r="AI37" i="1"/>
  <c r="AI38" i="1"/>
  <c r="AY38" i="1"/>
  <c r="AI39" i="1"/>
  <c r="AY39" i="1"/>
  <c r="AI40" i="1"/>
  <c r="AY40" i="1"/>
  <c r="AJ35" i="1"/>
  <c r="AJ36" i="1"/>
  <c r="AZ36" i="1"/>
  <c r="AJ37" i="1"/>
  <c r="AZ37" i="1"/>
  <c r="AJ38" i="1"/>
  <c r="AZ38" i="1"/>
  <c r="AJ39" i="1"/>
  <c r="AZ39" i="1"/>
  <c r="AJ40" i="1"/>
  <c r="AZ40" i="1"/>
  <c r="AK33" i="1"/>
  <c r="AK34" i="1"/>
  <c r="AK35" i="1"/>
  <c r="AK36" i="1"/>
  <c r="AK37" i="1"/>
  <c r="BA37" i="1"/>
  <c r="AK38" i="1"/>
  <c r="BA38" i="1"/>
  <c r="AK39" i="1"/>
  <c r="BA39" i="1"/>
  <c r="AK40" i="1"/>
  <c r="BA40" i="1"/>
  <c r="AL35" i="1"/>
  <c r="AL36" i="1"/>
  <c r="AL37" i="1"/>
  <c r="AL38" i="1"/>
  <c r="AL39" i="1"/>
  <c r="AL40" i="1"/>
  <c r="AM34" i="1"/>
  <c r="AM35" i="1"/>
  <c r="AM36" i="1"/>
  <c r="AM37" i="1"/>
  <c r="W38" i="1"/>
  <c r="Z38" i="1" s="1"/>
  <c r="AM38" i="1"/>
  <c r="W39" i="1"/>
  <c r="Y39" i="1" s="1"/>
  <c r="AM39" i="1"/>
  <c r="W40" i="1"/>
  <c r="AM40" i="1"/>
  <c r="AN33" i="1"/>
  <c r="AN34" i="1"/>
  <c r="AN35" i="1"/>
  <c r="AN36" i="1"/>
  <c r="AN37" i="1"/>
  <c r="AN38" i="1"/>
  <c r="AN39" i="1"/>
  <c r="AN40" i="1"/>
  <c r="BC16" i="8"/>
  <c r="BG16" i="8"/>
  <c r="AY30" i="8"/>
  <c r="AJ25" i="8"/>
  <c r="AM15" i="8"/>
  <c r="AY15" i="8"/>
  <c r="AK15" i="8"/>
  <c r="AJ4" i="8"/>
  <c r="AQ4" i="8"/>
  <c r="BC15" i="8"/>
  <c r="AG25" i="8"/>
  <c r="AJ12" i="8"/>
  <c r="AP9" i="8"/>
  <c r="AY3" i="8"/>
  <c r="AQ9" i="8"/>
  <c r="AS6" i="8"/>
  <c r="AK24" i="8"/>
  <c r="AP11" i="8"/>
  <c r="AZ2" i="8"/>
  <c r="AQ5" i="8"/>
  <c r="AX16" i="8"/>
  <c r="AQ6" i="8"/>
  <c r="AZ16" i="8"/>
  <c r="AZ6" i="8"/>
  <c r="BG31" i="8"/>
  <c r="AV39" i="8"/>
  <c r="AI4" i="8"/>
  <c r="W16" i="8"/>
  <c r="AJ3" i="8"/>
  <c r="BA4" i="8"/>
  <c r="AX8" i="8"/>
  <c r="AS3" i="8"/>
  <c r="AY8" i="8"/>
  <c r="AX11" i="8"/>
  <c r="AG18" i="8"/>
  <c r="AQ21" i="8"/>
  <c r="AQ24" i="8"/>
  <c r="AY27" i="8"/>
  <c r="BB30" i="8"/>
  <c r="AY33" i="8"/>
  <c r="AG38" i="8"/>
  <c r="AI18" i="8"/>
  <c r="AR21" i="8"/>
  <c r="AW38" i="8"/>
  <c r="AM18" i="8"/>
  <c r="AS21" i="8"/>
  <c r="AH2" i="8"/>
  <c r="AG7" i="8"/>
  <c r="AK17" i="8"/>
  <c r="AL17" i="8"/>
  <c r="AK29" i="8"/>
  <c r="BG2" i="8"/>
  <c r="BB7" i="8"/>
  <c r="BA10" i="8"/>
  <c r="AH13" i="8"/>
  <c r="AT17" i="8"/>
  <c r="AJ23" i="8"/>
  <c r="AR26" i="8"/>
  <c r="AG32" i="8"/>
  <c r="AG37" i="8"/>
  <c r="AU40" i="8"/>
  <c r="AZ13" i="8"/>
  <c r="AU17" i="8"/>
  <c r="BA26" i="8"/>
  <c r="AZ32" i="8"/>
  <c r="AX37" i="8"/>
  <c r="BG40" i="8"/>
  <c r="AY7" i="8"/>
  <c r="AX6" i="8"/>
  <c r="AS14" i="8"/>
  <c r="AX36" i="8"/>
  <c r="AG2" i="8"/>
  <c r="AX3" i="8"/>
  <c r="AP4" i="8"/>
  <c r="AG13" i="8"/>
  <c r="AW14" i="8"/>
  <c r="AH12" i="8"/>
  <c r="BC14" i="8"/>
  <c r="BB15" i="8"/>
  <c r="AH24" i="8"/>
  <c r="AI33" i="8"/>
  <c r="AI12" i="8"/>
  <c r="AQ20" i="8"/>
  <c r="AM12" i="8"/>
  <c r="AY13" i="8"/>
  <c r="AL23" i="8"/>
  <c r="BA24" i="8"/>
  <c r="AI31" i="8"/>
  <c r="AS13" i="8"/>
  <c r="AY11" i="8"/>
  <c r="AQ12" i="8"/>
  <c r="AU23" i="8"/>
  <c r="AK31" i="8"/>
  <c r="AJ32" i="8"/>
  <c r="AH38" i="8"/>
  <c r="AG39" i="8"/>
  <c r="AH9" i="8"/>
  <c r="AG10" i="8"/>
  <c r="BA11" i="8"/>
  <c r="AS12" i="8"/>
  <c r="AJ30" i="8"/>
  <c r="AL31" i="8"/>
  <c r="AH39" i="8"/>
  <c r="AG40" i="8"/>
  <c r="AI9" i="8"/>
  <c r="AH10" i="8"/>
  <c r="AY23" i="8"/>
  <c r="AT30" i="8"/>
  <c r="AU31" i="8"/>
  <c r="AU38" i="8"/>
  <c r="AH40" i="8"/>
  <c r="AJ9" i="8"/>
  <c r="AI10" i="8"/>
  <c r="AZ19" i="8"/>
  <c r="AV38" i="8"/>
  <c r="AU39" i="8"/>
  <c r="AV40" i="8"/>
  <c r="AJ6" i="8"/>
  <c r="AH7" i="8"/>
  <c r="BA8" i="8"/>
  <c r="AS9" i="8"/>
  <c r="AK18" i="8"/>
  <c r="AX29" i="8"/>
  <c r="BG38" i="8"/>
  <c r="AX39" i="8"/>
  <c r="AW40" i="8"/>
  <c r="AX38" i="8"/>
  <c r="AW39" i="8"/>
  <c r="AG4" i="8"/>
  <c r="AP6" i="8"/>
  <c r="AI7" i="8"/>
  <c r="AX9" i="8"/>
  <c r="AI15" i="8"/>
  <c r="AM16" i="8"/>
  <c r="AM17" i="8"/>
  <c r="AL18" i="8"/>
  <c r="BG29" i="8"/>
  <c r="BG39" i="8"/>
  <c r="AX40" i="8"/>
  <c r="AJ15" i="8"/>
  <c r="AR17" i="8"/>
  <c r="BB5" i="8"/>
  <c r="AZ8" i="8"/>
  <c r="AP17" i="8"/>
  <c r="BA28" i="8"/>
  <c r="AZ11" i="8"/>
  <c r="AY14" i="8"/>
  <c r="W20" i="8"/>
  <c r="AA20" i="8" s="1"/>
  <c r="AZ3" i="8"/>
  <c r="BB8" i="8"/>
  <c r="AP12" i="8"/>
  <c r="BA14" i="8"/>
  <c r="AZ30" i="8"/>
  <c r="BA3" i="8"/>
  <c r="AY6" i="8"/>
  <c r="BB14" i="8"/>
  <c r="BA30" i="8"/>
  <c r="AY17" i="8"/>
  <c r="AU22" i="8"/>
  <c r="AI2" i="8"/>
  <c r="AS4" i="8"/>
  <c r="AG5" i="8"/>
  <c r="BA6" i="8"/>
  <c r="AY9" i="8"/>
  <c r="AJ10" i="8"/>
  <c r="AX12" i="8"/>
  <c r="AI13" i="8"/>
  <c r="BF14" i="8"/>
  <c r="AR15" i="8"/>
  <c r="BA17" i="8"/>
  <c r="AT18" i="8"/>
  <c r="AX20" i="8"/>
  <c r="AT21" i="8"/>
  <c r="AR24" i="8"/>
  <c r="AH26" i="8"/>
  <c r="AX31" i="8"/>
  <c r="AG36" i="8"/>
  <c r="AJ2" i="8"/>
  <c r="AX4" i="8"/>
  <c r="AH5" i="8"/>
  <c r="AQ7" i="8"/>
  <c r="AP10" i="8"/>
  <c r="AY12" i="8"/>
  <c r="AJ13" i="8"/>
  <c r="BG14" i="8"/>
  <c r="AU18" i="8"/>
  <c r="AR19" i="8"/>
  <c r="AU21" i="8"/>
  <c r="AX23" i="8"/>
  <c r="AS24" i="8"/>
  <c r="AJ26" i="8"/>
  <c r="AY31" i="8"/>
  <c r="AS32" i="8"/>
  <c r="AJ33" i="8"/>
  <c r="AH35" i="8"/>
  <c r="AH36" i="8"/>
  <c r="AP2" i="8"/>
  <c r="AI5" i="8"/>
  <c r="AG8" i="8"/>
  <c r="BA9" i="8"/>
  <c r="AQ10" i="8"/>
  <c r="AM13" i="8"/>
  <c r="AV18" i="8"/>
  <c r="AS19" i="8"/>
  <c r="AV21" i="8"/>
  <c r="BC22" i="8"/>
  <c r="AT24" i="8"/>
  <c r="AL25" i="8"/>
  <c r="AL27" i="8"/>
  <c r="AZ31" i="8"/>
  <c r="AU32" i="8"/>
  <c r="AL33" i="8"/>
  <c r="AH34" i="8"/>
  <c r="AU35" i="8"/>
  <c r="AU36" i="8"/>
  <c r="AU37" i="8"/>
  <c r="AJ5" i="8"/>
  <c r="AX7" i="8"/>
  <c r="AH8" i="8"/>
  <c r="AS10" i="8"/>
  <c r="AH11" i="8"/>
  <c r="BA12" i="8"/>
  <c r="AG14" i="8"/>
  <c r="AV15" i="8"/>
  <c r="AG16" i="8"/>
  <c r="AX18" i="8"/>
  <c r="AX19" i="8"/>
  <c r="AZ23" i="8"/>
  <c r="AS26" i="8"/>
  <c r="AU27" i="8"/>
  <c r="AG28" i="8"/>
  <c r="AT33" i="8"/>
  <c r="AL34" i="8"/>
  <c r="AV35" i="8"/>
  <c r="AV36" i="8"/>
  <c r="AV37" i="8"/>
  <c r="AS2" i="8"/>
  <c r="AG3" i="8"/>
  <c r="AP5" i="8"/>
  <c r="AI8" i="8"/>
  <c r="AX10" i="8"/>
  <c r="AI11" i="8"/>
  <c r="AI14" i="8"/>
  <c r="AX15" i="8"/>
  <c r="AH16" i="8"/>
  <c r="BB21" i="8"/>
  <c r="AT26" i="8"/>
  <c r="AH28" i="8"/>
  <c r="AU33" i="8"/>
  <c r="AW35" i="8"/>
  <c r="AW36" i="8"/>
  <c r="AW37" i="8"/>
  <c r="AX2" i="8"/>
  <c r="AH3" i="8"/>
  <c r="AJ8" i="8"/>
  <c r="AJ11" i="8"/>
  <c r="AK16" i="8"/>
  <c r="BA18" i="8"/>
  <c r="BB24" i="8"/>
  <c r="AX25" i="8"/>
  <c r="AY26" i="8"/>
  <c r="AK28" i="8"/>
  <c r="AG29" i="8"/>
  <c r="AT34" i="8"/>
  <c r="AX35" i="8"/>
  <c r="AI3" i="8"/>
  <c r="BA7" i="8"/>
  <c r="AM11" i="8"/>
  <c r="AK14" i="8"/>
  <c r="BG25" i="8"/>
  <c r="AX27" i="8"/>
  <c r="AZ33" i="8"/>
  <c r="AU34" i="8"/>
  <c r="BG35" i="8"/>
  <c r="BG36" i="8"/>
  <c r="BG37" i="8"/>
  <c r="AL14" i="8"/>
  <c r="AS16" i="8"/>
  <c r="AR28" i="8"/>
  <c r="AJ29" i="8"/>
  <c r="BA2" i="8"/>
  <c r="AI6" i="8"/>
  <c r="AZ27" i="8"/>
  <c r="AS28" i="8"/>
  <c r="BB33" i="8"/>
  <c r="R41" i="8"/>
  <c r="AS11" i="8"/>
  <c r="BA13" i="8"/>
  <c r="BG15" i="8"/>
  <c r="AY16" i="8"/>
  <c r="BG27" i="8"/>
  <c r="AT28" i="8"/>
  <c r="AL29" i="8"/>
  <c r="AA16" i="8"/>
  <c r="AF16" i="8"/>
  <c r="BF32" i="8"/>
  <c r="AN32" i="8"/>
  <c r="AM14" i="8"/>
  <c r="AU15" i="8"/>
  <c r="AI16" i="8"/>
  <c r="BA16" i="8"/>
  <c r="W17" i="8"/>
  <c r="Y17" i="8" s="1"/>
  <c r="AM19" i="8"/>
  <c r="AH22" i="8"/>
  <c r="BE24" i="8"/>
  <c r="AM24" i="8"/>
  <c r="BE28" i="8"/>
  <c r="AM28" i="8"/>
  <c r="BF33" i="8"/>
  <c r="AN33" i="8"/>
  <c r="BE34" i="8"/>
  <c r="AM34" i="8"/>
  <c r="BB36" i="8"/>
  <c r="AJ36" i="8"/>
  <c r="AS36" i="8"/>
  <c r="AP22" i="8"/>
  <c r="T41" i="8"/>
  <c r="AJ16" i="8"/>
  <c r="BF19" i="8"/>
  <c r="AN19" i="8"/>
  <c r="AP20" i="8"/>
  <c r="AG20" i="8"/>
  <c r="W21" i="8"/>
  <c r="AF21" i="8" s="1"/>
  <c r="AI22" i="8"/>
  <c r="BB22" i="8"/>
  <c r="BF24" i="8"/>
  <c r="AN24" i="8"/>
  <c r="AK25" i="8"/>
  <c r="BF28" i="8"/>
  <c r="AN28" i="8"/>
  <c r="AW32" i="8"/>
  <c r="AV33" i="8"/>
  <c r="BF34" i="8"/>
  <c r="AN34" i="8"/>
  <c r="AV34" i="8"/>
  <c r="BC36" i="8"/>
  <c r="AK36" i="8"/>
  <c r="AT36" i="8"/>
  <c r="AG22" i="8"/>
  <c r="AK2" i="8"/>
  <c r="AK4" i="8"/>
  <c r="AK5" i="8"/>
  <c r="AK6" i="8"/>
  <c r="AK7" i="8"/>
  <c r="AK8" i="8"/>
  <c r="AK9" i="8"/>
  <c r="AK10" i="8"/>
  <c r="AK11" i="8"/>
  <c r="AK12" i="8"/>
  <c r="AK13" i="8"/>
  <c r="W14" i="8"/>
  <c r="AC14" i="8" s="1"/>
  <c r="AW15" i="8"/>
  <c r="AS17" i="8"/>
  <c r="AH20" i="8"/>
  <c r="AJ22" i="8"/>
  <c r="AP26" i="8"/>
  <c r="W26" i="8"/>
  <c r="Y26" i="8" s="1"/>
  <c r="AP30" i="8"/>
  <c r="W30" i="8"/>
  <c r="Y30" i="8" s="1"/>
  <c r="AX32" i="8"/>
  <c r="AW33" i="8"/>
  <c r="AW34" i="8"/>
  <c r="AZ37" i="8"/>
  <c r="AL2" i="8"/>
  <c r="AL3" i="8"/>
  <c r="AL5" i="8"/>
  <c r="AL6" i="8"/>
  <c r="AL7" i="8"/>
  <c r="AL8" i="8"/>
  <c r="AL9" i="8"/>
  <c r="AL10" i="8"/>
  <c r="AL11" i="8"/>
  <c r="AL12" i="8"/>
  <c r="AL13" i="8"/>
  <c r="AL16" i="8"/>
  <c r="BF16" i="8"/>
  <c r="AH18" i="8"/>
  <c r="AZ18" i="8"/>
  <c r="W19" i="8"/>
  <c r="AD19" i="8" s="1"/>
  <c r="AI20" i="8"/>
  <c r="BB20" i="8"/>
  <c r="AK22" i="8"/>
  <c r="BG22" i="8"/>
  <c r="AU24" i="8"/>
  <c r="AQ25" i="8"/>
  <c r="BG26" i="8"/>
  <c r="AU28" i="8"/>
  <c r="BG30" i="8"/>
  <c r="AX33" i="8"/>
  <c r="AX34" i="8"/>
  <c r="BA37" i="8"/>
  <c r="AI37" i="8"/>
  <c r="AR37" i="8"/>
  <c r="W2" i="8"/>
  <c r="AD2" i="8" s="1"/>
  <c r="AM2" i="8"/>
  <c r="BC2" i="8"/>
  <c r="W3" i="8"/>
  <c r="AD3" i="8" s="1"/>
  <c r="AM3" i="8"/>
  <c r="BC3" i="8"/>
  <c r="W4" i="8"/>
  <c r="AD4" i="8" s="1"/>
  <c r="AM4" i="8"/>
  <c r="BC4" i="8"/>
  <c r="W5" i="8"/>
  <c r="AF5" i="8" s="1"/>
  <c r="AM5" i="8"/>
  <c r="BC5" i="8"/>
  <c r="W6" i="8"/>
  <c r="AC6" i="8" s="1"/>
  <c r="AM6" i="8"/>
  <c r="BC6" i="8"/>
  <c r="W7" i="8"/>
  <c r="Z7" i="8" s="1"/>
  <c r="AM7" i="8"/>
  <c r="BC7" i="8"/>
  <c r="W8" i="8"/>
  <c r="AF8" i="8" s="1"/>
  <c r="AM8" i="8"/>
  <c r="BC8" i="8"/>
  <c r="W9" i="8"/>
  <c r="AB9" i="8" s="1"/>
  <c r="AM9" i="8"/>
  <c r="BC9" i="8"/>
  <c r="W10" i="8"/>
  <c r="AF10" i="8" s="1"/>
  <c r="AM10" i="8"/>
  <c r="BC10" i="8"/>
  <c r="W11" i="8"/>
  <c r="AF11" i="8" s="1"/>
  <c r="BC11" i="8"/>
  <c r="W12" i="8"/>
  <c r="AE12" i="8" s="1"/>
  <c r="BC12" i="8"/>
  <c r="W13" i="8"/>
  <c r="AC13" i="8" s="1"/>
  <c r="BC13" i="8"/>
  <c r="AT19" i="8"/>
  <c r="AJ20" i="8"/>
  <c r="AL22" i="8"/>
  <c r="AV24" i="8"/>
  <c r="BE25" i="8"/>
  <c r="AM25" i="8"/>
  <c r="AR25" i="8"/>
  <c r="AV28" i="8"/>
  <c r="BE29" i="8"/>
  <c r="AM29" i="8"/>
  <c r="AR29" i="8"/>
  <c r="BG34" i="8"/>
  <c r="BB37" i="8"/>
  <c r="AJ37" i="8"/>
  <c r="AS37" i="8"/>
  <c r="AK3" i="8"/>
  <c r="AN3" i="8"/>
  <c r="BD3" i="8"/>
  <c r="AN4" i="8"/>
  <c r="BD4" i="8"/>
  <c r="AN5" i="8"/>
  <c r="BD5" i="8"/>
  <c r="AN6" i="8"/>
  <c r="BD6" i="8"/>
  <c r="AN7" i="8"/>
  <c r="BD7" i="8"/>
  <c r="AN8" i="8"/>
  <c r="BD8" i="8"/>
  <c r="AN9" i="8"/>
  <c r="BD9" i="8"/>
  <c r="AN10" i="8"/>
  <c r="BD10" i="8"/>
  <c r="AN11" i="8"/>
  <c r="BD11" i="8"/>
  <c r="AN12" i="8"/>
  <c r="BD12" i="8"/>
  <c r="AN13" i="8"/>
  <c r="BF13" i="8"/>
  <c r="AH15" i="8"/>
  <c r="AZ15" i="8"/>
  <c r="AP16" i="8"/>
  <c r="AV17" i="8"/>
  <c r="AJ18" i="8"/>
  <c r="BB18" i="8"/>
  <c r="AU19" i="8"/>
  <c r="AK20" i="8"/>
  <c r="BG20" i="8"/>
  <c r="AW21" i="8"/>
  <c r="AM22" i="8"/>
  <c r="BA23" i="8"/>
  <c r="AW24" i="8"/>
  <c r="BF25" i="8"/>
  <c r="AN25" i="8"/>
  <c r="AS25" i="8"/>
  <c r="AK26" i="8"/>
  <c r="BA27" i="8"/>
  <c r="AW28" i="8"/>
  <c r="BF29" i="8"/>
  <c r="AN29" i="8"/>
  <c r="AS29" i="8"/>
  <c r="AK30" i="8"/>
  <c r="BB31" i="8"/>
  <c r="BA32" i="8"/>
  <c r="BC37" i="8"/>
  <c r="AK37" i="8"/>
  <c r="AT37" i="8"/>
  <c r="AL4" i="8"/>
  <c r="BE2" i="8"/>
  <c r="AO3" i="8"/>
  <c r="BE3" i="8"/>
  <c r="AO4" i="8"/>
  <c r="BE4" i="8"/>
  <c r="AO5" i="8"/>
  <c r="BE5" i="8"/>
  <c r="AO6" i="8"/>
  <c r="BE6" i="8"/>
  <c r="AO7" i="8"/>
  <c r="BE7" i="8"/>
  <c r="AO8" i="8"/>
  <c r="BE8" i="8"/>
  <c r="AO9" i="8"/>
  <c r="BE9" i="8"/>
  <c r="AO10" i="8"/>
  <c r="BE10" i="8"/>
  <c r="AO11" i="8"/>
  <c r="BE11" i="8"/>
  <c r="AO12" i="8"/>
  <c r="BE12" i="8"/>
  <c r="AO13" i="8"/>
  <c r="BG13" i="8"/>
  <c r="AU14" i="8"/>
  <c r="AW17" i="8"/>
  <c r="AV19" i="8"/>
  <c r="AL20" i="8"/>
  <c r="AX21" i="8"/>
  <c r="BF22" i="8"/>
  <c r="AN22" i="8"/>
  <c r="AQ22" i="8"/>
  <c r="AP23" i="8"/>
  <c r="W23" i="8"/>
  <c r="X23" i="8" s="1"/>
  <c r="BB23" i="8"/>
  <c r="AX24" i="8"/>
  <c r="AT25" i="8"/>
  <c r="AL26" i="8"/>
  <c r="AP27" i="8"/>
  <c r="W27" i="8"/>
  <c r="BB27" i="8"/>
  <c r="AX28" i="8"/>
  <c r="AT29" i="8"/>
  <c r="AL30" i="8"/>
  <c r="AP31" i="8"/>
  <c r="W31" i="8"/>
  <c r="Y31" i="8" s="1"/>
  <c r="AP35" i="8"/>
  <c r="W35" i="8"/>
  <c r="Y35" i="8" s="1"/>
  <c r="AY35" i="8"/>
  <c r="AZ38" i="8"/>
  <c r="S41" i="8"/>
  <c r="U41" i="8"/>
  <c r="V41" i="8"/>
  <c r="BF2" i="8"/>
  <c r="BF3" i="8"/>
  <c r="BF4" i="8"/>
  <c r="BF5" i="8"/>
  <c r="BF6" i="8"/>
  <c r="BF7" i="8"/>
  <c r="BF8" i="8"/>
  <c r="BF9" i="8"/>
  <c r="BF10" i="8"/>
  <c r="BF11" i="8"/>
  <c r="BF12" i="8"/>
  <c r="AV14" i="8"/>
  <c r="Z16" i="8"/>
  <c r="X17" i="8"/>
  <c r="AX17" i="8"/>
  <c r="BG18" i="8"/>
  <c r="AW19" i="8"/>
  <c r="AM20" i="8"/>
  <c r="AY21" i="8"/>
  <c r="AR22" i="8"/>
  <c r="BG23" i="8"/>
  <c r="AY24" i="8"/>
  <c r="AU25" i="8"/>
  <c r="AQ26" i="8"/>
  <c r="AU29" i="8"/>
  <c r="AQ30" i="8"/>
  <c r="BG32" i="8"/>
  <c r="AZ35" i="8"/>
  <c r="BA38" i="8"/>
  <c r="AI38" i="8"/>
  <c r="AR38" i="8"/>
  <c r="AJ27" i="8"/>
  <c r="AV29" i="8"/>
  <c r="BE30" i="8"/>
  <c r="AM30" i="8"/>
  <c r="AR30" i="8"/>
  <c r="AR31" i="8"/>
  <c r="AJ31" i="8"/>
  <c r="AP32" i="8"/>
  <c r="W32" i="8"/>
  <c r="BG33" i="8"/>
  <c r="BA35" i="8"/>
  <c r="AI35" i="8"/>
  <c r="AR35" i="8"/>
  <c r="BB38" i="8"/>
  <c r="AJ38" i="8"/>
  <c r="AS38" i="8"/>
  <c r="BA36" i="8"/>
  <c r="AI36" i="8"/>
  <c r="AR36" i="8"/>
  <c r="BF18" i="8"/>
  <c r="AN18" i="8"/>
  <c r="BE26" i="8"/>
  <c r="AM26" i="8"/>
  <c r="AB7" i="8"/>
  <c r="AB13" i="8"/>
  <c r="AX14" i="8"/>
  <c r="AL15" i="8"/>
  <c r="BF15" i="8"/>
  <c r="AB16" i="8"/>
  <c r="AH17" i="8"/>
  <c r="AZ17" i="8"/>
  <c r="AP18" i="8"/>
  <c r="AR20" i="8"/>
  <c r="AH21" i="8"/>
  <c r="AK23" i="8"/>
  <c r="BF26" i="8"/>
  <c r="AN26" i="8"/>
  <c r="AK27" i="8"/>
  <c r="BF30" i="8"/>
  <c r="AN30" i="8"/>
  <c r="AP33" i="8"/>
  <c r="W33" i="8"/>
  <c r="AD33" i="8" s="1"/>
  <c r="BB35" i="8"/>
  <c r="AJ35" i="8"/>
  <c r="AS35" i="8"/>
  <c r="BC38" i="8"/>
  <c r="AK38" i="8"/>
  <c r="AT38" i="8"/>
  <c r="AC16" i="8"/>
  <c r="AU16" i="8"/>
  <c r="W18" i="8"/>
  <c r="X18" i="8" s="1"/>
  <c r="AQ18" i="8"/>
  <c r="AP19" i="8"/>
  <c r="X19" i="8"/>
  <c r="AG19" i="8"/>
  <c r="AI21" i="8"/>
  <c r="AP24" i="8"/>
  <c r="W24" i="8"/>
  <c r="AD24" i="8" s="1"/>
  <c r="AP28" i="8"/>
  <c r="W28" i="8"/>
  <c r="AE28" i="8" s="1"/>
  <c r="BB28" i="8"/>
  <c r="AR32" i="8"/>
  <c r="AP34" i="8"/>
  <c r="W34" i="8"/>
  <c r="X34" i="8" s="1"/>
  <c r="AY34" i="8"/>
  <c r="AJ34" i="8"/>
  <c r="BC35" i="8"/>
  <c r="AK35" i="8"/>
  <c r="BF21" i="8"/>
  <c r="AN21" i="8"/>
  <c r="AP21" i="8"/>
  <c r="AC7" i="8"/>
  <c r="N41" i="8"/>
  <c r="AT2" i="8"/>
  <c r="AD9" i="8"/>
  <c r="AD13" i="8"/>
  <c r="AH14" i="8"/>
  <c r="AZ14" i="8"/>
  <c r="AP15" i="8"/>
  <c r="AD16" i="8"/>
  <c r="AV16" i="8"/>
  <c r="AJ17" i="8"/>
  <c r="Y19" i="8"/>
  <c r="AH19" i="8"/>
  <c r="AT20" i="8"/>
  <c r="BC21" i="8"/>
  <c r="AV22" i="8"/>
  <c r="AQ23" i="8"/>
  <c r="BG24" i="8"/>
  <c r="AU26" i="8"/>
  <c r="AQ27" i="8"/>
  <c r="BG28" i="8"/>
  <c r="AU30" i="8"/>
  <c r="AQ31" i="8"/>
  <c r="AL32" i="8"/>
  <c r="AR33" i="8"/>
  <c r="AZ34" i="8"/>
  <c r="AL19" i="8"/>
  <c r="BF20" i="8"/>
  <c r="AN20" i="8"/>
  <c r="O41" i="8"/>
  <c r="AU2" i="8"/>
  <c r="AE7" i="8"/>
  <c r="AE8" i="8"/>
  <c r="AE13" i="8"/>
  <c r="AU13" i="8"/>
  <c r="W15" i="8"/>
  <c r="X15" i="8" s="1"/>
  <c r="AQ15" i="8"/>
  <c r="AE16" i="8"/>
  <c r="AW16" i="8"/>
  <c r="Z19" i="8"/>
  <c r="AI19" i="8"/>
  <c r="BB19" i="8"/>
  <c r="AU20" i="8"/>
  <c r="BG21" i="8"/>
  <c r="AW22" i="8"/>
  <c r="BE23" i="8"/>
  <c r="AM23" i="8"/>
  <c r="AR23" i="8"/>
  <c r="AZ25" i="8"/>
  <c r="AV26" i="8"/>
  <c r="BE27" i="8"/>
  <c r="AM27" i="8"/>
  <c r="AR27" i="8"/>
  <c r="AZ29" i="8"/>
  <c r="BE31" i="8"/>
  <c r="AM31" i="8"/>
  <c r="BC32" i="8"/>
  <c r="AQ32" i="8"/>
  <c r="BA34" i="8"/>
  <c r="AI34" i="8"/>
  <c r="AR34" i="8"/>
  <c r="BE33" i="8"/>
  <c r="AM33" i="8"/>
  <c r="W22" i="8"/>
  <c r="AB22" i="8" s="1"/>
  <c r="P41" i="8"/>
  <c r="AV2" i="8"/>
  <c r="AV13" i="8"/>
  <c r="X16" i="8"/>
  <c r="BF17" i="8"/>
  <c r="BC19" i="8"/>
  <c r="AC20" i="8"/>
  <c r="AV20" i="8"/>
  <c r="AL21" i="8"/>
  <c r="AX22" i="8"/>
  <c r="BF23" i="8"/>
  <c r="AN23" i="8"/>
  <c r="BA25" i="8"/>
  <c r="AW26" i="8"/>
  <c r="BF27" i="8"/>
  <c r="AN27" i="8"/>
  <c r="BA29" i="8"/>
  <c r="AW30" i="8"/>
  <c r="BF31" i="8"/>
  <c r="AN31" i="8"/>
  <c r="AT31" i="8"/>
  <c r="BC33" i="8"/>
  <c r="AQ33" i="8"/>
  <c r="BC39" i="8"/>
  <c r="AK39" i="8"/>
  <c r="AT39" i="8"/>
  <c r="BC40" i="8"/>
  <c r="AK40" i="8"/>
  <c r="AT40" i="8"/>
  <c r="Q41" i="8"/>
  <c r="AW2" i="8"/>
  <c r="Y16" i="8"/>
  <c r="BG17" i="8"/>
  <c r="BG19" i="8"/>
  <c r="AD20" i="8"/>
  <c r="AW20" i="8"/>
  <c r="AM21" i="8"/>
  <c r="AY22" i="8"/>
  <c r="AT23" i="8"/>
  <c r="AL24" i="8"/>
  <c r="AP25" i="8"/>
  <c r="W25" i="8"/>
  <c r="Y25" i="8" s="1"/>
  <c r="AH25" i="8"/>
  <c r="AX26" i="8"/>
  <c r="AT27" i="8"/>
  <c r="AL28" i="8"/>
  <c r="AP29" i="8"/>
  <c r="W29" i="8"/>
  <c r="AC29" i="8" s="1"/>
  <c r="AH29" i="8"/>
  <c r="AX30" i="8"/>
  <c r="BE32" i="8"/>
  <c r="AM32" i="8"/>
  <c r="AT32" i="8"/>
  <c r="BC34" i="8"/>
  <c r="AS34" i="8"/>
  <c r="AZ36" i="8"/>
  <c r="AH37" i="8"/>
  <c r="AR39" i="8"/>
  <c r="AR40" i="8"/>
  <c r="AS39" i="8"/>
  <c r="AS40" i="8"/>
  <c r="AY36" i="8"/>
  <c r="AY37" i="8"/>
  <c r="AY38" i="8"/>
  <c r="AI39" i="8"/>
  <c r="AY39" i="8"/>
  <c r="AI40" i="8"/>
  <c r="AY40" i="8"/>
  <c r="AJ39" i="8"/>
  <c r="AZ39" i="8"/>
  <c r="AJ40" i="8"/>
  <c r="AZ40" i="8"/>
  <c r="BA39" i="8"/>
  <c r="BA40" i="8"/>
  <c r="AL35" i="8"/>
  <c r="AL36" i="8"/>
  <c r="AL37" i="8"/>
  <c r="AL38" i="8"/>
  <c r="AL39" i="8"/>
  <c r="AL40" i="8"/>
  <c r="AM35" i="8"/>
  <c r="W36" i="8"/>
  <c r="Z36" i="8" s="1"/>
  <c r="AM36" i="8"/>
  <c r="W37" i="8"/>
  <c r="AB37" i="8" s="1"/>
  <c r="AM37" i="8"/>
  <c r="W38" i="8"/>
  <c r="AB38" i="8" s="1"/>
  <c r="AM38" i="8"/>
  <c r="W39" i="8"/>
  <c r="AM39" i="8"/>
  <c r="W40" i="8"/>
  <c r="Z40" i="8" s="1"/>
  <c r="AM40" i="8"/>
  <c r="AN35" i="8"/>
  <c r="AN36" i="8"/>
  <c r="AN37" i="8"/>
  <c r="AN38" i="8"/>
  <c r="AN39" i="8"/>
  <c r="AN40" i="8"/>
  <c r="AW14" i="7"/>
  <c r="BE14" i="7"/>
  <c r="BF14" i="7"/>
  <c r="AT29" i="7"/>
  <c r="AQ16" i="7"/>
  <c r="AJ6" i="7"/>
  <c r="AT16" i="7"/>
  <c r="AV16" i="7"/>
  <c r="AW35" i="7"/>
  <c r="AT36" i="7"/>
  <c r="BG28" i="7"/>
  <c r="AU36" i="7"/>
  <c r="AK23" i="7"/>
  <c r="AW36" i="7"/>
  <c r="AJ7" i="7"/>
  <c r="AU12" i="7"/>
  <c r="AT35" i="7"/>
  <c r="BG36" i="7"/>
  <c r="AX18" i="7"/>
  <c r="AI21" i="7"/>
  <c r="AG22" i="7"/>
  <c r="AU35" i="7"/>
  <c r="AK21" i="7"/>
  <c r="AI22" i="7"/>
  <c r="AG25" i="7"/>
  <c r="AR21" i="7"/>
  <c r="AQ22" i="7"/>
  <c r="BG35" i="7"/>
  <c r="AT21" i="7"/>
  <c r="AR22" i="7"/>
  <c r="AX11" i="7"/>
  <c r="BG17" i="7"/>
  <c r="AX20" i="7"/>
  <c r="AX21" i="7"/>
  <c r="AX13" i="7"/>
  <c r="AU37" i="7"/>
  <c r="AO4" i="7"/>
  <c r="AO12" i="7"/>
  <c r="AZ9" i="7"/>
  <c r="BG12" i="7"/>
  <c r="AU21" i="7"/>
  <c r="W17" i="7"/>
  <c r="AE17" i="7" s="1"/>
  <c r="AZ20" i="7"/>
  <c r="AS22" i="7"/>
  <c r="BG20" i="7"/>
  <c r="AU34" i="7"/>
  <c r="AW34" i="7"/>
  <c r="BG11" i="7"/>
  <c r="AZ15" i="7"/>
  <c r="AZ31" i="7"/>
  <c r="BG19" i="7"/>
  <c r="AI25" i="7"/>
  <c r="AV18" i="7"/>
  <c r="AG24" i="7"/>
  <c r="AJ24" i="7"/>
  <c r="BG25" i="7"/>
  <c r="BC18" i="7"/>
  <c r="AK24" i="7"/>
  <c r="AJ37" i="7"/>
  <c r="W19" i="7"/>
  <c r="Z19" i="7" s="1"/>
  <c r="AJ36" i="7"/>
  <c r="AX2" i="7"/>
  <c r="AU13" i="7"/>
  <c r="AG23" i="7"/>
  <c r="AT37" i="7"/>
  <c r="AW13" i="7"/>
  <c r="AK22" i="7"/>
  <c r="AO5" i="7"/>
  <c r="AO6" i="7"/>
  <c r="AO7" i="7"/>
  <c r="AJ8" i="7"/>
  <c r="AY21" i="7"/>
  <c r="AJ23" i="7"/>
  <c r="AH27" i="7"/>
  <c r="AT34" i="7"/>
  <c r="AZ21" i="7"/>
  <c r="AO3" i="7"/>
  <c r="AO9" i="7"/>
  <c r="AJ10" i="7"/>
  <c r="AZ24" i="7"/>
  <c r="AT31" i="7"/>
  <c r="AT32" i="7"/>
  <c r="AT33" i="7"/>
  <c r="AU5" i="7"/>
  <c r="AU6" i="7"/>
  <c r="AU7" i="7"/>
  <c r="AS9" i="7"/>
  <c r="AO10" i="7"/>
  <c r="AJ11" i="7"/>
  <c r="W16" i="7"/>
  <c r="AD16" i="7" s="1"/>
  <c r="BG21" i="7"/>
  <c r="AT22" i="7"/>
  <c r="BG23" i="7"/>
  <c r="AW25" i="7"/>
  <c r="AH26" i="7"/>
  <c r="AQ28" i="7"/>
  <c r="AU29" i="7"/>
  <c r="AT30" i="7"/>
  <c r="AU31" i="7"/>
  <c r="AU32" i="7"/>
  <c r="AU33" i="7"/>
  <c r="BG34" i="7"/>
  <c r="AS2" i="7"/>
  <c r="AU4" i="7"/>
  <c r="AW5" i="7"/>
  <c r="AW6" i="7"/>
  <c r="AW7" i="7"/>
  <c r="AU8" i="7"/>
  <c r="AJ12" i="7"/>
  <c r="AM13" i="7"/>
  <c r="BG24" i="7"/>
  <c r="AX25" i="7"/>
  <c r="AU27" i="7"/>
  <c r="AT28" i="7"/>
  <c r="AU30" i="7"/>
  <c r="AW31" i="7"/>
  <c r="AW33" i="7"/>
  <c r="AU3" i="7"/>
  <c r="AW4" i="7"/>
  <c r="AX5" i="7"/>
  <c r="AX6" i="7"/>
  <c r="AX7" i="7"/>
  <c r="AW8" i="7"/>
  <c r="AU9" i="7"/>
  <c r="AH15" i="7"/>
  <c r="W18" i="7"/>
  <c r="AF18" i="7" s="1"/>
  <c r="AW26" i="7"/>
  <c r="AU28" i="7"/>
  <c r="AW29" i="7"/>
  <c r="AW32" i="7"/>
  <c r="BG33" i="7"/>
  <c r="AW3" i="7"/>
  <c r="AX4" i="7"/>
  <c r="AZ7" i="7"/>
  <c r="AX8" i="7"/>
  <c r="AW9" i="7"/>
  <c r="AU10" i="7"/>
  <c r="AM14" i="7"/>
  <c r="AI15" i="7"/>
  <c r="AR16" i="7"/>
  <c r="AS18" i="7"/>
  <c r="AJ20" i="7"/>
  <c r="AZ25" i="7"/>
  <c r="AW27" i="7"/>
  <c r="AW28" i="7"/>
  <c r="BG29" i="7"/>
  <c r="AW30" i="7"/>
  <c r="BG31" i="7"/>
  <c r="BG32" i="7"/>
  <c r="AO8" i="7"/>
  <c r="AX3" i="7"/>
  <c r="AZ8" i="7"/>
  <c r="AX9" i="7"/>
  <c r="AW10" i="7"/>
  <c r="AU11" i="7"/>
  <c r="AS16" i="7"/>
  <c r="AV17" i="7"/>
  <c r="AT18" i="7"/>
  <c r="AK20" i="7"/>
  <c r="BB25" i="7"/>
  <c r="AX27" i="7"/>
  <c r="BG30" i="7"/>
  <c r="AX10" i="7"/>
  <c r="AR15" i="7"/>
  <c r="AU18" i="7"/>
  <c r="BG27" i="7"/>
  <c r="AZ10" i="7"/>
  <c r="AZ11" i="7"/>
  <c r="AV13" i="7"/>
  <c r="AX14" i="7"/>
  <c r="AY15" i="7"/>
  <c r="AU16" i="7"/>
  <c r="AY19" i="7"/>
  <c r="AY20" i="7"/>
  <c r="BB20" i="7"/>
  <c r="BC16" i="7"/>
  <c r="AH17" i="7"/>
  <c r="AJ19" i="7"/>
  <c r="BE22" i="7"/>
  <c r="AM22" i="7"/>
  <c r="BG26" i="7"/>
  <c r="AH29" i="7"/>
  <c r="BB34" i="7"/>
  <c r="AJ34" i="7"/>
  <c r="AS34" i="7"/>
  <c r="AG14" i="7"/>
  <c r="AJ15" i="7"/>
  <c r="AI17" i="7"/>
  <c r="BB17" i="7"/>
  <c r="AK19" i="7"/>
  <c r="BA20" i="7"/>
  <c r="BF22" i="7"/>
  <c r="AN22" i="7"/>
  <c r="BA24" i="7"/>
  <c r="AP27" i="7"/>
  <c r="W27" i="7"/>
  <c r="AY27" i="7"/>
  <c r="BA29" i="7"/>
  <c r="AI29" i="7"/>
  <c r="AR29" i="7"/>
  <c r="BE31" i="7"/>
  <c r="AM31" i="7"/>
  <c r="AP32" i="7"/>
  <c r="W32" i="7"/>
  <c r="Y32" i="7" s="1"/>
  <c r="AY32" i="7"/>
  <c r="BF16" i="7"/>
  <c r="AN16" i="7"/>
  <c r="P41" i="7"/>
  <c r="AV3" i="7"/>
  <c r="AV4" i="7"/>
  <c r="AV5" i="7"/>
  <c r="AV6" i="7"/>
  <c r="AV7" i="7"/>
  <c r="AV8" i="7"/>
  <c r="AV9" i="7"/>
  <c r="AV10" i="7"/>
  <c r="AV11" i="7"/>
  <c r="AV12" i="7"/>
  <c r="AH14" i="7"/>
  <c r="AY14" i="7"/>
  <c r="AK15" i="7"/>
  <c r="BB15" i="7"/>
  <c r="AJ17" i="7"/>
  <c r="BC17" i="7"/>
  <c r="AL19" i="7"/>
  <c r="AP20" i="7"/>
  <c r="W20" i="7"/>
  <c r="Y20" i="7" s="1"/>
  <c r="AL23" i="7"/>
  <c r="AP24" i="7"/>
  <c r="W24" i="7"/>
  <c r="AA24" i="7" s="1"/>
  <c r="BB29" i="7"/>
  <c r="AS29" i="7"/>
  <c r="AH32" i="7"/>
  <c r="AP29" i="7"/>
  <c r="W29" i="7"/>
  <c r="Y29" i="7" s="1"/>
  <c r="AY29" i="7"/>
  <c r="N41" i="7"/>
  <c r="AG3" i="7"/>
  <c r="AG4" i="7"/>
  <c r="AG5" i="7"/>
  <c r="AG6" i="7"/>
  <c r="AG7" i="7"/>
  <c r="AG8" i="7"/>
  <c r="AG9" i="7"/>
  <c r="AG10" i="7"/>
  <c r="AG11" i="7"/>
  <c r="AW11" i="7"/>
  <c r="AG12" i="7"/>
  <c r="AW12" i="7"/>
  <c r="AG13" i="7"/>
  <c r="AI14" i="7"/>
  <c r="AZ14" i="7"/>
  <c r="BF15" i="7"/>
  <c r="AN15" i="7"/>
  <c r="AL15" i="7"/>
  <c r="BC15" i="7"/>
  <c r="AK17" i="7"/>
  <c r="BE19" i="7"/>
  <c r="AM19" i="7"/>
  <c r="AU22" i="7"/>
  <c r="Y24" i="7"/>
  <c r="BA27" i="7"/>
  <c r="AI27" i="7"/>
  <c r="AR27" i="7"/>
  <c r="AZ29" i="7"/>
  <c r="BA32" i="7"/>
  <c r="AI32" i="7"/>
  <c r="AR32" i="7"/>
  <c r="R41" i="7"/>
  <c r="AH3" i="7"/>
  <c r="AH5" i="7"/>
  <c r="AH6" i="7"/>
  <c r="AH7" i="7"/>
  <c r="AH8" i="7"/>
  <c r="AH9" i="7"/>
  <c r="AH10" i="7"/>
  <c r="AH11" i="7"/>
  <c r="AH12" i="7"/>
  <c r="AH13" i="7"/>
  <c r="AJ14" i="7"/>
  <c r="BA14" i="7"/>
  <c r="AM15" i="7"/>
  <c r="BE15" i="7"/>
  <c r="AL17" i="7"/>
  <c r="BF19" i="7"/>
  <c r="AN19" i="7"/>
  <c r="AV22" i="7"/>
  <c r="BE23" i="7"/>
  <c r="AM23" i="7"/>
  <c r="AR23" i="7"/>
  <c r="BB27" i="7"/>
  <c r="AS27" i="7"/>
  <c r="BB32" i="7"/>
  <c r="AS32" i="7"/>
  <c r="O41" i="7"/>
  <c r="AH4" i="7"/>
  <c r="S41" i="7"/>
  <c r="AI2" i="7"/>
  <c r="AY2" i="7"/>
  <c r="AI3" i="7"/>
  <c r="AY3" i="7"/>
  <c r="AI4" i="7"/>
  <c r="AY4" i="7"/>
  <c r="AI5" i="7"/>
  <c r="AY5" i="7"/>
  <c r="AI6" i="7"/>
  <c r="AY6" i="7"/>
  <c r="AI7" i="7"/>
  <c r="AY7" i="7"/>
  <c r="AI8" i="7"/>
  <c r="AY8" i="7"/>
  <c r="AI9" i="7"/>
  <c r="AY9" i="7"/>
  <c r="AI10" i="7"/>
  <c r="AY10" i="7"/>
  <c r="AI11" i="7"/>
  <c r="AY11" i="7"/>
  <c r="AI12" i="7"/>
  <c r="AY12" i="7"/>
  <c r="AI13" i="7"/>
  <c r="AY13" i="7"/>
  <c r="AK14" i="7"/>
  <c r="BB14" i="7"/>
  <c r="W15" i="7"/>
  <c r="Z15" i="7" s="1"/>
  <c r="AO15" i="7"/>
  <c r="BG15" i="7"/>
  <c r="AW16" i="7"/>
  <c r="AM17" i="7"/>
  <c r="AS19" i="7"/>
  <c r="AW22" i="7"/>
  <c r="BF23" i="7"/>
  <c r="AN23" i="7"/>
  <c r="AS23" i="7"/>
  <c r="BC27" i="7"/>
  <c r="AK27" i="7"/>
  <c r="BE29" i="7"/>
  <c r="AM29" i="7"/>
  <c r="AP30" i="7"/>
  <c r="W30" i="7"/>
  <c r="AB30" i="7" s="1"/>
  <c r="AY30" i="7"/>
  <c r="AZ32" i="7"/>
  <c r="AZ12" i="7"/>
  <c r="AJ13" i="7"/>
  <c r="AZ13" i="7"/>
  <c r="AL14" i="7"/>
  <c r="BC14" i="7"/>
  <c r="AX16" i="7"/>
  <c r="BF17" i="7"/>
  <c r="AN17" i="7"/>
  <c r="AQ17" i="7"/>
  <c r="AP18" i="7"/>
  <c r="X18" i="7"/>
  <c r="AG18" i="7"/>
  <c r="AT19" i="7"/>
  <c r="AL20" i="7"/>
  <c r="AP21" i="7"/>
  <c r="W21" i="7"/>
  <c r="X21" i="7" s="1"/>
  <c r="BB21" i="7"/>
  <c r="AX22" i="7"/>
  <c r="AT23" i="7"/>
  <c r="AL24" i="7"/>
  <c r="AP25" i="7"/>
  <c r="W25" i="7"/>
  <c r="Y25" i="7" s="1"/>
  <c r="AH30" i="7"/>
  <c r="T41" i="7"/>
  <c r="U41" i="7"/>
  <c r="BA2" i="7"/>
  <c r="AK4" i="7"/>
  <c r="AK5" i="7"/>
  <c r="BA5" i="7"/>
  <c r="AK6" i="7"/>
  <c r="BA6" i="7"/>
  <c r="AK7" i="7"/>
  <c r="BA7" i="7"/>
  <c r="AK8" i="7"/>
  <c r="BA8" i="7"/>
  <c r="AK9" i="7"/>
  <c r="BA9" i="7"/>
  <c r="AK10" i="7"/>
  <c r="BA10" i="7"/>
  <c r="AK11" i="7"/>
  <c r="BA11" i="7"/>
  <c r="AK12" i="7"/>
  <c r="BA12" i="7"/>
  <c r="AK13" i="7"/>
  <c r="BA13" i="7"/>
  <c r="AR17" i="7"/>
  <c r="Y18" i="7"/>
  <c r="AH18" i="7"/>
  <c r="AA19" i="7"/>
  <c r="AU19" i="7"/>
  <c r="AQ20" i="7"/>
  <c r="AU23" i="7"/>
  <c r="AQ24" i="7"/>
  <c r="AP26" i="7"/>
  <c r="W26" i="7"/>
  <c r="AF26" i="7" s="1"/>
  <c r="BE27" i="7"/>
  <c r="AM27" i="7"/>
  <c r="AZ27" i="7"/>
  <c r="Z30" i="7"/>
  <c r="BA30" i="7"/>
  <c r="AI30" i="7"/>
  <c r="AR30" i="7"/>
  <c r="BE32" i="7"/>
  <c r="AM32" i="7"/>
  <c r="AP33" i="7"/>
  <c r="W33" i="7"/>
  <c r="X33" i="7" s="1"/>
  <c r="AY33" i="7"/>
  <c r="AG17" i="7"/>
  <c r="AZ2" i="7"/>
  <c r="AZ4" i="7"/>
  <c r="BA4" i="7"/>
  <c r="V41" i="7"/>
  <c r="AL2" i="7"/>
  <c r="AL3" i="7"/>
  <c r="AL4" i="7"/>
  <c r="AL5" i="7"/>
  <c r="BB5" i="7"/>
  <c r="AL6" i="7"/>
  <c r="BB6" i="7"/>
  <c r="AL7" i="7"/>
  <c r="BB7" i="7"/>
  <c r="AL8" i="7"/>
  <c r="BB8" i="7"/>
  <c r="AL9" i="7"/>
  <c r="BB9" i="7"/>
  <c r="AL10" i="7"/>
  <c r="BB10" i="7"/>
  <c r="AL11" i="7"/>
  <c r="BB11" i="7"/>
  <c r="AL12" i="7"/>
  <c r="BB12" i="7"/>
  <c r="AL13" i="7"/>
  <c r="BB13" i="7"/>
  <c r="W14" i="7"/>
  <c r="Y14" i="7" s="1"/>
  <c r="AO14" i="7"/>
  <c r="AP16" i="7"/>
  <c r="X16" i="7"/>
  <c r="AG16" i="7"/>
  <c r="AS17" i="7"/>
  <c r="Z18" i="7"/>
  <c r="AI18" i="7"/>
  <c r="BB18" i="7"/>
  <c r="AV19" i="7"/>
  <c r="BE20" i="7"/>
  <c r="AM20" i="7"/>
  <c r="AR20" i="7"/>
  <c r="AJ21" i="7"/>
  <c r="AZ22" i="7"/>
  <c r="AV23" i="7"/>
  <c r="BE24" i="7"/>
  <c r="AM24" i="7"/>
  <c r="AR24" i="7"/>
  <c r="BA25" i="7"/>
  <c r="AJ25" i="7"/>
  <c r="Y26" i="7"/>
  <c r="AQ26" i="7"/>
  <c r="BB30" i="7"/>
  <c r="AS30" i="7"/>
  <c r="AZ33" i="7"/>
  <c r="AH33" i="7"/>
  <c r="AJ3" i="7"/>
  <c r="AJ4" i="7"/>
  <c r="AJ5" i="7"/>
  <c r="AZ6" i="7"/>
  <c r="BA3" i="7"/>
  <c r="AM2" i="7"/>
  <c r="BC2" i="7"/>
  <c r="W3" i="7"/>
  <c r="X3" i="7" s="1"/>
  <c r="AM3" i="7"/>
  <c r="W4" i="7"/>
  <c r="AA4" i="7" s="1"/>
  <c r="AM4" i="7"/>
  <c r="BC4" i="7"/>
  <c r="W5" i="7"/>
  <c r="AA5" i="7" s="1"/>
  <c r="AM5" i="7"/>
  <c r="BC5" i="7"/>
  <c r="W6" i="7"/>
  <c r="AA6" i="7" s="1"/>
  <c r="AM6" i="7"/>
  <c r="BC6" i="7"/>
  <c r="W7" i="7"/>
  <c r="AA7" i="7" s="1"/>
  <c r="AM7" i="7"/>
  <c r="BC7" i="7"/>
  <c r="W8" i="7"/>
  <c r="AB8" i="7" s="1"/>
  <c r="AM8" i="7"/>
  <c r="BC8" i="7"/>
  <c r="W9" i="7"/>
  <c r="AA9" i="7" s="1"/>
  <c r="AM9" i="7"/>
  <c r="BC9" i="7"/>
  <c r="W10" i="7"/>
  <c r="AA10" i="7" s="1"/>
  <c r="AM10" i="7"/>
  <c r="BC10" i="7"/>
  <c r="W11" i="7"/>
  <c r="Z11" i="7" s="1"/>
  <c r="AM11" i="7"/>
  <c r="BC11" i="7"/>
  <c r="W12" i="7"/>
  <c r="AA12" i="7" s="1"/>
  <c r="AM12" i="7"/>
  <c r="BC12" i="7"/>
  <c r="W13" i="7"/>
  <c r="Z13" i="7" s="1"/>
  <c r="BC13" i="7"/>
  <c r="AH16" i="7"/>
  <c r="AT17" i="7"/>
  <c r="AC19" i="7"/>
  <c r="AW19" i="7"/>
  <c r="BF20" i="7"/>
  <c r="AN20" i="7"/>
  <c r="AW23" i="7"/>
  <c r="BF24" i="7"/>
  <c r="AN24" i="7"/>
  <c r="AS24" i="7"/>
  <c r="AL25" i="7"/>
  <c r="Z26" i="7"/>
  <c r="BA26" i="7"/>
  <c r="AR26" i="7"/>
  <c r="AP28" i="7"/>
  <c r="W28" i="7"/>
  <c r="AD28" i="7" s="1"/>
  <c r="AY28" i="7"/>
  <c r="AZ30" i="7"/>
  <c r="BA33" i="7"/>
  <c r="AI33" i="7"/>
  <c r="AR33" i="7"/>
  <c r="Q41" i="7"/>
  <c r="AK2" i="7"/>
  <c r="AK3" i="7"/>
  <c r="BB3" i="7"/>
  <c r="BB4" i="7"/>
  <c r="W2" i="7"/>
  <c r="Z2" i="7" s="1"/>
  <c r="BC3" i="7"/>
  <c r="AN2" i="7"/>
  <c r="BD2" i="7"/>
  <c r="AN3" i="7"/>
  <c r="AN4" i="7"/>
  <c r="AN5" i="7"/>
  <c r="AN6" i="7"/>
  <c r="AN7" i="7"/>
  <c r="AN8" i="7"/>
  <c r="AN9" i="7"/>
  <c r="AN10" i="7"/>
  <c r="AN11" i="7"/>
  <c r="AN12" i="7"/>
  <c r="AN13" i="7"/>
  <c r="AC15" i="7"/>
  <c r="AI16" i="7"/>
  <c r="BB16" i="7"/>
  <c r="AU17" i="7"/>
  <c r="BG18" i="7"/>
  <c r="AD19" i="7"/>
  <c r="AX19" i="7"/>
  <c r="AT20" i="7"/>
  <c r="AL21" i="7"/>
  <c r="AP22" i="7"/>
  <c r="W22" i="7"/>
  <c r="AD22" i="7" s="1"/>
  <c r="BB22" i="7"/>
  <c r="AX23" i="7"/>
  <c r="AT24" i="7"/>
  <c r="BC25" i="7"/>
  <c r="AK25" i="7"/>
  <c r="AQ25" i="7"/>
  <c r="BB26" i="7"/>
  <c r="AS26" i="7"/>
  <c r="AH28" i="7"/>
  <c r="BB33" i="7"/>
  <c r="AS33" i="7"/>
  <c r="X14" i="7"/>
  <c r="BE28" i="7"/>
  <c r="AM28" i="7"/>
  <c r="AJ2" i="7"/>
  <c r="AU15" i="7"/>
  <c r="AL18" i="7"/>
  <c r="AE19" i="7"/>
  <c r="AU20" i="7"/>
  <c r="AQ21" i="7"/>
  <c r="BG22" i="7"/>
  <c r="AU24" i="7"/>
  <c r="BC26" i="7"/>
  <c r="AK26" i="7"/>
  <c r="BA28" i="7"/>
  <c r="AI28" i="7"/>
  <c r="AR28" i="7"/>
  <c r="AV28" i="7"/>
  <c r="BE30" i="7"/>
  <c r="AM30" i="7"/>
  <c r="AP31" i="7"/>
  <c r="W31" i="7"/>
  <c r="Z31" i="7" s="1"/>
  <c r="AY31" i="7"/>
  <c r="AI19" i="7"/>
  <c r="AP2" i="7"/>
  <c r="BF2" i="7"/>
  <c r="Z5" i="7"/>
  <c r="BG16" i="7"/>
  <c r="AM18" i="7"/>
  <c r="AF19" i="7"/>
  <c r="BE21" i="7"/>
  <c r="AM21" i="7"/>
  <c r="Z22" i="7"/>
  <c r="AZ23" i="7"/>
  <c r="BE25" i="7"/>
  <c r="AM25" i="7"/>
  <c r="BD26" i="7"/>
  <c r="AL26" i="7"/>
  <c r="BB28" i="7"/>
  <c r="AS28" i="7"/>
  <c r="AG29" i="7"/>
  <c r="AH31" i="7"/>
  <c r="AP34" i="7"/>
  <c r="W34" i="7"/>
  <c r="AA34" i="7" s="1"/>
  <c r="AY34" i="7"/>
  <c r="AG34" i="7"/>
  <c r="AP35" i="7"/>
  <c r="W35" i="7"/>
  <c r="Y35" i="7" s="1"/>
  <c r="AY35" i="7"/>
  <c r="AG35" i="7"/>
  <c r="AP17" i="7"/>
  <c r="AZ3" i="7"/>
  <c r="AZ5" i="7"/>
  <c r="BE2" i="7"/>
  <c r="AQ2" i="7"/>
  <c r="BG2" i="7"/>
  <c r="AQ3" i="7"/>
  <c r="AW15" i="7"/>
  <c r="AL16" i="7"/>
  <c r="AX17" i="7"/>
  <c r="BF18" i="7"/>
  <c r="AN18" i="7"/>
  <c r="AQ18" i="7"/>
  <c r="AP19" i="7"/>
  <c r="X19" i="7"/>
  <c r="AG19" i="7"/>
  <c r="BA19" i="7"/>
  <c r="AW20" i="7"/>
  <c r="BF21" i="7"/>
  <c r="AN21" i="7"/>
  <c r="BA23" i="7"/>
  <c r="AC24" i="7"/>
  <c r="AW24" i="7"/>
  <c r="BE26" i="7"/>
  <c r="AM26" i="7"/>
  <c r="AX26" i="7"/>
  <c r="AJ29" i="7"/>
  <c r="BA31" i="7"/>
  <c r="AI31" i="7"/>
  <c r="AR31" i="7"/>
  <c r="AV31" i="7"/>
  <c r="BE33" i="7"/>
  <c r="AM33" i="7"/>
  <c r="Y39" i="7"/>
  <c r="AG2" i="7"/>
  <c r="AR2" i="7"/>
  <c r="AU14" i="7"/>
  <c r="AG15" i="7"/>
  <c r="AM16" i="7"/>
  <c r="AY17" i="7"/>
  <c r="AR18" i="7"/>
  <c r="AH19" i="7"/>
  <c r="AL22" i="7"/>
  <c r="AP23" i="7"/>
  <c r="W23" i="7"/>
  <c r="AF23" i="7" s="1"/>
  <c r="AH23" i="7"/>
  <c r="AD24" i="7"/>
  <c r="AX24" i="7"/>
  <c r="AU25" i="7"/>
  <c r="AY26" i="7"/>
  <c r="AG27" i="7"/>
  <c r="AQ29" i="7"/>
  <c r="BB31" i="7"/>
  <c r="AS31" i="7"/>
  <c r="AG32" i="7"/>
  <c r="Z38" i="7"/>
  <c r="Z39" i="7"/>
  <c r="Y40" i="7"/>
  <c r="AR34" i="7"/>
  <c r="AR35" i="7"/>
  <c r="AR36" i="7"/>
  <c r="AR37" i="7"/>
  <c r="AR38" i="7"/>
  <c r="AR39" i="7"/>
  <c r="AR40" i="7"/>
  <c r="AS35" i="7"/>
  <c r="AS36" i="7"/>
  <c r="AS37" i="7"/>
  <c r="AS38" i="7"/>
  <c r="AD39" i="7"/>
  <c r="AV34" i="7"/>
  <c r="AV35" i="7"/>
  <c r="AV36" i="7"/>
  <c r="AV37" i="7"/>
  <c r="AV38" i="7"/>
  <c r="AV39" i="7"/>
  <c r="AV40" i="7"/>
  <c r="AG36" i="7"/>
  <c r="AG37" i="7"/>
  <c r="AG38" i="7"/>
  <c r="AG39" i="7"/>
  <c r="AG40" i="7"/>
  <c r="AW40" i="7"/>
  <c r="AX28" i="7"/>
  <c r="AX29" i="7"/>
  <c r="AX30" i="7"/>
  <c r="AX31" i="7"/>
  <c r="AX32" i="7"/>
  <c r="AX33" i="7"/>
  <c r="AH34" i="7"/>
  <c r="AX34" i="7"/>
  <c r="AH35" i="7"/>
  <c r="AX35" i="7"/>
  <c r="AH36" i="7"/>
  <c r="AX36" i="7"/>
  <c r="AH37" i="7"/>
  <c r="AX37" i="7"/>
  <c r="AH38" i="7"/>
  <c r="AX38" i="7"/>
  <c r="AH39" i="7"/>
  <c r="AX39" i="7"/>
  <c r="AH40" i="7"/>
  <c r="AX40" i="7"/>
  <c r="AI34" i="7"/>
  <c r="AI35" i="7"/>
  <c r="AI36" i="7"/>
  <c r="AY36" i="7"/>
  <c r="AI37" i="7"/>
  <c r="AY37" i="7"/>
  <c r="AI38" i="7"/>
  <c r="AY38" i="7"/>
  <c r="AI39" i="7"/>
  <c r="AY39" i="7"/>
  <c r="AI40" i="7"/>
  <c r="AY40" i="7"/>
  <c r="AZ34" i="7"/>
  <c r="AJ35" i="7"/>
  <c r="AZ35" i="7"/>
  <c r="AZ36" i="7"/>
  <c r="AZ37" i="7"/>
  <c r="AZ38" i="7"/>
  <c r="AZ39" i="7"/>
  <c r="AZ40" i="7"/>
  <c r="AK28" i="7"/>
  <c r="AK29" i="7"/>
  <c r="AK30" i="7"/>
  <c r="AK31" i="7"/>
  <c r="AK32" i="7"/>
  <c r="AK33" i="7"/>
  <c r="AK34" i="7"/>
  <c r="BA34" i="7"/>
  <c r="AK35" i="7"/>
  <c r="BA35" i="7"/>
  <c r="AK36" i="7"/>
  <c r="BA36" i="7"/>
  <c r="AK37" i="7"/>
  <c r="BA37" i="7"/>
  <c r="AK38" i="7"/>
  <c r="BA38" i="7"/>
  <c r="AK39" i="7"/>
  <c r="BA39" i="7"/>
  <c r="AK40" i="7"/>
  <c r="BA40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M34" i="7"/>
  <c r="AM35" i="7"/>
  <c r="W36" i="7"/>
  <c r="Y36" i="7" s="1"/>
  <c r="AM36" i="7"/>
  <c r="W37" i="7"/>
  <c r="Y37" i="7" s="1"/>
  <c r="AM37" i="7"/>
  <c r="W38" i="7"/>
  <c r="Y38" i="7" s="1"/>
  <c r="AM38" i="7"/>
  <c r="W39" i="7"/>
  <c r="AM39" i="7"/>
  <c r="W40" i="7"/>
  <c r="AM40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X38" i="7"/>
  <c r="AN38" i="7"/>
  <c r="X39" i="7"/>
  <c r="AN39" i="7"/>
  <c r="X40" i="7"/>
  <c r="AN40" i="7"/>
  <c r="AJ9" i="6"/>
  <c r="AK20" i="6"/>
  <c r="AL9" i="6"/>
  <c r="BE12" i="6"/>
  <c r="AS32" i="6"/>
  <c r="AS9" i="6"/>
  <c r="AH17" i="6"/>
  <c r="BG8" i="6"/>
  <c r="AX14" i="6"/>
  <c r="AH19" i="6"/>
  <c r="AV11" i="6"/>
  <c r="AJ5" i="6"/>
  <c r="BA26" i="6"/>
  <c r="AS5" i="6"/>
  <c r="AX26" i="6"/>
  <c r="BG26" i="6"/>
  <c r="BE4" i="6"/>
  <c r="AV9" i="6"/>
  <c r="BG14" i="6"/>
  <c r="AJ23" i="6"/>
  <c r="AT32" i="6"/>
  <c r="BG4" i="6"/>
  <c r="BB8" i="6"/>
  <c r="AU19" i="6"/>
  <c r="AV32" i="6"/>
  <c r="AV13" i="6"/>
  <c r="AU5" i="6"/>
  <c r="AJ7" i="6"/>
  <c r="AJ12" i="6"/>
  <c r="AI22" i="6"/>
  <c r="AS28" i="6"/>
  <c r="AL7" i="6"/>
  <c r="AL11" i="6"/>
  <c r="AL12" i="6"/>
  <c r="AJ22" i="6"/>
  <c r="AY28" i="6"/>
  <c r="AT3" i="6"/>
  <c r="AM11" i="6"/>
  <c r="AM12" i="6"/>
  <c r="AU22" i="6"/>
  <c r="BB28" i="6"/>
  <c r="BB31" i="6"/>
  <c r="BB4" i="6"/>
  <c r="AS7" i="6"/>
  <c r="AU11" i="6"/>
  <c r="AI18" i="6"/>
  <c r="AH21" i="6"/>
  <c r="AK34" i="6"/>
  <c r="AU7" i="6"/>
  <c r="AI21" i="6"/>
  <c r="BB6" i="6"/>
  <c r="AX11" i="6"/>
  <c r="BG6" i="6"/>
  <c r="AU27" i="6"/>
  <c r="AK30" i="6"/>
  <c r="BB30" i="6"/>
  <c r="P41" i="6"/>
  <c r="AU15" i="6"/>
  <c r="AR16" i="6"/>
  <c r="BB17" i="6"/>
  <c r="BB18" i="6"/>
  <c r="AV29" i="6"/>
  <c r="AV30" i="6"/>
  <c r="AU31" i="6"/>
  <c r="AU16" i="6"/>
  <c r="AU32" i="6"/>
  <c r="BB15" i="6"/>
  <c r="BB27" i="6"/>
  <c r="AZ28" i="6"/>
  <c r="AO11" i="6"/>
  <c r="AW13" i="6"/>
  <c r="BB23" i="6"/>
  <c r="AJ3" i="6"/>
  <c r="AL5" i="6"/>
  <c r="AM3" i="6"/>
  <c r="AJ4" i="6"/>
  <c r="AO5" i="6"/>
  <c r="AO7" i="6"/>
  <c r="AO9" i="6"/>
  <c r="AJ10" i="6"/>
  <c r="AW11" i="6"/>
  <c r="AL22" i="6"/>
  <c r="BG25" i="6"/>
  <c r="AO3" i="6"/>
  <c r="AJ6" i="6"/>
  <c r="AJ8" i="6"/>
  <c r="AW2" i="6"/>
  <c r="AS3" i="6"/>
  <c r="BF4" i="6"/>
  <c r="AT5" i="6"/>
  <c r="BE6" i="6"/>
  <c r="AT7" i="6"/>
  <c r="BE8" i="6"/>
  <c r="AU9" i="6"/>
  <c r="AI20" i="6"/>
  <c r="AJ18" i="6"/>
  <c r="AJ19" i="6"/>
  <c r="AL20" i="6"/>
  <c r="AV5" i="6"/>
  <c r="AW9" i="6"/>
  <c r="AV3" i="6"/>
  <c r="AW5" i="6"/>
  <c r="AW7" i="6"/>
  <c r="BF9" i="6"/>
  <c r="AI16" i="6"/>
  <c r="AI17" i="6"/>
  <c r="AL18" i="6"/>
  <c r="AQ19" i="6"/>
  <c r="AQ20" i="6"/>
  <c r="AL30" i="6"/>
  <c r="AK31" i="6"/>
  <c r="AK32" i="6"/>
  <c r="AK33" i="6"/>
  <c r="AU3" i="6"/>
  <c r="AV7" i="6"/>
  <c r="BE5" i="6"/>
  <c r="BE7" i="6"/>
  <c r="AJ15" i="6"/>
  <c r="AK16" i="6"/>
  <c r="AU18" i="6"/>
  <c r="AS19" i="6"/>
  <c r="AJ27" i="6"/>
  <c r="AH28" i="6"/>
  <c r="AS30" i="6"/>
  <c r="AL31" i="6"/>
  <c r="AL32" i="6"/>
  <c r="AL33" i="6"/>
  <c r="AL16" i="6"/>
  <c r="AT19" i="6"/>
  <c r="AL29" i="6"/>
  <c r="AT30" i="6"/>
  <c r="AS31" i="6"/>
  <c r="AU14" i="6"/>
  <c r="AT15" i="6"/>
  <c r="AQ16" i="6"/>
  <c r="AX18" i="6"/>
  <c r="AT27" i="6"/>
  <c r="AU29" i="6"/>
  <c r="AU30" i="6"/>
  <c r="AT31" i="6"/>
  <c r="BB2" i="6"/>
  <c r="BF6" i="6"/>
  <c r="BF8" i="6"/>
  <c r="BB26" i="6"/>
  <c r="BB13" i="6"/>
  <c r="AY15" i="6"/>
  <c r="AY27" i="6"/>
  <c r="AL10" i="6"/>
  <c r="BB11" i="6"/>
  <c r="AO12" i="6"/>
  <c r="AZ15" i="6"/>
  <c r="AZ27" i="6"/>
  <c r="AX9" i="6"/>
  <c r="AM10" i="6"/>
  <c r="BG18" i="6"/>
  <c r="AL34" i="6"/>
  <c r="T41" i="6"/>
  <c r="AL8" i="6"/>
  <c r="AW3" i="6"/>
  <c r="AM4" i="6"/>
  <c r="AX5" i="6"/>
  <c r="AM6" i="6"/>
  <c r="AX7" i="6"/>
  <c r="AM8" i="6"/>
  <c r="AO10" i="6"/>
  <c r="BF11" i="6"/>
  <c r="AS12" i="6"/>
  <c r="AY19" i="6"/>
  <c r="AR20" i="6"/>
  <c r="AX22" i="6"/>
  <c r="AQ23" i="6"/>
  <c r="AK35" i="6"/>
  <c r="AO4" i="6"/>
  <c r="AO6" i="6"/>
  <c r="AO8" i="6"/>
  <c r="BE9" i="6"/>
  <c r="AU12" i="6"/>
  <c r="AU20" i="6"/>
  <c r="BG21" i="6"/>
  <c r="AY22" i="6"/>
  <c r="AI24" i="6"/>
  <c r="BB32" i="6"/>
  <c r="AU33" i="6"/>
  <c r="AS34" i="6"/>
  <c r="AL35" i="6"/>
  <c r="AK36" i="6"/>
  <c r="AS10" i="6"/>
  <c r="AJ13" i="6"/>
  <c r="AT23" i="6"/>
  <c r="AK24" i="6"/>
  <c r="AH25" i="6"/>
  <c r="AG26" i="6"/>
  <c r="BG32" i="6"/>
  <c r="AV33" i="6"/>
  <c r="AT34" i="6"/>
  <c r="AJ2" i="6"/>
  <c r="AL2" i="6"/>
  <c r="AM2" i="6"/>
  <c r="BF5" i="6"/>
  <c r="BF7" i="6"/>
  <c r="AU10" i="6"/>
  <c r="AW12" i="6"/>
  <c r="AL13" i="6"/>
  <c r="BB22" i="6"/>
  <c r="AU23" i="6"/>
  <c r="AL24" i="6"/>
  <c r="AI25" i="6"/>
  <c r="BB33" i="6"/>
  <c r="AU34" i="6"/>
  <c r="AS35" i="6"/>
  <c r="AS36" i="6"/>
  <c r="AL4" i="6"/>
  <c r="AL6" i="6"/>
  <c r="AO2" i="6"/>
  <c r="BF3" i="6"/>
  <c r="AT4" i="6"/>
  <c r="AT6" i="6"/>
  <c r="AT8" i="6"/>
  <c r="AV10" i="6"/>
  <c r="AJ11" i="6"/>
  <c r="AX12" i="6"/>
  <c r="AM13" i="6"/>
  <c r="BG22" i="6"/>
  <c r="AQ24" i="6"/>
  <c r="AK25" i="6"/>
  <c r="AJ26" i="6"/>
  <c r="BG33" i="6"/>
  <c r="AV34" i="6"/>
  <c r="AT35" i="6"/>
  <c r="AT36" i="6"/>
  <c r="AU4" i="6"/>
  <c r="AU6" i="6"/>
  <c r="AU8" i="6"/>
  <c r="AW10" i="6"/>
  <c r="AY23" i="6"/>
  <c r="AR24" i="6"/>
  <c r="AL26" i="6"/>
  <c r="BB34" i="6"/>
  <c r="AU35" i="6"/>
  <c r="AU36" i="6"/>
  <c r="AH15" i="6"/>
  <c r="AU24" i="6"/>
  <c r="AU26" i="6"/>
  <c r="AH27" i="6"/>
  <c r="BG34" i="6"/>
  <c r="AV35" i="6"/>
  <c r="AV36" i="6"/>
  <c r="BF12" i="6"/>
  <c r="BG35" i="6"/>
  <c r="BG36" i="6"/>
  <c r="AW4" i="6"/>
  <c r="AW6" i="6"/>
  <c r="AW8" i="6"/>
  <c r="AL3" i="6"/>
  <c r="AU13" i="6"/>
  <c r="AG17" i="6"/>
  <c r="O41" i="6"/>
  <c r="BF10" i="6"/>
  <c r="BG2" i="6"/>
  <c r="AQ3" i="6"/>
  <c r="AQ5" i="6"/>
  <c r="AQ8" i="6"/>
  <c r="AQ9" i="6"/>
  <c r="AQ10" i="6"/>
  <c r="AQ11" i="6"/>
  <c r="AQ12" i="6"/>
  <c r="AQ13" i="6"/>
  <c r="BG17" i="6"/>
  <c r="AY18" i="6"/>
  <c r="BE28" i="6"/>
  <c r="AM28" i="6"/>
  <c r="AO30" i="6"/>
  <c r="AX30" i="6"/>
  <c r="BF30" i="6"/>
  <c r="AN30" i="6"/>
  <c r="AW30" i="6"/>
  <c r="AR2" i="6"/>
  <c r="AR3" i="6"/>
  <c r="AR4" i="6"/>
  <c r="AR5" i="6"/>
  <c r="AR6" i="6"/>
  <c r="AR7" i="6"/>
  <c r="AR8" i="6"/>
  <c r="AR9" i="6"/>
  <c r="AR10" i="6"/>
  <c r="AR11" i="6"/>
  <c r="AR12" i="6"/>
  <c r="AR13" i="6"/>
  <c r="AP14" i="6"/>
  <c r="AG14" i="6"/>
  <c r="BE16" i="6"/>
  <c r="AM16" i="6"/>
  <c r="AZ18" i="6"/>
  <c r="BE20" i="6"/>
  <c r="AM20" i="6"/>
  <c r="AJ21" i="6"/>
  <c r="AZ22" i="6"/>
  <c r="BE24" i="6"/>
  <c r="AM24" i="6"/>
  <c r="AJ25" i="6"/>
  <c r="AZ26" i="6"/>
  <c r="BF28" i="6"/>
  <c r="AN28" i="6"/>
  <c r="AU28" i="6"/>
  <c r="AP31" i="6"/>
  <c r="W31" i="6"/>
  <c r="Z31" i="6" s="1"/>
  <c r="AY31" i="6"/>
  <c r="AG31" i="6"/>
  <c r="BF15" i="6"/>
  <c r="AN15" i="6"/>
  <c r="BC28" i="6"/>
  <c r="AQ2" i="6"/>
  <c r="BG3" i="6"/>
  <c r="AQ4" i="6"/>
  <c r="AQ6" i="6"/>
  <c r="AQ7" i="6"/>
  <c r="AH14" i="6"/>
  <c r="AW15" i="6"/>
  <c r="BF16" i="6"/>
  <c r="AN16" i="6"/>
  <c r="AS16" i="6"/>
  <c r="AK17" i="6"/>
  <c r="BF20" i="6"/>
  <c r="AN20" i="6"/>
  <c r="AS20" i="6"/>
  <c r="AK21" i="6"/>
  <c r="AW23" i="6"/>
  <c r="BF24" i="6"/>
  <c r="AN24" i="6"/>
  <c r="AS24" i="6"/>
  <c r="AW27" i="6"/>
  <c r="AV28" i="6"/>
  <c r="BF29" i="6"/>
  <c r="AN29" i="6"/>
  <c r="AW29" i="6"/>
  <c r="AZ31" i="6"/>
  <c r="AH31" i="6"/>
  <c r="AP33" i="6"/>
  <c r="W33" i="6"/>
  <c r="Z33" i="6" s="1"/>
  <c r="AY33" i="6"/>
  <c r="AG33" i="6"/>
  <c r="AT9" i="6"/>
  <c r="AT10" i="6"/>
  <c r="AT11" i="6"/>
  <c r="AT12" i="6"/>
  <c r="AT13" i="6"/>
  <c r="AI14" i="6"/>
  <c r="BB14" i="6"/>
  <c r="AX15" i="6"/>
  <c r="AT16" i="6"/>
  <c r="AL17" i="6"/>
  <c r="AP18" i="6"/>
  <c r="W18" i="6"/>
  <c r="AB18" i="6" s="1"/>
  <c r="AX19" i="6"/>
  <c r="AT20" i="6"/>
  <c r="AL21" i="6"/>
  <c r="AP22" i="6"/>
  <c r="W22" i="6"/>
  <c r="Z22" i="6" s="1"/>
  <c r="AX23" i="6"/>
  <c r="AT24" i="6"/>
  <c r="AL25" i="6"/>
  <c r="AP26" i="6"/>
  <c r="W26" i="6"/>
  <c r="Z26" i="6" s="1"/>
  <c r="AX27" i="6"/>
  <c r="AW28" i="6"/>
  <c r="AX29" i="6"/>
  <c r="BA31" i="6"/>
  <c r="AI31" i="6"/>
  <c r="AR31" i="6"/>
  <c r="AP34" i="6"/>
  <c r="W34" i="6"/>
  <c r="Y34" i="6" s="1"/>
  <c r="AY34" i="6"/>
  <c r="AG34" i="6"/>
  <c r="BF19" i="6"/>
  <c r="AN19" i="6"/>
  <c r="AJ14" i="6"/>
  <c r="AX28" i="6"/>
  <c r="AK14" i="6"/>
  <c r="AV16" i="6"/>
  <c r="BE17" i="6"/>
  <c r="AM17" i="6"/>
  <c r="AR17" i="6"/>
  <c r="AV20" i="6"/>
  <c r="BE21" i="6"/>
  <c r="AM21" i="6"/>
  <c r="AR21" i="6"/>
  <c r="AV24" i="6"/>
  <c r="BE25" i="6"/>
  <c r="AM25" i="6"/>
  <c r="AR25" i="6"/>
  <c r="BB29" i="6"/>
  <c r="Q41" i="6"/>
  <c r="AG2" i="6"/>
  <c r="AG3" i="6"/>
  <c r="AG4" i="6"/>
  <c r="AG5" i="6"/>
  <c r="AG6" i="6"/>
  <c r="AG7" i="6"/>
  <c r="AG8" i="6"/>
  <c r="AG9" i="6"/>
  <c r="AG10" i="6"/>
  <c r="AG11" i="6"/>
  <c r="AG12" i="6"/>
  <c r="AG13" i="6"/>
  <c r="AL14" i="6"/>
  <c r="BA15" i="6"/>
  <c r="AW16" i="6"/>
  <c r="BF17" i="6"/>
  <c r="AN17" i="6"/>
  <c r="AS17" i="6"/>
  <c r="AK18" i="6"/>
  <c r="BA19" i="6"/>
  <c r="AW20" i="6"/>
  <c r="BF21" i="6"/>
  <c r="AN21" i="6"/>
  <c r="AS21" i="6"/>
  <c r="AK22" i="6"/>
  <c r="BA23" i="6"/>
  <c r="AW24" i="6"/>
  <c r="BF25" i="6"/>
  <c r="AN25" i="6"/>
  <c r="AS25" i="6"/>
  <c r="AK26" i="6"/>
  <c r="BA27" i="6"/>
  <c r="BG29" i="6"/>
  <c r="BF27" i="6"/>
  <c r="AN27" i="6"/>
  <c r="AP21" i="6"/>
  <c r="W21" i="6"/>
  <c r="AE21" i="6" s="1"/>
  <c r="AH4" i="6"/>
  <c r="AH5" i="6"/>
  <c r="AH8" i="6"/>
  <c r="AH9" i="6"/>
  <c r="AH10" i="6"/>
  <c r="AH11" i="6"/>
  <c r="AH12" i="6"/>
  <c r="AH13" i="6"/>
  <c r="AM14" i="6"/>
  <c r="AP15" i="6"/>
  <c r="W15" i="6"/>
  <c r="AC15" i="6" s="1"/>
  <c r="AX16" i="6"/>
  <c r="AT17" i="6"/>
  <c r="AP19" i="6"/>
  <c r="W19" i="6"/>
  <c r="AX20" i="6"/>
  <c r="AT21" i="6"/>
  <c r="AP23" i="6"/>
  <c r="W23" i="6"/>
  <c r="AF23" i="6" s="1"/>
  <c r="AX24" i="6"/>
  <c r="AT25" i="6"/>
  <c r="AP27" i="6"/>
  <c r="W27" i="6"/>
  <c r="AE27" i="6" s="1"/>
  <c r="BA28" i="6"/>
  <c r="AP35" i="6"/>
  <c r="W35" i="6"/>
  <c r="X35" i="6" s="1"/>
  <c r="AY35" i="6"/>
  <c r="AG35" i="6"/>
  <c r="AP25" i="6"/>
  <c r="W25" i="6"/>
  <c r="AE25" i="6" s="1"/>
  <c r="AH7" i="6"/>
  <c r="AI2" i="6"/>
  <c r="AI3" i="6"/>
  <c r="AY3" i="6"/>
  <c r="AI4" i="6"/>
  <c r="AY4" i="6"/>
  <c r="AI5" i="6"/>
  <c r="AY5" i="6"/>
  <c r="AI6" i="6"/>
  <c r="AY6" i="6"/>
  <c r="AI7" i="6"/>
  <c r="AY7" i="6"/>
  <c r="AI8" i="6"/>
  <c r="AY8" i="6"/>
  <c r="AI9" i="6"/>
  <c r="AY9" i="6"/>
  <c r="AI10" i="6"/>
  <c r="AY10" i="6"/>
  <c r="AI11" i="6"/>
  <c r="AY11" i="6"/>
  <c r="AI12" i="6"/>
  <c r="AY12" i="6"/>
  <c r="AI13" i="6"/>
  <c r="AY13" i="6"/>
  <c r="BF14" i="6"/>
  <c r="AN14" i="6"/>
  <c r="AQ14" i="6"/>
  <c r="BG15" i="6"/>
  <c r="AY16" i="6"/>
  <c r="AU17" i="6"/>
  <c r="AQ18" i="6"/>
  <c r="BG19" i="6"/>
  <c r="AY20" i="6"/>
  <c r="AU21" i="6"/>
  <c r="AQ22" i="6"/>
  <c r="BG23" i="6"/>
  <c r="AY24" i="6"/>
  <c r="AU25" i="6"/>
  <c r="AQ26" i="6"/>
  <c r="BG27" i="6"/>
  <c r="AP30" i="6"/>
  <c r="W30" i="6"/>
  <c r="Z30" i="6" s="1"/>
  <c r="AY30" i="6"/>
  <c r="AG30" i="6"/>
  <c r="BF31" i="6"/>
  <c r="AN31" i="6"/>
  <c r="AW31" i="6"/>
  <c r="R41" i="6"/>
  <c r="AH2" i="6"/>
  <c r="AH3" i="6"/>
  <c r="AH6" i="6"/>
  <c r="S41" i="6"/>
  <c r="AR14" i="6"/>
  <c r="AZ16" i="6"/>
  <c r="AV17" i="6"/>
  <c r="BE18" i="6"/>
  <c r="AM18" i="6"/>
  <c r="AR18" i="6"/>
  <c r="AZ20" i="6"/>
  <c r="AV21" i="6"/>
  <c r="BE22" i="6"/>
  <c r="AM22" i="6"/>
  <c r="AR22" i="6"/>
  <c r="AZ24" i="6"/>
  <c r="AV25" i="6"/>
  <c r="BE26" i="6"/>
  <c r="AM26" i="6"/>
  <c r="AR26" i="6"/>
  <c r="BG28" i="6"/>
  <c r="AZ30" i="6"/>
  <c r="AH30" i="6"/>
  <c r="AO31" i="6"/>
  <c r="AX31" i="6"/>
  <c r="AP32" i="6"/>
  <c r="W32" i="6"/>
  <c r="X32" i="6" s="1"/>
  <c r="AY32" i="6"/>
  <c r="AG32" i="6"/>
  <c r="BF23" i="6"/>
  <c r="AN23" i="6"/>
  <c r="AZ2" i="6"/>
  <c r="U41" i="6"/>
  <c r="AK2" i="6"/>
  <c r="BA2" i="6"/>
  <c r="AK3" i="6"/>
  <c r="AK4" i="6"/>
  <c r="AK5" i="6"/>
  <c r="AK6" i="6"/>
  <c r="AK7" i="6"/>
  <c r="AK8" i="6"/>
  <c r="AK9" i="6"/>
  <c r="AK10" i="6"/>
  <c r="AK11" i="6"/>
  <c r="AK12" i="6"/>
  <c r="AK13" i="6"/>
  <c r="W14" i="6"/>
  <c r="Y14" i="6" s="1"/>
  <c r="AS14" i="6"/>
  <c r="AK15" i="6"/>
  <c r="AW17" i="6"/>
  <c r="BF18" i="6"/>
  <c r="AN18" i="6"/>
  <c r="AK19" i="6"/>
  <c r="AW21" i="6"/>
  <c r="BF22" i="6"/>
  <c r="AN22" i="6"/>
  <c r="AK23" i="6"/>
  <c r="AW25" i="6"/>
  <c r="BF26" i="6"/>
  <c r="AN26" i="6"/>
  <c r="AK27" i="6"/>
  <c r="AP28" i="6"/>
  <c r="W28" i="6"/>
  <c r="AA28" i="6" s="1"/>
  <c r="AI30" i="6"/>
  <c r="AR30" i="6"/>
  <c r="AZ32" i="6"/>
  <c r="AH32" i="6"/>
  <c r="AP36" i="6"/>
  <c r="W36" i="6"/>
  <c r="Y36" i="6" s="1"/>
  <c r="AY36" i="6"/>
  <c r="AG36" i="6"/>
  <c r="BC29" i="6"/>
  <c r="N41" i="6"/>
  <c r="V41" i="6"/>
  <c r="AT14" i="6"/>
  <c r="AL15" i="6"/>
  <c r="AP16" i="6"/>
  <c r="W16" i="6"/>
  <c r="AD16" i="6" s="1"/>
  <c r="BB16" i="6"/>
  <c r="AX17" i="6"/>
  <c r="AT18" i="6"/>
  <c r="AL19" i="6"/>
  <c r="AP20" i="6"/>
  <c r="W20" i="6"/>
  <c r="AF20" i="6" s="1"/>
  <c r="BB20" i="6"/>
  <c r="AX21" i="6"/>
  <c r="AT22" i="6"/>
  <c r="AL23" i="6"/>
  <c r="AP24" i="6"/>
  <c r="W24" i="6"/>
  <c r="AD24" i="6" s="1"/>
  <c r="BB24" i="6"/>
  <c r="AX25" i="6"/>
  <c r="AT26" i="6"/>
  <c r="AL27" i="6"/>
  <c r="AP29" i="6"/>
  <c r="W29" i="6"/>
  <c r="AF29" i="6" s="1"/>
  <c r="AY29" i="6"/>
  <c r="AK29" i="6"/>
  <c r="BA32" i="6"/>
  <c r="AI32" i="6"/>
  <c r="AR32" i="6"/>
  <c r="AS29" i="6"/>
  <c r="W4" i="6"/>
  <c r="AF4" i="6" s="1"/>
  <c r="W9" i="6"/>
  <c r="W11" i="6"/>
  <c r="W12" i="6"/>
  <c r="AB12" i="6" s="1"/>
  <c r="BG16" i="6"/>
  <c r="BG20" i="6"/>
  <c r="AY21" i="6"/>
  <c r="BG24" i="6"/>
  <c r="AY25" i="6"/>
  <c r="AR28" i="6"/>
  <c r="AK28" i="6"/>
  <c r="AZ29" i="6"/>
  <c r="AP37" i="6"/>
  <c r="W37" i="6"/>
  <c r="AY37" i="6"/>
  <c r="AG37" i="6"/>
  <c r="AP17" i="6"/>
  <c r="W17" i="6"/>
  <c r="AE17" i="6" s="1"/>
  <c r="W2" i="6"/>
  <c r="BC2" i="6"/>
  <c r="W3" i="6"/>
  <c r="X3" i="6" s="1"/>
  <c r="W5" i="6"/>
  <c r="AF5" i="6" s="1"/>
  <c r="W6" i="6"/>
  <c r="W7" i="6"/>
  <c r="W8" i="6"/>
  <c r="W10" i="6"/>
  <c r="AB10" i="6" s="1"/>
  <c r="W13" i="6"/>
  <c r="AN2" i="6"/>
  <c r="BD2" i="6"/>
  <c r="BD41" i="6" s="1"/>
  <c r="AN13" i="6"/>
  <c r="AV14" i="6"/>
  <c r="BE15" i="6"/>
  <c r="AM15" i="6"/>
  <c r="AR15" i="6"/>
  <c r="AZ17" i="6"/>
  <c r="AV18" i="6"/>
  <c r="BE19" i="6"/>
  <c r="AM19" i="6"/>
  <c r="AR19" i="6"/>
  <c r="AZ21" i="6"/>
  <c r="AV22" i="6"/>
  <c r="BE23" i="6"/>
  <c r="AM23" i="6"/>
  <c r="AR23" i="6"/>
  <c r="AZ25" i="6"/>
  <c r="AV26" i="6"/>
  <c r="BE27" i="6"/>
  <c r="AM27" i="6"/>
  <c r="AR27" i="6"/>
  <c r="AL28" i="6"/>
  <c r="AI29" i="6"/>
  <c r="AR29" i="6"/>
  <c r="AQ29" i="6"/>
  <c r="BA30" i="6"/>
  <c r="AR33" i="6"/>
  <c r="AR34" i="6"/>
  <c r="AR35" i="6"/>
  <c r="AR36" i="6"/>
  <c r="AU40" i="6"/>
  <c r="AV40" i="6"/>
  <c r="AW32" i="6"/>
  <c r="AW33" i="6"/>
  <c r="AW34" i="6"/>
  <c r="AW35" i="6"/>
  <c r="AW36" i="6"/>
  <c r="AW37" i="6"/>
  <c r="AG38" i="6"/>
  <c r="AW38" i="6"/>
  <c r="AG39" i="6"/>
  <c r="AW39" i="6"/>
  <c r="AG40" i="6"/>
  <c r="AW40" i="6"/>
  <c r="AX32" i="6"/>
  <c r="AH33" i="6"/>
  <c r="AX33" i="6"/>
  <c r="AH34" i="6"/>
  <c r="AX34" i="6"/>
  <c r="AH35" i="6"/>
  <c r="AX35" i="6"/>
  <c r="AH36" i="6"/>
  <c r="AX36" i="6"/>
  <c r="AH37" i="6"/>
  <c r="AX37" i="6"/>
  <c r="AH38" i="6"/>
  <c r="AX38" i="6"/>
  <c r="AH39" i="6"/>
  <c r="AX39" i="6"/>
  <c r="AH40" i="6"/>
  <c r="AX40" i="6"/>
  <c r="AI33" i="6"/>
  <c r="AI34" i="6"/>
  <c r="AI35" i="6"/>
  <c r="AI36" i="6"/>
  <c r="AI37" i="6"/>
  <c r="AI38" i="6"/>
  <c r="AY38" i="6"/>
  <c r="AI39" i="6"/>
  <c r="AY39" i="6"/>
  <c r="AI40" i="6"/>
  <c r="AY40" i="6"/>
  <c r="AZ33" i="6"/>
  <c r="AZ34" i="6"/>
  <c r="AJ35" i="6"/>
  <c r="AZ35" i="6"/>
  <c r="AJ36" i="6"/>
  <c r="AZ36" i="6"/>
  <c r="AJ37" i="6"/>
  <c r="AZ37" i="6"/>
  <c r="AJ38" i="6"/>
  <c r="AZ38" i="6"/>
  <c r="AJ39" i="6"/>
  <c r="AZ39" i="6"/>
  <c r="AJ40" i="6"/>
  <c r="AZ40" i="6"/>
  <c r="BA33" i="6"/>
  <c r="BA34" i="6"/>
  <c r="BA35" i="6"/>
  <c r="BA36" i="6"/>
  <c r="BA37" i="6"/>
  <c r="BA38" i="6"/>
  <c r="BA39" i="6"/>
  <c r="AK40" i="6"/>
  <c r="BA40" i="6"/>
  <c r="AL36" i="6"/>
  <c r="AL38" i="6"/>
  <c r="AL39" i="6"/>
  <c r="AL40" i="6"/>
  <c r="AM29" i="6"/>
  <c r="AM30" i="6"/>
  <c r="AM31" i="6"/>
  <c r="AM32" i="6"/>
  <c r="AM33" i="6"/>
  <c r="AM34" i="6"/>
  <c r="AM35" i="6"/>
  <c r="AM36" i="6"/>
  <c r="AM37" i="6"/>
  <c r="W38" i="6"/>
  <c r="Y38" i="6" s="1"/>
  <c r="AM38" i="6"/>
  <c r="W39" i="6"/>
  <c r="Y39" i="6" s="1"/>
  <c r="AM39" i="6"/>
  <c r="W40" i="6"/>
  <c r="Z40" i="6" s="1"/>
  <c r="AM40" i="6"/>
  <c r="AN32" i="6"/>
  <c r="AN33" i="6"/>
  <c r="AN34" i="6"/>
  <c r="AN35" i="6"/>
  <c r="AN36" i="6"/>
  <c r="AN37" i="6"/>
  <c r="X38" i="6"/>
  <c r="AN38" i="6"/>
  <c r="X39" i="6"/>
  <c r="AN39" i="6"/>
  <c r="AN40" i="6"/>
  <c r="B33" i="9" l="1"/>
  <c r="AA33" i="9"/>
  <c r="AE33" i="9" s="1"/>
  <c r="AE23" i="1"/>
  <c r="AF23" i="1"/>
  <c r="AA34" i="1"/>
  <c r="AC23" i="1"/>
  <c r="AD23" i="1"/>
  <c r="AF27" i="1"/>
  <c r="AD17" i="1"/>
  <c r="AB6" i="1"/>
  <c r="AB3" i="1"/>
  <c r="AC17" i="1"/>
  <c r="AF17" i="1"/>
  <c r="X17" i="1"/>
  <c r="Z17" i="1"/>
  <c r="AA6" i="1"/>
  <c r="AE17" i="1"/>
  <c r="Z3" i="1"/>
  <c r="AB30" i="8"/>
  <c r="AD30" i="8"/>
  <c r="AC30" i="8"/>
  <c r="Z30" i="8"/>
  <c r="AE9" i="8"/>
  <c r="X14" i="8"/>
  <c r="AF16" i="7"/>
  <c r="AD32" i="7"/>
  <c r="Z16" i="7"/>
  <c r="Z4" i="7"/>
  <c r="X17" i="7"/>
  <c r="AC17" i="7"/>
  <c r="Y9" i="7"/>
  <c r="Y8" i="7"/>
  <c r="AB19" i="7"/>
  <c r="Y19" i="7"/>
  <c r="AF17" i="7"/>
  <c r="AD17" i="7"/>
  <c r="AE16" i="7"/>
  <c r="Z17" i="7"/>
  <c r="X4" i="7"/>
  <c r="Y16" i="7"/>
  <c r="AA32" i="7"/>
  <c r="Y4" i="7"/>
  <c r="AD15" i="7"/>
  <c r="AF15" i="7"/>
  <c r="X9" i="7"/>
  <c r="AE15" i="7"/>
  <c r="X15" i="7"/>
  <c r="AA15" i="7"/>
  <c r="AD25" i="6"/>
  <c r="Z18" i="6"/>
  <c r="AE31" i="6"/>
  <c r="AB31" i="6"/>
  <c r="AD10" i="8"/>
  <c r="AE10" i="8"/>
  <c r="AB34" i="8"/>
  <c r="Y9" i="1"/>
  <c r="Z5" i="1"/>
  <c r="Z30" i="1"/>
  <c r="Y12" i="1"/>
  <c r="Z24" i="1"/>
  <c r="AC15" i="1"/>
  <c r="AB27" i="1"/>
  <c r="Z25" i="1"/>
  <c r="Y27" i="1"/>
  <c r="Y34" i="1"/>
  <c r="X34" i="1"/>
  <c r="AA9" i="1"/>
  <c r="AC27" i="1"/>
  <c r="AE27" i="1"/>
  <c r="AA3" i="1"/>
  <c r="AB9" i="1"/>
  <c r="AD27" i="1"/>
  <c r="Z9" i="1"/>
  <c r="Y3" i="1"/>
  <c r="AB20" i="1"/>
  <c r="Y20" i="1"/>
  <c r="AC20" i="1"/>
  <c r="AB10" i="1"/>
  <c r="AA5" i="1"/>
  <c r="Y5" i="1"/>
  <c r="Z10" i="1"/>
  <c r="AB5" i="1"/>
  <c r="AD30" i="1"/>
  <c r="Y24" i="1"/>
  <c r="AF31" i="1"/>
  <c r="AB4" i="1"/>
  <c r="Y38" i="1"/>
  <c r="AH41" i="1"/>
  <c r="BH19" i="1"/>
  <c r="B19" i="1" s="1"/>
  <c r="BL38" i="9" s="1"/>
  <c r="AA4" i="1"/>
  <c r="AU41" i="1"/>
  <c r="AI41" i="1"/>
  <c r="Z18" i="1"/>
  <c r="AE31" i="1"/>
  <c r="AR41" i="1"/>
  <c r="AC14" i="1"/>
  <c r="X24" i="1"/>
  <c r="AB16" i="1"/>
  <c r="AD14" i="1"/>
  <c r="Y16" i="1"/>
  <c r="AF14" i="1"/>
  <c r="Z36" i="1"/>
  <c r="X25" i="1"/>
  <c r="BC41" i="1"/>
  <c r="AC10" i="1"/>
  <c r="Z14" i="1"/>
  <c r="X14" i="1"/>
  <c r="AA16" i="1"/>
  <c r="AV41" i="1"/>
  <c r="AC9" i="1"/>
  <c r="AD16" i="1"/>
  <c r="AT41" i="1"/>
  <c r="AP41" i="1"/>
  <c r="AW41" i="1"/>
  <c r="Z6" i="1"/>
  <c r="Y23" i="1"/>
  <c r="AE14" i="1"/>
  <c r="AC31" i="1"/>
  <c r="AM41" i="1"/>
  <c r="X16" i="1"/>
  <c r="AY41" i="1"/>
  <c r="Z4" i="1"/>
  <c r="AG41" i="1"/>
  <c r="Y10" i="1"/>
  <c r="Y4" i="1"/>
  <c r="AB14" i="1"/>
  <c r="AA10" i="1"/>
  <c r="Z22" i="1"/>
  <c r="AX41" i="1"/>
  <c r="AE13" i="1"/>
  <c r="X13" i="1"/>
  <c r="AF13" i="1"/>
  <c r="AF40" i="1"/>
  <c r="AE40" i="1"/>
  <c r="AD40" i="1"/>
  <c r="AC40" i="1"/>
  <c r="AA40" i="1"/>
  <c r="AB40" i="1"/>
  <c r="AF37" i="1"/>
  <c r="AE37" i="1"/>
  <c r="AD37" i="1"/>
  <c r="AC37" i="1"/>
  <c r="AB37" i="1"/>
  <c r="AA37" i="1"/>
  <c r="Z8" i="1"/>
  <c r="AE22" i="1"/>
  <c r="AA29" i="1"/>
  <c r="AE29" i="1"/>
  <c r="AD29" i="1"/>
  <c r="AC29" i="1"/>
  <c r="AB29" i="1"/>
  <c r="Z37" i="1"/>
  <c r="AC8" i="1"/>
  <c r="AD32" i="1"/>
  <c r="AE32" i="1"/>
  <c r="AF32" i="1"/>
  <c r="X37" i="1"/>
  <c r="AB32" i="1"/>
  <c r="AC13" i="1"/>
  <c r="Y40" i="1"/>
  <c r="X26" i="1"/>
  <c r="AF16" i="1"/>
  <c r="AE16" i="1"/>
  <c r="BD41" i="1"/>
  <c r="X29" i="1"/>
  <c r="X7" i="1"/>
  <c r="AF7" i="1"/>
  <c r="AE7" i="1"/>
  <c r="BH15" i="1"/>
  <c r="B15" i="1" s="1"/>
  <c r="BL12" i="9" s="1"/>
  <c r="X27" i="1"/>
  <c r="AC7" i="1"/>
  <c r="W41" i="1"/>
  <c r="AE2" i="1"/>
  <c r="X2" i="1"/>
  <c r="AF2" i="1"/>
  <c r="AF39" i="1"/>
  <c r="AD39" i="1"/>
  <c r="AC39" i="1"/>
  <c r="AB39" i="1"/>
  <c r="AA39" i="1"/>
  <c r="AS41" i="1"/>
  <c r="Y26" i="1"/>
  <c r="AA8" i="1"/>
  <c r="AN41" i="1"/>
  <c r="AF12" i="1"/>
  <c r="X12" i="1"/>
  <c r="AE12" i="1"/>
  <c r="AC30" i="1"/>
  <c r="AZ41" i="1"/>
  <c r="AC2" i="1"/>
  <c r="AJ41" i="1"/>
  <c r="Y37" i="1"/>
  <c r="AA21" i="1"/>
  <c r="AE21" i="1"/>
  <c r="AD21" i="1"/>
  <c r="AC21" i="1"/>
  <c r="AB21" i="1"/>
  <c r="AF38" i="1"/>
  <c r="AE38" i="1"/>
  <c r="AD38" i="1"/>
  <c r="AC38" i="1"/>
  <c r="AB38" i="1"/>
  <c r="AA38" i="1"/>
  <c r="Z40" i="1"/>
  <c r="AB13" i="1"/>
  <c r="AB31" i="1"/>
  <c r="AE30" i="1"/>
  <c r="Y31" i="1"/>
  <c r="X6" i="1"/>
  <c r="AF6" i="1"/>
  <c r="AE6" i="1"/>
  <c r="AC33" i="1"/>
  <c r="AF33" i="1"/>
  <c r="AE33" i="1"/>
  <c r="AD33" i="1"/>
  <c r="AB33" i="1"/>
  <c r="AB26" i="1"/>
  <c r="AE20" i="1"/>
  <c r="AD20" i="1"/>
  <c r="AF20" i="1"/>
  <c r="AD8" i="1"/>
  <c r="AC4" i="1"/>
  <c r="X40" i="1"/>
  <c r="AE35" i="1"/>
  <c r="AF35" i="1"/>
  <c r="AD35" i="1"/>
  <c r="AC35" i="1"/>
  <c r="AB35" i="1"/>
  <c r="AA35" i="1"/>
  <c r="X22" i="1"/>
  <c r="AF30" i="1"/>
  <c r="AF22" i="1"/>
  <c r="AF11" i="1"/>
  <c r="X11" i="1"/>
  <c r="AE11" i="1"/>
  <c r="X33" i="1"/>
  <c r="X20" i="1"/>
  <c r="X23" i="1"/>
  <c r="AD7" i="1"/>
  <c r="AC3" i="1"/>
  <c r="X35" i="1"/>
  <c r="BF41" i="1"/>
  <c r="Y8" i="1"/>
  <c r="BE41" i="1"/>
  <c r="Y29" i="1"/>
  <c r="AD26" i="1"/>
  <c r="AE36" i="1"/>
  <c r="AB36" i="1"/>
  <c r="AA36" i="1"/>
  <c r="AF36" i="1"/>
  <c r="AD36" i="1"/>
  <c r="AC36" i="1"/>
  <c r="AD28" i="1"/>
  <c r="AE28" i="1"/>
  <c r="AF28" i="1"/>
  <c r="AD6" i="1"/>
  <c r="X39" i="1"/>
  <c r="Z29" i="1"/>
  <c r="Z21" i="1"/>
  <c r="Y13" i="1"/>
  <c r="AO41" i="1"/>
  <c r="AA25" i="1"/>
  <c r="AE25" i="1"/>
  <c r="AD25" i="1"/>
  <c r="AC25" i="1"/>
  <c r="AB25" i="1"/>
  <c r="AF5" i="1"/>
  <c r="X5" i="1"/>
  <c r="AE5" i="1"/>
  <c r="X36" i="1"/>
  <c r="AC26" i="1"/>
  <c r="Y32" i="1"/>
  <c r="X28" i="1"/>
  <c r="Z31" i="1"/>
  <c r="AD5" i="1"/>
  <c r="AA18" i="1"/>
  <c r="AB18" i="1"/>
  <c r="AF18" i="1"/>
  <c r="AE18" i="1"/>
  <c r="AD18" i="1"/>
  <c r="AC18" i="1"/>
  <c r="Y22" i="1"/>
  <c r="BG41" i="1"/>
  <c r="Z2" i="1"/>
  <c r="Y2" i="1"/>
  <c r="AE10" i="1"/>
  <c r="X10" i="1"/>
  <c r="AF10" i="1"/>
  <c r="Z32" i="1"/>
  <c r="AB17" i="1"/>
  <c r="AA17" i="1"/>
  <c r="X21" i="1"/>
  <c r="X38" i="1"/>
  <c r="AD31" i="1"/>
  <c r="AQ41" i="1"/>
  <c r="BB41" i="1"/>
  <c r="Y28" i="1"/>
  <c r="AC32" i="1"/>
  <c r="AD2" i="1"/>
  <c r="AA2" i="1"/>
  <c r="AE26" i="1"/>
  <c r="X4" i="1"/>
  <c r="AF4" i="1"/>
  <c r="AE4" i="1"/>
  <c r="AL41" i="1"/>
  <c r="BA41" i="1"/>
  <c r="Z27" i="1"/>
  <c r="AA31" i="1"/>
  <c r="Z26" i="1"/>
  <c r="X30" i="1"/>
  <c r="Z39" i="1"/>
  <c r="Z13" i="1"/>
  <c r="X9" i="1"/>
  <c r="AE9" i="1"/>
  <c r="AF9" i="1"/>
  <c r="AK41" i="1"/>
  <c r="AA23" i="1"/>
  <c r="AA20" i="1"/>
  <c r="AC16" i="1"/>
  <c r="Y30" i="1"/>
  <c r="Z12" i="1"/>
  <c r="Y6" i="1"/>
  <c r="Y35" i="1"/>
  <c r="Y25" i="1"/>
  <c r="AA14" i="1"/>
  <c r="AC22" i="1"/>
  <c r="AB22" i="1"/>
  <c r="AC34" i="1"/>
  <c r="AB34" i="1"/>
  <c r="AE34" i="1"/>
  <c r="AD34" i="1"/>
  <c r="AF34" i="1"/>
  <c r="AA28" i="1"/>
  <c r="AC12" i="1"/>
  <c r="AA33" i="1"/>
  <c r="AE8" i="1"/>
  <c r="X8" i="1"/>
  <c r="AF8" i="1"/>
  <c r="AE39" i="1"/>
  <c r="AA13" i="1"/>
  <c r="AF26" i="1"/>
  <c r="Y11" i="1"/>
  <c r="AD22" i="1"/>
  <c r="AF3" i="1"/>
  <c r="X3" i="1"/>
  <c r="AE3" i="1"/>
  <c r="Y33" i="1"/>
  <c r="AB30" i="1"/>
  <c r="AF21" i="1"/>
  <c r="AD24" i="1"/>
  <c r="AE24" i="1"/>
  <c r="AF24" i="1"/>
  <c r="Y18" i="1"/>
  <c r="AC11" i="1"/>
  <c r="AA32" i="1"/>
  <c r="Z23" i="8"/>
  <c r="Y23" i="8"/>
  <c r="Z28" i="8"/>
  <c r="AC5" i="8"/>
  <c r="AB11" i="8"/>
  <c r="X20" i="8"/>
  <c r="AB10" i="8"/>
  <c r="AA38" i="8"/>
  <c r="AD26" i="8"/>
  <c r="AB5" i="8"/>
  <c r="AC26" i="8"/>
  <c r="AB26" i="8"/>
  <c r="AE11" i="8"/>
  <c r="AD11" i="8"/>
  <c r="Z34" i="8"/>
  <c r="AC19" i="8"/>
  <c r="AB33" i="8"/>
  <c r="AD5" i="8"/>
  <c r="Z5" i="8"/>
  <c r="AE5" i="8"/>
  <c r="Z31" i="8"/>
  <c r="Y36" i="8"/>
  <c r="X24" i="8"/>
  <c r="Z20" i="8"/>
  <c r="AB19" i="8"/>
  <c r="Y28" i="8"/>
  <c r="AD12" i="8"/>
  <c r="AD22" i="8"/>
  <c r="AB20" i="8"/>
  <c r="AE3" i="8"/>
  <c r="X29" i="8"/>
  <c r="AD8" i="8"/>
  <c r="AC10" i="8"/>
  <c r="AB2" i="8"/>
  <c r="AF20" i="8"/>
  <c r="AF29" i="8"/>
  <c r="AI41" i="8"/>
  <c r="AF19" i="8"/>
  <c r="Y20" i="8"/>
  <c r="AE20" i="8"/>
  <c r="AC2" i="8"/>
  <c r="AB6" i="8"/>
  <c r="Z38" i="8"/>
  <c r="AE29" i="8"/>
  <c r="AF17" i="8"/>
  <c r="AE6" i="8"/>
  <c r="Z2" i="8"/>
  <c r="AE17" i="8"/>
  <c r="AS41" i="8"/>
  <c r="AF2" i="8"/>
  <c r="AE2" i="8"/>
  <c r="AD17" i="8"/>
  <c r="BB41" i="8"/>
  <c r="AD6" i="8"/>
  <c r="Z8" i="8"/>
  <c r="Y33" i="8"/>
  <c r="X31" i="8"/>
  <c r="AG41" i="8"/>
  <c r="Z18" i="8"/>
  <c r="AD29" i="8"/>
  <c r="Z6" i="8"/>
  <c r="AC8" i="8"/>
  <c r="AB8" i="8"/>
  <c r="BD41" i="8"/>
  <c r="AN41" i="8"/>
  <c r="AD21" i="8"/>
  <c r="AF3" i="8"/>
  <c r="AC12" i="8"/>
  <c r="AP41" i="8"/>
  <c r="AF7" i="8"/>
  <c r="AZ41" i="8"/>
  <c r="AB12" i="8"/>
  <c r="X25" i="8"/>
  <c r="AU41" i="8"/>
  <c r="AH41" i="8"/>
  <c r="X21" i="8"/>
  <c r="AE24" i="8"/>
  <c r="AE21" i="8"/>
  <c r="AJ41" i="8"/>
  <c r="AQ41" i="8"/>
  <c r="AC3" i="8"/>
  <c r="Y24" i="8"/>
  <c r="Y21" i="8"/>
  <c r="AR41" i="8"/>
  <c r="AY41" i="8"/>
  <c r="AF22" i="8"/>
  <c r="AX41" i="8"/>
  <c r="Z21" i="8"/>
  <c r="AO41" i="8"/>
  <c r="AC15" i="8"/>
  <c r="AE22" i="8"/>
  <c r="Z24" i="8"/>
  <c r="AB3" i="8"/>
  <c r="BA41" i="8"/>
  <c r="BG41" i="8"/>
  <c r="X33" i="8"/>
  <c r="AD32" i="8"/>
  <c r="AC32" i="8"/>
  <c r="AA32" i="8"/>
  <c r="X32" i="8"/>
  <c r="AF39" i="8"/>
  <c r="AE39" i="8"/>
  <c r="AD39" i="8"/>
  <c r="AC39" i="8"/>
  <c r="AA39" i="8"/>
  <c r="AT41" i="8"/>
  <c r="AA9" i="8"/>
  <c r="Z9" i="8"/>
  <c r="Y9" i="8"/>
  <c r="X9" i="8"/>
  <c r="Z29" i="8"/>
  <c r="AW41" i="8"/>
  <c r="AF25" i="8"/>
  <c r="AA15" i="8"/>
  <c r="Z15" i="8"/>
  <c r="AB15" i="8"/>
  <c r="AF15" i="8"/>
  <c r="AD15" i="8"/>
  <c r="AC34" i="8"/>
  <c r="AA34" i="8"/>
  <c r="BE41" i="8"/>
  <c r="AC28" i="8"/>
  <c r="AE30" i="8"/>
  <c r="AF30" i="8"/>
  <c r="AD38" i="8"/>
  <c r="AC38" i="8"/>
  <c r="AE38" i="8"/>
  <c r="AF38" i="8"/>
  <c r="AF34" i="8"/>
  <c r="AA3" i="8"/>
  <c r="Y3" i="8"/>
  <c r="X3" i="8"/>
  <c r="X30" i="8"/>
  <c r="AA30" i="8"/>
  <c r="X40" i="8"/>
  <c r="AB32" i="8"/>
  <c r="AD28" i="8"/>
  <c r="AA8" i="8"/>
  <c r="Y8" i="8"/>
  <c r="X8" i="8"/>
  <c r="BC41" i="8"/>
  <c r="Z25" i="8"/>
  <c r="AD37" i="8"/>
  <c r="AC37" i="8"/>
  <c r="AF37" i="8"/>
  <c r="AE37" i="8"/>
  <c r="AD25" i="8"/>
  <c r="AC25" i="8"/>
  <c r="AB25" i="8"/>
  <c r="AB40" i="8"/>
  <c r="AE25" i="8"/>
  <c r="Y15" i="8"/>
  <c r="AM41" i="8"/>
  <c r="AE26" i="8"/>
  <c r="AF26" i="8"/>
  <c r="AA4" i="8"/>
  <c r="Y4" i="8"/>
  <c r="X4" i="8"/>
  <c r="X39" i="8"/>
  <c r="BH16" i="8"/>
  <c r="B16" i="8" s="1"/>
  <c r="BK12" i="9" s="1"/>
  <c r="AC4" i="8"/>
  <c r="AC18" i="8"/>
  <c r="AB18" i="8"/>
  <c r="AD18" i="8"/>
  <c r="AF18" i="8"/>
  <c r="Y38" i="8"/>
  <c r="AA27" i="8"/>
  <c r="AF27" i="8"/>
  <c r="AE27" i="8"/>
  <c r="AD27" i="8"/>
  <c r="AC27" i="8"/>
  <c r="AB27" i="8"/>
  <c r="W41" i="8"/>
  <c r="AA2" i="8"/>
  <c r="Y2" i="8"/>
  <c r="X2" i="8"/>
  <c r="X26" i="8"/>
  <c r="AF4" i="8"/>
  <c r="AA26" i="8"/>
  <c r="AD36" i="8"/>
  <c r="AC36" i="8"/>
  <c r="AF36" i="8"/>
  <c r="AE36" i="8"/>
  <c r="Z32" i="8"/>
  <c r="AA36" i="8"/>
  <c r="X27" i="8"/>
  <c r="AE32" i="8"/>
  <c r="AA13" i="8"/>
  <c r="Z13" i="8"/>
  <c r="Y13" i="8"/>
  <c r="X13" i="8"/>
  <c r="AA7" i="8"/>
  <c r="Y7" i="8"/>
  <c r="X7" i="8"/>
  <c r="AA22" i="8"/>
  <c r="X38" i="8"/>
  <c r="AV41" i="8"/>
  <c r="Z39" i="8"/>
  <c r="AA29" i="8"/>
  <c r="AD34" i="8"/>
  <c r="Y29" i="8"/>
  <c r="X22" i="8"/>
  <c r="Y22" i="8"/>
  <c r="BF41" i="8"/>
  <c r="Y14" i="8"/>
  <c r="AC33" i="8"/>
  <c r="AA33" i="8"/>
  <c r="AB4" i="8"/>
  <c r="AB29" i="8"/>
  <c r="AF35" i="8"/>
  <c r="AE35" i="8"/>
  <c r="AA35" i="8"/>
  <c r="AD35" i="8"/>
  <c r="AC35" i="8"/>
  <c r="AE33" i="8"/>
  <c r="AC24" i="8"/>
  <c r="AB14" i="8"/>
  <c r="AA12" i="8"/>
  <c r="Z12" i="8"/>
  <c r="Y12" i="8"/>
  <c r="X12" i="8"/>
  <c r="AF12" i="8"/>
  <c r="AF13" i="8"/>
  <c r="X37" i="8"/>
  <c r="Y34" i="8"/>
  <c r="AC22" i="8"/>
  <c r="AB28" i="8"/>
  <c r="AA28" i="8"/>
  <c r="AF28" i="8"/>
  <c r="Y27" i="8"/>
  <c r="X35" i="8"/>
  <c r="AA6" i="8"/>
  <c r="Y6" i="8"/>
  <c r="X6" i="8"/>
  <c r="AK41" i="8"/>
  <c r="AE18" i="8"/>
  <c r="AF9" i="8"/>
  <c r="AB39" i="8"/>
  <c r="Y39" i="8"/>
  <c r="X28" i="8"/>
  <c r="AF32" i="8"/>
  <c r="AA11" i="8"/>
  <c r="Z11" i="8"/>
  <c r="Y11" i="8"/>
  <c r="X11" i="8"/>
  <c r="AE19" i="8"/>
  <c r="AA19" i="8"/>
  <c r="AL41" i="8"/>
  <c r="Y18" i="8"/>
  <c r="AC17" i="8"/>
  <c r="AB17" i="8"/>
  <c r="AA17" i="8"/>
  <c r="Z17" i="8"/>
  <c r="AF40" i="8"/>
  <c r="AE40" i="8"/>
  <c r="AD40" i="8"/>
  <c r="AC40" i="8"/>
  <c r="AA40" i="8"/>
  <c r="X36" i="8"/>
  <c r="Z33" i="8"/>
  <c r="AD7" i="8"/>
  <c r="AA37" i="8"/>
  <c r="AC11" i="8"/>
  <c r="Y32" i="8"/>
  <c r="Z27" i="8"/>
  <c r="Z4" i="8"/>
  <c r="AE34" i="8"/>
  <c r="Z37" i="8"/>
  <c r="AB36" i="8"/>
  <c r="Z22" i="8"/>
  <c r="AE14" i="8"/>
  <c r="AA14" i="8"/>
  <c r="Z14" i="8"/>
  <c r="AE4" i="8"/>
  <c r="AB35" i="8"/>
  <c r="AF24" i="8"/>
  <c r="AB24" i="8"/>
  <c r="AA24" i="8"/>
  <c r="Z35" i="8"/>
  <c r="AA25" i="8"/>
  <c r="AF33" i="8"/>
  <c r="Z26" i="8"/>
  <c r="AA5" i="8"/>
  <c r="Y5" i="8"/>
  <c r="X5" i="8"/>
  <c r="AC21" i="8"/>
  <c r="AB21" i="8"/>
  <c r="AA21" i="8"/>
  <c r="Y40" i="8"/>
  <c r="AA18" i="8"/>
  <c r="AC9" i="8"/>
  <c r="AF14" i="8"/>
  <c r="AD14" i="8"/>
  <c r="Z3" i="8"/>
  <c r="AF31" i="8"/>
  <c r="AE31" i="8"/>
  <c r="AD31" i="8"/>
  <c r="AA31" i="8"/>
  <c r="AC31" i="8"/>
  <c r="AB31" i="8"/>
  <c r="AA23" i="8"/>
  <c r="AF23" i="8"/>
  <c r="AE23" i="8"/>
  <c r="AD23" i="8"/>
  <c r="AC23" i="8"/>
  <c r="AB23" i="8"/>
  <c r="AA10" i="8"/>
  <c r="Z10" i="8"/>
  <c r="Y10" i="8"/>
  <c r="X10" i="8"/>
  <c r="Y37" i="8"/>
  <c r="AE15" i="8"/>
  <c r="AF6" i="8"/>
  <c r="X37" i="7"/>
  <c r="AC28" i="7"/>
  <c r="Z24" i="7"/>
  <c r="Z3" i="7"/>
  <c r="X8" i="7"/>
  <c r="Z28" i="7"/>
  <c r="Y17" i="7"/>
  <c r="AA16" i="7"/>
  <c r="Z33" i="7"/>
  <c r="AB17" i="7"/>
  <c r="Y28" i="7"/>
  <c r="AA17" i="7"/>
  <c r="BH17" i="7" s="1"/>
  <c r="B17" i="7" s="1"/>
  <c r="BJ19" i="9" s="1"/>
  <c r="AC30" i="7"/>
  <c r="AA30" i="7"/>
  <c r="X5" i="7"/>
  <c r="Y5" i="7"/>
  <c r="AC20" i="7"/>
  <c r="AC26" i="7"/>
  <c r="Z10" i="7"/>
  <c r="Z21" i="7"/>
  <c r="AB28" i="7"/>
  <c r="Z9" i="7"/>
  <c r="AO41" i="7"/>
  <c r="Z37" i="7"/>
  <c r="X26" i="7"/>
  <c r="AD18" i="7"/>
  <c r="AC18" i="7"/>
  <c r="AB15" i="7"/>
  <c r="AA18" i="7"/>
  <c r="AB14" i="7"/>
  <c r="Y10" i="7"/>
  <c r="AE18" i="7"/>
  <c r="AT41" i="7"/>
  <c r="X25" i="7"/>
  <c r="AX41" i="7"/>
  <c r="AH41" i="7"/>
  <c r="Z12" i="7"/>
  <c r="AV41" i="7"/>
  <c r="X7" i="7"/>
  <c r="Z20" i="7"/>
  <c r="AU41" i="7"/>
  <c r="AA14" i="7"/>
  <c r="X6" i="7"/>
  <c r="AB2" i="7"/>
  <c r="Z7" i="7"/>
  <c r="AB18" i="7"/>
  <c r="Z6" i="7"/>
  <c r="AB6" i="7"/>
  <c r="Z14" i="7"/>
  <c r="BB41" i="7"/>
  <c r="Y7" i="7"/>
  <c r="Y6" i="7"/>
  <c r="AW41" i="7"/>
  <c r="AS41" i="7"/>
  <c r="AC14" i="7"/>
  <c r="Z25" i="7"/>
  <c r="AB16" i="7"/>
  <c r="Z35" i="7"/>
  <c r="AD20" i="7"/>
  <c r="BC41" i="7"/>
  <c r="AC16" i="7"/>
  <c r="Z34" i="7"/>
  <c r="Y34" i="7"/>
  <c r="Y22" i="7"/>
  <c r="X10" i="7"/>
  <c r="AF27" i="7"/>
  <c r="AE27" i="7"/>
  <c r="AC29" i="7"/>
  <c r="X23" i="7"/>
  <c r="AG41" i="7"/>
  <c r="AC31" i="7"/>
  <c r="AB31" i="7"/>
  <c r="AF31" i="7"/>
  <c r="AE31" i="7"/>
  <c r="AA31" i="7"/>
  <c r="AC13" i="7"/>
  <c r="AD13" i="7"/>
  <c r="AF13" i="7"/>
  <c r="AE13" i="7"/>
  <c r="Z27" i="7"/>
  <c r="X29" i="7"/>
  <c r="Y3" i="7"/>
  <c r="Z36" i="7"/>
  <c r="X31" i="7"/>
  <c r="AK41" i="7"/>
  <c r="AZ41" i="7"/>
  <c r="AM41" i="7"/>
  <c r="AC27" i="7"/>
  <c r="AF35" i="7"/>
  <c r="AE35" i="7"/>
  <c r="AC35" i="7"/>
  <c r="AB35" i="7"/>
  <c r="AD35" i="7"/>
  <c r="AA35" i="7"/>
  <c r="AJ41" i="7"/>
  <c r="AC7" i="7"/>
  <c r="AD7" i="7"/>
  <c r="AF7" i="7"/>
  <c r="AE7" i="7"/>
  <c r="AE26" i="7"/>
  <c r="AD26" i="7"/>
  <c r="AA26" i="7"/>
  <c r="AE23" i="7"/>
  <c r="X35" i="7"/>
  <c r="AD23" i="7"/>
  <c r="AD12" i="7"/>
  <c r="AC12" i="7"/>
  <c r="AF12" i="7"/>
  <c r="AE12" i="7"/>
  <c r="Y23" i="7"/>
  <c r="Z23" i="7"/>
  <c r="AB9" i="7"/>
  <c r="AA13" i="7"/>
  <c r="Z8" i="7"/>
  <c r="X13" i="7"/>
  <c r="AA21" i="7"/>
  <c r="AF21" i="7"/>
  <c r="AE21" i="7"/>
  <c r="AD21" i="7"/>
  <c r="AC21" i="7"/>
  <c r="AB21" i="7"/>
  <c r="AC32" i="7"/>
  <c r="AB32" i="7"/>
  <c r="AF32" i="7"/>
  <c r="AE32" i="7"/>
  <c r="AB4" i="7"/>
  <c r="AB22" i="7"/>
  <c r="AA22" i="7"/>
  <c r="AC23" i="7"/>
  <c r="AC6" i="7"/>
  <c r="AD6" i="7"/>
  <c r="AF6" i="7"/>
  <c r="AE6" i="7"/>
  <c r="AB23" i="7"/>
  <c r="BA41" i="7"/>
  <c r="AY41" i="7"/>
  <c r="X32" i="7"/>
  <c r="AA3" i="7"/>
  <c r="AF40" i="7"/>
  <c r="AE40" i="7"/>
  <c r="AC40" i="7"/>
  <c r="AB40" i="7"/>
  <c r="AA40" i="7"/>
  <c r="BG41" i="7"/>
  <c r="X22" i="7"/>
  <c r="X12" i="7"/>
  <c r="AC11" i="7"/>
  <c r="AF11" i="7"/>
  <c r="AE11" i="7"/>
  <c r="AD11" i="7"/>
  <c r="AC33" i="7"/>
  <c r="AB33" i="7"/>
  <c r="AF33" i="7"/>
  <c r="AE33" i="7"/>
  <c r="AD33" i="7"/>
  <c r="AA33" i="7"/>
  <c r="AC22" i="7"/>
  <c r="AI41" i="7"/>
  <c r="Y27" i="7"/>
  <c r="AA8" i="7"/>
  <c r="BH38" i="7"/>
  <c r="B38" i="7" s="1"/>
  <c r="AQ41" i="7"/>
  <c r="AF34" i="7"/>
  <c r="AE34" i="7"/>
  <c r="AC34" i="7"/>
  <c r="AB34" i="7"/>
  <c r="AD34" i="7"/>
  <c r="AF22" i="7"/>
  <c r="AB24" i="7"/>
  <c r="AE24" i="7"/>
  <c r="AF24" i="7"/>
  <c r="AF29" i="7"/>
  <c r="AE29" i="7"/>
  <c r="AF39" i="7"/>
  <c r="AE39" i="7"/>
  <c r="AC39" i="7"/>
  <c r="AB39" i="7"/>
  <c r="AA39" i="7"/>
  <c r="BH39" i="7" s="1"/>
  <c r="B39" i="7" s="1"/>
  <c r="AD40" i="7"/>
  <c r="AA2" i="7"/>
  <c r="X34" i="7"/>
  <c r="X11" i="7"/>
  <c r="AD29" i="7"/>
  <c r="AC5" i="7"/>
  <c r="AF5" i="7"/>
  <c r="AE5" i="7"/>
  <c r="AD5" i="7"/>
  <c r="Y33" i="7"/>
  <c r="AF14" i="7"/>
  <c r="AE14" i="7"/>
  <c r="AA23" i="7"/>
  <c r="Z40" i="7"/>
  <c r="BH40" i="7" s="1"/>
  <c r="B40" i="7" s="1"/>
  <c r="AD31" i="7"/>
  <c r="X24" i="7"/>
  <c r="AD14" i="7"/>
  <c r="AF36" i="7"/>
  <c r="AE36" i="7"/>
  <c r="AD36" i="7"/>
  <c r="AC36" i="7"/>
  <c r="AB36" i="7"/>
  <c r="AA36" i="7"/>
  <c r="X36" i="7"/>
  <c r="BD41" i="7"/>
  <c r="AC10" i="7"/>
  <c r="AF10" i="7"/>
  <c r="AD10" i="7"/>
  <c r="AE10" i="7"/>
  <c r="AE22" i="7"/>
  <c r="AB5" i="7"/>
  <c r="X27" i="7"/>
  <c r="AF38" i="7"/>
  <c r="AE38" i="7"/>
  <c r="AC38" i="7"/>
  <c r="AB38" i="7"/>
  <c r="AA38" i="7"/>
  <c r="BE41" i="7"/>
  <c r="BF41" i="7"/>
  <c r="AD27" i="7"/>
  <c r="Y13" i="7"/>
  <c r="AN41" i="7"/>
  <c r="AF28" i="7"/>
  <c r="AE28" i="7"/>
  <c r="AA28" i="7"/>
  <c r="Y21" i="7"/>
  <c r="AD30" i="7"/>
  <c r="AF30" i="7"/>
  <c r="AE30" i="7"/>
  <c r="Y15" i="7"/>
  <c r="AB13" i="7"/>
  <c r="AD8" i="7"/>
  <c r="AF8" i="7"/>
  <c r="AC8" i="7"/>
  <c r="AE8" i="7"/>
  <c r="AB29" i="7"/>
  <c r="BH19" i="7"/>
  <c r="B19" i="7" s="1"/>
  <c r="BJ38" i="9" s="1"/>
  <c r="Y2" i="7"/>
  <c r="Y31" i="7"/>
  <c r="AP41" i="7"/>
  <c r="AB26" i="7"/>
  <c r="Y12" i="7"/>
  <c r="AA27" i="7"/>
  <c r="X2" i="7"/>
  <c r="X28" i="7"/>
  <c r="AD4" i="7"/>
  <c r="AC4" i="7"/>
  <c r="AF4" i="7"/>
  <c r="AE4" i="7"/>
  <c r="AA29" i="7"/>
  <c r="Y30" i="7"/>
  <c r="X30" i="7"/>
  <c r="Z32" i="7"/>
  <c r="AB20" i="7"/>
  <c r="AA20" i="7"/>
  <c r="AE20" i="7"/>
  <c r="AF20" i="7"/>
  <c r="AA11" i="7"/>
  <c r="AD38" i="7"/>
  <c r="AF37" i="7"/>
  <c r="AE37" i="7"/>
  <c r="AD37" i="7"/>
  <c r="AC37" i="7"/>
  <c r="AB37" i="7"/>
  <c r="AA37" i="7"/>
  <c r="AR41" i="7"/>
  <c r="Y11" i="7"/>
  <c r="AD9" i="7"/>
  <c r="AC9" i="7"/>
  <c r="AF9" i="7"/>
  <c r="AE9" i="7"/>
  <c r="AA25" i="7"/>
  <c r="AF25" i="7"/>
  <c r="AE25" i="7"/>
  <c r="AD25" i="7"/>
  <c r="AC25" i="7"/>
  <c r="AB25" i="7"/>
  <c r="X20" i="7"/>
  <c r="Z29" i="7"/>
  <c r="AB10" i="7"/>
  <c r="AB12" i="7"/>
  <c r="AB27" i="7"/>
  <c r="W41" i="7"/>
  <c r="AC2" i="7"/>
  <c r="AF2" i="7"/>
  <c r="AE2" i="7"/>
  <c r="AD2" i="7"/>
  <c r="AD3" i="7"/>
  <c r="AF3" i="7"/>
  <c r="AE3" i="7"/>
  <c r="AC3" i="7"/>
  <c r="AL41" i="7"/>
  <c r="AB3" i="7"/>
  <c r="AB7" i="7"/>
  <c r="AB11" i="7"/>
  <c r="Y26" i="6"/>
  <c r="AB26" i="6"/>
  <c r="X27" i="6"/>
  <c r="Z21" i="6"/>
  <c r="AF17" i="6"/>
  <c r="AB32" i="6"/>
  <c r="Z23" i="6"/>
  <c r="X22" i="6"/>
  <c r="AT41" i="6"/>
  <c r="AC25" i="6"/>
  <c r="AB30" i="6"/>
  <c r="AO41" i="6"/>
  <c r="AF25" i="6"/>
  <c r="AB22" i="6"/>
  <c r="Y29" i="6"/>
  <c r="AE29" i="6"/>
  <c r="AP41" i="6"/>
  <c r="AF30" i="6"/>
  <c r="BF41" i="6"/>
  <c r="Z29" i="6"/>
  <c r="X29" i="6"/>
  <c r="Z15" i="6"/>
  <c r="Y22" i="6"/>
  <c r="AB25" i="6"/>
  <c r="Y23" i="6"/>
  <c r="X34" i="6"/>
  <c r="AF28" i="6"/>
  <c r="Z34" i="6"/>
  <c r="X24" i="6"/>
  <c r="AE24" i="6"/>
  <c r="AL41" i="6"/>
  <c r="Y16" i="6"/>
  <c r="AD28" i="6"/>
  <c r="AY41" i="6"/>
  <c r="AC24" i="6"/>
  <c r="AF27" i="6"/>
  <c r="X16" i="6"/>
  <c r="BE41" i="6"/>
  <c r="AC28" i="6"/>
  <c r="AV41" i="6"/>
  <c r="Z28" i="6"/>
  <c r="AS41" i="6"/>
  <c r="AX41" i="6"/>
  <c r="AF3" i="6"/>
  <c r="Y24" i="6"/>
  <c r="AM41" i="6"/>
  <c r="AU41" i="6"/>
  <c r="AJ41" i="6"/>
  <c r="Z16" i="6"/>
  <c r="Y28" i="6"/>
  <c r="Z24" i="6"/>
  <c r="BB41" i="6"/>
  <c r="AW41" i="6"/>
  <c r="Y10" i="6"/>
  <c r="Z10" i="6"/>
  <c r="AF10" i="6"/>
  <c r="AE10" i="6"/>
  <c r="AD10" i="6"/>
  <c r="AC10" i="6"/>
  <c r="AA10" i="6"/>
  <c r="Z9" i="6"/>
  <c r="AF9" i="6"/>
  <c r="AE9" i="6"/>
  <c r="AD9" i="6"/>
  <c r="AC9" i="6"/>
  <c r="Y9" i="6"/>
  <c r="AA9" i="6"/>
  <c r="AD19" i="6"/>
  <c r="AB19" i="6"/>
  <c r="AA19" i="6"/>
  <c r="AF19" i="6"/>
  <c r="X10" i="6"/>
  <c r="X20" i="6"/>
  <c r="AB20" i="6"/>
  <c r="AE8" i="6"/>
  <c r="Z8" i="6"/>
  <c r="AF8" i="6"/>
  <c r="AD8" i="6"/>
  <c r="AC8" i="6"/>
  <c r="AA8" i="6"/>
  <c r="Y8" i="6"/>
  <c r="Z35" i="6"/>
  <c r="X19" i="6"/>
  <c r="AA24" i="6"/>
  <c r="AD31" i="6"/>
  <c r="AC31" i="6"/>
  <c r="AA31" i="6"/>
  <c r="AF31" i="6"/>
  <c r="AB9" i="6"/>
  <c r="AR41" i="6"/>
  <c r="Z13" i="6"/>
  <c r="AF13" i="6"/>
  <c r="AE13" i="6"/>
  <c r="AD13" i="6"/>
  <c r="AC13" i="6"/>
  <c r="Y13" i="6"/>
  <c r="AA13" i="6"/>
  <c r="Y35" i="6"/>
  <c r="Y7" i="6"/>
  <c r="Z7" i="6"/>
  <c r="AF7" i="6"/>
  <c r="AE7" i="6"/>
  <c r="AD7" i="6"/>
  <c r="AC7" i="6"/>
  <c r="AA7" i="6"/>
  <c r="X36" i="6"/>
  <c r="AB17" i="6"/>
  <c r="X21" i="6"/>
  <c r="X31" i="6"/>
  <c r="Z17" i="6"/>
  <c r="AF11" i="6"/>
  <c r="Z11" i="6"/>
  <c r="AE11" i="6"/>
  <c r="Y11" i="6"/>
  <c r="AD11" i="6"/>
  <c r="AC11" i="6"/>
  <c r="AA11" i="6"/>
  <c r="AE6" i="6"/>
  <c r="AF6" i="6"/>
  <c r="AD6" i="6"/>
  <c r="Z6" i="6"/>
  <c r="Y6" i="6"/>
  <c r="AC6" i="6"/>
  <c r="AA6" i="6"/>
  <c r="AA20" i="6"/>
  <c r="AA18" i="6"/>
  <c r="AD18" i="6"/>
  <c r="AC18" i="6"/>
  <c r="AF18" i="6"/>
  <c r="AE18" i="6"/>
  <c r="AF33" i="6"/>
  <c r="AE33" i="6"/>
  <c r="AC33" i="6"/>
  <c r="AB33" i="6"/>
  <c r="AD33" i="6"/>
  <c r="AA33" i="6"/>
  <c r="AB8" i="6"/>
  <c r="Z38" i="6"/>
  <c r="BH38" i="6" s="1"/>
  <c r="B38" i="6" s="1"/>
  <c r="X7" i="6"/>
  <c r="AF35" i="6"/>
  <c r="AE35" i="6"/>
  <c r="AC35" i="6"/>
  <c r="AB35" i="6"/>
  <c r="AD35" i="6"/>
  <c r="AA35" i="6"/>
  <c r="AE5" i="6"/>
  <c r="Z5" i="6"/>
  <c r="AD5" i="6"/>
  <c r="AC5" i="6"/>
  <c r="Y5" i="6"/>
  <c r="AA5" i="6"/>
  <c r="AD17" i="6"/>
  <c r="AC32" i="6"/>
  <c r="AF32" i="6"/>
  <c r="AE32" i="6"/>
  <c r="AD32" i="6"/>
  <c r="AA32" i="6"/>
  <c r="AF24" i="6"/>
  <c r="AF16" i="6"/>
  <c r="AE20" i="6"/>
  <c r="AD27" i="6"/>
  <c r="AC27" i="6"/>
  <c r="AB27" i="6"/>
  <c r="AA27" i="6"/>
  <c r="AE19" i="6"/>
  <c r="X18" i="6"/>
  <c r="X33" i="6"/>
  <c r="Y33" i="6"/>
  <c r="AA25" i="6"/>
  <c r="AF37" i="6"/>
  <c r="AE37" i="6"/>
  <c r="AD37" i="6"/>
  <c r="AC37" i="6"/>
  <c r="AB37" i="6"/>
  <c r="AA37" i="6"/>
  <c r="AB14" i="6"/>
  <c r="AD14" i="6"/>
  <c r="AE14" i="6"/>
  <c r="AF14" i="6"/>
  <c r="AE3" i="6"/>
  <c r="AD3" i="6"/>
  <c r="AC3" i="6"/>
  <c r="Y3" i="6"/>
  <c r="AA3" i="6"/>
  <c r="Z3" i="6"/>
  <c r="AD30" i="6"/>
  <c r="AC30" i="6"/>
  <c r="AA30" i="6"/>
  <c r="AD15" i="6"/>
  <c r="AB15" i="6"/>
  <c r="AA15" i="6"/>
  <c r="AC20" i="6"/>
  <c r="Y18" i="6"/>
  <c r="AB7" i="6"/>
  <c r="AA17" i="6"/>
  <c r="BC41" i="6"/>
  <c r="Y32" i="6"/>
  <c r="AC21" i="6"/>
  <c r="X30" i="6"/>
  <c r="Y19" i="6"/>
  <c r="AI41" i="6"/>
  <c r="X15" i="6"/>
  <c r="AB16" i="6"/>
  <c r="AA16" i="6"/>
  <c r="Z37" i="6"/>
  <c r="AQ41" i="6"/>
  <c r="X14" i="6"/>
  <c r="BG41" i="6"/>
  <c r="X12" i="6"/>
  <c r="W41" i="6"/>
  <c r="AE2" i="6"/>
  <c r="AD2" i="6"/>
  <c r="Z2" i="6"/>
  <c r="Y2" i="6"/>
  <c r="AC2" i="6"/>
  <c r="AA2" i="6"/>
  <c r="AE28" i="6"/>
  <c r="AF15" i="6"/>
  <c r="AE15" i="6"/>
  <c r="AA26" i="6"/>
  <c r="AC26" i="6"/>
  <c r="AF26" i="6"/>
  <c r="AD26" i="6"/>
  <c r="AE26" i="6"/>
  <c r="AB6" i="6"/>
  <c r="X13" i="6"/>
  <c r="AD20" i="6"/>
  <c r="AB24" i="6"/>
  <c r="X26" i="6"/>
  <c r="AC19" i="6"/>
  <c r="AB28" i="6"/>
  <c r="AA21" i="6"/>
  <c r="AA14" i="6"/>
  <c r="X37" i="6"/>
  <c r="AF36" i="6"/>
  <c r="AE36" i="6"/>
  <c r="AC36" i="6"/>
  <c r="AB36" i="6"/>
  <c r="AD36" i="6"/>
  <c r="AA36" i="6"/>
  <c r="X25" i="6"/>
  <c r="Z25" i="6"/>
  <c r="AB13" i="6"/>
  <c r="AB5" i="6"/>
  <c r="Y25" i="6"/>
  <c r="X8" i="6"/>
  <c r="Y37" i="6"/>
  <c r="AD40" i="6"/>
  <c r="AC40" i="6"/>
  <c r="AB40" i="6"/>
  <c r="AA40" i="6"/>
  <c r="X17" i="6"/>
  <c r="Z32" i="6"/>
  <c r="BA41" i="6"/>
  <c r="AB21" i="6"/>
  <c r="Y27" i="6"/>
  <c r="AE16" i="6"/>
  <c r="AD23" i="6"/>
  <c r="AC23" i="6"/>
  <c r="AB23" i="6"/>
  <c r="AA23" i="6"/>
  <c r="Y31" i="6"/>
  <c r="Y21" i="6"/>
  <c r="X6" i="6"/>
  <c r="X5" i="6"/>
  <c r="AD4" i="6"/>
  <c r="AE4" i="6"/>
  <c r="Z4" i="6"/>
  <c r="AC4" i="6"/>
  <c r="Y4" i="6"/>
  <c r="AA4" i="6"/>
  <c r="AF39" i="6"/>
  <c r="AE39" i="6"/>
  <c r="AD39" i="6"/>
  <c r="AC39" i="6"/>
  <c r="AB39" i="6"/>
  <c r="AA39" i="6"/>
  <c r="AF40" i="6"/>
  <c r="AF21" i="6"/>
  <c r="X28" i="6"/>
  <c r="AC17" i="6"/>
  <c r="AK41" i="6"/>
  <c r="Y30" i="6"/>
  <c r="AH41" i="6"/>
  <c r="X23" i="6"/>
  <c r="AG41" i="6"/>
  <c r="Z14" i="6"/>
  <c r="AB4" i="6"/>
  <c r="X11" i="6"/>
  <c r="Z36" i="6"/>
  <c r="Z20" i="6"/>
  <c r="AN41" i="6"/>
  <c r="Y20" i="6"/>
  <c r="AD21" i="6"/>
  <c r="Y15" i="6"/>
  <c r="AC16" i="6"/>
  <c r="AE30" i="6"/>
  <c r="Y40" i="6"/>
  <c r="X4" i="6"/>
  <c r="AB2" i="6"/>
  <c r="AF12" i="6"/>
  <c r="AE12" i="6"/>
  <c r="Z12" i="6"/>
  <c r="AD12" i="6"/>
  <c r="Y12" i="6"/>
  <c r="AC12" i="6"/>
  <c r="AA12" i="6"/>
  <c r="AC14" i="6"/>
  <c r="X40" i="6"/>
  <c r="AF38" i="6"/>
  <c r="AE38" i="6"/>
  <c r="AD38" i="6"/>
  <c r="AC38" i="6"/>
  <c r="AB38" i="6"/>
  <c r="AA38" i="6"/>
  <c r="AE40" i="6"/>
  <c r="X2" i="6"/>
  <c r="AD29" i="6"/>
  <c r="AC29" i="6"/>
  <c r="AB29" i="6"/>
  <c r="AZ41" i="6"/>
  <c r="Z27" i="6"/>
  <c r="Z19" i="6"/>
  <c r="AF2" i="6"/>
  <c r="AA29" i="6"/>
  <c r="AF34" i="6"/>
  <c r="AE34" i="6"/>
  <c r="AC34" i="6"/>
  <c r="AB34" i="6"/>
  <c r="AD34" i="6"/>
  <c r="AA34" i="6"/>
  <c r="AA22" i="6"/>
  <c r="AD22" i="6"/>
  <c r="AC22" i="6"/>
  <c r="AF22" i="6"/>
  <c r="AE22" i="6"/>
  <c r="Z39" i="6"/>
  <c r="BH39" i="6" s="1"/>
  <c r="B39" i="6" s="1"/>
  <c r="AB11" i="6"/>
  <c r="AB3" i="6"/>
  <c r="Y17" i="6"/>
  <c r="X9" i="6"/>
  <c r="AE23" i="6"/>
  <c r="AF33" i="9" l="1"/>
  <c r="AH33" i="9"/>
  <c r="AG33" i="9"/>
  <c r="AI33" i="9"/>
  <c r="AJ33" i="9"/>
  <c r="AB33" i="9"/>
  <c r="AC33" i="9"/>
  <c r="AD33" i="9"/>
  <c r="BH15" i="7"/>
  <c r="B15" i="7" s="1"/>
  <c r="BJ7" i="9" s="1"/>
  <c r="BH16" i="7"/>
  <c r="B16" i="7" s="1"/>
  <c r="BJ12" i="9" s="1"/>
  <c r="BH7" i="7"/>
  <c r="B7" i="7" s="1"/>
  <c r="BJ9" i="9" s="1"/>
  <c r="BH31" i="8"/>
  <c r="B31" i="8" s="1"/>
  <c r="BK29" i="9" s="1"/>
  <c r="BH17" i="1"/>
  <c r="B17" i="1" s="1"/>
  <c r="BL19" i="9" s="1"/>
  <c r="BH16" i="1"/>
  <c r="B16" i="1" s="1"/>
  <c r="BH18" i="1"/>
  <c r="B18" i="1" s="1"/>
  <c r="BL14" i="9" s="1"/>
  <c r="BH32" i="1"/>
  <c r="B32" i="1" s="1"/>
  <c r="BL34" i="9" s="1"/>
  <c r="BH24" i="1"/>
  <c r="B24" i="1" s="1"/>
  <c r="BL2" i="9" s="1"/>
  <c r="BH31" i="1"/>
  <c r="B31" i="1" s="1"/>
  <c r="BL17" i="9" s="1"/>
  <c r="BH8" i="1"/>
  <c r="B8" i="1" s="1"/>
  <c r="BL6" i="9" s="1"/>
  <c r="BH10" i="1"/>
  <c r="B10" i="1" s="1"/>
  <c r="BL11" i="9" s="1"/>
  <c r="BH4" i="1"/>
  <c r="B4" i="1" s="1"/>
  <c r="BL15" i="9" s="1"/>
  <c r="AB41" i="1"/>
  <c r="BH5" i="1"/>
  <c r="B5" i="1" s="1"/>
  <c r="BL23" i="9" s="1"/>
  <c r="BH3" i="1"/>
  <c r="B3" i="1" s="1"/>
  <c r="BL18" i="9" s="1"/>
  <c r="BH11" i="1"/>
  <c r="B11" i="1" s="1"/>
  <c r="BL36" i="9" s="1"/>
  <c r="BH27" i="1"/>
  <c r="B27" i="1" s="1"/>
  <c r="BL5" i="9" s="1"/>
  <c r="BH34" i="1"/>
  <c r="B34" i="1" s="1"/>
  <c r="BL21" i="9" s="1"/>
  <c r="BH30" i="1"/>
  <c r="B30" i="1" s="1"/>
  <c r="BL24" i="9" s="1"/>
  <c r="BH14" i="1"/>
  <c r="B14" i="1" s="1"/>
  <c r="BL7" i="9" s="1"/>
  <c r="BH7" i="1"/>
  <c r="B7" i="1" s="1"/>
  <c r="BL28" i="9" s="1"/>
  <c r="BH25" i="1"/>
  <c r="B25" i="1" s="1"/>
  <c r="BL3" i="9" s="1"/>
  <c r="BH21" i="1"/>
  <c r="B21" i="1" s="1"/>
  <c r="BL25" i="9" s="1"/>
  <c r="BH38" i="1"/>
  <c r="B38" i="1" s="1"/>
  <c r="BL20" i="9" s="1"/>
  <c r="BH22" i="1"/>
  <c r="B22" i="1" s="1"/>
  <c r="BL4" i="9" s="1"/>
  <c r="BH29" i="1"/>
  <c r="B29" i="1" s="1"/>
  <c r="BL29" i="9" s="1"/>
  <c r="BH12" i="1"/>
  <c r="B12" i="1" s="1"/>
  <c r="BL16" i="9" s="1"/>
  <c r="BH28" i="1"/>
  <c r="B28" i="1" s="1"/>
  <c r="BL31" i="9" s="1"/>
  <c r="BH13" i="1"/>
  <c r="B13" i="1" s="1"/>
  <c r="BL30" i="9" s="1"/>
  <c r="BH39" i="1"/>
  <c r="B39" i="1" s="1"/>
  <c r="BH35" i="1"/>
  <c r="B35" i="1" s="1"/>
  <c r="BL39" i="9" s="1"/>
  <c r="BH6" i="1"/>
  <c r="B6" i="1" s="1"/>
  <c r="BL9" i="9" s="1"/>
  <c r="BH26" i="1"/>
  <c r="B26" i="1" s="1"/>
  <c r="BL35" i="9" s="1"/>
  <c r="BH36" i="1"/>
  <c r="B36" i="1" s="1"/>
  <c r="BH40" i="1"/>
  <c r="B40" i="1" s="1"/>
  <c r="AA41" i="1"/>
  <c r="Y41" i="1"/>
  <c r="BH23" i="1"/>
  <c r="B23" i="1" s="1"/>
  <c r="BL13" i="9" s="1"/>
  <c r="AC41" i="1"/>
  <c r="AF41" i="1"/>
  <c r="AD41" i="1"/>
  <c r="Z41" i="1"/>
  <c r="BH20" i="1"/>
  <c r="B20" i="1" s="1"/>
  <c r="BL10" i="9" s="1"/>
  <c r="X41" i="1"/>
  <c r="BH2" i="1"/>
  <c r="B2" i="1" s="1"/>
  <c r="BL26" i="9" s="1"/>
  <c r="BH9" i="1"/>
  <c r="B9" i="1" s="1"/>
  <c r="BL27" i="9" s="1"/>
  <c r="BH33" i="1"/>
  <c r="B33" i="1" s="1"/>
  <c r="BL8" i="9" s="1"/>
  <c r="AE41" i="1"/>
  <c r="BH37" i="1"/>
  <c r="B37" i="1" s="1"/>
  <c r="BL32" i="9" s="1"/>
  <c r="BH20" i="8"/>
  <c r="B20" i="8" s="1"/>
  <c r="BK40" i="9" s="1"/>
  <c r="BH5" i="8"/>
  <c r="B5" i="8" s="1"/>
  <c r="BK23" i="9" s="1"/>
  <c r="BH24" i="8"/>
  <c r="B24" i="8" s="1"/>
  <c r="BK4" i="9" s="1"/>
  <c r="BH38" i="8"/>
  <c r="B38" i="8" s="1"/>
  <c r="BH21" i="8"/>
  <c r="B21" i="8" s="1"/>
  <c r="BK14" i="9" s="1"/>
  <c r="BH13" i="8"/>
  <c r="B13" i="8" s="1"/>
  <c r="BK16" i="9" s="1"/>
  <c r="BH23" i="8"/>
  <c r="B23" i="8" s="1"/>
  <c r="BK25" i="9" s="1"/>
  <c r="BH17" i="8"/>
  <c r="B17" i="8" s="1"/>
  <c r="BH18" i="8"/>
  <c r="B18" i="8" s="1"/>
  <c r="BH15" i="8"/>
  <c r="B15" i="8" s="1"/>
  <c r="BK7" i="9" s="1"/>
  <c r="BH25" i="8"/>
  <c r="B25" i="8" s="1"/>
  <c r="BK13" i="9" s="1"/>
  <c r="BH19" i="8"/>
  <c r="B19" i="8" s="1"/>
  <c r="BK19" i="9" s="1"/>
  <c r="Z41" i="8"/>
  <c r="BH29" i="8"/>
  <c r="B29" i="8" s="1"/>
  <c r="BK5" i="9" s="1"/>
  <c r="AD41" i="8"/>
  <c r="BH36" i="8"/>
  <c r="B36" i="8" s="1"/>
  <c r="BK21" i="9" s="1"/>
  <c r="AE41" i="8"/>
  <c r="BH14" i="8"/>
  <c r="B14" i="8" s="1"/>
  <c r="BK30" i="9" s="1"/>
  <c r="BH34" i="8"/>
  <c r="B34" i="8" s="1"/>
  <c r="BK34" i="9" s="1"/>
  <c r="BH7" i="8"/>
  <c r="B7" i="8" s="1"/>
  <c r="BK9" i="9" s="1"/>
  <c r="AB41" i="8"/>
  <c r="AF41" i="8"/>
  <c r="AC41" i="8"/>
  <c r="BH12" i="8"/>
  <c r="B12" i="8" s="1"/>
  <c r="BK36" i="9" s="1"/>
  <c r="BH33" i="8"/>
  <c r="B33" i="8" s="1"/>
  <c r="BK17" i="9" s="1"/>
  <c r="BH40" i="8"/>
  <c r="B40" i="8" s="1"/>
  <c r="BK20" i="9" s="1"/>
  <c r="BH30" i="8"/>
  <c r="B30" i="8" s="1"/>
  <c r="BK31" i="9" s="1"/>
  <c r="BH28" i="8"/>
  <c r="B28" i="8" s="1"/>
  <c r="BK35" i="9" s="1"/>
  <c r="BH37" i="8"/>
  <c r="B37" i="8" s="1"/>
  <c r="BK39" i="9" s="1"/>
  <c r="BH3" i="8"/>
  <c r="B3" i="8" s="1"/>
  <c r="BK18" i="9" s="1"/>
  <c r="BH26" i="8"/>
  <c r="B26" i="8" s="1"/>
  <c r="BK2" i="9" s="1"/>
  <c r="X41" i="8"/>
  <c r="BH2" i="8"/>
  <c r="B2" i="8" s="1"/>
  <c r="BK26" i="9" s="1"/>
  <c r="BH10" i="8"/>
  <c r="B10" i="8" s="1"/>
  <c r="BK27" i="9" s="1"/>
  <c r="Y41" i="8"/>
  <c r="AA41" i="8"/>
  <c r="BH39" i="8"/>
  <c r="B39" i="8" s="1"/>
  <c r="BK32" i="9" s="1"/>
  <c r="BH32" i="8"/>
  <c r="B32" i="8" s="1"/>
  <c r="BK24" i="9" s="1"/>
  <c r="BH6" i="8"/>
  <c r="B6" i="8" s="1"/>
  <c r="BK37" i="9" s="1"/>
  <c r="BH4" i="8"/>
  <c r="B4" i="8" s="1"/>
  <c r="BK15" i="9" s="1"/>
  <c r="BH22" i="8"/>
  <c r="B22" i="8" s="1"/>
  <c r="BK10" i="9" s="1"/>
  <c r="BH27" i="8"/>
  <c r="B27" i="8" s="1"/>
  <c r="BK3" i="9" s="1"/>
  <c r="BH8" i="8"/>
  <c r="B8" i="8" s="1"/>
  <c r="BK28" i="9" s="1"/>
  <c r="BH11" i="8"/>
  <c r="B11" i="8" s="1"/>
  <c r="BK11" i="9" s="1"/>
  <c r="BH35" i="8"/>
  <c r="B35" i="8" s="1"/>
  <c r="BK8" i="9" s="1"/>
  <c r="BH9" i="8"/>
  <c r="B9" i="8" s="1"/>
  <c r="BK6" i="9" s="1"/>
  <c r="BH18" i="7"/>
  <c r="B18" i="7" s="1"/>
  <c r="BJ14" i="9" s="1"/>
  <c r="BH37" i="7"/>
  <c r="B37" i="7" s="1"/>
  <c r="BJ20" i="9" s="1"/>
  <c r="BH9" i="7"/>
  <c r="B9" i="7" s="1"/>
  <c r="BJ6" i="9" s="1"/>
  <c r="BH36" i="7"/>
  <c r="B36" i="7" s="1"/>
  <c r="BJ32" i="9" s="1"/>
  <c r="BH14" i="7"/>
  <c r="B14" i="7" s="1"/>
  <c r="BJ30" i="9" s="1"/>
  <c r="BH10" i="7"/>
  <c r="B10" i="7" s="1"/>
  <c r="BJ27" i="9" s="1"/>
  <c r="BH4" i="7"/>
  <c r="B4" i="7" s="1"/>
  <c r="BJ15" i="9" s="1"/>
  <c r="BH27" i="7"/>
  <c r="B27" i="7" s="1"/>
  <c r="BJ5" i="9" s="1"/>
  <c r="BH24" i="7"/>
  <c r="B24" i="7" s="1"/>
  <c r="BJ2" i="9" s="1"/>
  <c r="AB41" i="7"/>
  <c r="BH26" i="7"/>
  <c r="B26" i="7" s="1"/>
  <c r="BJ35" i="9" s="1"/>
  <c r="BH25" i="7"/>
  <c r="B25" i="7" s="1"/>
  <c r="BJ3" i="9" s="1"/>
  <c r="BH21" i="7"/>
  <c r="B21" i="7" s="1"/>
  <c r="BJ25" i="9" s="1"/>
  <c r="BH6" i="7"/>
  <c r="B6" i="7" s="1"/>
  <c r="BJ37" i="9" s="1"/>
  <c r="BH22" i="7"/>
  <c r="B22" i="7" s="1"/>
  <c r="BJ4" i="9" s="1"/>
  <c r="BH5" i="7"/>
  <c r="B5" i="7" s="1"/>
  <c r="BJ23" i="9" s="1"/>
  <c r="Z41" i="7"/>
  <c r="BH3" i="7"/>
  <c r="B3" i="7" s="1"/>
  <c r="BJ18" i="9" s="1"/>
  <c r="BH33" i="7"/>
  <c r="B33" i="7" s="1"/>
  <c r="BJ8" i="9" s="1"/>
  <c r="AD41" i="7"/>
  <c r="AF41" i="7"/>
  <c r="BH35" i="7"/>
  <c r="B35" i="7" s="1"/>
  <c r="BJ39" i="9" s="1"/>
  <c r="AC41" i="7"/>
  <c r="BH12" i="7"/>
  <c r="B12" i="7" s="1"/>
  <c r="BJ36" i="9" s="1"/>
  <c r="Y41" i="7"/>
  <c r="BH30" i="7"/>
  <c r="B30" i="7" s="1"/>
  <c r="BJ24" i="9" s="1"/>
  <c r="BH13" i="7"/>
  <c r="B13" i="7" s="1"/>
  <c r="BJ16" i="9" s="1"/>
  <c r="BH31" i="7"/>
  <c r="B31" i="7" s="1"/>
  <c r="BJ17" i="9" s="1"/>
  <c r="BH23" i="7"/>
  <c r="B23" i="7" s="1"/>
  <c r="BJ13" i="9" s="1"/>
  <c r="BH20" i="7"/>
  <c r="B20" i="7" s="1"/>
  <c r="BJ10" i="9" s="1"/>
  <c r="BH8" i="7"/>
  <c r="B8" i="7" s="1"/>
  <c r="BJ28" i="9" s="1"/>
  <c r="BH11" i="7"/>
  <c r="B11" i="7" s="1"/>
  <c r="BJ11" i="9" s="1"/>
  <c r="BH32" i="7"/>
  <c r="B32" i="7" s="1"/>
  <c r="BJ34" i="9" s="1"/>
  <c r="AE41" i="7"/>
  <c r="BH28" i="7"/>
  <c r="B28" i="7" s="1"/>
  <c r="BJ31" i="9" s="1"/>
  <c r="BH34" i="7"/>
  <c r="B34" i="7" s="1"/>
  <c r="BJ21" i="9" s="1"/>
  <c r="BH29" i="7"/>
  <c r="B29" i="7" s="1"/>
  <c r="BJ29" i="9" s="1"/>
  <c r="X41" i="7"/>
  <c r="BH2" i="7"/>
  <c r="B2" i="7" s="1"/>
  <c r="BJ26" i="9" s="1"/>
  <c r="AA41" i="7"/>
  <c r="BH29" i="6"/>
  <c r="B29" i="6" s="1"/>
  <c r="BI24" i="9" s="1"/>
  <c r="BH32" i="6"/>
  <c r="B32" i="6" s="1"/>
  <c r="BI8" i="9" s="1"/>
  <c r="BH16" i="6"/>
  <c r="B16" i="6" s="1"/>
  <c r="BI12" i="9" s="1"/>
  <c r="BH27" i="6"/>
  <c r="B27" i="6" s="1"/>
  <c r="BI31" i="9" s="1"/>
  <c r="BH24" i="6"/>
  <c r="B24" i="6" s="1"/>
  <c r="BI3" i="9" s="1"/>
  <c r="BH35" i="6"/>
  <c r="B35" i="6" s="1"/>
  <c r="BI20" i="9" s="1"/>
  <c r="BH23" i="6"/>
  <c r="B23" i="6" s="1"/>
  <c r="BI2" i="9" s="1"/>
  <c r="BH22" i="6"/>
  <c r="B22" i="6" s="1"/>
  <c r="BI13" i="9" s="1"/>
  <c r="AB41" i="6"/>
  <c r="BH17" i="6"/>
  <c r="B17" i="6" s="1"/>
  <c r="BI19" i="9" s="1"/>
  <c r="BH3" i="6"/>
  <c r="B3" i="6" s="1"/>
  <c r="BI18" i="9" s="1"/>
  <c r="BH5" i="6"/>
  <c r="B5" i="6" s="1"/>
  <c r="BI23" i="9" s="1"/>
  <c r="BH7" i="6"/>
  <c r="B7" i="6" s="1"/>
  <c r="BI9" i="9" s="1"/>
  <c r="BH6" i="6"/>
  <c r="B6" i="6" s="1"/>
  <c r="BI37" i="9" s="1"/>
  <c r="BH34" i="6"/>
  <c r="B34" i="6" s="1"/>
  <c r="BI32" i="9" s="1"/>
  <c r="BH33" i="6"/>
  <c r="B33" i="6" s="1"/>
  <c r="BI21" i="9" s="1"/>
  <c r="BH37" i="6"/>
  <c r="B37" i="6" s="1"/>
  <c r="BH28" i="6"/>
  <c r="B28" i="6" s="1"/>
  <c r="BI29" i="9" s="1"/>
  <c r="BH31" i="6"/>
  <c r="B31" i="6" s="1"/>
  <c r="BI34" i="9" s="1"/>
  <c r="BH15" i="6"/>
  <c r="B15" i="6" s="1"/>
  <c r="BI7" i="9" s="1"/>
  <c r="BH21" i="6"/>
  <c r="B21" i="6" s="1"/>
  <c r="BI4" i="9" s="1"/>
  <c r="BH4" i="6"/>
  <c r="B4" i="6" s="1"/>
  <c r="BI15" i="9" s="1"/>
  <c r="BH40" i="6"/>
  <c r="B40" i="6" s="1"/>
  <c r="BH8" i="6"/>
  <c r="B8" i="6" s="1"/>
  <c r="BI28" i="9" s="1"/>
  <c r="BH9" i="6"/>
  <c r="B9" i="6" s="1"/>
  <c r="BI6" i="9" s="1"/>
  <c r="AF41" i="6"/>
  <c r="BH26" i="6"/>
  <c r="B26" i="6" s="1"/>
  <c r="BI5" i="9" s="1"/>
  <c r="AA41" i="6"/>
  <c r="BH36" i="6"/>
  <c r="B36" i="6" s="1"/>
  <c r="AC41" i="6"/>
  <c r="BH30" i="6"/>
  <c r="B30" i="6" s="1"/>
  <c r="BI17" i="9" s="1"/>
  <c r="Y41" i="6"/>
  <c r="BH20" i="6"/>
  <c r="B20" i="6" s="1"/>
  <c r="BI25" i="9" s="1"/>
  <c r="Z41" i="6"/>
  <c r="BH18" i="6"/>
  <c r="B18" i="6" s="1"/>
  <c r="BI14" i="9" s="1"/>
  <c r="BH10" i="6"/>
  <c r="B10" i="6" s="1"/>
  <c r="BI27" i="9" s="1"/>
  <c r="BH11" i="6"/>
  <c r="B11" i="6" s="1"/>
  <c r="BI11" i="9" s="1"/>
  <c r="BH25" i="6"/>
  <c r="B25" i="6" s="1"/>
  <c r="BI35" i="9" s="1"/>
  <c r="BH13" i="6"/>
  <c r="B13" i="6" s="1"/>
  <c r="BI16" i="9" s="1"/>
  <c r="AD41" i="6"/>
  <c r="AE41" i="6"/>
  <c r="BH14" i="6"/>
  <c r="B14" i="6" s="1"/>
  <c r="BI30" i="9" s="1"/>
  <c r="X41" i="6"/>
  <c r="BH2" i="6"/>
  <c r="B2" i="6" s="1"/>
  <c r="BI26" i="9" s="1"/>
  <c r="BH12" i="6"/>
  <c r="B12" i="6" s="1"/>
  <c r="BI36" i="9" s="1"/>
  <c r="BH19" i="6"/>
  <c r="B19" i="6" s="1"/>
  <c r="BI10" i="9" s="1"/>
  <c r="U40" i="9" l="1"/>
  <c r="V40" i="9"/>
  <c r="W40" i="9"/>
  <c r="X40" i="9"/>
  <c r="Y40" i="9"/>
  <c r="Z40" i="9"/>
  <c r="T40" i="9"/>
  <c r="R40" i="9"/>
  <c r="S40" i="9"/>
  <c r="AK40" i="5"/>
  <c r="AJ40" i="5"/>
  <c r="AI40" i="5"/>
  <c r="V40" i="5"/>
  <c r="U40" i="5"/>
  <c r="T40" i="5"/>
  <c r="S40" i="5"/>
  <c r="BD40" i="5" s="1"/>
  <c r="R40" i="5"/>
  <c r="BC40" i="5" s="1"/>
  <c r="Q40" i="5"/>
  <c r="P40" i="5"/>
  <c r="O40" i="5"/>
  <c r="N40" i="5"/>
  <c r="AY39" i="5"/>
  <c r="AL39" i="5"/>
  <c r="AK39" i="5"/>
  <c r="AJ39" i="5"/>
  <c r="V39" i="5"/>
  <c r="U39" i="5"/>
  <c r="T39" i="5"/>
  <c r="S39" i="5"/>
  <c r="BD39" i="5" s="1"/>
  <c r="R39" i="5"/>
  <c r="BC39" i="5" s="1"/>
  <c r="Q39" i="5"/>
  <c r="P39" i="5"/>
  <c r="O39" i="5"/>
  <c r="N39" i="5"/>
  <c r="AG39" i="5" s="1"/>
  <c r="AR38" i="5"/>
  <c r="AL38" i="5"/>
  <c r="V38" i="5"/>
  <c r="U38" i="5"/>
  <c r="T38" i="5"/>
  <c r="S38" i="5"/>
  <c r="BD38" i="5" s="1"/>
  <c r="R38" i="5"/>
  <c r="Q38" i="5"/>
  <c r="P38" i="5"/>
  <c r="AI38" i="5" s="1"/>
  <c r="O38" i="5"/>
  <c r="AH38" i="5" s="1"/>
  <c r="N38" i="5"/>
  <c r="AG38" i="5" s="1"/>
  <c r="AV37" i="5"/>
  <c r="AT37" i="5"/>
  <c r="AG37" i="5"/>
  <c r="V37" i="5"/>
  <c r="U37" i="5"/>
  <c r="T37" i="5"/>
  <c r="S37" i="5"/>
  <c r="BD37" i="5" s="1"/>
  <c r="R37" i="5"/>
  <c r="BC37" i="5" s="1"/>
  <c r="Q37" i="5"/>
  <c r="AJ37" i="5" s="1"/>
  <c r="P37" i="5"/>
  <c r="BA37" i="5" s="1"/>
  <c r="O37" i="5"/>
  <c r="AH37" i="5" s="1"/>
  <c r="N37" i="5"/>
  <c r="AY37" i="5" s="1"/>
  <c r="V36" i="5"/>
  <c r="AO36" i="5" s="1"/>
  <c r="U36" i="5"/>
  <c r="AW36" i="5" s="1"/>
  <c r="T36" i="5"/>
  <c r="S36" i="5"/>
  <c r="BD36" i="5" s="1"/>
  <c r="R36" i="5"/>
  <c r="BC36" i="5" s="1"/>
  <c r="Q36" i="5"/>
  <c r="BB36" i="5" s="1"/>
  <c r="P36" i="5"/>
  <c r="AI36" i="5" s="1"/>
  <c r="O36" i="5"/>
  <c r="AZ36" i="5" s="1"/>
  <c r="N36" i="5"/>
  <c r="AG36" i="5" s="1"/>
  <c r="V35" i="5"/>
  <c r="AO35" i="5" s="1"/>
  <c r="U35" i="5"/>
  <c r="AN35" i="5" s="1"/>
  <c r="T35" i="5"/>
  <c r="S35" i="5"/>
  <c r="BD35" i="5" s="1"/>
  <c r="R35" i="5"/>
  <c r="BC35" i="5" s="1"/>
  <c r="Q35" i="5"/>
  <c r="P35" i="5"/>
  <c r="O35" i="5"/>
  <c r="AZ35" i="5" s="1"/>
  <c r="N35" i="5"/>
  <c r="AY35" i="5" s="1"/>
  <c r="V34" i="5"/>
  <c r="AO34" i="5" s="1"/>
  <c r="U34" i="5"/>
  <c r="AN34" i="5" s="1"/>
  <c r="T34" i="5"/>
  <c r="AV34" i="5" s="1"/>
  <c r="S34" i="5"/>
  <c r="BD34" i="5" s="1"/>
  <c r="R34" i="5"/>
  <c r="BC34" i="5" s="1"/>
  <c r="Q34" i="5"/>
  <c r="BB34" i="5" s="1"/>
  <c r="P34" i="5"/>
  <c r="AR34" i="5" s="1"/>
  <c r="O34" i="5"/>
  <c r="AQ34" i="5" s="1"/>
  <c r="N34" i="5"/>
  <c r="V33" i="5"/>
  <c r="AX33" i="5" s="1"/>
  <c r="U33" i="5"/>
  <c r="AN33" i="5" s="1"/>
  <c r="T33" i="5"/>
  <c r="BE33" i="5" s="1"/>
  <c r="S33" i="5"/>
  <c r="AL33" i="5" s="1"/>
  <c r="R33" i="5"/>
  <c r="BC33" i="5" s="1"/>
  <c r="Q33" i="5"/>
  <c r="BB33" i="5" s="1"/>
  <c r="P33" i="5"/>
  <c r="BA33" i="5" s="1"/>
  <c r="O33" i="5"/>
  <c r="AZ33" i="5" s="1"/>
  <c r="N33" i="5"/>
  <c r="AP33" i="5" s="1"/>
  <c r="V32" i="5"/>
  <c r="AX32" i="5" s="1"/>
  <c r="U32" i="5"/>
  <c r="AN32" i="5" s="1"/>
  <c r="T32" i="5"/>
  <c r="AM32" i="5" s="1"/>
  <c r="S32" i="5"/>
  <c r="BD32" i="5" s="1"/>
  <c r="R32" i="5"/>
  <c r="BC32" i="5" s="1"/>
  <c r="Q32" i="5"/>
  <c r="AS32" i="5" s="1"/>
  <c r="P32" i="5"/>
  <c r="AR32" i="5" s="1"/>
  <c r="O32" i="5"/>
  <c r="AQ32" i="5" s="1"/>
  <c r="N32" i="5"/>
  <c r="V31" i="5"/>
  <c r="BG31" i="5" s="1"/>
  <c r="U31" i="5"/>
  <c r="AN31" i="5" s="1"/>
  <c r="T31" i="5"/>
  <c r="AM31" i="5" s="1"/>
  <c r="S31" i="5"/>
  <c r="BD31" i="5" s="1"/>
  <c r="R31" i="5"/>
  <c r="BC31" i="5" s="1"/>
  <c r="Q31" i="5"/>
  <c r="BB31" i="5" s="1"/>
  <c r="P31" i="5"/>
  <c r="AI31" i="5" s="1"/>
  <c r="O31" i="5"/>
  <c r="AZ31" i="5" s="1"/>
  <c r="N31" i="5"/>
  <c r="AG31" i="5" s="1"/>
  <c r="V30" i="5"/>
  <c r="AX30" i="5" s="1"/>
  <c r="U30" i="5"/>
  <c r="AN30" i="5" s="1"/>
  <c r="T30" i="5"/>
  <c r="AM30" i="5" s="1"/>
  <c r="S30" i="5"/>
  <c r="BD30" i="5" s="1"/>
  <c r="R30" i="5"/>
  <c r="Q30" i="5"/>
  <c r="AJ30" i="5" s="1"/>
  <c r="P30" i="5"/>
  <c r="BA30" i="5" s="1"/>
  <c r="O30" i="5"/>
  <c r="AZ30" i="5" s="1"/>
  <c r="N30" i="5"/>
  <c r="AP30" i="5" s="1"/>
  <c r="V29" i="5"/>
  <c r="BG29" i="5" s="1"/>
  <c r="U29" i="5"/>
  <c r="AN29" i="5" s="1"/>
  <c r="T29" i="5"/>
  <c r="AM29" i="5" s="1"/>
  <c r="S29" i="5"/>
  <c r="BD29" i="5" s="1"/>
  <c r="R29" i="5"/>
  <c r="BC29" i="5" s="1"/>
  <c r="Q29" i="5"/>
  <c r="AS29" i="5" s="1"/>
  <c r="P29" i="5"/>
  <c r="AR29" i="5" s="1"/>
  <c r="O29" i="5"/>
  <c r="AQ29" i="5" s="1"/>
  <c r="N29" i="5"/>
  <c r="V28" i="5"/>
  <c r="AO28" i="5" s="1"/>
  <c r="U28" i="5"/>
  <c r="T28" i="5"/>
  <c r="AM28" i="5" s="1"/>
  <c r="S28" i="5"/>
  <c r="BD28" i="5" s="1"/>
  <c r="R28" i="5"/>
  <c r="BC28" i="5" s="1"/>
  <c r="Q28" i="5"/>
  <c r="AJ28" i="5" s="1"/>
  <c r="P28" i="5"/>
  <c r="BA28" i="5" s="1"/>
  <c r="O28" i="5"/>
  <c r="AZ28" i="5" s="1"/>
  <c r="N28" i="5"/>
  <c r="AP28" i="5" s="1"/>
  <c r="V27" i="5"/>
  <c r="AX27" i="5" s="1"/>
  <c r="U27" i="5"/>
  <c r="AN27" i="5" s="1"/>
  <c r="T27" i="5"/>
  <c r="AM27" i="5" s="1"/>
  <c r="S27" i="5"/>
  <c r="BD27" i="5" s="1"/>
  <c r="R27" i="5"/>
  <c r="BC27" i="5" s="1"/>
  <c r="Q27" i="5"/>
  <c r="AS27" i="5" s="1"/>
  <c r="P27" i="5"/>
  <c r="O27" i="5"/>
  <c r="AZ27" i="5" s="1"/>
  <c r="N27" i="5"/>
  <c r="AY27" i="5" s="1"/>
  <c r="V26" i="5"/>
  <c r="BG26" i="5" s="1"/>
  <c r="U26" i="5"/>
  <c r="AN26" i="5" s="1"/>
  <c r="T26" i="5"/>
  <c r="AM26" i="5" s="1"/>
  <c r="S26" i="5"/>
  <c r="BD26" i="5" s="1"/>
  <c r="R26" i="5"/>
  <c r="BC26" i="5" s="1"/>
  <c r="Q26" i="5"/>
  <c r="BB26" i="5" s="1"/>
  <c r="P26" i="5"/>
  <c r="AR26" i="5" s="1"/>
  <c r="O26" i="5"/>
  <c r="AQ26" i="5" s="1"/>
  <c r="N26" i="5"/>
  <c r="V25" i="5"/>
  <c r="AX25" i="5" s="1"/>
  <c r="U25" i="5"/>
  <c r="AN25" i="5" s="1"/>
  <c r="T25" i="5"/>
  <c r="BE25" i="5" s="1"/>
  <c r="S25" i="5"/>
  <c r="R25" i="5"/>
  <c r="BC25" i="5" s="1"/>
  <c r="Q25" i="5"/>
  <c r="BB25" i="5" s="1"/>
  <c r="P25" i="5"/>
  <c r="BA25" i="5" s="1"/>
  <c r="O25" i="5"/>
  <c r="AZ25" i="5" s="1"/>
  <c r="N25" i="5"/>
  <c r="AP25" i="5" s="1"/>
  <c r="V24" i="5"/>
  <c r="BG24" i="5" s="1"/>
  <c r="U24" i="5"/>
  <c r="AN24" i="5" s="1"/>
  <c r="T24" i="5"/>
  <c r="AM24" i="5" s="1"/>
  <c r="S24" i="5"/>
  <c r="BD24" i="5" s="1"/>
  <c r="R24" i="5"/>
  <c r="BC24" i="5" s="1"/>
  <c r="Q24" i="5"/>
  <c r="AS24" i="5" s="1"/>
  <c r="P24" i="5"/>
  <c r="AR24" i="5" s="1"/>
  <c r="O24" i="5"/>
  <c r="AQ24" i="5" s="1"/>
  <c r="N24" i="5"/>
  <c r="V23" i="5"/>
  <c r="BG23" i="5" s="1"/>
  <c r="U23" i="5"/>
  <c r="AN23" i="5" s="1"/>
  <c r="T23" i="5"/>
  <c r="AM23" i="5" s="1"/>
  <c r="S23" i="5"/>
  <c r="BD23" i="5" s="1"/>
  <c r="R23" i="5"/>
  <c r="BC23" i="5" s="1"/>
  <c r="Q23" i="5"/>
  <c r="BB23" i="5" s="1"/>
  <c r="P23" i="5"/>
  <c r="AI23" i="5" s="1"/>
  <c r="O23" i="5"/>
  <c r="AZ23" i="5" s="1"/>
  <c r="N23" i="5"/>
  <c r="AG23" i="5" s="1"/>
  <c r="V22" i="5"/>
  <c r="U22" i="5"/>
  <c r="AN22" i="5" s="1"/>
  <c r="T22" i="5"/>
  <c r="AM22" i="5" s="1"/>
  <c r="S22" i="5"/>
  <c r="BD22" i="5" s="1"/>
  <c r="R22" i="5"/>
  <c r="Q22" i="5"/>
  <c r="BB22" i="5" s="1"/>
  <c r="P22" i="5"/>
  <c r="BA22" i="5" s="1"/>
  <c r="O22" i="5"/>
  <c r="AZ22" i="5" s="1"/>
  <c r="N22" i="5"/>
  <c r="AP22" i="5" s="1"/>
  <c r="V21" i="5"/>
  <c r="AO21" i="5" s="1"/>
  <c r="U21" i="5"/>
  <c r="AN21" i="5" s="1"/>
  <c r="T21" i="5"/>
  <c r="AM21" i="5" s="1"/>
  <c r="S21" i="5"/>
  <c r="BD21" i="5" s="1"/>
  <c r="R21" i="5"/>
  <c r="BC21" i="5" s="1"/>
  <c r="Q21" i="5"/>
  <c r="AS21" i="5" s="1"/>
  <c r="P21" i="5"/>
  <c r="O21" i="5"/>
  <c r="AQ21" i="5" s="1"/>
  <c r="N21" i="5"/>
  <c r="V20" i="5"/>
  <c r="BG20" i="5" s="1"/>
  <c r="U20" i="5"/>
  <c r="T20" i="5"/>
  <c r="AM20" i="5" s="1"/>
  <c r="S20" i="5"/>
  <c r="BD20" i="5" s="1"/>
  <c r="R20" i="5"/>
  <c r="BC20" i="5" s="1"/>
  <c r="Q20" i="5"/>
  <c r="BB20" i="5" s="1"/>
  <c r="P20" i="5"/>
  <c r="BA20" i="5" s="1"/>
  <c r="O20" i="5"/>
  <c r="AZ20" i="5" s="1"/>
  <c r="N20" i="5"/>
  <c r="AY20" i="5" s="1"/>
  <c r="V19" i="5"/>
  <c r="AX19" i="5" s="1"/>
  <c r="U19" i="5"/>
  <c r="AN19" i="5" s="1"/>
  <c r="T19" i="5"/>
  <c r="S19" i="5"/>
  <c r="BD19" i="5" s="1"/>
  <c r="R19" i="5"/>
  <c r="Q19" i="5"/>
  <c r="AJ19" i="5" s="1"/>
  <c r="P19" i="5"/>
  <c r="AI19" i="5" s="1"/>
  <c r="O19" i="5"/>
  <c r="AH19" i="5" s="1"/>
  <c r="N19" i="5"/>
  <c r="AY19" i="5" s="1"/>
  <c r="V18" i="5"/>
  <c r="BG18" i="5" s="1"/>
  <c r="U18" i="5"/>
  <c r="AN18" i="5" s="1"/>
  <c r="T18" i="5"/>
  <c r="AM18" i="5" s="1"/>
  <c r="S18" i="5"/>
  <c r="BD18" i="5" s="1"/>
  <c r="R18" i="5"/>
  <c r="BC18" i="5" s="1"/>
  <c r="Q18" i="5"/>
  <c r="AS18" i="5" s="1"/>
  <c r="P18" i="5"/>
  <c r="AR18" i="5" s="1"/>
  <c r="O18" i="5"/>
  <c r="AQ18" i="5" s="1"/>
  <c r="N18" i="5"/>
  <c r="V17" i="5"/>
  <c r="AO17" i="5" s="1"/>
  <c r="U17" i="5"/>
  <c r="T17" i="5"/>
  <c r="S17" i="5"/>
  <c r="BD17" i="5" s="1"/>
  <c r="R17" i="5"/>
  <c r="BC17" i="5" s="1"/>
  <c r="Q17" i="5"/>
  <c r="BB17" i="5" s="1"/>
  <c r="P17" i="5"/>
  <c r="BA17" i="5" s="1"/>
  <c r="O17" i="5"/>
  <c r="AZ17" i="5" s="1"/>
  <c r="N17" i="5"/>
  <c r="AP17" i="5" s="1"/>
  <c r="V16" i="5"/>
  <c r="BG16" i="5" s="1"/>
  <c r="U16" i="5"/>
  <c r="AW16" i="5" s="1"/>
  <c r="T16" i="5"/>
  <c r="AM16" i="5" s="1"/>
  <c r="S16" i="5"/>
  <c r="R16" i="5"/>
  <c r="Q16" i="5"/>
  <c r="AS16" i="5" s="1"/>
  <c r="P16" i="5"/>
  <c r="O16" i="5"/>
  <c r="AZ16" i="5" s="1"/>
  <c r="N16" i="5"/>
  <c r="AY16" i="5" s="1"/>
  <c r="V15" i="5"/>
  <c r="BG15" i="5" s="1"/>
  <c r="U15" i="5"/>
  <c r="AN15" i="5" s="1"/>
  <c r="T15" i="5"/>
  <c r="AM15" i="5" s="1"/>
  <c r="S15" i="5"/>
  <c r="BD15" i="5" s="1"/>
  <c r="R15" i="5"/>
  <c r="BC15" i="5" s="1"/>
  <c r="Q15" i="5"/>
  <c r="P15" i="5"/>
  <c r="BA15" i="5" s="1"/>
  <c r="O15" i="5"/>
  <c r="N15" i="5"/>
  <c r="AG15" i="5" s="1"/>
  <c r="AL14" i="5"/>
  <c r="V14" i="5"/>
  <c r="AO14" i="5" s="1"/>
  <c r="U14" i="5"/>
  <c r="T14" i="5"/>
  <c r="BE14" i="5" s="1"/>
  <c r="S14" i="5"/>
  <c r="BD14" i="5" s="1"/>
  <c r="R14" i="5"/>
  <c r="AK14" i="5" s="1"/>
  <c r="Q14" i="5"/>
  <c r="AJ14" i="5" s="1"/>
  <c r="P14" i="5"/>
  <c r="AI14" i="5" s="1"/>
  <c r="O14" i="5"/>
  <c r="AZ14" i="5" s="1"/>
  <c r="N14" i="5"/>
  <c r="AP14" i="5" s="1"/>
  <c r="V13" i="5"/>
  <c r="AX13" i="5" s="1"/>
  <c r="U13" i="5"/>
  <c r="T13" i="5"/>
  <c r="AM13" i="5" s="1"/>
  <c r="S13" i="5"/>
  <c r="R13" i="5"/>
  <c r="AK13" i="5" s="1"/>
  <c r="Q13" i="5"/>
  <c r="AJ13" i="5" s="1"/>
  <c r="P13" i="5"/>
  <c r="BA13" i="5" s="1"/>
  <c r="O13" i="5"/>
  <c r="AQ13" i="5" s="1"/>
  <c r="N13" i="5"/>
  <c r="AY13" i="5" s="1"/>
  <c r="V12" i="5"/>
  <c r="BG12" i="5" s="1"/>
  <c r="U12" i="5"/>
  <c r="T12" i="5"/>
  <c r="AM12" i="5" s="1"/>
  <c r="S12" i="5"/>
  <c r="AU12" i="5" s="1"/>
  <c r="R12" i="5"/>
  <c r="AK12" i="5" s="1"/>
  <c r="Q12" i="5"/>
  <c r="AJ12" i="5" s="1"/>
  <c r="P12" i="5"/>
  <c r="AI12" i="5" s="1"/>
  <c r="O12" i="5"/>
  <c r="AQ12" i="5" s="1"/>
  <c r="N12" i="5"/>
  <c r="AP12" i="5" s="1"/>
  <c r="V11" i="5"/>
  <c r="BG11" i="5" s="1"/>
  <c r="U11" i="5"/>
  <c r="T11" i="5"/>
  <c r="BE11" i="5" s="1"/>
  <c r="S11" i="5"/>
  <c r="AL11" i="5" s="1"/>
  <c r="R11" i="5"/>
  <c r="AK11" i="5" s="1"/>
  <c r="Q11" i="5"/>
  <c r="BB11" i="5" s="1"/>
  <c r="P11" i="5"/>
  <c r="BA11" i="5" s="1"/>
  <c r="O11" i="5"/>
  <c r="AQ11" i="5" s="1"/>
  <c r="N11" i="5"/>
  <c r="AP11" i="5" s="1"/>
  <c r="V10" i="5"/>
  <c r="BG10" i="5" s="1"/>
  <c r="U10" i="5"/>
  <c r="T10" i="5"/>
  <c r="S10" i="5"/>
  <c r="R10" i="5"/>
  <c r="BC10" i="5" s="1"/>
  <c r="Q10" i="5"/>
  <c r="AJ10" i="5" s="1"/>
  <c r="P10" i="5"/>
  <c r="BA10" i="5" s="1"/>
  <c r="O10" i="5"/>
  <c r="AQ10" i="5" s="1"/>
  <c r="N10" i="5"/>
  <c r="AP10" i="5" s="1"/>
  <c r="V9" i="5"/>
  <c r="BG9" i="5" s="1"/>
  <c r="U9" i="5"/>
  <c r="T9" i="5"/>
  <c r="S9" i="5"/>
  <c r="AU9" i="5" s="1"/>
  <c r="R9" i="5"/>
  <c r="Q9" i="5"/>
  <c r="BB9" i="5" s="1"/>
  <c r="P9" i="5"/>
  <c r="AI9" i="5" s="1"/>
  <c r="O9" i="5"/>
  <c r="AQ9" i="5" s="1"/>
  <c r="N9" i="5"/>
  <c r="AP9" i="5" s="1"/>
  <c r="V8" i="5"/>
  <c r="BG8" i="5" s="1"/>
  <c r="U8" i="5"/>
  <c r="AW8" i="5" s="1"/>
  <c r="T8" i="5"/>
  <c r="AM8" i="5" s="1"/>
  <c r="S8" i="5"/>
  <c r="AU8" i="5" s="1"/>
  <c r="R8" i="5"/>
  <c r="Q8" i="5"/>
  <c r="AJ8" i="5" s="1"/>
  <c r="P8" i="5"/>
  <c r="BA8" i="5" s="1"/>
  <c r="O8" i="5"/>
  <c r="AQ8" i="5" s="1"/>
  <c r="N8" i="5"/>
  <c r="AP8" i="5" s="1"/>
  <c r="V7" i="5"/>
  <c r="BG7" i="5" s="1"/>
  <c r="U7" i="5"/>
  <c r="BF7" i="5" s="1"/>
  <c r="T7" i="5"/>
  <c r="S7" i="5"/>
  <c r="AL7" i="5" s="1"/>
  <c r="R7" i="5"/>
  <c r="AK7" i="5" s="1"/>
  <c r="Q7" i="5"/>
  <c r="BB7" i="5" s="1"/>
  <c r="P7" i="5"/>
  <c r="AI7" i="5" s="1"/>
  <c r="O7" i="5"/>
  <c r="AQ7" i="5" s="1"/>
  <c r="N7" i="5"/>
  <c r="AP7" i="5" s="1"/>
  <c r="V6" i="5"/>
  <c r="BG6" i="5" s="1"/>
  <c r="U6" i="5"/>
  <c r="BF6" i="5" s="1"/>
  <c r="T6" i="5"/>
  <c r="AM6" i="5" s="1"/>
  <c r="S6" i="5"/>
  <c r="AL6" i="5" s="1"/>
  <c r="R6" i="5"/>
  <c r="AT6" i="5" s="1"/>
  <c r="Q6" i="5"/>
  <c r="AJ6" i="5" s="1"/>
  <c r="P6" i="5"/>
  <c r="BA6" i="5" s="1"/>
  <c r="O6" i="5"/>
  <c r="AQ6" i="5" s="1"/>
  <c r="N6" i="5"/>
  <c r="AP6" i="5" s="1"/>
  <c r="V5" i="5"/>
  <c r="BG5" i="5" s="1"/>
  <c r="U5" i="5"/>
  <c r="BF5" i="5" s="1"/>
  <c r="T5" i="5"/>
  <c r="AM5" i="5" s="1"/>
  <c r="S5" i="5"/>
  <c r="BD5" i="5" s="1"/>
  <c r="R5" i="5"/>
  <c r="AT5" i="5" s="1"/>
  <c r="Q5" i="5"/>
  <c r="AJ5" i="5" s="1"/>
  <c r="P5" i="5"/>
  <c r="BA5" i="5" s="1"/>
  <c r="O5" i="5"/>
  <c r="AQ5" i="5" s="1"/>
  <c r="N5" i="5"/>
  <c r="AP5" i="5" s="1"/>
  <c r="V4" i="5"/>
  <c r="BG4" i="5" s="1"/>
  <c r="U4" i="5"/>
  <c r="BF4" i="5" s="1"/>
  <c r="T4" i="5"/>
  <c r="BE4" i="5" s="1"/>
  <c r="S4" i="5"/>
  <c r="BD4" i="5" s="1"/>
  <c r="R4" i="5"/>
  <c r="AK4" i="5" s="1"/>
  <c r="Q4" i="5"/>
  <c r="BB4" i="5" s="1"/>
  <c r="P4" i="5"/>
  <c r="BA4" i="5" s="1"/>
  <c r="O4" i="5"/>
  <c r="AQ4" i="5" s="1"/>
  <c r="N4" i="5"/>
  <c r="AP4" i="5" s="1"/>
  <c r="V3" i="5"/>
  <c r="BG3" i="5" s="1"/>
  <c r="U3" i="5"/>
  <c r="AW3" i="5" s="1"/>
  <c r="T3" i="5"/>
  <c r="AV3" i="5" s="1"/>
  <c r="S3" i="5"/>
  <c r="AU3" i="5" s="1"/>
  <c r="R3" i="5"/>
  <c r="AT3" i="5" s="1"/>
  <c r="Q3" i="5"/>
  <c r="AJ3" i="5" s="1"/>
  <c r="P3" i="5"/>
  <c r="AR3" i="5" s="1"/>
  <c r="O3" i="5"/>
  <c r="AQ3" i="5" s="1"/>
  <c r="N3" i="5"/>
  <c r="AP3" i="5" s="1"/>
  <c r="V2" i="5"/>
  <c r="AX2" i="5" s="1"/>
  <c r="U2" i="5"/>
  <c r="BF2" i="5" s="1"/>
  <c r="T2" i="5"/>
  <c r="AV2" i="5" s="1"/>
  <c r="S2" i="5"/>
  <c r="BD2" i="5" s="1"/>
  <c r="R2" i="5"/>
  <c r="Q2" i="5"/>
  <c r="P2" i="5"/>
  <c r="O2" i="5"/>
  <c r="AQ2" i="5" s="1"/>
  <c r="N2" i="5"/>
  <c r="BC40" i="4"/>
  <c r="BB40" i="4"/>
  <c r="AL40" i="4"/>
  <c r="AI40" i="4"/>
  <c r="AH40" i="4"/>
  <c r="AG40" i="4"/>
  <c r="V40" i="4"/>
  <c r="U40" i="4"/>
  <c r="T40" i="4"/>
  <c r="BE40" i="4" s="1"/>
  <c r="S40" i="4"/>
  <c r="BD40" i="4" s="1"/>
  <c r="R40" i="4"/>
  <c r="AK40" i="4" s="1"/>
  <c r="Q40" i="4"/>
  <c r="AJ40" i="4" s="1"/>
  <c r="P40" i="4"/>
  <c r="O40" i="4"/>
  <c r="N40" i="4"/>
  <c r="BC39" i="4"/>
  <c r="V39" i="4"/>
  <c r="U39" i="4"/>
  <c r="T39" i="4"/>
  <c r="BE39" i="4" s="1"/>
  <c r="S39" i="4"/>
  <c r="BD39" i="4" s="1"/>
  <c r="R39" i="4"/>
  <c r="AK39" i="4" s="1"/>
  <c r="Q39" i="4"/>
  <c r="AJ39" i="4" s="1"/>
  <c r="P39" i="4"/>
  <c r="AI39" i="4" s="1"/>
  <c r="O39" i="4"/>
  <c r="AH39" i="4" s="1"/>
  <c r="N39" i="4"/>
  <c r="AS38" i="4"/>
  <c r="V38" i="4"/>
  <c r="U38" i="4"/>
  <c r="T38" i="4"/>
  <c r="BE38" i="4" s="1"/>
  <c r="S38" i="4"/>
  <c r="BD38" i="4" s="1"/>
  <c r="R38" i="4"/>
  <c r="AK38" i="4" s="1"/>
  <c r="Q38" i="4"/>
  <c r="AJ38" i="4" s="1"/>
  <c r="P38" i="4"/>
  <c r="AI38" i="4" s="1"/>
  <c r="O38" i="4"/>
  <c r="N38" i="4"/>
  <c r="V37" i="4"/>
  <c r="U37" i="4"/>
  <c r="T37" i="4"/>
  <c r="BE37" i="4" s="1"/>
  <c r="S37" i="4"/>
  <c r="BD37" i="4" s="1"/>
  <c r="R37" i="4"/>
  <c r="AT37" i="4" s="1"/>
  <c r="Q37" i="4"/>
  <c r="AJ37" i="4" s="1"/>
  <c r="P37" i="4"/>
  <c r="O37" i="4"/>
  <c r="N37" i="4"/>
  <c r="AG37" i="4" s="1"/>
  <c r="V36" i="4"/>
  <c r="U36" i="4"/>
  <c r="T36" i="4"/>
  <c r="BE36" i="4" s="1"/>
  <c r="S36" i="4"/>
  <c r="BD36" i="4" s="1"/>
  <c r="R36" i="4"/>
  <c r="AK36" i="4" s="1"/>
  <c r="Q36" i="4"/>
  <c r="P36" i="4"/>
  <c r="O36" i="4"/>
  <c r="AH36" i="4" s="1"/>
  <c r="N36" i="4"/>
  <c r="AG36" i="4" s="1"/>
  <c r="V35" i="4"/>
  <c r="U35" i="4"/>
  <c r="T35" i="4"/>
  <c r="BE35" i="4" s="1"/>
  <c r="S35" i="4"/>
  <c r="BD35" i="4" s="1"/>
  <c r="R35" i="4"/>
  <c r="Q35" i="4"/>
  <c r="P35" i="4"/>
  <c r="AI35" i="4" s="1"/>
  <c r="O35" i="4"/>
  <c r="AH35" i="4" s="1"/>
  <c r="N35" i="4"/>
  <c r="AG35" i="4" s="1"/>
  <c r="V34" i="4"/>
  <c r="U34" i="4"/>
  <c r="AW34" i="4" s="1"/>
  <c r="T34" i="4"/>
  <c r="BE34" i="4" s="1"/>
  <c r="S34" i="4"/>
  <c r="BD34" i="4" s="1"/>
  <c r="R34" i="4"/>
  <c r="Q34" i="4"/>
  <c r="AJ34" i="4" s="1"/>
  <c r="P34" i="4"/>
  <c r="AI34" i="4" s="1"/>
  <c r="O34" i="4"/>
  <c r="AH34" i="4" s="1"/>
  <c r="N34" i="4"/>
  <c r="AY34" i="4" s="1"/>
  <c r="V33" i="4"/>
  <c r="AX33" i="4" s="1"/>
  <c r="U33" i="4"/>
  <c r="T33" i="4"/>
  <c r="BE33" i="4" s="1"/>
  <c r="S33" i="4"/>
  <c r="R33" i="4"/>
  <c r="AK33" i="4" s="1"/>
  <c r="Q33" i="4"/>
  <c r="AJ33" i="4" s="1"/>
  <c r="P33" i="4"/>
  <c r="AI33" i="4" s="1"/>
  <c r="O33" i="4"/>
  <c r="AZ33" i="4" s="1"/>
  <c r="N33" i="4"/>
  <c r="AG33" i="4" s="1"/>
  <c r="V32" i="4"/>
  <c r="U32" i="4"/>
  <c r="T32" i="4"/>
  <c r="S32" i="4"/>
  <c r="BD32" i="4" s="1"/>
  <c r="R32" i="4"/>
  <c r="AK32" i="4" s="1"/>
  <c r="Q32" i="4"/>
  <c r="AJ32" i="4" s="1"/>
  <c r="P32" i="4"/>
  <c r="AI32" i="4" s="1"/>
  <c r="O32" i="4"/>
  <c r="AH32" i="4" s="1"/>
  <c r="N32" i="4"/>
  <c r="AG32" i="4" s="1"/>
  <c r="V31" i="4"/>
  <c r="U31" i="4"/>
  <c r="T31" i="4"/>
  <c r="BE31" i="4" s="1"/>
  <c r="S31" i="4"/>
  <c r="BD31" i="4" s="1"/>
  <c r="R31" i="4"/>
  <c r="BC31" i="4" s="1"/>
  <c r="Q31" i="4"/>
  <c r="BB31" i="4" s="1"/>
  <c r="P31" i="4"/>
  <c r="BA31" i="4" s="1"/>
  <c r="O31" i="4"/>
  <c r="AZ31" i="4" s="1"/>
  <c r="N31" i="4"/>
  <c r="AY31" i="4" s="1"/>
  <c r="V30" i="4"/>
  <c r="U30" i="4"/>
  <c r="AW30" i="4" s="1"/>
  <c r="T30" i="4"/>
  <c r="BE30" i="4" s="1"/>
  <c r="S30" i="4"/>
  <c r="BD30" i="4" s="1"/>
  <c r="R30" i="4"/>
  <c r="BC30" i="4" s="1"/>
  <c r="Q30" i="4"/>
  <c r="BB30" i="4" s="1"/>
  <c r="P30" i="4"/>
  <c r="AI30" i="4" s="1"/>
  <c r="O30" i="4"/>
  <c r="AH30" i="4" s="1"/>
  <c r="N30" i="4"/>
  <c r="AG30" i="4" s="1"/>
  <c r="V29" i="4"/>
  <c r="AX29" i="4" s="1"/>
  <c r="U29" i="4"/>
  <c r="AW29" i="4" s="1"/>
  <c r="T29" i="4"/>
  <c r="BE29" i="4" s="1"/>
  <c r="S29" i="4"/>
  <c r="BD29" i="4" s="1"/>
  <c r="R29" i="4"/>
  <c r="BC29" i="4" s="1"/>
  <c r="Q29" i="4"/>
  <c r="AJ29" i="4" s="1"/>
  <c r="P29" i="4"/>
  <c r="BA29" i="4" s="1"/>
  <c r="O29" i="4"/>
  <c r="AH29" i="4" s="1"/>
  <c r="N29" i="4"/>
  <c r="AG29" i="4" s="1"/>
  <c r="V28" i="4"/>
  <c r="AX28" i="4" s="1"/>
  <c r="U28" i="4"/>
  <c r="AW28" i="4" s="1"/>
  <c r="T28" i="4"/>
  <c r="BE28" i="4" s="1"/>
  <c r="S28" i="4"/>
  <c r="BD28" i="4" s="1"/>
  <c r="R28" i="4"/>
  <c r="BC28" i="4" s="1"/>
  <c r="Q28" i="4"/>
  <c r="BB28" i="4" s="1"/>
  <c r="P28" i="4"/>
  <c r="AI28" i="4" s="1"/>
  <c r="O28" i="4"/>
  <c r="AZ28" i="4" s="1"/>
  <c r="N28" i="4"/>
  <c r="AY28" i="4" s="1"/>
  <c r="V27" i="4"/>
  <c r="AX27" i="4" s="1"/>
  <c r="U27" i="4"/>
  <c r="AW27" i="4" s="1"/>
  <c r="T27" i="4"/>
  <c r="BE27" i="4" s="1"/>
  <c r="S27" i="4"/>
  <c r="BD27" i="4" s="1"/>
  <c r="R27" i="4"/>
  <c r="AK27" i="4" s="1"/>
  <c r="Q27" i="4"/>
  <c r="AJ27" i="4" s="1"/>
  <c r="P27" i="4"/>
  <c r="BA27" i="4" s="1"/>
  <c r="O27" i="4"/>
  <c r="AZ27" i="4" s="1"/>
  <c r="N27" i="4"/>
  <c r="AG27" i="4" s="1"/>
  <c r="V26" i="4"/>
  <c r="U26" i="4"/>
  <c r="T26" i="4"/>
  <c r="BE26" i="4" s="1"/>
  <c r="S26" i="4"/>
  <c r="BD26" i="4" s="1"/>
  <c r="R26" i="4"/>
  <c r="AK26" i="4" s="1"/>
  <c r="Q26" i="4"/>
  <c r="AJ26" i="4" s="1"/>
  <c r="P26" i="4"/>
  <c r="AI26" i="4" s="1"/>
  <c r="O26" i="4"/>
  <c r="AH26" i="4" s="1"/>
  <c r="N26" i="4"/>
  <c r="AG26" i="4" s="1"/>
  <c r="V25" i="4"/>
  <c r="U25" i="4"/>
  <c r="T25" i="4"/>
  <c r="BE25" i="4" s="1"/>
  <c r="S25" i="4"/>
  <c r="BD25" i="4" s="1"/>
  <c r="R25" i="4"/>
  <c r="BC25" i="4" s="1"/>
  <c r="Q25" i="4"/>
  <c r="AJ25" i="4" s="1"/>
  <c r="P25" i="4"/>
  <c r="O25" i="4"/>
  <c r="AZ25" i="4" s="1"/>
  <c r="N25" i="4"/>
  <c r="AG25" i="4" s="1"/>
  <c r="V24" i="4"/>
  <c r="U24" i="4"/>
  <c r="T24" i="4"/>
  <c r="S24" i="4"/>
  <c r="BD24" i="4" s="1"/>
  <c r="R24" i="4"/>
  <c r="AK24" i="4" s="1"/>
  <c r="Q24" i="4"/>
  <c r="AJ24" i="4" s="1"/>
  <c r="P24" i="4"/>
  <c r="AR24" i="4" s="1"/>
  <c r="O24" i="4"/>
  <c r="AZ24" i="4" s="1"/>
  <c r="N24" i="4"/>
  <c r="AG24" i="4" s="1"/>
  <c r="V23" i="4"/>
  <c r="AX23" i="4" s="1"/>
  <c r="U23" i="4"/>
  <c r="AW23" i="4" s="1"/>
  <c r="T23" i="4"/>
  <c r="BE23" i="4" s="1"/>
  <c r="S23" i="4"/>
  <c r="BD23" i="4" s="1"/>
  <c r="R23" i="4"/>
  <c r="AT23" i="4" s="1"/>
  <c r="Q23" i="4"/>
  <c r="BB23" i="4" s="1"/>
  <c r="P23" i="4"/>
  <c r="AI23" i="4" s="1"/>
  <c r="O23" i="4"/>
  <c r="AH23" i="4" s="1"/>
  <c r="N23" i="4"/>
  <c r="AY23" i="4" s="1"/>
  <c r="V22" i="4"/>
  <c r="AO22" i="4" s="1"/>
  <c r="U22" i="4"/>
  <c r="BF22" i="4" s="1"/>
  <c r="T22" i="4"/>
  <c r="BE22" i="4" s="1"/>
  <c r="S22" i="4"/>
  <c r="BD22" i="4" s="1"/>
  <c r="R22" i="4"/>
  <c r="AT22" i="4" s="1"/>
  <c r="Q22" i="4"/>
  <c r="P22" i="4"/>
  <c r="BA22" i="4" s="1"/>
  <c r="O22" i="4"/>
  <c r="AQ22" i="4" s="1"/>
  <c r="N22" i="4"/>
  <c r="AP22" i="4" s="1"/>
  <c r="V21" i="4"/>
  <c r="AO21" i="4" s="1"/>
  <c r="U21" i="4"/>
  <c r="BF21" i="4" s="1"/>
  <c r="T21" i="4"/>
  <c r="BE21" i="4" s="1"/>
  <c r="S21" i="4"/>
  <c r="BD21" i="4" s="1"/>
  <c r="R21" i="4"/>
  <c r="AT21" i="4" s="1"/>
  <c r="Q21" i="4"/>
  <c r="AS21" i="4" s="1"/>
  <c r="P21" i="4"/>
  <c r="O21" i="4"/>
  <c r="AZ21" i="4" s="1"/>
  <c r="N21" i="4"/>
  <c r="AP21" i="4" s="1"/>
  <c r="V20" i="4"/>
  <c r="U20" i="4"/>
  <c r="AN20" i="4" s="1"/>
  <c r="T20" i="4"/>
  <c r="BE20" i="4" s="1"/>
  <c r="S20" i="4"/>
  <c r="BD20" i="4" s="1"/>
  <c r="R20" i="4"/>
  <c r="BC20" i="4" s="1"/>
  <c r="Q20" i="4"/>
  <c r="BB20" i="4" s="1"/>
  <c r="P20" i="4"/>
  <c r="AR20" i="4" s="1"/>
  <c r="O20" i="4"/>
  <c r="AQ20" i="4" s="1"/>
  <c r="N20" i="4"/>
  <c r="AP20" i="4" s="1"/>
  <c r="V19" i="4"/>
  <c r="U19" i="4"/>
  <c r="BF19" i="4" s="1"/>
  <c r="T19" i="4"/>
  <c r="S19" i="4"/>
  <c r="AU19" i="4" s="1"/>
  <c r="R19" i="4"/>
  <c r="AT19" i="4" s="1"/>
  <c r="Q19" i="4"/>
  <c r="P19" i="4"/>
  <c r="BA19" i="4" s="1"/>
  <c r="O19" i="4"/>
  <c r="AZ19" i="4" s="1"/>
  <c r="N19" i="4"/>
  <c r="AP19" i="4" s="1"/>
  <c r="V18" i="4"/>
  <c r="AO18" i="4" s="1"/>
  <c r="U18" i="4"/>
  <c r="BF18" i="4" s="1"/>
  <c r="T18" i="4"/>
  <c r="BE18" i="4" s="1"/>
  <c r="S18" i="4"/>
  <c r="BD18" i="4" s="1"/>
  <c r="R18" i="4"/>
  <c r="AT18" i="4" s="1"/>
  <c r="Q18" i="4"/>
  <c r="AS18" i="4" s="1"/>
  <c r="P18" i="4"/>
  <c r="AI18" i="4" s="1"/>
  <c r="O18" i="4"/>
  <c r="AH18" i="4" s="1"/>
  <c r="N18" i="4"/>
  <c r="V17" i="4"/>
  <c r="BG17" i="4" s="1"/>
  <c r="U17" i="4"/>
  <c r="AN17" i="4" s="1"/>
  <c r="T17" i="4"/>
  <c r="AM17" i="4" s="1"/>
  <c r="S17" i="4"/>
  <c r="R17" i="4"/>
  <c r="AT17" i="4" s="1"/>
  <c r="Q17" i="4"/>
  <c r="BB17" i="4" s="1"/>
  <c r="P17" i="4"/>
  <c r="BA17" i="4" s="1"/>
  <c r="O17" i="4"/>
  <c r="AQ17" i="4" s="1"/>
  <c r="N17" i="4"/>
  <c r="AP17" i="4" s="1"/>
  <c r="V16" i="4"/>
  <c r="AO16" i="4" s="1"/>
  <c r="U16" i="4"/>
  <c r="T16" i="4"/>
  <c r="S16" i="4"/>
  <c r="AU16" i="4" s="1"/>
  <c r="R16" i="4"/>
  <c r="Q16" i="4"/>
  <c r="BB16" i="4" s="1"/>
  <c r="P16" i="4"/>
  <c r="AI16" i="4" s="1"/>
  <c r="O16" i="4"/>
  <c r="AH16" i="4" s="1"/>
  <c r="N16" i="4"/>
  <c r="AG16" i="4" s="1"/>
  <c r="V15" i="4"/>
  <c r="AO15" i="4" s="1"/>
  <c r="U15" i="4"/>
  <c r="BF15" i="4" s="1"/>
  <c r="T15" i="4"/>
  <c r="BE15" i="4" s="1"/>
  <c r="S15" i="4"/>
  <c r="BD15" i="4" s="1"/>
  <c r="R15" i="4"/>
  <c r="BC15" i="4" s="1"/>
  <c r="Q15" i="4"/>
  <c r="P15" i="4"/>
  <c r="BA15" i="4" s="1"/>
  <c r="O15" i="4"/>
  <c r="AQ15" i="4" s="1"/>
  <c r="N15" i="4"/>
  <c r="AP15" i="4" s="1"/>
  <c r="V14" i="4"/>
  <c r="U14" i="4"/>
  <c r="AN14" i="4" s="1"/>
  <c r="T14" i="4"/>
  <c r="AM14" i="4" s="1"/>
  <c r="S14" i="4"/>
  <c r="AL14" i="4" s="1"/>
  <c r="R14" i="4"/>
  <c r="Q14" i="4"/>
  <c r="AJ14" i="4" s="1"/>
  <c r="P14" i="4"/>
  <c r="AR14" i="4" s="1"/>
  <c r="O14" i="4"/>
  <c r="N14" i="4"/>
  <c r="AP14" i="4" s="1"/>
  <c r="V13" i="4"/>
  <c r="BG13" i="4" s="1"/>
  <c r="U13" i="4"/>
  <c r="T13" i="4"/>
  <c r="AV13" i="4" s="1"/>
  <c r="S13" i="4"/>
  <c r="BD13" i="4" s="1"/>
  <c r="R13" i="4"/>
  <c r="AK13" i="4" s="1"/>
  <c r="Q13" i="4"/>
  <c r="AJ13" i="4" s="1"/>
  <c r="P13" i="4"/>
  <c r="O13" i="4"/>
  <c r="AQ13" i="4" s="1"/>
  <c r="N13" i="4"/>
  <c r="AP13" i="4" s="1"/>
  <c r="V12" i="4"/>
  <c r="BG12" i="4" s="1"/>
  <c r="U12" i="4"/>
  <c r="AW12" i="4" s="1"/>
  <c r="T12" i="4"/>
  <c r="AM12" i="4" s="1"/>
  <c r="S12" i="4"/>
  <c r="BD12" i="4" s="1"/>
  <c r="R12" i="4"/>
  <c r="Q12" i="4"/>
  <c r="BB12" i="4" s="1"/>
  <c r="P12" i="4"/>
  <c r="AI12" i="4" s="1"/>
  <c r="O12" i="4"/>
  <c r="AQ12" i="4" s="1"/>
  <c r="N12" i="4"/>
  <c r="AP12" i="4" s="1"/>
  <c r="V11" i="4"/>
  <c r="BG11" i="4" s="1"/>
  <c r="U11" i="4"/>
  <c r="T11" i="4"/>
  <c r="AV11" i="4" s="1"/>
  <c r="S11" i="4"/>
  <c r="BD11" i="4" s="1"/>
  <c r="R11" i="4"/>
  <c r="AK11" i="4" s="1"/>
  <c r="Q11" i="4"/>
  <c r="BB11" i="4" s="1"/>
  <c r="P11" i="4"/>
  <c r="BA11" i="4" s="1"/>
  <c r="O11" i="4"/>
  <c r="AQ11" i="4" s="1"/>
  <c r="N11" i="4"/>
  <c r="AP11" i="4" s="1"/>
  <c r="V10" i="4"/>
  <c r="BG10" i="4" s="1"/>
  <c r="U10" i="4"/>
  <c r="BF10" i="4" s="1"/>
  <c r="T10" i="4"/>
  <c r="AM10" i="4" s="1"/>
  <c r="S10" i="4"/>
  <c r="BD10" i="4" s="1"/>
  <c r="R10" i="4"/>
  <c r="AK10" i="4" s="1"/>
  <c r="Q10" i="4"/>
  <c r="BB10" i="4" s="1"/>
  <c r="P10" i="4"/>
  <c r="BA10" i="4" s="1"/>
  <c r="O10" i="4"/>
  <c r="AQ10" i="4" s="1"/>
  <c r="N10" i="4"/>
  <c r="AP10" i="4" s="1"/>
  <c r="V9" i="4"/>
  <c r="BG9" i="4" s="1"/>
  <c r="U9" i="4"/>
  <c r="BF9" i="4" s="1"/>
  <c r="T9" i="4"/>
  <c r="BE9" i="4" s="1"/>
  <c r="S9" i="4"/>
  <c r="AU9" i="4" s="1"/>
  <c r="R9" i="4"/>
  <c r="BC9" i="4" s="1"/>
  <c r="Q9" i="4"/>
  <c r="AJ9" i="4" s="1"/>
  <c r="P9" i="4"/>
  <c r="O9" i="4"/>
  <c r="AQ9" i="4" s="1"/>
  <c r="N9" i="4"/>
  <c r="AP9" i="4" s="1"/>
  <c r="V8" i="4"/>
  <c r="BG8" i="4" s="1"/>
  <c r="U8" i="4"/>
  <c r="BF8" i="4" s="1"/>
  <c r="T8" i="4"/>
  <c r="AM8" i="4" s="1"/>
  <c r="S8" i="4"/>
  <c r="BD8" i="4" s="1"/>
  <c r="R8" i="4"/>
  <c r="AT8" i="4" s="1"/>
  <c r="Q8" i="4"/>
  <c r="AS8" i="4" s="1"/>
  <c r="P8" i="4"/>
  <c r="AR8" i="4" s="1"/>
  <c r="O8" i="4"/>
  <c r="AQ8" i="4" s="1"/>
  <c r="N8" i="4"/>
  <c r="AP8" i="4" s="1"/>
  <c r="V7" i="4"/>
  <c r="BG7" i="4" s="1"/>
  <c r="U7" i="4"/>
  <c r="AW7" i="4" s="1"/>
  <c r="T7" i="4"/>
  <c r="AV7" i="4" s="1"/>
  <c r="S7" i="4"/>
  <c r="AU7" i="4" s="1"/>
  <c r="R7" i="4"/>
  <c r="AT7" i="4" s="1"/>
  <c r="Q7" i="4"/>
  <c r="BB7" i="4" s="1"/>
  <c r="P7" i="4"/>
  <c r="AR7" i="4" s="1"/>
  <c r="O7" i="4"/>
  <c r="AQ7" i="4" s="1"/>
  <c r="N7" i="4"/>
  <c r="AY7" i="4" s="1"/>
  <c r="V6" i="4"/>
  <c r="BG6" i="4" s="1"/>
  <c r="U6" i="4"/>
  <c r="BF6" i="4" s="1"/>
  <c r="T6" i="4"/>
  <c r="BE6" i="4" s="1"/>
  <c r="S6" i="4"/>
  <c r="AU6" i="4" s="1"/>
  <c r="R6" i="4"/>
  <c r="Q6" i="4"/>
  <c r="BB6" i="4" s="1"/>
  <c r="P6" i="4"/>
  <c r="AR6" i="4" s="1"/>
  <c r="O6" i="4"/>
  <c r="AQ6" i="4" s="1"/>
  <c r="N6" i="4"/>
  <c r="AP6" i="4" s="1"/>
  <c r="V5" i="4"/>
  <c r="BG5" i="4" s="1"/>
  <c r="U5" i="4"/>
  <c r="BF5" i="4" s="1"/>
  <c r="T5" i="4"/>
  <c r="AM5" i="4" s="1"/>
  <c r="S5" i="4"/>
  <c r="BD5" i="4" s="1"/>
  <c r="R5" i="4"/>
  <c r="AT5" i="4" s="1"/>
  <c r="Q5" i="4"/>
  <c r="AJ5" i="4" s="1"/>
  <c r="P5" i="4"/>
  <c r="AR5" i="4" s="1"/>
  <c r="O5" i="4"/>
  <c r="AQ5" i="4" s="1"/>
  <c r="N5" i="4"/>
  <c r="AG5" i="4" s="1"/>
  <c r="V4" i="4"/>
  <c r="BG4" i="4" s="1"/>
  <c r="U4" i="4"/>
  <c r="AW4" i="4" s="1"/>
  <c r="T4" i="4"/>
  <c r="S4" i="4"/>
  <c r="AU4" i="4" s="1"/>
  <c r="R4" i="4"/>
  <c r="Q4" i="4"/>
  <c r="AS4" i="4" s="1"/>
  <c r="P4" i="4"/>
  <c r="AR4" i="4" s="1"/>
  <c r="O4" i="4"/>
  <c r="AQ4" i="4" s="1"/>
  <c r="N4" i="4"/>
  <c r="AP4" i="4" s="1"/>
  <c r="V3" i="4"/>
  <c r="BG3" i="4" s="1"/>
  <c r="U3" i="4"/>
  <c r="BF3" i="4" s="1"/>
  <c r="T3" i="4"/>
  <c r="BE3" i="4" s="1"/>
  <c r="S3" i="4"/>
  <c r="BD3" i="4" s="1"/>
  <c r="R3" i="4"/>
  <c r="AT3" i="4" s="1"/>
  <c r="Q3" i="4"/>
  <c r="BB3" i="4" s="1"/>
  <c r="P3" i="4"/>
  <c r="AR3" i="4" s="1"/>
  <c r="O3" i="4"/>
  <c r="AQ3" i="4" s="1"/>
  <c r="N3" i="4"/>
  <c r="V2" i="4"/>
  <c r="BG2" i="4" s="1"/>
  <c r="U2" i="4"/>
  <c r="AW2" i="4" s="1"/>
  <c r="T2" i="4"/>
  <c r="AV2" i="4" s="1"/>
  <c r="S2" i="4"/>
  <c r="AU2" i="4" s="1"/>
  <c r="R2" i="4"/>
  <c r="AT2" i="4" s="1"/>
  <c r="Q2" i="4"/>
  <c r="AS2" i="4" s="1"/>
  <c r="P2" i="4"/>
  <c r="BA2" i="4" s="1"/>
  <c r="O2" i="4"/>
  <c r="AH2" i="4" s="1"/>
  <c r="N2" i="4"/>
  <c r="AY2" i="4" s="1"/>
  <c r="B40" i="3"/>
  <c r="V22" i="3"/>
  <c r="AO22" i="3" s="1"/>
  <c r="V40" i="3"/>
  <c r="AO40" i="3" s="1"/>
  <c r="U40" i="3"/>
  <c r="BF40" i="3" s="1"/>
  <c r="T40" i="3"/>
  <c r="BE40" i="3" s="1"/>
  <c r="S40" i="3"/>
  <c r="BD40" i="3" s="1"/>
  <c r="R40" i="3"/>
  <c r="BC40" i="3" s="1"/>
  <c r="Q40" i="3"/>
  <c r="P40" i="3"/>
  <c r="O40" i="3"/>
  <c r="AQ40" i="3" s="1"/>
  <c r="N40" i="3"/>
  <c r="AP40" i="3" s="1"/>
  <c r="V39" i="3"/>
  <c r="AO39" i="3" s="1"/>
  <c r="U39" i="3"/>
  <c r="BF39" i="3" s="1"/>
  <c r="T39" i="3"/>
  <c r="BE39" i="3" s="1"/>
  <c r="S39" i="3"/>
  <c r="BD39" i="3" s="1"/>
  <c r="R39" i="3"/>
  <c r="BC39" i="3" s="1"/>
  <c r="Q39" i="3"/>
  <c r="P39" i="3"/>
  <c r="O39" i="3"/>
  <c r="AQ39" i="3" s="1"/>
  <c r="N39" i="3"/>
  <c r="AP39" i="3" s="1"/>
  <c r="V38" i="3"/>
  <c r="AO38" i="3" s="1"/>
  <c r="U38" i="3"/>
  <c r="BF38" i="3" s="1"/>
  <c r="T38" i="3"/>
  <c r="BE38" i="3" s="1"/>
  <c r="S38" i="3"/>
  <c r="BD38" i="3" s="1"/>
  <c r="R38" i="3"/>
  <c r="BC38" i="3" s="1"/>
  <c r="Q38" i="3"/>
  <c r="P38" i="3"/>
  <c r="O38" i="3"/>
  <c r="AQ38" i="3" s="1"/>
  <c r="N38" i="3"/>
  <c r="AG38" i="3" s="1"/>
  <c r="V37" i="3"/>
  <c r="AO37" i="3" s="1"/>
  <c r="U37" i="3"/>
  <c r="BF37" i="3" s="1"/>
  <c r="T37" i="3"/>
  <c r="BE37" i="3" s="1"/>
  <c r="S37" i="3"/>
  <c r="BD37" i="3" s="1"/>
  <c r="R37" i="3"/>
  <c r="BC37" i="3" s="1"/>
  <c r="Q37" i="3"/>
  <c r="P37" i="3"/>
  <c r="O37" i="3"/>
  <c r="AQ37" i="3" s="1"/>
  <c r="N37" i="3"/>
  <c r="AG37" i="3" s="1"/>
  <c r="V36" i="3"/>
  <c r="BG36" i="3" s="1"/>
  <c r="U36" i="3"/>
  <c r="BF36" i="3" s="1"/>
  <c r="T36" i="3"/>
  <c r="BE36" i="3" s="1"/>
  <c r="S36" i="3"/>
  <c r="BD36" i="3" s="1"/>
  <c r="R36" i="3"/>
  <c r="BC36" i="3" s="1"/>
  <c r="Q36" i="3"/>
  <c r="P36" i="3"/>
  <c r="O36" i="3"/>
  <c r="N36" i="3"/>
  <c r="AG36" i="3" s="1"/>
  <c r="V35" i="3"/>
  <c r="U35" i="3"/>
  <c r="BF35" i="3" s="1"/>
  <c r="T35" i="3"/>
  <c r="BE35" i="3" s="1"/>
  <c r="S35" i="3"/>
  <c r="BD35" i="3" s="1"/>
  <c r="R35" i="3"/>
  <c r="BC35" i="3" s="1"/>
  <c r="Q35" i="3"/>
  <c r="P35" i="3"/>
  <c r="O35" i="3"/>
  <c r="AQ35" i="3" s="1"/>
  <c r="N35" i="3"/>
  <c r="AG35" i="3" s="1"/>
  <c r="V34" i="3"/>
  <c r="AO34" i="3" s="1"/>
  <c r="U34" i="3"/>
  <c r="BF34" i="3" s="1"/>
  <c r="T34" i="3"/>
  <c r="BE34" i="3" s="1"/>
  <c r="S34" i="3"/>
  <c r="BD34" i="3" s="1"/>
  <c r="R34" i="3"/>
  <c r="AT34" i="3" s="1"/>
  <c r="Q34" i="3"/>
  <c r="P34" i="3"/>
  <c r="O34" i="3"/>
  <c r="AQ34" i="3" s="1"/>
  <c r="N34" i="3"/>
  <c r="V33" i="3"/>
  <c r="AO33" i="3" s="1"/>
  <c r="U33" i="3"/>
  <c r="BF33" i="3" s="1"/>
  <c r="T33" i="3"/>
  <c r="BE33" i="3" s="1"/>
  <c r="S33" i="3"/>
  <c r="AU33" i="3" s="1"/>
  <c r="R33" i="3"/>
  <c r="AT33" i="3" s="1"/>
  <c r="Q33" i="3"/>
  <c r="P33" i="3"/>
  <c r="O33" i="3"/>
  <c r="AQ33" i="3" s="1"/>
  <c r="N33" i="3"/>
  <c r="AG33" i="3" s="1"/>
  <c r="V32" i="3"/>
  <c r="AO32" i="3" s="1"/>
  <c r="U32" i="3"/>
  <c r="BF32" i="3" s="1"/>
  <c r="T32" i="3"/>
  <c r="BE32" i="3" s="1"/>
  <c r="S32" i="3"/>
  <c r="AU32" i="3" s="1"/>
  <c r="R32" i="3"/>
  <c r="AT32" i="3" s="1"/>
  <c r="Q32" i="3"/>
  <c r="P32" i="3"/>
  <c r="O32" i="3"/>
  <c r="N32" i="3"/>
  <c r="AY32" i="3" s="1"/>
  <c r="V31" i="3"/>
  <c r="AO31" i="3" s="1"/>
  <c r="U31" i="3"/>
  <c r="BF31" i="3" s="1"/>
  <c r="T31" i="3"/>
  <c r="S31" i="3"/>
  <c r="BD31" i="3" s="1"/>
  <c r="R31" i="3"/>
  <c r="Q31" i="3"/>
  <c r="AS31" i="3" s="1"/>
  <c r="P31" i="3"/>
  <c r="AI31" i="3" s="1"/>
  <c r="O31" i="3"/>
  <c r="AQ31" i="3" s="1"/>
  <c r="N31" i="3"/>
  <c r="AG31" i="3" s="1"/>
  <c r="V30" i="3"/>
  <c r="AO30" i="3" s="1"/>
  <c r="U30" i="3"/>
  <c r="T30" i="3"/>
  <c r="S30" i="3"/>
  <c r="BD30" i="3" s="1"/>
  <c r="R30" i="3"/>
  <c r="Q30" i="3"/>
  <c r="BB30" i="3" s="1"/>
  <c r="P30" i="3"/>
  <c r="AI30" i="3" s="1"/>
  <c r="O30" i="3"/>
  <c r="AQ30" i="3" s="1"/>
  <c r="N30" i="3"/>
  <c r="V29" i="3"/>
  <c r="AO29" i="3" s="1"/>
  <c r="U29" i="3"/>
  <c r="T29" i="3"/>
  <c r="S29" i="3"/>
  <c r="BD29" i="3" s="1"/>
  <c r="R29" i="3"/>
  <c r="BC29" i="3" s="1"/>
  <c r="Q29" i="3"/>
  <c r="AJ29" i="3" s="1"/>
  <c r="P29" i="3"/>
  <c r="AI29" i="3" s="1"/>
  <c r="O29" i="3"/>
  <c r="AQ29" i="3" s="1"/>
  <c r="N29" i="3"/>
  <c r="AG29" i="3" s="1"/>
  <c r="V28" i="3"/>
  <c r="AO28" i="3" s="1"/>
  <c r="U28" i="3"/>
  <c r="AW28" i="3" s="1"/>
  <c r="T28" i="3"/>
  <c r="AV28" i="3" s="1"/>
  <c r="S28" i="3"/>
  <c r="BD28" i="3" s="1"/>
  <c r="R28" i="3"/>
  <c r="BC28" i="3" s="1"/>
  <c r="Q28" i="3"/>
  <c r="AS28" i="3" s="1"/>
  <c r="P28" i="3"/>
  <c r="AI28" i="3" s="1"/>
  <c r="O28" i="3"/>
  <c r="AH28" i="3" s="1"/>
  <c r="N28" i="3"/>
  <c r="AG28" i="3" s="1"/>
  <c r="V27" i="3"/>
  <c r="AO27" i="3" s="1"/>
  <c r="U27" i="3"/>
  <c r="T27" i="3"/>
  <c r="S27" i="3"/>
  <c r="BD27" i="3" s="1"/>
  <c r="R27" i="3"/>
  <c r="BC27" i="3" s="1"/>
  <c r="Q27" i="3"/>
  <c r="BB27" i="3" s="1"/>
  <c r="P27" i="3"/>
  <c r="BA27" i="3" s="1"/>
  <c r="O27" i="3"/>
  <c r="AH27" i="3" s="1"/>
  <c r="N27" i="3"/>
  <c r="AG27" i="3" s="1"/>
  <c r="V26" i="3"/>
  <c r="AO26" i="3" s="1"/>
  <c r="U26" i="3"/>
  <c r="T26" i="3"/>
  <c r="S26" i="3"/>
  <c r="BD26" i="3" s="1"/>
  <c r="R26" i="3"/>
  <c r="BC26" i="3" s="1"/>
  <c r="Q26" i="3"/>
  <c r="BB26" i="3" s="1"/>
  <c r="P26" i="3"/>
  <c r="AI26" i="3" s="1"/>
  <c r="O26" i="3"/>
  <c r="AH26" i="3" s="1"/>
  <c r="N26" i="3"/>
  <c r="V25" i="3"/>
  <c r="AO25" i="3" s="1"/>
  <c r="U25" i="3"/>
  <c r="T25" i="3"/>
  <c r="S25" i="3"/>
  <c r="BD25" i="3" s="1"/>
  <c r="R25" i="3"/>
  <c r="BC25" i="3" s="1"/>
  <c r="Q25" i="3"/>
  <c r="AS25" i="3" s="1"/>
  <c r="P25" i="3"/>
  <c r="AI25" i="3" s="1"/>
  <c r="O25" i="3"/>
  <c r="AZ25" i="3" s="1"/>
  <c r="N25" i="3"/>
  <c r="AG25" i="3" s="1"/>
  <c r="V24" i="3"/>
  <c r="AO24" i="3" s="1"/>
  <c r="U24" i="3"/>
  <c r="AW24" i="3" s="1"/>
  <c r="T24" i="3"/>
  <c r="AV24" i="3" s="1"/>
  <c r="S24" i="3"/>
  <c r="BD24" i="3" s="1"/>
  <c r="R24" i="3"/>
  <c r="BC24" i="3" s="1"/>
  <c r="Q24" i="3"/>
  <c r="AS24" i="3" s="1"/>
  <c r="P24" i="3"/>
  <c r="AI24" i="3" s="1"/>
  <c r="O24" i="3"/>
  <c r="AH24" i="3" s="1"/>
  <c r="N24" i="3"/>
  <c r="AG24" i="3" s="1"/>
  <c r="V23" i="3"/>
  <c r="AO23" i="3" s="1"/>
  <c r="U23" i="3"/>
  <c r="T23" i="3"/>
  <c r="S23" i="3"/>
  <c r="BD23" i="3" s="1"/>
  <c r="R23" i="3"/>
  <c r="BC23" i="3" s="1"/>
  <c r="Q23" i="3"/>
  <c r="BB23" i="3" s="1"/>
  <c r="P23" i="3"/>
  <c r="BA23" i="3" s="1"/>
  <c r="O23" i="3"/>
  <c r="AH23" i="3" s="1"/>
  <c r="N23" i="3"/>
  <c r="AG23" i="3" s="1"/>
  <c r="U22" i="3"/>
  <c r="T22" i="3"/>
  <c r="S22" i="3"/>
  <c r="BD22" i="3" s="1"/>
  <c r="R22" i="3"/>
  <c r="BC22" i="3" s="1"/>
  <c r="Q22" i="3"/>
  <c r="BB22" i="3" s="1"/>
  <c r="P22" i="3"/>
  <c r="AI22" i="3" s="1"/>
  <c r="O22" i="3"/>
  <c r="AH22" i="3" s="1"/>
  <c r="N22" i="3"/>
  <c r="AY22" i="3" s="1"/>
  <c r="V21" i="3"/>
  <c r="AO21" i="3" s="1"/>
  <c r="U21" i="3"/>
  <c r="T21" i="3"/>
  <c r="S21" i="3"/>
  <c r="BD21" i="3" s="1"/>
  <c r="R21" i="3"/>
  <c r="BC21" i="3" s="1"/>
  <c r="Q21" i="3"/>
  <c r="BB21" i="3" s="1"/>
  <c r="P21" i="3"/>
  <c r="AI21" i="3" s="1"/>
  <c r="O21" i="3"/>
  <c r="AZ21" i="3" s="1"/>
  <c r="N21" i="3"/>
  <c r="AG21" i="3" s="1"/>
  <c r="V20" i="3"/>
  <c r="AO20" i="3" s="1"/>
  <c r="U20" i="3"/>
  <c r="AW20" i="3" s="1"/>
  <c r="T20" i="3"/>
  <c r="AV20" i="3" s="1"/>
  <c r="S20" i="3"/>
  <c r="BD20" i="3" s="1"/>
  <c r="R20" i="3"/>
  <c r="BC20" i="3" s="1"/>
  <c r="Q20" i="3"/>
  <c r="AS20" i="3" s="1"/>
  <c r="P20" i="3"/>
  <c r="AI20" i="3" s="1"/>
  <c r="O20" i="3"/>
  <c r="AH20" i="3" s="1"/>
  <c r="N20" i="3"/>
  <c r="AG20" i="3" s="1"/>
  <c r="V19" i="3"/>
  <c r="AO19" i="3" s="1"/>
  <c r="U19" i="3"/>
  <c r="T19" i="3"/>
  <c r="S19" i="3"/>
  <c r="BD19" i="3" s="1"/>
  <c r="R19" i="3"/>
  <c r="BC19" i="3" s="1"/>
  <c r="Q19" i="3"/>
  <c r="BB19" i="3" s="1"/>
  <c r="P19" i="3"/>
  <c r="AI19" i="3" s="1"/>
  <c r="O19" i="3"/>
  <c r="AH19" i="3" s="1"/>
  <c r="N19" i="3"/>
  <c r="AG19" i="3" s="1"/>
  <c r="V18" i="3"/>
  <c r="AO18" i="3" s="1"/>
  <c r="U18" i="3"/>
  <c r="T18" i="3"/>
  <c r="S18" i="3"/>
  <c r="BD18" i="3" s="1"/>
  <c r="R18" i="3"/>
  <c r="BC18" i="3" s="1"/>
  <c r="Q18" i="3"/>
  <c r="BB18" i="3" s="1"/>
  <c r="P18" i="3"/>
  <c r="AI18" i="3" s="1"/>
  <c r="O18" i="3"/>
  <c r="AQ18" i="3" s="1"/>
  <c r="N18" i="3"/>
  <c r="V17" i="3"/>
  <c r="AO17" i="3" s="1"/>
  <c r="U17" i="3"/>
  <c r="T17" i="3"/>
  <c r="BE17" i="3" s="1"/>
  <c r="S17" i="3"/>
  <c r="BD17" i="3" s="1"/>
  <c r="R17" i="3"/>
  <c r="BC17" i="3" s="1"/>
  <c r="Q17" i="3"/>
  <c r="AJ17" i="3" s="1"/>
  <c r="P17" i="3"/>
  <c r="BA17" i="3" s="1"/>
  <c r="O17" i="3"/>
  <c r="AZ17" i="3" s="1"/>
  <c r="N17" i="3"/>
  <c r="AY17" i="3" s="1"/>
  <c r="V16" i="3"/>
  <c r="AX16" i="3" s="1"/>
  <c r="U16" i="3"/>
  <c r="BF16" i="3" s="1"/>
  <c r="T16" i="3"/>
  <c r="AV16" i="3" s="1"/>
  <c r="S16" i="3"/>
  <c r="BD16" i="3" s="1"/>
  <c r="R16" i="3"/>
  <c r="AT16" i="3" s="1"/>
  <c r="Q16" i="3"/>
  <c r="AS16" i="3" s="1"/>
  <c r="P16" i="3"/>
  <c r="BA16" i="3" s="1"/>
  <c r="O16" i="3"/>
  <c r="AZ16" i="3" s="1"/>
  <c r="N16" i="3"/>
  <c r="AP16" i="3" s="1"/>
  <c r="V15" i="3"/>
  <c r="BG15" i="3" s="1"/>
  <c r="U15" i="3"/>
  <c r="BF15" i="3" s="1"/>
  <c r="T15" i="3"/>
  <c r="BE15" i="3" s="1"/>
  <c r="S15" i="3"/>
  <c r="AU15" i="3" s="1"/>
  <c r="R15" i="3"/>
  <c r="AT15" i="3" s="1"/>
  <c r="Q15" i="3"/>
  <c r="AS15" i="3" s="1"/>
  <c r="P15" i="3"/>
  <c r="AI15" i="3" s="1"/>
  <c r="O15" i="3"/>
  <c r="AQ15" i="3" s="1"/>
  <c r="N15" i="3"/>
  <c r="AP15" i="3" s="1"/>
  <c r="V14" i="3"/>
  <c r="AO14" i="3" s="1"/>
  <c r="U14" i="3"/>
  <c r="BF14" i="3" s="1"/>
  <c r="T14" i="3"/>
  <c r="BE14" i="3" s="1"/>
  <c r="S14" i="3"/>
  <c r="AL14" i="3" s="1"/>
  <c r="R14" i="3"/>
  <c r="BC14" i="3" s="1"/>
  <c r="Q14" i="3"/>
  <c r="BB14" i="3" s="1"/>
  <c r="P14" i="3"/>
  <c r="AR14" i="3" s="1"/>
  <c r="O14" i="3"/>
  <c r="AQ14" i="3" s="1"/>
  <c r="N14" i="3"/>
  <c r="AP14" i="3" s="1"/>
  <c r="V13" i="3"/>
  <c r="AO13" i="3" s="1"/>
  <c r="U13" i="3"/>
  <c r="BF13" i="3" s="1"/>
  <c r="T13" i="3"/>
  <c r="AM13" i="3" s="1"/>
  <c r="S13" i="3"/>
  <c r="BD13" i="3" s="1"/>
  <c r="R13" i="3"/>
  <c r="BC13" i="3" s="1"/>
  <c r="Q13" i="3"/>
  <c r="BB13" i="3" s="1"/>
  <c r="P13" i="3"/>
  <c r="AR13" i="3" s="1"/>
  <c r="O13" i="3"/>
  <c r="AZ13" i="3" s="1"/>
  <c r="N13" i="3"/>
  <c r="AP13" i="3" s="1"/>
  <c r="V12" i="3"/>
  <c r="BG12" i="3" s="1"/>
  <c r="U12" i="3"/>
  <c r="AN12" i="3" s="1"/>
  <c r="T12" i="3"/>
  <c r="BE12" i="3" s="1"/>
  <c r="S12" i="3"/>
  <c r="BD12" i="3" s="1"/>
  <c r="R12" i="3"/>
  <c r="BC12" i="3" s="1"/>
  <c r="Q12" i="3"/>
  <c r="BB12" i="3" s="1"/>
  <c r="P12" i="3"/>
  <c r="BA12" i="3" s="1"/>
  <c r="O12" i="3"/>
  <c r="AZ12" i="3" s="1"/>
  <c r="N12" i="3"/>
  <c r="AP12" i="3" s="1"/>
  <c r="V11" i="3"/>
  <c r="AX11" i="3" s="1"/>
  <c r="U11" i="3"/>
  <c r="AN11" i="3" s="1"/>
  <c r="T11" i="3"/>
  <c r="BE11" i="3" s="1"/>
  <c r="S11" i="3"/>
  <c r="BD11" i="3" s="1"/>
  <c r="R11" i="3"/>
  <c r="BC11" i="3" s="1"/>
  <c r="Q11" i="3"/>
  <c r="BB11" i="3" s="1"/>
  <c r="P11" i="3"/>
  <c r="BA11" i="3" s="1"/>
  <c r="O11" i="3"/>
  <c r="AZ11" i="3" s="1"/>
  <c r="N11" i="3"/>
  <c r="AP11" i="3" s="1"/>
  <c r="V10" i="3"/>
  <c r="AX10" i="3" s="1"/>
  <c r="U10" i="3"/>
  <c r="AN10" i="3" s="1"/>
  <c r="T10" i="3"/>
  <c r="BE10" i="3" s="1"/>
  <c r="S10" i="3"/>
  <c r="BD10" i="3" s="1"/>
  <c r="R10" i="3"/>
  <c r="BC10" i="3" s="1"/>
  <c r="Q10" i="3"/>
  <c r="BB10" i="3" s="1"/>
  <c r="P10" i="3"/>
  <c r="BA10" i="3" s="1"/>
  <c r="O10" i="3"/>
  <c r="AZ10" i="3" s="1"/>
  <c r="N10" i="3"/>
  <c r="AP10" i="3" s="1"/>
  <c r="V9" i="3"/>
  <c r="BG9" i="3" s="1"/>
  <c r="U9" i="3"/>
  <c r="AN9" i="3" s="1"/>
  <c r="T9" i="3"/>
  <c r="BE9" i="3" s="1"/>
  <c r="S9" i="3"/>
  <c r="BD9" i="3" s="1"/>
  <c r="R9" i="3"/>
  <c r="AK9" i="3" s="1"/>
  <c r="Q9" i="3"/>
  <c r="BB9" i="3" s="1"/>
  <c r="P9" i="3"/>
  <c r="BA9" i="3" s="1"/>
  <c r="O9" i="3"/>
  <c r="AZ9" i="3" s="1"/>
  <c r="N9" i="3"/>
  <c r="AP9" i="3" s="1"/>
  <c r="V8" i="3"/>
  <c r="AX8" i="3" s="1"/>
  <c r="U8" i="3"/>
  <c r="AN8" i="3" s="1"/>
  <c r="T8" i="3"/>
  <c r="AM8" i="3" s="1"/>
  <c r="S8" i="3"/>
  <c r="BD8" i="3" s="1"/>
  <c r="R8" i="3"/>
  <c r="BC8" i="3" s="1"/>
  <c r="Q8" i="3"/>
  <c r="BB8" i="3" s="1"/>
  <c r="P8" i="3"/>
  <c r="BA8" i="3" s="1"/>
  <c r="O8" i="3"/>
  <c r="AZ8" i="3" s="1"/>
  <c r="N8" i="3"/>
  <c r="AP8" i="3" s="1"/>
  <c r="V7" i="3"/>
  <c r="AX7" i="3" s="1"/>
  <c r="U7" i="3"/>
  <c r="AN7" i="3" s="1"/>
  <c r="T7" i="3"/>
  <c r="BE7" i="3" s="1"/>
  <c r="S7" i="3"/>
  <c r="BD7" i="3" s="1"/>
  <c r="R7" i="3"/>
  <c r="AK7" i="3" s="1"/>
  <c r="Q7" i="3"/>
  <c r="BB7" i="3" s="1"/>
  <c r="P7" i="3"/>
  <c r="BA7" i="3" s="1"/>
  <c r="O7" i="3"/>
  <c r="AZ7" i="3" s="1"/>
  <c r="N7" i="3"/>
  <c r="AP7" i="3" s="1"/>
  <c r="V6" i="3"/>
  <c r="BG6" i="3" s="1"/>
  <c r="U6" i="3"/>
  <c r="AN6" i="3" s="1"/>
  <c r="T6" i="3"/>
  <c r="BE6" i="3" s="1"/>
  <c r="S6" i="3"/>
  <c r="BD6" i="3" s="1"/>
  <c r="R6" i="3"/>
  <c r="BC6" i="3" s="1"/>
  <c r="Q6" i="3"/>
  <c r="BB6" i="3" s="1"/>
  <c r="P6" i="3"/>
  <c r="BA6" i="3" s="1"/>
  <c r="O6" i="3"/>
  <c r="AZ6" i="3" s="1"/>
  <c r="N6" i="3"/>
  <c r="AP6" i="3" s="1"/>
  <c r="V5" i="3"/>
  <c r="BG5" i="3" s="1"/>
  <c r="U5" i="3"/>
  <c r="AN5" i="3" s="1"/>
  <c r="T5" i="3"/>
  <c r="AM5" i="3" s="1"/>
  <c r="S5" i="3"/>
  <c r="BD5" i="3" s="1"/>
  <c r="R5" i="3"/>
  <c r="AK5" i="3" s="1"/>
  <c r="Q5" i="3"/>
  <c r="BB5" i="3" s="1"/>
  <c r="P5" i="3"/>
  <c r="BA5" i="3" s="1"/>
  <c r="O5" i="3"/>
  <c r="AZ5" i="3" s="1"/>
  <c r="N5" i="3"/>
  <c r="AP5" i="3" s="1"/>
  <c r="V4" i="3"/>
  <c r="AX4" i="3" s="1"/>
  <c r="U4" i="3"/>
  <c r="AN4" i="3" s="1"/>
  <c r="T4" i="3"/>
  <c r="AV4" i="3" s="1"/>
  <c r="S4" i="3"/>
  <c r="BD4" i="3" s="1"/>
  <c r="R4" i="3"/>
  <c r="BC4" i="3" s="1"/>
  <c r="Q4" i="3"/>
  <c r="BB4" i="3" s="1"/>
  <c r="P4" i="3"/>
  <c r="BA4" i="3" s="1"/>
  <c r="O4" i="3"/>
  <c r="AZ4" i="3" s="1"/>
  <c r="N4" i="3"/>
  <c r="AP4" i="3" s="1"/>
  <c r="V3" i="3"/>
  <c r="BG3" i="3" s="1"/>
  <c r="U3" i="3"/>
  <c r="AN3" i="3" s="1"/>
  <c r="T3" i="3"/>
  <c r="BE3" i="3" s="1"/>
  <c r="S3" i="3"/>
  <c r="BD3" i="3" s="1"/>
  <c r="R3" i="3"/>
  <c r="AK3" i="3" s="1"/>
  <c r="Q3" i="3"/>
  <c r="BB3" i="3" s="1"/>
  <c r="P3" i="3"/>
  <c r="BA3" i="3" s="1"/>
  <c r="O3" i="3"/>
  <c r="AZ3" i="3" s="1"/>
  <c r="N3" i="3"/>
  <c r="AP3" i="3" s="1"/>
  <c r="V2" i="3"/>
  <c r="AO2" i="3" s="1"/>
  <c r="U2" i="3"/>
  <c r="AW2" i="3" s="1"/>
  <c r="T2" i="3"/>
  <c r="AM2" i="3" s="1"/>
  <c r="S2" i="3"/>
  <c r="AU2" i="3" s="1"/>
  <c r="R2" i="3"/>
  <c r="AK2" i="3" s="1"/>
  <c r="Q2" i="3"/>
  <c r="AS2" i="3" s="1"/>
  <c r="P2" i="3"/>
  <c r="BA2" i="3" s="1"/>
  <c r="O2" i="3"/>
  <c r="AQ2" i="3" s="1"/>
  <c r="N2" i="3"/>
  <c r="AY2" i="3" s="1"/>
  <c r="B39" i="2"/>
  <c r="B40" i="2"/>
  <c r="BH39" i="2"/>
  <c r="BH40" i="2"/>
  <c r="B40" i="9" l="1"/>
  <c r="AA40" i="9"/>
  <c r="AB40" i="9" s="1"/>
  <c r="AI8" i="4"/>
  <c r="AS33" i="4"/>
  <c r="AG6" i="5"/>
  <c r="AM34" i="4"/>
  <c r="AH33" i="4"/>
  <c r="AW15" i="5"/>
  <c r="AG19" i="5"/>
  <c r="AX24" i="5"/>
  <c r="AO8" i="5"/>
  <c r="AS33" i="5"/>
  <c r="AH21" i="5"/>
  <c r="AK10" i="5"/>
  <c r="BB10" i="5"/>
  <c r="AT15" i="5"/>
  <c r="AU7" i="5"/>
  <c r="AJ20" i="5"/>
  <c r="AP20" i="5"/>
  <c r="AR20" i="5"/>
  <c r="AS20" i="5"/>
  <c r="AO20" i="5"/>
  <c r="AK21" i="5"/>
  <c r="AI10" i="5"/>
  <c r="AZ21" i="5"/>
  <c r="AH3" i="5"/>
  <c r="AO19" i="5"/>
  <c r="AU6" i="5"/>
  <c r="AP19" i="5"/>
  <c r="BF19" i="5"/>
  <c r="AT20" i="5"/>
  <c r="AU29" i="5"/>
  <c r="AG5" i="5"/>
  <c r="BG19" i="5"/>
  <c r="AU20" i="5"/>
  <c r="BE29" i="5"/>
  <c r="AL5" i="5"/>
  <c r="AZ9" i="5"/>
  <c r="AR15" i="5"/>
  <c r="AG28" i="5"/>
  <c r="BB5" i="5"/>
  <c r="BA9" i="5"/>
  <c r="BC12" i="5"/>
  <c r="AR28" i="5"/>
  <c r="AH8" i="5"/>
  <c r="AV15" i="5"/>
  <c r="AH25" i="5"/>
  <c r="AS28" i="5"/>
  <c r="BG25" i="5"/>
  <c r="AT28" i="5"/>
  <c r="AK34" i="5"/>
  <c r="AU28" i="5"/>
  <c r="AH33" i="5"/>
  <c r="AT34" i="5"/>
  <c r="AZ8" i="5"/>
  <c r="BB8" i="5"/>
  <c r="AH27" i="5"/>
  <c r="AQ33" i="5"/>
  <c r="AG7" i="5"/>
  <c r="AJ11" i="5"/>
  <c r="AH17" i="5"/>
  <c r="AW24" i="5"/>
  <c r="AR33" i="5"/>
  <c r="AY23" i="5"/>
  <c r="AX21" i="5"/>
  <c r="AH5" i="5"/>
  <c r="AI6" i="5"/>
  <c r="AJ7" i="5"/>
  <c r="AU18" i="5"/>
  <c r="AI5" i="5"/>
  <c r="AR6" i="5"/>
  <c r="AX18" i="5"/>
  <c r="BG21" i="5"/>
  <c r="AL27" i="5"/>
  <c r="AX7" i="5"/>
  <c r="AO13" i="5"/>
  <c r="BF18" i="5"/>
  <c r="BF27" i="5"/>
  <c r="AV28" i="5"/>
  <c r="AJ32" i="5"/>
  <c r="AT4" i="5"/>
  <c r="AV6" i="5"/>
  <c r="W10" i="5"/>
  <c r="AF10" i="5" s="1"/>
  <c r="BE13" i="5"/>
  <c r="BG27" i="5"/>
  <c r="AW32" i="5"/>
  <c r="AT33" i="5"/>
  <c r="AY4" i="5"/>
  <c r="AX6" i="5"/>
  <c r="AK17" i="5"/>
  <c r="AK25" i="5"/>
  <c r="AI26" i="5"/>
  <c r="AQ31" i="5"/>
  <c r="BE32" i="5"/>
  <c r="AH36" i="5"/>
  <c r="BE5" i="5"/>
  <c r="AG12" i="5"/>
  <c r="AL17" i="5"/>
  <c r="AL23" i="5"/>
  <c r="AO25" i="5"/>
  <c r="AV26" i="5"/>
  <c r="AR31" i="5"/>
  <c r="AK36" i="5"/>
  <c r="AG11" i="5"/>
  <c r="AH12" i="5"/>
  <c r="AT17" i="5"/>
  <c r="AO23" i="5"/>
  <c r="AJ24" i="5"/>
  <c r="BA26" i="5"/>
  <c r="AU31" i="5"/>
  <c r="AH10" i="5"/>
  <c r="AI11" i="5"/>
  <c r="AR23" i="5"/>
  <c r="AO24" i="5"/>
  <c r="AQ25" i="5"/>
  <c r="AI30" i="5"/>
  <c r="AX31" i="5"/>
  <c r="AX36" i="5"/>
  <c r="AU23" i="5"/>
  <c r="AR25" i="5"/>
  <c r="AR30" i="5"/>
  <c r="BA31" i="5"/>
  <c r="AY36" i="5"/>
  <c r="AX3" i="5"/>
  <c r="AY11" i="5"/>
  <c r="AV23" i="5"/>
  <c r="BF25" i="5"/>
  <c r="AH9" i="5"/>
  <c r="AZ10" i="5"/>
  <c r="AZ11" i="5"/>
  <c r="AI15" i="5"/>
  <c r="AW23" i="5"/>
  <c r="BB30" i="5"/>
  <c r="AP35" i="5"/>
  <c r="BA36" i="5"/>
  <c r="AJ9" i="5"/>
  <c r="AL15" i="5"/>
  <c r="AG20" i="5"/>
  <c r="BE22" i="5"/>
  <c r="AX23" i="5"/>
  <c r="BC6" i="5"/>
  <c r="AY7" i="5"/>
  <c r="AO9" i="5"/>
  <c r="BG13" i="5"/>
  <c r="AQ14" i="5"/>
  <c r="AQ20" i="5"/>
  <c r="BG32" i="5"/>
  <c r="AU4" i="5"/>
  <c r="AK5" i="5"/>
  <c r="AY8" i="5"/>
  <c r="AY9" i="5"/>
  <c r="AY10" i="5"/>
  <c r="AR14" i="5"/>
  <c r="AH29" i="5"/>
  <c r="AS34" i="5"/>
  <c r="AI37" i="5"/>
  <c r="AG3" i="5"/>
  <c r="BA14" i="5"/>
  <c r="AU15" i="5"/>
  <c r="AJ16" i="5"/>
  <c r="AK29" i="5"/>
  <c r="AQ35" i="5"/>
  <c r="AS37" i="5"/>
  <c r="AU2" i="5"/>
  <c r="AN5" i="5"/>
  <c r="AO16" i="5"/>
  <c r="BB24" i="5"/>
  <c r="AO29" i="5"/>
  <c r="AU34" i="5"/>
  <c r="BF35" i="5"/>
  <c r="AW5" i="5"/>
  <c r="AO12" i="5"/>
  <c r="BA23" i="5"/>
  <c r="BE24" i="5"/>
  <c r="AY28" i="5"/>
  <c r="BG35" i="5"/>
  <c r="AU37" i="5"/>
  <c r="AY38" i="5"/>
  <c r="AW2" i="5"/>
  <c r="AY3" i="5"/>
  <c r="AY5" i="5"/>
  <c r="AV12" i="5"/>
  <c r="AG13" i="5"/>
  <c r="AX15" i="5"/>
  <c r="AX16" i="5"/>
  <c r="AI18" i="5"/>
  <c r="AV20" i="5"/>
  <c r="AS25" i="5"/>
  <c r="AK26" i="5"/>
  <c r="BB28" i="5"/>
  <c r="AV29" i="5"/>
  <c r="BF33" i="5"/>
  <c r="AW34" i="5"/>
  <c r="AZ38" i="5"/>
  <c r="AZ3" i="5"/>
  <c r="AK6" i="5"/>
  <c r="BC11" i="5"/>
  <c r="AX12" i="5"/>
  <c r="AH13" i="5"/>
  <c r="AY15" i="5"/>
  <c r="BB16" i="5"/>
  <c r="AK18" i="5"/>
  <c r="AU21" i="5"/>
  <c r="AI22" i="5"/>
  <c r="AT25" i="5"/>
  <c r="AS26" i="5"/>
  <c r="BE28" i="5"/>
  <c r="AW29" i="5"/>
  <c r="BG33" i="5"/>
  <c r="AX34" i="5"/>
  <c r="BG36" i="5"/>
  <c r="AN6" i="5"/>
  <c r="W7" i="5"/>
  <c r="AA7" i="5" s="1"/>
  <c r="AY12" i="5"/>
  <c r="AI13" i="5"/>
  <c r="BE16" i="5"/>
  <c r="AQ17" i="5"/>
  <c r="AV21" i="5"/>
  <c r="AT26" i="5"/>
  <c r="BG28" i="5"/>
  <c r="AX29" i="5"/>
  <c r="AQ30" i="5"/>
  <c r="AL31" i="5"/>
  <c r="BF34" i="5"/>
  <c r="BC5" i="5"/>
  <c r="AZ12" i="5"/>
  <c r="BF15" i="5"/>
  <c r="AR17" i="5"/>
  <c r="AT18" i="5"/>
  <c r="BE20" i="5"/>
  <c r="AW21" i="5"/>
  <c r="AQ22" i="5"/>
  <c r="AU26" i="5"/>
  <c r="AG27" i="5"/>
  <c r="AZ29" i="5"/>
  <c r="BB37" i="5"/>
  <c r="BA12" i="5"/>
  <c r="AS17" i="5"/>
  <c r="AR22" i="5"/>
  <c r="N41" i="5"/>
  <c r="AP13" i="5"/>
  <c r="AV18" i="5"/>
  <c r="AW26" i="5"/>
  <c r="AS31" i="5"/>
  <c r="AW6" i="5"/>
  <c r="AH7" i="5"/>
  <c r="AG8" i="5"/>
  <c r="BE12" i="5"/>
  <c r="AW18" i="5"/>
  <c r="BE21" i="5"/>
  <c r="AQ23" i="5"/>
  <c r="AX26" i="5"/>
  <c r="AO27" i="5"/>
  <c r="BE30" i="5"/>
  <c r="AT31" i="5"/>
  <c r="AO32" i="5"/>
  <c r="AK33" i="5"/>
  <c r="AP27" i="5"/>
  <c r="AY6" i="5"/>
  <c r="AO7" i="5"/>
  <c r="AI8" i="5"/>
  <c r="AG9" i="5"/>
  <c r="AG10" i="5"/>
  <c r="AZ13" i="5"/>
  <c r="BA18" i="5"/>
  <c r="AL19" i="5"/>
  <c r="BF22" i="5"/>
  <c r="AS23" i="5"/>
  <c r="BE26" i="5"/>
  <c r="AV31" i="5"/>
  <c r="AO33" i="5"/>
  <c r="AZ6" i="5"/>
  <c r="BE18" i="5"/>
  <c r="AT23" i="5"/>
  <c r="BF26" i="5"/>
  <c r="AQ28" i="5"/>
  <c r="AW31" i="5"/>
  <c r="BB32" i="5"/>
  <c r="AI3" i="5"/>
  <c r="AO4" i="5"/>
  <c r="AV7" i="5"/>
  <c r="AV9" i="5"/>
  <c r="BF10" i="5"/>
  <c r="AN10" i="5"/>
  <c r="AW10" i="5"/>
  <c r="AX11" i="5"/>
  <c r="W12" i="5"/>
  <c r="AD12" i="5" s="1"/>
  <c r="AZ15" i="5"/>
  <c r="AH15" i="5"/>
  <c r="AR16" i="5"/>
  <c r="BA16" i="5"/>
  <c r="AI16" i="5"/>
  <c r="AS35" i="5"/>
  <c r="AT8" i="5"/>
  <c r="W16" i="5"/>
  <c r="AF16" i="5" s="1"/>
  <c r="AP16" i="5"/>
  <c r="P41" i="5"/>
  <c r="AG2" i="5"/>
  <c r="BA3" i="5"/>
  <c r="W4" i="5"/>
  <c r="Z4" i="5" s="1"/>
  <c r="AR4" i="5"/>
  <c r="AW7" i="5"/>
  <c r="BF8" i="5"/>
  <c r="AN8" i="5"/>
  <c r="AV8" i="5"/>
  <c r="BF9" i="5"/>
  <c r="AN9" i="5"/>
  <c r="AW9" i="5"/>
  <c r="AX10" i="5"/>
  <c r="W11" i="5"/>
  <c r="AE11" i="5" s="1"/>
  <c r="AT9" i="5"/>
  <c r="AV11" i="5"/>
  <c r="AW11" i="5"/>
  <c r="Q41" i="5"/>
  <c r="AH2" i="5"/>
  <c r="AK3" i="5"/>
  <c r="AS5" i="5"/>
  <c r="AX9" i="5"/>
  <c r="BB15" i="5"/>
  <c r="AJ15" i="5"/>
  <c r="AQ15" i="5"/>
  <c r="BC16" i="5"/>
  <c r="AT16" i="5"/>
  <c r="BB18" i="5"/>
  <c r="AJ18" i="5"/>
  <c r="AS22" i="5"/>
  <c r="W32" i="5"/>
  <c r="AA32" i="5" s="1"/>
  <c r="AP32" i="5"/>
  <c r="AY32" i="5"/>
  <c r="AG32" i="5"/>
  <c r="Y39" i="5"/>
  <c r="AQ39" i="5"/>
  <c r="AH39" i="5"/>
  <c r="AZ39" i="5"/>
  <c r="AM19" i="5"/>
  <c r="AV19" i="5"/>
  <c r="BE19" i="5"/>
  <c r="AP40" i="5"/>
  <c r="W40" i="5"/>
  <c r="X40" i="5" s="1"/>
  <c r="BH40" i="5" s="1"/>
  <c r="B40" i="5" s="1"/>
  <c r="AG40" i="5"/>
  <c r="AY40" i="5"/>
  <c r="AN4" i="5"/>
  <c r="AV10" i="5"/>
  <c r="AY2" i="5"/>
  <c r="R41" i="5"/>
  <c r="AI2" i="5"/>
  <c r="AZ2" i="5"/>
  <c r="AL3" i="5"/>
  <c r="BC3" i="5"/>
  <c r="W8" i="5"/>
  <c r="AC8" i="5" s="1"/>
  <c r="AX8" i="5"/>
  <c r="W9" i="5"/>
  <c r="AE9" i="5" s="1"/>
  <c r="BD16" i="5"/>
  <c r="AU16" i="5"/>
  <c r="AL16" i="5"/>
  <c r="BC22" i="5"/>
  <c r="AT22" i="5"/>
  <c r="AK22" i="5"/>
  <c r="BD25" i="5"/>
  <c r="AU25" i="5"/>
  <c r="AN28" i="5"/>
  <c r="BF28" i="5"/>
  <c r="AW28" i="5"/>
  <c r="AI39" i="5"/>
  <c r="BA39" i="5"/>
  <c r="AR39" i="5"/>
  <c r="AD7" i="5"/>
  <c r="AQ16" i="5"/>
  <c r="BB3" i="5"/>
  <c r="S41" i="5"/>
  <c r="AJ2" i="5"/>
  <c r="BA2" i="5"/>
  <c r="AM3" i="5"/>
  <c r="BD3" i="5"/>
  <c r="AV4" i="5"/>
  <c r="AH6" i="5"/>
  <c r="BB6" i="5"/>
  <c r="AZ7" i="5"/>
  <c r="AS15" i="5"/>
  <c r="AM25" i="5"/>
  <c r="AV25" i="5"/>
  <c r="AX28" i="5"/>
  <c r="BF12" i="5"/>
  <c r="AN12" i="5"/>
  <c r="BA35" i="5"/>
  <c r="AR35" i="5"/>
  <c r="T41" i="5"/>
  <c r="AK2" i="5"/>
  <c r="BB2" i="5"/>
  <c r="W3" i="5"/>
  <c r="AA3" i="5" s="1"/>
  <c r="AN3" i="5"/>
  <c r="BE3" i="5"/>
  <c r="AD4" i="5"/>
  <c r="AW4" i="5"/>
  <c r="BA7" i="5"/>
  <c r="AN16" i="5"/>
  <c r="BF16" i="5"/>
  <c r="AN20" i="5"/>
  <c r="BF20" i="5"/>
  <c r="AW20" i="5"/>
  <c r="U41" i="5"/>
  <c r="AL2" i="5"/>
  <c r="BC2" i="5"/>
  <c r="AO3" i="5"/>
  <c r="BF3" i="5"/>
  <c r="AX4" i="5"/>
  <c r="AO5" i="5"/>
  <c r="BD6" i="5"/>
  <c r="AH11" i="5"/>
  <c r="AR13" i="5"/>
  <c r="BC14" i="5"/>
  <c r="AT14" i="5"/>
  <c r="AS14" i="5"/>
  <c r="AX20" i="5"/>
  <c r="AI35" i="5"/>
  <c r="AJ38" i="5"/>
  <c r="BB38" i="5"/>
  <c r="AS38" i="5"/>
  <c r="AM4" i="5"/>
  <c r="BD8" i="5"/>
  <c r="BG2" i="5"/>
  <c r="V41" i="5"/>
  <c r="AM2" i="5"/>
  <c r="AR5" i="5"/>
  <c r="AS6" i="5"/>
  <c r="BE6" i="5"/>
  <c r="BC7" i="5"/>
  <c r="BC9" i="5"/>
  <c r="BE10" i="5"/>
  <c r="AS13" i="5"/>
  <c r="BB13" i="5"/>
  <c r="AU14" i="5"/>
  <c r="AX22" i="5"/>
  <c r="BG22" i="5"/>
  <c r="AO22" i="5"/>
  <c r="AJ35" i="5"/>
  <c r="BC38" i="5"/>
  <c r="AT38" i="5"/>
  <c r="W2" i="5"/>
  <c r="AA2" i="5" s="1"/>
  <c r="AN2" i="5"/>
  <c r="BE2" i="5"/>
  <c r="AG4" i="5"/>
  <c r="AZ4" i="5"/>
  <c r="W5" i="5"/>
  <c r="Z5" i="5" s="1"/>
  <c r="AU5" i="5"/>
  <c r="BD7" i="5"/>
  <c r="BC8" i="5"/>
  <c r="BE9" i="5"/>
  <c r="BC13" i="5"/>
  <c r="AT13" i="5"/>
  <c r="AM14" i="5"/>
  <c r="AV14" i="5"/>
  <c r="BF37" i="5"/>
  <c r="AN37" i="5"/>
  <c r="AW37" i="5"/>
  <c r="BD10" i="5"/>
  <c r="W18" i="5"/>
  <c r="Z18" i="5" s="1"/>
  <c r="AP18" i="5"/>
  <c r="AY18" i="5"/>
  <c r="AG18" i="5"/>
  <c r="AO2" i="5"/>
  <c r="AS3" i="5"/>
  <c r="AH4" i="5"/>
  <c r="AV5" i="5"/>
  <c r="BE7" i="5"/>
  <c r="BE8" i="5"/>
  <c r="AR12" i="5"/>
  <c r="BD13" i="5"/>
  <c r="AL13" i="5"/>
  <c r="AU13" i="5"/>
  <c r="AN14" i="5"/>
  <c r="AW14" i="5"/>
  <c r="BB14" i="5"/>
  <c r="AG16" i="5"/>
  <c r="AU17" i="5"/>
  <c r="AQ19" i="5"/>
  <c r="AZ19" i="5"/>
  <c r="W21" i="5"/>
  <c r="X21" i="5" s="1"/>
  <c r="AP21" i="5"/>
  <c r="AY21" i="5"/>
  <c r="AG21" i="5"/>
  <c r="AJ22" i="5"/>
  <c r="AL25" i="5"/>
  <c r="BD33" i="5"/>
  <c r="AU33" i="5"/>
  <c r="AO37" i="5"/>
  <c r="BG37" i="5"/>
  <c r="AX37" i="5"/>
  <c r="AP2" i="5"/>
  <c r="AI4" i="5"/>
  <c r="AR7" i="5"/>
  <c r="AR11" i="5"/>
  <c r="AS12" i="5"/>
  <c r="BB12" i="5"/>
  <c r="AV13" i="5"/>
  <c r="AX14" i="5"/>
  <c r="AH16" i="5"/>
  <c r="AR19" i="5"/>
  <c r="BA19" i="5"/>
  <c r="AM33" i="5"/>
  <c r="AV33" i="5"/>
  <c r="BB35" i="5"/>
  <c r="BD9" i="5"/>
  <c r="AR2" i="5"/>
  <c r="AS4" i="5"/>
  <c r="AA4" i="5"/>
  <c r="AJ4" i="5"/>
  <c r="BC4" i="5"/>
  <c r="AB5" i="5"/>
  <c r="AX5" i="5"/>
  <c r="AO6" i="5"/>
  <c r="AS7" i="5"/>
  <c r="AK9" i="5"/>
  <c r="AR10" i="5"/>
  <c r="AL10" i="5"/>
  <c r="AS11" i="5"/>
  <c r="AM11" i="5"/>
  <c r="AT12" i="5"/>
  <c r="BF13" i="5"/>
  <c r="AN13" i="5"/>
  <c r="AW13" i="5"/>
  <c r="BF14" i="5"/>
  <c r="AM17" i="5"/>
  <c r="AV17" i="5"/>
  <c r="BE17" i="5"/>
  <c r="AS19" i="5"/>
  <c r="BB19" i="5"/>
  <c r="AR21" i="5"/>
  <c r="BA21" i="5"/>
  <c r="AI21" i="5"/>
  <c r="AQ27" i="5"/>
  <c r="O41" i="5"/>
  <c r="AU10" i="5"/>
  <c r="BF11" i="5"/>
  <c r="AN11" i="5"/>
  <c r="Y40" i="5"/>
  <c r="AQ40" i="5"/>
  <c r="AH40" i="5"/>
  <c r="AZ40" i="5"/>
  <c r="AS2" i="5"/>
  <c r="AT7" i="5"/>
  <c r="AM7" i="5"/>
  <c r="AR8" i="5"/>
  <c r="AK8" i="5"/>
  <c r="AR9" i="5"/>
  <c r="AL9" i="5"/>
  <c r="AS10" i="5"/>
  <c r="AM10" i="5"/>
  <c r="AT11" i="5"/>
  <c r="AO11" i="5"/>
  <c r="BD12" i="5"/>
  <c r="AL12" i="5"/>
  <c r="BG14" i="5"/>
  <c r="AK16" i="5"/>
  <c r="AN17" i="5"/>
  <c r="AW17" i="5"/>
  <c r="BF17" i="5"/>
  <c r="BC19" i="5"/>
  <c r="AT19" i="5"/>
  <c r="AK19" i="5"/>
  <c r="W24" i="5"/>
  <c r="Z24" i="5" s="1"/>
  <c r="AP24" i="5"/>
  <c r="AY24" i="5"/>
  <c r="AG24" i="5"/>
  <c r="AR27" i="5"/>
  <c r="BA27" i="5"/>
  <c r="AI27" i="5"/>
  <c r="AS30" i="5"/>
  <c r="AK38" i="5"/>
  <c r="AT2" i="5"/>
  <c r="AC4" i="5"/>
  <c r="AL4" i="5"/>
  <c r="AF5" i="5"/>
  <c r="AZ5" i="5"/>
  <c r="W6" i="5"/>
  <c r="AC6" i="5" s="1"/>
  <c r="AN7" i="5"/>
  <c r="AS8" i="5"/>
  <c r="AL8" i="5"/>
  <c r="AS9" i="5"/>
  <c r="AM9" i="5"/>
  <c r="AT10" i="5"/>
  <c r="AO10" i="5"/>
  <c r="BD11" i="5"/>
  <c r="AU11" i="5"/>
  <c r="AW12" i="5"/>
  <c r="W13" i="5"/>
  <c r="AD13" i="5" s="1"/>
  <c r="AX17" i="5"/>
  <c r="BG17" i="5"/>
  <c r="BC30" i="5"/>
  <c r="AT30" i="5"/>
  <c r="AK30" i="5"/>
  <c r="AK35" i="5"/>
  <c r="AA39" i="5"/>
  <c r="Z40" i="5"/>
  <c r="AL22" i="5"/>
  <c r="AH24" i="5"/>
  <c r="AZ24" i="5"/>
  <c r="AJ27" i="5"/>
  <c r="BB27" i="5"/>
  <c r="W29" i="5"/>
  <c r="Z29" i="5" s="1"/>
  <c r="AL30" i="5"/>
  <c r="BF30" i="5"/>
  <c r="AH32" i="5"/>
  <c r="AZ32" i="5"/>
  <c r="AL35" i="5"/>
  <c r="BE38" i="5"/>
  <c r="AM38" i="5"/>
  <c r="AA40" i="5"/>
  <c r="AL40" i="5"/>
  <c r="AI24" i="5"/>
  <c r="BA24" i="5"/>
  <c r="AK27" i="5"/>
  <c r="BE27" i="5"/>
  <c r="AG29" i="5"/>
  <c r="AY29" i="5"/>
  <c r="AO30" i="5"/>
  <c r="BG30" i="5"/>
  <c r="AI32" i="5"/>
  <c r="BA32" i="5"/>
  <c r="BE35" i="5"/>
  <c r="AM35" i="5"/>
  <c r="BF38" i="5"/>
  <c r="AN38" i="5"/>
  <c r="AS39" i="5"/>
  <c r="AR40" i="5"/>
  <c r="W26" i="5"/>
  <c r="Z26" i="5" s="1"/>
  <c r="W34" i="5"/>
  <c r="X34" i="5" s="1"/>
  <c r="AP36" i="5"/>
  <c r="W36" i="5"/>
  <c r="AA36" i="5" s="1"/>
  <c r="AO38" i="5"/>
  <c r="BG38" i="5"/>
  <c r="AU38" i="5"/>
  <c r="BE39" i="5"/>
  <c r="AM39" i="5"/>
  <c r="AT39" i="5"/>
  <c r="AS40" i="5"/>
  <c r="AK24" i="5"/>
  <c r="AG26" i="5"/>
  <c r="AY26" i="5"/>
  <c r="AI29" i="5"/>
  <c r="BA29" i="5"/>
  <c r="AK32" i="5"/>
  <c r="AG34" i="5"/>
  <c r="AY34" i="5"/>
  <c r="Y36" i="5"/>
  <c r="AV38" i="5"/>
  <c r="BF39" i="5"/>
  <c r="AN39" i="5"/>
  <c r="AU39" i="5"/>
  <c r="BE40" i="5"/>
  <c r="AM40" i="5"/>
  <c r="AT40" i="5"/>
  <c r="W15" i="5"/>
  <c r="Y15" i="5" s="1"/>
  <c r="AH18" i="5"/>
  <c r="AZ18" i="5"/>
  <c r="AJ21" i="5"/>
  <c r="BB21" i="5"/>
  <c r="W23" i="5"/>
  <c r="X23" i="5" s="1"/>
  <c r="AL24" i="5"/>
  <c r="BF24" i="5"/>
  <c r="AH26" i="5"/>
  <c r="AZ26" i="5"/>
  <c r="AJ29" i="5"/>
  <c r="BB29" i="5"/>
  <c r="W31" i="5"/>
  <c r="X31" i="5" s="1"/>
  <c r="AL32" i="5"/>
  <c r="BF32" i="5"/>
  <c r="AH34" i="5"/>
  <c r="AZ34" i="5"/>
  <c r="Z36" i="5"/>
  <c r="AJ36" i="5"/>
  <c r="AZ37" i="5"/>
  <c r="AW38" i="5"/>
  <c r="AO39" i="5"/>
  <c r="BG39" i="5"/>
  <c r="AV39" i="5"/>
  <c r="BF40" i="5"/>
  <c r="AN40" i="5"/>
  <c r="AU40" i="5"/>
  <c r="AY31" i="5"/>
  <c r="AI34" i="5"/>
  <c r="BA34" i="5"/>
  <c r="AT35" i="5"/>
  <c r="AX38" i="5"/>
  <c r="AB39" i="5"/>
  <c r="AW39" i="5"/>
  <c r="AO40" i="5"/>
  <c r="BG40" i="5"/>
  <c r="AV40" i="5"/>
  <c r="W20" i="5"/>
  <c r="AF20" i="5" s="1"/>
  <c r="AL21" i="5"/>
  <c r="BF21" i="5"/>
  <c r="AH23" i="5"/>
  <c r="AJ26" i="5"/>
  <c r="W28" i="5"/>
  <c r="AE28" i="5" s="1"/>
  <c r="AL29" i="5"/>
  <c r="BF29" i="5"/>
  <c r="AH31" i="5"/>
  <c r="AJ34" i="5"/>
  <c r="AU35" i="5"/>
  <c r="AL36" i="5"/>
  <c r="AP37" i="5"/>
  <c r="W37" i="5"/>
  <c r="Y37" i="5" s="1"/>
  <c r="AD38" i="5"/>
  <c r="AC39" i="5"/>
  <c r="AX39" i="5"/>
  <c r="AB40" i="5"/>
  <c r="AW40" i="5"/>
  <c r="AU22" i="5"/>
  <c r="AW25" i="5"/>
  <c r="AU30" i="5"/>
  <c r="AW33" i="5"/>
  <c r="AV35" i="5"/>
  <c r="AQ36" i="5"/>
  <c r="AD39" i="5"/>
  <c r="AC40" i="5"/>
  <c r="AX40" i="5"/>
  <c r="W17" i="5"/>
  <c r="AF17" i="5" s="1"/>
  <c r="AL18" i="5"/>
  <c r="AH20" i="5"/>
  <c r="AV22" i="5"/>
  <c r="AJ23" i="5"/>
  <c r="W25" i="5"/>
  <c r="AE25" i="5" s="1"/>
  <c r="AL26" i="5"/>
  <c r="AT27" i="5"/>
  <c r="AH28" i="5"/>
  <c r="AP29" i="5"/>
  <c r="AV30" i="5"/>
  <c r="AJ31" i="5"/>
  <c r="W33" i="5"/>
  <c r="AE33" i="5" s="1"/>
  <c r="BE34" i="5"/>
  <c r="AM34" i="5"/>
  <c r="AL34" i="5"/>
  <c r="BG34" i="5"/>
  <c r="AW35" i="5"/>
  <c r="BE36" i="5"/>
  <c r="AM36" i="5"/>
  <c r="AR36" i="5"/>
  <c r="BA38" i="5"/>
  <c r="AE39" i="5"/>
  <c r="AD40" i="5"/>
  <c r="AK15" i="5"/>
  <c r="BE15" i="5"/>
  <c r="AG17" i="5"/>
  <c r="AY17" i="5"/>
  <c r="AO18" i="5"/>
  <c r="AU19" i="5"/>
  <c r="AI20" i="5"/>
  <c r="AW22" i="5"/>
  <c r="AK23" i="5"/>
  <c r="BE23" i="5"/>
  <c r="AG25" i="5"/>
  <c r="AY25" i="5"/>
  <c r="AO26" i="5"/>
  <c r="AU27" i="5"/>
  <c r="AI28" i="5"/>
  <c r="AW30" i="5"/>
  <c r="AK31" i="5"/>
  <c r="BE31" i="5"/>
  <c r="AG33" i="5"/>
  <c r="AY33" i="5"/>
  <c r="AX35" i="5"/>
  <c r="BF36" i="5"/>
  <c r="AN36" i="5"/>
  <c r="AS36" i="5"/>
  <c r="AK37" i="5"/>
  <c r="AF39" i="5"/>
  <c r="AE40" i="5"/>
  <c r="W14" i="5"/>
  <c r="X14" i="5" s="1"/>
  <c r="W22" i="5"/>
  <c r="AD22" i="5" s="1"/>
  <c r="BF23" i="5"/>
  <c r="AT24" i="5"/>
  <c r="AP26" i="5"/>
  <c r="AV27" i="5"/>
  <c r="W30" i="5"/>
  <c r="AB30" i="5" s="1"/>
  <c r="BF31" i="5"/>
  <c r="AT32" i="5"/>
  <c r="AP34" i="5"/>
  <c r="AT36" i="5"/>
  <c r="AL37" i="5"/>
  <c r="AP38" i="5"/>
  <c r="W38" i="5"/>
  <c r="AB38" i="5" s="1"/>
  <c r="BB39" i="5"/>
  <c r="AF40" i="5"/>
  <c r="BA40" i="5"/>
  <c r="AG14" i="5"/>
  <c r="AY14" i="5"/>
  <c r="AO15" i="5"/>
  <c r="AI17" i="5"/>
  <c r="AW19" i="5"/>
  <c r="AK20" i="5"/>
  <c r="AG22" i="5"/>
  <c r="AY22" i="5"/>
  <c r="AU24" i="5"/>
  <c r="AI25" i="5"/>
  <c r="AW27" i="5"/>
  <c r="AK28" i="5"/>
  <c r="AG30" i="5"/>
  <c r="AY30" i="5"/>
  <c r="AO31" i="5"/>
  <c r="AU32" i="5"/>
  <c r="AI33" i="5"/>
  <c r="W35" i="5"/>
  <c r="X35" i="5" s="1"/>
  <c r="AG35" i="5"/>
  <c r="AU36" i="5"/>
  <c r="AQ37" i="5"/>
  <c r="AQ38" i="5"/>
  <c r="BB40" i="5"/>
  <c r="AH14" i="5"/>
  <c r="AP15" i="5"/>
  <c r="AV16" i="5"/>
  <c r="AJ17" i="5"/>
  <c r="W19" i="5"/>
  <c r="AB19" i="5" s="1"/>
  <c r="AL20" i="5"/>
  <c r="AB21" i="5"/>
  <c r="AT21" i="5"/>
  <c r="AH22" i="5"/>
  <c r="AP23" i="5"/>
  <c r="AV24" i="5"/>
  <c r="AJ25" i="5"/>
  <c r="W27" i="5"/>
  <c r="AA27" i="5" s="1"/>
  <c r="AL28" i="5"/>
  <c r="AT29" i="5"/>
  <c r="AH30" i="5"/>
  <c r="AP31" i="5"/>
  <c r="AV32" i="5"/>
  <c r="AJ33" i="5"/>
  <c r="AH35" i="5"/>
  <c r="AB36" i="5"/>
  <c r="AV36" i="5"/>
  <c r="BE37" i="5"/>
  <c r="AM37" i="5"/>
  <c r="AR37" i="5"/>
  <c r="Z38" i="5"/>
  <c r="AP39" i="5"/>
  <c r="X39" i="5"/>
  <c r="W39" i="5"/>
  <c r="Z39" i="5" s="1"/>
  <c r="AJ16" i="4"/>
  <c r="AI11" i="4"/>
  <c r="AJ6" i="4"/>
  <c r="AZ30" i="4"/>
  <c r="AG22" i="4"/>
  <c r="AH4" i="4"/>
  <c r="BC17" i="4"/>
  <c r="AY4" i="4"/>
  <c r="AY22" i="4"/>
  <c r="AV5" i="4"/>
  <c r="AW10" i="4"/>
  <c r="AI15" i="4"/>
  <c r="AZ4" i="4"/>
  <c r="AM27" i="4"/>
  <c r="BF4" i="4"/>
  <c r="AT15" i="4"/>
  <c r="AH21" i="4"/>
  <c r="BA35" i="4"/>
  <c r="AG12" i="4"/>
  <c r="AJ21" i="4"/>
  <c r="AL12" i="4"/>
  <c r="AV18" i="4"/>
  <c r="BB21" i="4"/>
  <c r="AO3" i="4"/>
  <c r="AY9" i="4"/>
  <c r="AW18" i="4"/>
  <c r="AZ26" i="4"/>
  <c r="AX18" i="4"/>
  <c r="BA26" i="4"/>
  <c r="AG34" i="4"/>
  <c r="BC26" i="4"/>
  <c r="BA34" i="4"/>
  <c r="AW5" i="4"/>
  <c r="AO8" i="4"/>
  <c r="AM15" i="4"/>
  <c r="AG11" i="4"/>
  <c r="AX16" i="4"/>
  <c r="AK20" i="4"/>
  <c r="AL25" i="4"/>
  <c r="AM20" i="4"/>
  <c r="AV25" i="4"/>
  <c r="AX3" i="4"/>
  <c r="AI7" i="4"/>
  <c r="AZ11" i="4"/>
  <c r="BA14" i="4"/>
  <c r="AX15" i="4"/>
  <c r="AH19" i="4"/>
  <c r="AJ30" i="4"/>
  <c r="AG31" i="4"/>
  <c r="AY33" i="4"/>
  <c r="AP7" i="4"/>
  <c r="BB14" i="4"/>
  <c r="AI19" i="4"/>
  <c r="AK30" i="4"/>
  <c r="AJ31" i="4"/>
  <c r="AU32" i="4"/>
  <c r="BB33" i="4"/>
  <c r="BA7" i="4"/>
  <c r="BD14" i="4"/>
  <c r="AL19" i="4"/>
  <c r="AS20" i="4"/>
  <c r="AH24" i="4"/>
  <c r="AG28" i="4"/>
  <c r="AI29" i="4"/>
  <c r="AT30" i="4"/>
  <c r="AK31" i="4"/>
  <c r="BA32" i="4"/>
  <c r="AK37" i="4"/>
  <c r="AN19" i="4"/>
  <c r="AU20" i="4"/>
  <c r="AL24" i="4"/>
  <c r="AH28" i="4"/>
  <c r="AK29" i="4"/>
  <c r="AV30" i="4"/>
  <c r="AS31" i="4"/>
  <c r="BC32" i="4"/>
  <c r="AL37" i="4"/>
  <c r="BD19" i="4"/>
  <c r="AV20" i="4"/>
  <c r="AU24" i="4"/>
  <c r="AK28" i="4"/>
  <c r="AT31" i="4"/>
  <c r="AL36" i="4"/>
  <c r="AH27" i="4"/>
  <c r="AY29" i="4"/>
  <c r="BA30" i="4"/>
  <c r="AM36" i="4"/>
  <c r="AX6" i="4"/>
  <c r="AY13" i="4"/>
  <c r="AG23" i="4"/>
  <c r="AI27" i="4"/>
  <c r="AU36" i="4"/>
  <c r="AN5" i="4"/>
  <c r="AM23" i="4"/>
  <c r="AL35" i="4"/>
  <c r="AY36" i="4"/>
  <c r="AS5" i="4"/>
  <c r="BC23" i="4"/>
  <c r="AZ35" i="4"/>
  <c r="AZ3" i="4"/>
  <c r="AP5" i="4"/>
  <c r="W9" i="4"/>
  <c r="AC9" i="4" s="1"/>
  <c r="AY24" i="4"/>
  <c r="AU25" i="4"/>
  <c r="AY32" i="4"/>
  <c r="BA3" i="4"/>
  <c r="AJ28" i="4"/>
  <c r="AL30" i="4"/>
  <c r="AZ32" i="4"/>
  <c r="AT33" i="4"/>
  <c r="AR15" i="4"/>
  <c r="W17" i="4"/>
  <c r="AA17" i="4" s="1"/>
  <c r="AZ18" i="4"/>
  <c r="BA24" i="4"/>
  <c r="AY27" i="4"/>
  <c r="BB29" i="4"/>
  <c r="AU5" i="4"/>
  <c r="AS15" i="4"/>
  <c r="BA18" i="4"/>
  <c r="AY19" i="4"/>
  <c r="BB24" i="4"/>
  <c r="AL28" i="4"/>
  <c r="AU30" i="4"/>
  <c r="BB32" i="4"/>
  <c r="AS34" i="4"/>
  <c r="AM35" i="4"/>
  <c r="BC18" i="4"/>
  <c r="AM28" i="4"/>
  <c r="AH31" i="4"/>
  <c r="AV35" i="4"/>
  <c r="AY37" i="4"/>
  <c r="AM6" i="4"/>
  <c r="AK8" i="4"/>
  <c r="AU10" i="4"/>
  <c r="AU15" i="4"/>
  <c r="AT20" i="4"/>
  <c r="AM21" i="4"/>
  <c r="BC27" i="4"/>
  <c r="AV28" i="4"/>
  <c r="W29" i="4"/>
  <c r="AF29" i="4" s="1"/>
  <c r="AI31" i="4"/>
  <c r="BA33" i="4"/>
  <c r="AY35" i="4"/>
  <c r="AY5" i="4"/>
  <c r="AO6" i="4"/>
  <c r="AJ7" i="4"/>
  <c r="AL8" i="4"/>
  <c r="AV10" i="4"/>
  <c r="AV15" i="4"/>
  <c r="AI17" i="4"/>
  <c r="AU21" i="4"/>
  <c r="AZ34" i="4"/>
  <c r="AZ36" i="4"/>
  <c r="AI2" i="4"/>
  <c r="BA5" i="4"/>
  <c r="AV6" i="4"/>
  <c r="AJ11" i="4"/>
  <c r="AK17" i="4"/>
  <c r="AV21" i="4"/>
  <c r="AI22" i="4"/>
  <c r="AJ23" i="4"/>
  <c r="BC33" i="4"/>
  <c r="AR2" i="4"/>
  <c r="AI3" i="4"/>
  <c r="BB5" i="4"/>
  <c r="AW6" i="4"/>
  <c r="AS7" i="4"/>
  <c r="AX10" i="4"/>
  <c r="AO11" i="4"/>
  <c r="AH12" i="4"/>
  <c r="AY15" i="4"/>
  <c r="AL16" i="4"/>
  <c r="AL17" i="4"/>
  <c r="AY20" i="4"/>
  <c r="AW21" i="4"/>
  <c r="AN22" i="4"/>
  <c r="AL23" i="4"/>
  <c r="BB34" i="4"/>
  <c r="AJ3" i="4"/>
  <c r="BE5" i="4"/>
  <c r="BB9" i="4"/>
  <c r="AS11" i="4"/>
  <c r="AG13" i="4"/>
  <c r="AG14" i="4"/>
  <c r="AX21" i="4"/>
  <c r="AU8" i="4"/>
  <c r="AY11" i="4"/>
  <c r="AI14" i="4"/>
  <c r="BG15" i="4"/>
  <c r="AR22" i="4"/>
  <c r="AV23" i="4"/>
  <c r="AI24" i="4"/>
  <c r="AL29" i="4"/>
  <c r="AU31" i="4"/>
  <c r="AX2" i="4"/>
  <c r="AS3" i="4"/>
  <c r="AG4" i="4"/>
  <c r="AV8" i="4"/>
  <c r="BE10" i="4"/>
  <c r="AO12" i="4"/>
  <c r="W15" i="4"/>
  <c r="AF15" i="4" s="1"/>
  <c r="BD16" i="4"/>
  <c r="AR17" i="4"/>
  <c r="AM29" i="4"/>
  <c r="AV31" i="4"/>
  <c r="AZ12" i="4"/>
  <c r="AI5" i="4"/>
  <c r="AW8" i="4"/>
  <c r="AM13" i="4"/>
  <c r="BG16" i="4"/>
  <c r="AS17" i="4"/>
  <c r="AK18" i="4"/>
  <c r="BG21" i="4"/>
  <c r="AU29" i="4"/>
  <c r="AU3" i="4"/>
  <c r="AN4" i="4"/>
  <c r="AX8" i="4"/>
  <c r="AX12" i="4"/>
  <c r="AU13" i="4"/>
  <c r="AS24" i="4"/>
  <c r="AH25" i="4"/>
  <c r="AV29" i="4"/>
  <c r="AS32" i="4"/>
  <c r="AV3" i="4"/>
  <c r="AY12" i="4"/>
  <c r="AY14" i="4"/>
  <c r="AU18" i="4"/>
  <c r="AG19" i="4"/>
  <c r="AG20" i="4"/>
  <c r="AT24" i="4"/>
  <c r="AR26" i="4"/>
  <c r="AL27" i="4"/>
  <c r="AT32" i="4"/>
  <c r="AM39" i="4"/>
  <c r="AO20" i="4"/>
  <c r="AX20" i="4"/>
  <c r="AI4" i="4"/>
  <c r="BC7" i="4"/>
  <c r="BF16" i="4"/>
  <c r="AN16" i="4"/>
  <c r="AI25" i="4"/>
  <c r="BA25" i="4"/>
  <c r="W25" i="4"/>
  <c r="Z25" i="4" s="1"/>
  <c r="AR25" i="4"/>
  <c r="N41" i="4"/>
  <c r="AJ4" i="4"/>
  <c r="BB4" i="4"/>
  <c r="AL7" i="4"/>
  <c r="BD7" i="4"/>
  <c r="AK9" i="4"/>
  <c r="BD9" i="4"/>
  <c r="BF11" i="4"/>
  <c r="AN11" i="4"/>
  <c r="AU11" i="4"/>
  <c r="AL13" i="4"/>
  <c r="AI9" i="4"/>
  <c r="BE16" i="4"/>
  <c r="AV16" i="4"/>
  <c r="BE24" i="4"/>
  <c r="AM24" i="4"/>
  <c r="AV24" i="4"/>
  <c r="W24" i="4"/>
  <c r="AE24" i="4" s="1"/>
  <c r="O41" i="4"/>
  <c r="AW3" i="4"/>
  <c r="AK4" i="4"/>
  <c r="BC4" i="4"/>
  <c r="AG6" i="4"/>
  <c r="AY6" i="4"/>
  <c r="AM7" i="4"/>
  <c r="BE7" i="4"/>
  <c r="AL9" i="4"/>
  <c r="AS12" i="4"/>
  <c r="AT13" i="4"/>
  <c r="AT14" i="4"/>
  <c r="AS14" i="4"/>
  <c r="BA4" i="4"/>
  <c r="AT12" i="4"/>
  <c r="P41" i="4"/>
  <c r="AG3" i="4"/>
  <c r="AL4" i="4"/>
  <c r="BD4" i="4"/>
  <c r="AH6" i="4"/>
  <c r="AZ6" i="4"/>
  <c r="AN7" i="4"/>
  <c r="BF7" i="4"/>
  <c r="AM9" i="4"/>
  <c r="AY10" i="4"/>
  <c r="W11" i="4"/>
  <c r="AC11" i="4" s="1"/>
  <c r="AW11" i="4"/>
  <c r="BF12" i="4"/>
  <c r="AN12" i="4"/>
  <c r="AU12" i="4"/>
  <c r="AO13" i="4"/>
  <c r="AU14" i="4"/>
  <c r="AR21" i="4"/>
  <c r="BA21" i="4"/>
  <c r="AI21" i="4"/>
  <c r="AP38" i="4"/>
  <c r="AG38" i="4"/>
  <c r="AY38" i="4"/>
  <c r="W38" i="4"/>
  <c r="X38" i="4" s="1"/>
  <c r="W5" i="4"/>
  <c r="AB5" i="4" s="1"/>
  <c r="AK7" i="4"/>
  <c r="AD11" i="4"/>
  <c r="W20" i="4"/>
  <c r="AF20" i="4" s="1"/>
  <c r="Q41" i="4"/>
  <c r="AG2" i="4"/>
  <c r="AH3" i="4"/>
  <c r="AY3" i="4"/>
  <c r="AM4" i="4"/>
  <c r="BE4" i="4"/>
  <c r="AI6" i="4"/>
  <c r="BA6" i="4"/>
  <c r="W7" i="4"/>
  <c r="AF7" i="4" s="1"/>
  <c r="AO7" i="4"/>
  <c r="AN9" i="4"/>
  <c r="AG10" i="4"/>
  <c r="AZ10" i="4"/>
  <c r="AX11" i="4"/>
  <c r="AV12" i="4"/>
  <c r="BE13" i="4"/>
  <c r="AS13" i="4"/>
  <c r="BE14" i="4"/>
  <c r="AV14" i="4"/>
  <c r="R41" i="4"/>
  <c r="AY8" i="4"/>
  <c r="AO9" i="4"/>
  <c r="AH10" i="4"/>
  <c r="W12" i="4"/>
  <c r="AD12" i="4" s="1"/>
  <c r="BF13" i="4"/>
  <c r="AN13" i="4"/>
  <c r="BF14" i="4"/>
  <c r="AW14" i="4"/>
  <c r="AQ19" i="4"/>
  <c r="BE32" i="4"/>
  <c r="AM32" i="4"/>
  <c r="W32" i="4"/>
  <c r="AC32" i="4" s="1"/>
  <c r="AV32" i="4"/>
  <c r="W4" i="4"/>
  <c r="AB4" i="4" s="1"/>
  <c r="AO4" i="4"/>
  <c r="AK6" i="4"/>
  <c r="BC6" i="4"/>
  <c r="AG8" i="4"/>
  <c r="AZ8" i="4"/>
  <c r="AS9" i="4"/>
  <c r="AR10" i="4"/>
  <c r="AI10" i="4"/>
  <c r="AO14" i="4"/>
  <c r="AX14" i="4"/>
  <c r="AU17" i="4"/>
  <c r="AR19" i="4"/>
  <c r="AQ37" i="4"/>
  <c r="AH37" i="4"/>
  <c r="AZ37" i="4"/>
  <c r="W37" i="4"/>
  <c r="Z37" i="4" s="1"/>
  <c r="BF31" i="4"/>
  <c r="AN31" i="4"/>
  <c r="AW31" i="4"/>
  <c r="W31" i="4"/>
  <c r="AB31" i="4" s="1"/>
  <c r="T41" i="4"/>
  <c r="AJ2" i="4"/>
  <c r="AZ2" i="4"/>
  <c r="AK3" i="4"/>
  <c r="AX5" i="4"/>
  <c r="AL6" i="4"/>
  <c r="BD6" i="4"/>
  <c r="AH8" i="4"/>
  <c r="BA8" i="4"/>
  <c r="AT9" i="4"/>
  <c r="AJ10" i="4"/>
  <c r="BC10" i="4"/>
  <c r="W13" i="4"/>
  <c r="Y13" i="4" s="1"/>
  <c r="AW13" i="4"/>
  <c r="BC14" i="4"/>
  <c r="BE17" i="4"/>
  <c r="AV17" i="4"/>
  <c r="AS19" i="4"/>
  <c r="BB19" i="4"/>
  <c r="AJ19" i="4"/>
  <c r="AR9" i="4"/>
  <c r="AK2" i="4"/>
  <c r="BB8" i="4"/>
  <c r="AX13" i="4"/>
  <c r="BF17" i="4"/>
  <c r="AW17" i="4"/>
  <c r="BD33" i="4"/>
  <c r="AL33" i="4"/>
  <c r="W33" i="4"/>
  <c r="AC33" i="4" s="1"/>
  <c r="AU33" i="4"/>
  <c r="AR36" i="4"/>
  <c r="AI36" i="4"/>
  <c r="BA36" i="4"/>
  <c r="W36" i="4"/>
  <c r="AC36" i="4" s="1"/>
  <c r="S41" i="4"/>
  <c r="AL3" i="4"/>
  <c r="V41" i="4"/>
  <c r="AL2" i="4"/>
  <c r="BB2" i="4"/>
  <c r="AM3" i="4"/>
  <c r="AT4" i="4"/>
  <c r="AH5" i="4"/>
  <c r="AZ5" i="4"/>
  <c r="AN6" i="4"/>
  <c r="AJ8" i="4"/>
  <c r="BC8" i="4"/>
  <c r="AV9" i="4"/>
  <c r="AL10" i="4"/>
  <c r="AH11" i="4"/>
  <c r="BC11" i="4"/>
  <c r="BA12" i="4"/>
  <c r="BG14" i="4"/>
  <c r="AP16" i="4"/>
  <c r="W16" i="4"/>
  <c r="AF16" i="4" s="1"/>
  <c r="AM16" i="4"/>
  <c r="AO17" i="4"/>
  <c r="AX17" i="4"/>
  <c r="BD17" i="4"/>
  <c r="AS22" i="4"/>
  <c r="W22" i="4"/>
  <c r="X22" i="4" s="1"/>
  <c r="BB22" i="4"/>
  <c r="AJ22" i="4"/>
  <c r="AZ14" i="4"/>
  <c r="AH14" i="4"/>
  <c r="AQ14" i="4"/>
  <c r="W14" i="4"/>
  <c r="AD14" i="4" s="1"/>
  <c r="AR13" i="4"/>
  <c r="BA13" i="4"/>
  <c r="W2" i="4"/>
  <c r="Y2" i="4" s="1"/>
  <c r="AM2" i="4"/>
  <c r="BC2" i="4"/>
  <c r="W3" i="4"/>
  <c r="AE3" i="4" s="1"/>
  <c r="AN3" i="4"/>
  <c r="W6" i="4"/>
  <c r="Y6" i="4" s="1"/>
  <c r="AW9" i="4"/>
  <c r="BE11" i="4"/>
  <c r="AZ13" i="4"/>
  <c r="AQ16" i="4"/>
  <c r="AW16" i="4"/>
  <c r="BE19" i="4"/>
  <c r="AV19" i="4"/>
  <c r="AM19" i="4"/>
  <c r="AO30" i="4"/>
  <c r="BG30" i="4"/>
  <c r="AX30" i="4"/>
  <c r="W30" i="4"/>
  <c r="Z30" i="4" s="1"/>
  <c r="AK34" i="4"/>
  <c r="BC34" i="4"/>
  <c r="W34" i="4"/>
  <c r="AA34" i="4" s="1"/>
  <c r="AT34" i="4"/>
  <c r="AJ35" i="4"/>
  <c r="BB35" i="4"/>
  <c r="W35" i="4"/>
  <c r="AA35" i="4" s="1"/>
  <c r="AS35" i="4"/>
  <c r="BD2" i="4"/>
  <c r="AX7" i="4"/>
  <c r="BE8" i="4"/>
  <c r="AX9" i="4"/>
  <c r="AN10" i="4"/>
  <c r="BC12" i="4"/>
  <c r="BB13" i="4"/>
  <c r="AG15" i="4"/>
  <c r="AR16" i="4"/>
  <c r="BA16" i="4"/>
  <c r="AP18" i="4"/>
  <c r="W18" i="4"/>
  <c r="Y18" i="4" s="1"/>
  <c r="AY18" i="4"/>
  <c r="AG18" i="4"/>
  <c r="AO5" i="4"/>
  <c r="U41" i="4"/>
  <c r="AV4" i="4"/>
  <c r="AO2" i="4"/>
  <c r="BE2" i="4"/>
  <c r="AP3" i="4"/>
  <c r="AK5" i="4"/>
  <c r="BC5" i="4"/>
  <c r="AS6" i="4"/>
  <c r="AG7" i="4"/>
  <c r="AO10" i="4"/>
  <c r="AR11" i="4"/>
  <c r="Z11" i="4"/>
  <c r="BE12" i="4"/>
  <c r="BC13" i="4"/>
  <c r="AZ15" i="4"/>
  <c r="AH15" i="4"/>
  <c r="AS16" i="4"/>
  <c r="AY16" i="4"/>
  <c r="AO19" i="4"/>
  <c r="AX19" i="4"/>
  <c r="BG19" i="4"/>
  <c r="BC3" i="4"/>
  <c r="AN2" i="4"/>
  <c r="AP2" i="4"/>
  <c r="BF2" i="4"/>
  <c r="AX4" i="4"/>
  <c r="AL5" i="4"/>
  <c r="AT6" i="4"/>
  <c r="AH7" i="4"/>
  <c r="AZ7" i="4"/>
  <c r="AN8" i="4"/>
  <c r="AG9" i="4"/>
  <c r="AZ9" i="4"/>
  <c r="W10" i="4"/>
  <c r="Z10" i="4" s="1"/>
  <c r="AS10" i="4"/>
  <c r="AA11" i="4"/>
  <c r="AL11" i="4"/>
  <c r="AJ12" i="4"/>
  <c r="AH13" i="4"/>
  <c r="AK14" i="4"/>
  <c r="AT16" i="4"/>
  <c r="BC16" i="4"/>
  <c r="AK16" i="4"/>
  <c r="AZ16" i="4"/>
  <c r="AR18" i="4"/>
  <c r="W19" i="4"/>
  <c r="X19" i="4" s="1"/>
  <c r="AQ2" i="4"/>
  <c r="W8" i="4"/>
  <c r="AA8" i="4" s="1"/>
  <c r="AH9" i="4"/>
  <c r="BA9" i="4"/>
  <c r="AT10" i="4"/>
  <c r="AT11" i="4"/>
  <c r="AB11" i="4"/>
  <c r="AM11" i="4"/>
  <c r="AR12" i="4"/>
  <c r="AK12" i="4"/>
  <c r="AI13" i="4"/>
  <c r="BB15" i="4"/>
  <c r="AJ15" i="4"/>
  <c r="BB18" i="4"/>
  <c r="AJ18" i="4"/>
  <c r="BF20" i="4"/>
  <c r="AW20" i="4"/>
  <c r="BG20" i="4"/>
  <c r="BF24" i="4"/>
  <c r="AN24" i="4"/>
  <c r="AK25" i="4"/>
  <c r="AO31" i="4"/>
  <c r="BG31" i="4"/>
  <c r="BF32" i="4"/>
  <c r="AN32" i="4"/>
  <c r="AR37" i="4"/>
  <c r="Y38" i="4"/>
  <c r="AQ38" i="4"/>
  <c r="AP39" i="4"/>
  <c r="AK22" i="4"/>
  <c r="BC22" i="4"/>
  <c r="AO24" i="4"/>
  <c r="BG24" i="4"/>
  <c r="AP26" i="4"/>
  <c r="BB26" i="4"/>
  <c r="AO32" i="4"/>
  <c r="BG32" i="4"/>
  <c r="BF33" i="4"/>
  <c r="AN33" i="4"/>
  <c r="Z38" i="4"/>
  <c r="AR38" i="4"/>
  <c r="AQ39" i="4"/>
  <c r="AP40" i="4"/>
  <c r="AL22" i="4"/>
  <c r="BG22" i="4"/>
  <c r="AM25" i="4"/>
  <c r="AQ26" i="4"/>
  <c r="BB27" i="4"/>
  <c r="BA28" i="4"/>
  <c r="AZ29" i="4"/>
  <c r="AY30" i="4"/>
  <c r="AX31" i="4"/>
  <c r="AW32" i="4"/>
  <c r="AO33" i="4"/>
  <c r="BG33" i="4"/>
  <c r="AV33" i="4"/>
  <c r="BF34" i="4"/>
  <c r="AN34" i="4"/>
  <c r="AU34" i="4"/>
  <c r="AT35" i="4"/>
  <c r="AS36" i="4"/>
  <c r="AM37" i="4"/>
  <c r="AA38" i="4"/>
  <c r="AL38" i="4"/>
  <c r="AR39" i="4"/>
  <c r="AQ40" i="4"/>
  <c r="AK19" i="4"/>
  <c r="BC19" i="4"/>
  <c r="AG21" i="4"/>
  <c r="AY21" i="4"/>
  <c r="AM22" i="4"/>
  <c r="AZ23" i="4"/>
  <c r="AX32" i="4"/>
  <c r="AW33" i="4"/>
  <c r="AO34" i="4"/>
  <c r="BG34" i="4"/>
  <c r="AV34" i="4"/>
  <c r="BF35" i="4"/>
  <c r="AN35" i="4"/>
  <c r="AU35" i="4"/>
  <c r="AT36" i="4"/>
  <c r="AS37" i="4"/>
  <c r="AB38" i="4"/>
  <c r="AM38" i="4"/>
  <c r="AL39" i="4"/>
  <c r="AR40" i="4"/>
  <c r="BA23" i="4"/>
  <c r="AW24" i="4"/>
  <c r="BF25" i="4"/>
  <c r="AN25" i="4"/>
  <c r="AS25" i="4"/>
  <c r="AP27" i="4"/>
  <c r="AO35" i="4"/>
  <c r="BG35" i="4"/>
  <c r="BF36" i="4"/>
  <c r="AN36" i="4"/>
  <c r="AW15" i="4"/>
  <c r="AP23" i="4"/>
  <c r="AX24" i="4"/>
  <c r="AO25" i="4"/>
  <c r="BG25" i="4"/>
  <c r="AT25" i="4"/>
  <c r="AL26" i="4"/>
  <c r="AQ27" i="4"/>
  <c r="AP28" i="4"/>
  <c r="AX34" i="4"/>
  <c r="AW35" i="4"/>
  <c r="AO36" i="4"/>
  <c r="BG36" i="4"/>
  <c r="AV36" i="4"/>
  <c r="BF37" i="4"/>
  <c r="AN37" i="4"/>
  <c r="AU37" i="4"/>
  <c r="AT38" i="4"/>
  <c r="AS39" i="4"/>
  <c r="AM40" i="4"/>
  <c r="AQ23" i="4"/>
  <c r="AM26" i="4"/>
  <c r="AR27" i="4"/>
  <c r="AQ28" i="4"/>
  <c r="AP29" i="4"/>
  <c r="X29" i="4"/>
  <c r="AX35" i="4"/>
  <c r="AW36" i="4"/>
  <c r="AO37" i="4"/>
  <c r="BG37" i="4"/>
  <c r="AV37" i="4"/>
  <c r="BF38" i="4"/>
  <c r="AN38" i="4"/>
  <c r="AU38" i="4"/>
  <c r="AT39" i="4"/>
  <c r="AS40" i="4"/>
  <c r="AK21" i="4"/>
  <c r="BC21" i="4"/>
  <c r="AR28" i="4"/>
  <c r="Y29" i="4"/>
  <c r="AQ29" i="4"/>
  <c r="AP30" i="4"/>
  <c r="AX36" i="4"/>
  <c r="AW37" i="4"/>
  <c r="AO38" i="4"/>
  <c r="BG38" i="4"/>
  <c r="AV38" i="4"/>
  <c r="BF39" i="4"/>
  <c r="AN39" i="4"/>
  <c r="AU39" i="4"/>
  <c r="AT40" i="4"/>
  <c r="X11" i="4"/>
  <c r="AL21" i="4"/>
  <c r="AK23" i="4"/>
  <c r="AW25" i="4"/>
  <c r="BF26" i="4"/>
  <c r="AN26" i="4"/>
  <c r="AS26" i="4"/>
  <c r="Z29" i="4"/>
  <c r="AR29" i="4"/>
  <c r="Y30" i="4"/>
  <c r="AQ30" i="4"/>
  <c r="AP31" i="4"/>
  <c r="AC37" i="4"/>
  <c r="AX37" i="4"/>
  <c r="AW38" i="4"/>
  <c r="AO39" i="4"/>
  <c r="BG39" i="4"/>
  <c r="AV39" i="4"/>
  <c r="BF40" i="4"/>
  <c r="AN40" i="4"/>
  <c r="AU40" i="4"/>
  <c r="AU22" i="4"/>
  <c r="AP24" i="4"/>
  <c r="AX25" i="4"/>
  <c r="AO26" i="4"/>
  <c r="BG26" i="4"/>
  <c r="AT26" i="4"/>
  <c r="AS27" i="4"/>
  <c r="AA29" i="4"/>
  <c r="AR30" i="4"/>
  <c r="AQ31" i="4"/>
  <c r="AP32" i="4"/>
  <c r="AC38" i="4"/>
  <c r="AX38" i="4"/>
  <c r="W39" i="4"/>
  <c r="Z39" i="4" s="1"/>
  <c r="AW39" i="4"/>
  <c r="AO40" i="4"/>
  <c r="BG40" i="4"/>
  <c r="AV40" i="4"/>
  <c r="AL18" i="4"/>
  <c r="AH20" i="4"/>
  <c r="AZ20" i="4"/>
  <c r="AN21" i="4"/>
  <c r="AV22" i="4"/>
  <c r="AQ24" i="4"/>
  <c r="BC24" i="4"/>
  <c r="AY25" i="4"/>
  <c r="W26" i="4"/>
  <c r="AF26" i="4" s="1"/>
  <c r="AU26" i="4"/>
  <c r="AT27" i="4"/>
  <c r="AS28" i="4"/>
  <c r="AB29" i="4"/>
  <c r="AR31" i="4"/>
  <c r="AQ32" i="4"/>
  <c r="AP33" i="4"/>
  <c r="X33" i="4"/>
  <c r="AD38" i="4"/>
  <c r="AX39" i="4"/>
  <c r="W40" i="4"/>
  <c r="Y40" i="4" s="1"/>
  <c r="AW40" i="4"/>
  <c r="AK15" i="4"/>
  <c r="AG17" i="4"/>
  <c r="AY17" i="4"/>
  <c r="AM18" i="4"/>
  <c r="BG18" i="4"/>
  <c r="AI20" i="4"/>
  <c r="BA20" i="4"/>
  <c r="W21" i="4"/>
  <c r="Y21" i="4" s="1"/>
  <c r="AQ21" i="4"/>
  <c r="AW22" i="4"/>
  <c r="AR23" i="4"/>
  <c r="AV26" i="4"/>
  <c r="BF27" i="4"/>
  <c r="AN27" i="4"/>
  <c r="AU27" i="4"/>
  <c r="AT28" i="4"/>
  <c r="AS29" i="4"/>
  <c r="AM30" i="4"/>
  <c r="AL31" i="4"/>
  <c r="AR32" i="4"/>
  <c r="AQ33" i="4"/>
  <c r="AP34" i="4"/>
  <c r="BC35" i="4"/>
  <c r="BB36" i="4"/>
  <c r="BA37" i="4"/>
  <c r="AE38" i="4"/>
  <c r="AZ38" i="4"/>
  <c r="AY39" i="4"/>
  <c r="AC40" i="4"/>
  <c r="AX40" i="4"/>
  <c r="AL15" i="4"/>
  <c r="AH17" i="4"/>
  <c r="AZ17" i="4"/>
  <c r="AN18" i="4"/>
  <c r="AJ20" i="4"/>
  <c r="AX22" i="4"/>
  <c r="BF23" i="4"/>
  <c r="AN23" i="4"/>
  <c r="AS23" i="4"/>
  <c r="AW26" i="4"/>
  <c r="AO27" i="4"/>
  <c r="BG27" i="4"/>
  <c r="AV27" i="4"/>
  <c r="BF28" i="4"/>
  <c r="AN28" i="4"/>
  <c r="AU28" i="4"/>
  <c r="AT29" i="4"/>
  <c r="AS30" i="4"/>
  <c r="AM31" i="4"/>
  <c r="AL32" i="4"/>
  <c r="AR33" i="4"/>
  <c r="AQ34" i="4"/>
  <c r="AP35" i="4"/>
  <c r="BC36" i="4"/>
  <c r="BB37" i="4"/>
  <c r="AF38" i="4"/>
  <c r="BA38" i="4"/>
  <c r="AE39" i="4"/>
  <c r="AZ39" i="4"/>
  <c r="AD40" i="4"/>
  <c r="AY40" i="4"/>
  <c r="AC16" i="4"/>
  <c r="AQ18" i="4"/>
  <c r="AW19" i="4"/>
  <c r="AO23" i="4"/>
  <c r="BG23" i="4"/>
  <c r="AP25" i="4"/>
  <c r="BB25" i="4"/>
  <c r="AX26" i="4"/>
  <c r="W27" i="4"/>
  <c r="Z27" i="4" s="1"/>
  <c r="AO28" i="4"/>
  <c r="BG28" i="4"/>
  <c r="BF29" i="4"/>
  <c r="AN29" i="4"/>
  <c r="AR34" i="4"/>
  <c r="AQ35" i="4"/>
  <c r="AP36" i="4"/>
  <c r="BC37" i="4"/>
  <c r="BB38" i="4"/>
  <c r="BA39" i="4"/>
  <c r="AE40" i="4"/>
  <c r="AZ40" i="4"/>
  <c r="AN15" i="4"/>
  <c r="AJ17" i="4"/>
  <c r="AL20" i="4"/>
  <c r="AH22" i="4"/>
  <c r="AZ22" i="4"/>
  <c r="W23" i="4"/>
  <c r="Y23" i="4" s="1"/>
  <c r="AU23" i="4"/>
  <c r="AQ25" i="4"/>
  <c r="AY26" i="4"/>
  <c r="W28" i="4"/>
  <c r="Y28" i="4" s="1"/>
  <c r="AO29" i="4"/>
  <c r="BG29" i="4"/>
  <c r="BF30" i="4"/>
  <c r="AN30" i="4"/>
  <c r="AM33" i="4"/>
  <c r="AL34" i="4"/>
  <c r="AR35" i="4"/>
  <c r="AK35" i="4"/>
  <c r="AQ36" i="4"/>
  <c r="AJ36" i="4"/>
  <c r="AP37" i="4"/>
  <c r="AI37" i="4"/>
  <c r="AH38" i="4"/>
  <c r="BC38" i="4"/>
  <c r="AG39" i="4"/>
  <c r="BB39" i="4"/>
  <c r="AF40" i="4"/>
  <c r="BA40" i="4"/>
  <c r="BB25" i="3"/>
  <c r="AR29" i="3"/>
  <c r="BF10" i="3"/>
  <c r="AR17" i="3"/>
  <c r="AS17" i="3"/>
  <c r="AS12" i="3"/>
  <c r="AS9" i="3"/>
  <c r="AG40" i="3"/>
  <c r="AL40" i="3"/>
  <c r="AH6" i="3"/>
  <c r="AQ6" i="3"/>
  <c r="AO11" i="3"/>
  <c r="AT40" i="3"/>
  <c r="BG11" i="3"/>
  <c r="AV40" i="3"/>
  <c r="AW40" i="3"/>
  <c r="BG40" i="3"/>
  <c r="AV9" i="3"/>
  <c r="AS8" i="3"/>
  <c r="BE8" i="3"/>
  <c r="AN14" i="3"/>
  <c r="AT19" i="3"/>
  <c r="AH3" i="3"/>
  <c r="BF8" i="3"/>
  <c r="BG8" i="3"/>
  <c r="AH7" i="3"/>
  <c r="AV13" i="3"/>
  <c r="AT9" i="3"/>
  <c r="BG13" i="3"/>
  <c r="AM12" i="3"/>
  <c r="AY19" i="3"/>
  <c r="AQ3" i="3"/>
  <c r="AM11" i="3"/>
  <c r="AQ12" i="3"/>
  <c r="AT6" i="3"/>
  <c r="AV11" i="3"/>
  <c r="AH18" i="3"/>
  <c r="AH21" i="3"/>
  <c r="AQ5" i="3"/>
  <c r="AS5" i="3"/>
  <c r="BF11" i="3"/>
  <c r="AJ18" i="3"/>
  <c r="AT5" i="3"/>
  <c r="AQ17" i="3"/>
  <c r="BF5" i="3"/>
  <c r="AO8" i="3"/>
  <c r="AH9" i="3"/>
  <c r="AO9" i="3"/>
  <c r="AT14" i="3"/>
  <c r="AJ30" i="3"/>
  <c r="AV8" i="3"/>
  <c r="AV14" i="3"/>
  <c r="AT17" i="3"/>
  <c r="AQ9" i="3"/>
  <c r="AW14" i="3"/>
  <c r="AM9" i="3"/>
  <c r="AH10" i="3"/>
  <c r="AU14" i="3"/>
  <c r="BA19" i="3"/>
  <c r="BG27" i="3"/>
  <c r="BF7" i="3"/>
  <c r="AT2" i="3"/>
  <c r="AM6" i="3"/>
  <c r="BG26" i="3"/>
  <c r="AS29" i="3"/>
  <c r="AM3" i="3"/>
  <c r="BE4" i="3"/>
  <c r="AV5" i="3"/>
  <c r="AG16" i="3"/>
  <c r="AY29" i="3"/>
  <c r="AG39" i="3"/>
  <c r="AO5" i="3"/>
  <c r="AO3" i="3"/>
  <c r="AH16" i="3"/>
  <c r="BB29" i="3"/>
  <c r="AL39" i="3"/>
  <c r="AV2" i="3"/>
  <c r="BG4" i="3"/>
  <c r="AX5" i="3"/>
  <c r="AX2" i="3"/>
  <c r="BE5" i="3"/>
  <c r="AS6" i="3"/>
  <c r="AJ14" i="3"/>
  <c r="AQ16" i="3"/>
  <c r="AI23" i="3"/>
  <c r="AK14" i="3"/>
  <c r="AJ20" i="3"/>
  <c r="AY28" i="3"/>
  <c r="AT39" i="3"/>
  <c r="AM14" i="3"/>
  <c r="AT20" i="3"/>
  <c r="BB28" i="3"/>
  <c r="AU39" i="3"/>
  <c r="AV39" i="3"/>
  <c r="BG2" i="3"/>
  <c r="AU3" i="3"/>
  <c r="AQ11" i="3"/>
  <c r="AH12" i="3"/>
  <c r="AX13" i="3"/>
  <c r="AJ19" i="3"/>
  <c r="AW39" i="3"/>
  <c r="BE2" i="3"/>
  <c r="BF2" i="3"/>
  <c r="AS3" i="3"/>
  <c r="AT3" i="3"/>
  <c r="AT11" i="3"/>
  <c r="AK12" i="3"/>
  <c r="BE13" i="3"/>
  <c r="AS14" i="3"/>
  <c r="BG33" i="3"/>
  <c r="BG39" i="3"/>
  <c r="BF4" i="3"/>
  <c r="BG7" i="3"/>
  <c r="AT8" i="3"/>
  <c r="BG10" i="3"/>
  <c r="AS11" i="3"/>
  <c r="AZ28" i="3"/>
  <c r="BA13" i="3"/>
  <c r="AZ29" i="3"/>
  <c r="AO12" i="3"/>
  <c r="AM15" i="3"/>
  <c r="AN15" i="3"/>
  <c r="AL20" i="3"/>
  <c r="AO6" i="3"/>
  <c r="AK10" i="3"/>
  <c r="AL16" i="3"/>
  <c r="AX19" i="3"/>
  <c r="AM4" i="3"/>
  <c r="AM10" i="3"/>
  <c r="AI13" i="3"/>
  <c r="AV15" i="3"/>
  <c r="AX18" i="3"/>
  <c r="AU20" i="3"/>
  <c r="AJ21" i="3"/>
  <c r="AJ23" i="3"/>
  <c r="AJ24" i="3"/>
  <c r="AL36" i="3"/>
  <c r="AL37" i="3"/>
  <c r="AV3" i="3"/>
  <c r="AO4" i="3"/>
  <c r="AV6" i="3"/>
  <c r="AO7" i="3"/>
  <c r="AX9" i="3"/>
  <c r="AO10" i="3"/>
  <c r="AT12" i="3"/>
  <c r="AK13" i="3"/>
  <c r="AW15" i="3"/>
  <c r="AU17" i="3"/>
  <c r="AL21" i="3"/>
  <c r="AT23" i="3"/>
  <c r="AL24" i="3"/>
  <c r="AL34" i="3"/>
  <c r="AL35" i="3"/>
  <c r="AT36" i="3"/>
  <c r="AL38" i="3"/>
  <c r="AX3" i="3"/>
  <c r="AX6" i="3"/>
  <c r="AV12" i="3"/>
  <c r="BD14" i="3"/>
  <c r="AX15" i="3"/>
  <c r="AY16" i="3"/>
  <c r="BG18" i="3"/>
  <c r="AQ21" i="3"/>
  <c r="AJ22" i="3"/>
  <c r="AX23" i="3"/>
  <c r="AT24" i="3"/>
  <c r="AH25" i="3"/>
  <c r="AI27" i="3"/>
  <c r="AG32" i="3"/>
  <c r="AT35" i="3"/>
  <c r="AU36" i="3"/>
  <c r="AT37" i="3"/>
  <c r="AQ7" i="3"/>
  <c r="BF9" i="3"/>
  <c r="AQ10" i="3"/>
  <c r="AX12" i="3"/>
  <c r="BB17" i="3"/>
  <c r="BG19" i="3"/>
  <c r="AY20" i="3"/>
  <c r="AR21" i="3"/>
  <c r="AX22" i="3"/>
  <c r="AY23" i="3"/>
  <c r="AU24" i="3"/>
  <c r="AJ25" i="3"/>
  <c r="AJ27" i="3"/>
  <c r="AJ28" i="3"/>
  <c r="AH33" i="3"/>
  <c r="AU34" i="3"/>
  <c r="AU35" i="3"/>
  <c r="AV36" i="3"/>
  <c r="AU37" i="3"/>
  <c r="AT38" i="3"/>
  <c r="AH2" i="3"/>
  <c r="AQ4" i="3"/>
  <c r="BF3" i="3"/>
  <c r="AS4" i="3"/>
  <c r="BF6" i="3"/>
  <c r="AS7" i="3"/>
  <c r="AH8" i="3"/>
  <c r="AS10" i="3"/>
  <c r="AH11" i="3"/>
  <c r="AZ20" i="3"/>
  <c r="AS21" i="3"/>
  <c r="AL25" i="3"/>
  <c r="AT27" i="3"/>
  <c r="AL28" i="3"/>
  <c r="AH31" i="3"/>
  <c r="AV34" i="3"/>
  <c r="AV35" i="3"/>
  <c r="AW36" i="3"/>
  <c r="AV37" i="3"/>
  <c r="AU38" i="3"/>
  <c r="AH4" i="3"/>
  <c r="AM7" i="3"/>
  <c r="AT4" i="3"/>
  <c r="AH5" i="3"/>
  <c r="AT7" i="3"/>
  <c r="AT10" i="3"/>
  <c r="AK11" i="3"/>
  <c r="BF12" i="3"/>
  <c r="AQ13" i="3"/>
  <c r="BB20" i="3"/>
  <c r="BG22" i="3"/>
  <c r="AQ25" i="3"/>
  <c r="AJ26" i="3"/>
  <c r="AX27" i="3"/>
  <c r="AT28" i="3"/>
  <c r="AH29" i="3"/>
  <c r="AV32" i="3"/>
  <c r="AV33" i="3"/>
  <c r="AW34" i="3"/>
  <c r="AW35" i="3"/>
  <c r="AW37" i="3"/>
  <c r="AV38" i="3"/>
  <c r="AP2" i="3"/>
  <c r="AU4" i="3"/>
  <c r="AV7" i="3"/>
  <c r="AV10" i="3"/>
  <c r="BG23" i="3"/>
  <c r="AY24" i="3"/>
  <c r="AR25" i="3"/>
  <c r="AX26" i="3"/>
  <c r="AY27" i="3"/>
  <c r="AU28" i="3"/>
  <c r="AL31" i="3"/>
  <c r="AW32" i="3"/>
  <c r="AW33" i="3"/>
  <c r="AX34" i="3"/>
  <c r="BG37" i="3"/>
  <c r="AW38" i="3"/>
  <c r="AS13" i="3"/>
  <c r="AZ24" i="3"/>
  <c r="AL29" i="3"/>
  <c r="AH30" i="3"/>
  <c r="AX32" i="3"/>
  <c r="BG38" i="3"/>
  <c r="AQ8" i="3"/>
  <c r="AT13" i="3"/>
  <c r="BB24" i="3"/>
  <c r="AW31" i="3"/>
  <c r="AZ32" i="3"/>
  <c r="AP34" i="3"/>
  <c r="W34" i="3"/>
  <c r="AC34" i="3" s="1"/>
  <c r="AY34" i="3"/>
  <c r="BA36" i="3"/>
  <c r="AI36" i="3"/>
  <c r="AR36" i="3"/>
  <c r="AP26" i="3"/>
  <c r="W26" i="3"/>
  <c r="X26" i="3" s="1"/>
  <c r="BF17" i="3"/>
  <c r="AN17" i="3"/>
  <c r="AO35" i="3"/>
  <c r="AX35" i="3"/>
  <c r="AI16" i="3"/>
  <c r="AZ19" i="3"/>
  <c r="BE21" i="3"/>
  <c r="AM21" i="3"/>
  <c r="AZ23" i="3"/>
  <c r="BE25" i="3"/>
  <c r="AM25" i="3"/>
  <c r="AZ27" i="3"/>
  <c r="BE29" i="3"/>
  <c r="AM29" i="3"/>
  <c r="BA30" i="3"/>
  <c r="AP31" i="3"/>
  <c r="W31" i="3"/>
  <c r="AE31" i="3" s="1"/>
  <c r="AJ32" i="3"/>
  <c r="AS32" i="3"/>
  <c r="AZ34" i="3"/>
  <c r="AJ36" i="3"/>
  <c r="AS36" i="3"/>
  <c r="AR2" i="3"/>
  <c r="AR3" i="3"/>
  <c r="AR4" i="3"/>
  <c r="AR5" i="3"/>
  <c r="AR6" i="3"/>
  <c r="AR7" i="3"/>
  <c r="AR8" i="3"/>
  <c r="AR9" i="3"/>
  <c r="AR10" i="3"/>
  <c r="AR11" i="3"/>
  <c r="AR12" i="3"/>
  <c r="AG15" i="3"/>
  <c r="AJ16" i="3"/>
  <c r="W17" i="3"/>
  <c r="AF17" i="3" s="1"/>
  <c r="AK18" i="3"/>
  <c r="BF21" i="3"/>
  <c r="AN21" i="3"/>
  <c r="AK22" i="3"/>
  <c r="BF25" i="3"/>
  <c r="AN25" i="3"/>
  <c r="AK26" i="3"/>
  <c r="BF29" i="3"/>
  <c r="AN29" i="3"/>
  <c r="AL30" i="3"/>
  <c r="AJ31" i="3"/>
  <c r="BC32" i="3"/>
  <c r="AK32" i="3"/>
  <c r="BA34" i="3"/>
  <c r="AI34" i="3"/>
  <c r="AR34" i="3"/>
  <c r="BB36" i="3"/>
  <c r="AH15" i="3"/>
  <c r="AY15" i="3"/>
  <c r="AK16" i="3"/>
  <c r="BB16" i="3"/>
  <c r="AL18" i="3"/>
  <c r="AP19" i="3"/>
  <c r="W19" i="3"/>
  <c r="Z19" i="3" s="1"/>
  <c r="AX20" i="3"/>
  <c r="AT21" i="3"/>
  <c r="AL22" i="3"/>
  <c r="AP23" i="3"/>
  <c r="W23" i="3"/>
  <c r="Z23" i="3" s="1"/>
  <c r="AX24" i="3"/>
  <c r="AT25" i="3"/>
  <c r="AL26" i="3"/>
  <c r="AP27" i="3"/>
  <c r="W27" i="3"/>
  <c r="Z27" i="3" s="1"/>
  <c r="AX28" i="3"/>
  <c r="AT29" i="3"/>
  <c r="BC30" i="3"/>
  <c r="AK30" i="3"/>
  <c r="BA31" i="3"/>
  <c r="AR31" i="3"/>
  <c r="BD32" i="3"/>
  <c r="AJ34" i="3"/>
  <c r="AS34" i="3"/>
  <c r="AZ15" i="3"/>
  <c r="BC16" i="3"/>
  <c r="AU21" i="3"/>
  <c r="AQ22" i="3"/>
  <c r="AU25" i="3"/>
  <c r="AQ26" i="3"/>
  <c r="AU29" i="3"/>
  <c r="AR30" i="3"/>
  <c r="BC34" i="3"/>
  <c r="AK34" i="3"/>
  <c r="AP37" i="3"/>
  <c r="W37" i="3"/>
  <c r="X37" i="3" s="1"/>
  <c r="AY37" i="3"/>
  <c r="O41" i="3"/>
  <c r="AU5" i="3"/>
  <c r="AU6" i="3"/>
  <c r="AU7" i="3"/>
  <c r="AU8" i="3"/>
  <c r="AU9" i="3"/>
  <c r="AU10" i="3"/>
  <c r="AU11" i="3"/>
  <c r="AU12" i="3"/>
  <c r="AU13" i="3"/>
  <c r="AG14" i="3"/>
  <c r="AX14" i="3"/>
  <c r="AJ15" i="3"/>
  <c r="BA15" i="3"/>
  <c r="AM16" i="3"/>
  <c r="BE16" i="3"/>
  <c r="AV17" i="3"/>
  <c r="BE18" i="3"/>
  <c r="AM18" i="3"/>
  <c r="AR18" i="3"/>
  <c r="AV21" i="3"/>
  <c r="BE22" i="3"/>
  <c r="AM22" i="3"/>
  <c r="AR22" i="3"/>
  <c r="AV25" i="3"/>
  <c r="BE26" i="3"/>
  <c r="AM26" i="3"/>
  <c r="AR26" i="3"/>
  <c r="AV29" i="3"/>
  <c r="BE30" i="3"/>
  <c r="AM30" i="3"/>
  <c r="AS30" i="3"/>
  <c r="BC31" i="3"/>
  <c r="AK31" i="3"/>
  <c r="AT31" i="3"/>
  <c r="AZ37" i="3"/>
  <c r="AH37" i="3"/>
  <c r="AH14" i="3"/>
  <c r="AY14" i="3"/>
  <c r="AK15" i="3"/>
  <c r="BB15" i="3"/>
  <c r="W16" i="3"/>
  <c r="AB16" i="3" s="1"/>
  <c r="AN16" i="3"/>
  <c r="BG16" i="3"/>
  <c r="AW17" i="3"/>
  <c r="BF18" i="3"/>
  <c r="AN18" i="3"/>
  <c r="AS18" i="3"/>
  <c r="AK19" i="3"/>
  <c r="BA20" i="3"/>
  <c r="AW21" i="3"/>
  <c r="BF22" i="3"/>
  <c r="AN22" i="3"/>
  <c r="AS22" i="3"/>
  <c r="AK23" i="3"/>
  <c r="BA24" i="3"/>
  <c r="AW25" i="3"/>
  <c r="BF26" i="3"/>
  <c r="AN26" i="3"/>
  <c r="AS26" i="3"/>
  <c r="AK27" i="3"/>
  <c r="BA28" i="3"/>
  <c r="AW29" i="3"/>
  <c r="BF30" i="3"/>
  <c r="AN30" i="3"/>
  <c r="AT30" i="3"/>
  <c r="AU31" i="3"/>
  <c r="BB32" i="3"/>
  <c r="BB34" i="3"/>
  <c r="AO36" i="3"/>
  <c r="AX36" i="3"/>
  <c r="AZ36" i="3"/>
  <c r="AH36" i="3"/>
  <c r="Q41" i="3"/>
  <c r="AG2" i="3"/>
  <c r="AG3" i="3"/>
  <c r="AW3" i="3"/>
  <c r="AG4" i="3"/>
  <c r="AW4" i="3"/>
  <c r="AG5" i="3"/>
  <c r="AW5" i="3"/>
  <c r="AG6" i="3"/>
  <c r="AW6" i="3"/>
  <c r="AG7" i="3"/>
  <c r="AW7" i="3"/>
  <c r="AG8" i="3"/>
  <c r="AW8" i="3"/>
  <c r="AG9" i="3"/>
  <c r="AW9" i="3"/>
  <c r="AG10" i="3"/>
  <c r="AW10" i="3"/>
  <c r="AG11" i="3"/>
  <c r="AW11" i="3"/>
  <c r="AG12" i="3"/>
  <c r="AW12" i="3"/>
  <c r="AG13" i="3"/>
  <c r="AW13" i="3"/>
  <c r="AI14" i="3"/>
  <c r="AZ14" i="3"/>
  <c r="AL15" i="3"/>
  <c r="BC15" i="3"/>
  <c r="AO16" i="3"/>
  <c r="AX17" i="3"/>
  <c r="AT18" i="3"/>
  <c r="AL19" i="3"/>
  <c r="AP20" i="3"/>
  <c r="W20" i="3"/>
  <c r="X20" i="3" s="1"/>
  <c r="AX21" i="3"/>
  <c r="AT22" i="3"/>
  <c r="AL23" i="3"/>
  <c r="AP24" i="3"/>
  <c r="W24" i="3"/>
  <c r="Y24" i="3" s="1"/>
  <c r="AX25" i="3"/>
  <c r="AT26" i="3"/>
  <c r="AL27" i="3"/>
  <c r="AP28" i="3"/>
  <c r="W28" i="3"/>
  <c r="Y28" i="3" s="1"/>
  <c r="AX29" i="3"/>
  <c r="AU30" i="3"/>
  <c r="BE31" i="3"/>
  <c r="AM31" i="3"/>
  <c r="AV31" i="3"/>
  <c r="BG32" i="3"/>
  <c r="AL33" i="3"/>
  <c r="BG34" i="3"/>
  <c r="BB37" i="3"/>
  <c r="AJ37" i="3"/>
  <c r="AS37" i="3"/>
  <c r="AH13" i="3"/>
  <c r="BA14" i="3"/>
  <c r="BD15" i="3"/>
  <c r="AU18" i="3"/>
  <c r="AQ19" i="3"/>
  <c r="BG20" i="3"/>
  <c r="AY21" i="3"/>
  <c r="AU22" i="3"/>
  <c r="AQ23" i="3"/>
  <c r="BG24" i="3"/>
  <c r="AY25" i="3"/>
  <c r="AU26" i="3"/>
  <c r="AQ27" i="3"/>
  <c r="BG28" i="3"/>
  <c r="AV30" i="3"/>
  <c r="AP33" i="3"/>
  <c r="W33" i="3"/>
  <c r="AF33" i="3" s="1"/>
  <c r="AY33" i="3"/>
  <c r="AP35" i="3"/>
  <c r="W35" i="3"/>
  <c r="AF35" i="3" s="1"/>
  <c r="AY35" i="3"/>
  <c r="AP38" i="3"/>
  <c r="W38" i="3"/>
  <c r="Y38" i="3" s="1"/>
  <c r="AY38" i="3"/>
  <c r="BA32" i="3"/>
  <c r="AR32" i="3"/>
  <c r="S41" i="3"/>
  <c r="AY4" i="3"/>
  <c r="AY6" i="3"/>
  <c r="AI9" i="3"/>
  <c r="AY9" i="3"/>
  <c r="AI10" i="3"/>
  <c r="AI11" i="3"/>
  <c r="AY11" i="3"/>
  <c r="AI12" i="3"/>
  <c r="AY12" i="3"/>
  <c r="AY13" i="3"/>
  <c r="W15" i="3"/>
  <c r="AC15" i="3" s="1"/>
  <c r="AR16" i="3"/>
  <c r="AP17" i="3"/>
  <c r="AG17" i="3"/>
  <c r="AV18" i="3"/>
  <c r="BE19" i="3"/>
  <c r="AM19" i="3"/>
  <c r="AR19" i="3"/>
  <c r="AV22" i="3"/>
  <c r="BE23" i="3"/>
  <c r="AM23" i="3"/>
  <c r="AR23" i="3"/>
  <c r="AB26" i="3"/>
  <c r="AV26" i="3"/>
  <c r="BE27" i="3"/>
  <c r="AM27" i="3"/>
  <c r="AR27" i="3"/>
  <c r="AW30" i="3"/>
  <c r="AX31" i="3"/>
  <c r="AZ33" i="3"/>
  <c r="AZ35" i="3"/>
  <c r="AH35" i="3"/>
  <c r="AI2" i="3"/>
  <c r="AI3" i="3"/>
  <c r="AY3" i="3"/>
  <c r="AI4" i="3"/>
  <c r="AI5" i="3"/>
  <c r="AY5" i="3"/>
  <c r="AI6" i="3"/>
  <c r="AI7" i="3"/>
  <c r="AY7" i="3"/>
  <c r="AI8" i="3"/>
  <c r="AY8" i="3"/>
  <c r="AY10" i="3"/>
  <c r="T41" i="3"/>
  <c r="AJ2" i="3"/>
  <c r="AZ2" i="3"/>
  <c r="AJ3" i="3"/>
  <c r="AJ4" i="3"/>
  <c r="AJ5" i="3"/>
  <c r="AJ6" i="3"/>
  <c r="AJ7" i="3"/>
  <c r="AJ8" i="3"/>
  <c r="AJ9" i="3"/>
  <c r="AJ10" i="3"/>
  <c r="AJ11" i="3"/>
  <c r="AJ12" i="3"/>
  <c r="AJ13" i="3"/>
  <c r="AO15" i="3"/>
  <c r="AH17" i="3"/>
  <c r="AW18" i="3"/>
  <c r="BF19" i="3"/>
  <c r="AN19" i="3"/>
  <c r="AS19" i="3"/>
  <c r="AK20" i="3"/>
  <c r="BA21" i="3"/>
  <c r="AW22" i="3"/>
  <c r="BF23" i="3"/>
  <c r="AN23" i="3"/>
  <c r="AS23" i="3"/>
  <c r="AK24" i="3"/>
  <c r="BA25" i="3"/>
  <c r="AC26" i="3"/>
  <c r="AW26" i="3"/>
  <c r="BF27" i="3"/>
  <c r="AN27" i="3"/>
  <c r="AS27" i="3"/>
  <c r="AK28" i="3"/>
  <c r="BA29" i="3"/>
  <c r="AX30" i="3"/>
  <c r="AA31" i="3"/>
  <c r="AY31" i="3"/>
  <c r="BA33" i="3"/>
  <c r="AI33" i="3"/>
  <c r="AR33" i="3"/>
  <c r="BA35" i="3"/>
  <c r="AI35" i="3"/>
  <c r="AR35" i="3"/>
  <c r="AP30" i="3"/>
  <c r="W30" i="3"/>
  <c r="AD30" i="3" s="1"/>
  <c r="AQ32" i="3"/>
  <c r="N41" i="3"/>
  <c r="AK4" i="3"/>
  <c r="AI17" i="3"/>
  <c r="AP21" i="3"/>
  <c r="W21" i="3"/>
  <c r="AA21" i="3" s="1"/>
  <c r="AP25" i="3"/>
  <c r="W25" i="3"/>
  <c r="AA25" i="3" s="1"/>
  <c r="AD26" i="3"/>
  <c r="AP29" i="3"/>
  <c r="W29" i="3"/>
  <c r="AA29" i="3" s="1"/>
  <c r="AY30" i="3"/>
  <c r="AZ31" i="3"/>
  <c r="AJ33" i="3"/>
  <c r="AS33" i="3"/>
  <c r="AJ35" i="3"/>
  <c r="AS35" i="3"/>
  <c r="BB38" i="3"/>
  <c r="AJ38" i="3"/>
  <c r="AS38" i="3"/>
  <c r="AP18" i="3"/>
  <c r="W18" i="3"/>
  <c r="AD18" i="3" s="1"/>
  <c r="AL5" i="3"/>
  <c r="AL6" i="3"/>
  <c r="AL7" i="3"/>
  <c r="AL8" i="3"/>
  <c r="AL9" i="3"/>
  <c r="AL10" i="3"/>
  <c r="AL11" i="3"/>
  <c r="AL12" i="3"/>
  <c r="AL13" i="3"/>
  <c r="W14" i="3"/>
  <c r="Y14" i="3" s="1"/>
  <c r="AR15" i="3"/>
  <c r="AU16" i="3"/>
  <c r="BG17" i="3"/>
  <c r="AY18" i="3"/>
  <c r="AU19" i="3"/>
  <c r="AQ20" i="3"/>
  <c r="BG21" i="3"/>
  <c r="AU23" i="3"/>
  <c r="AQ24" i="3"/>
  <c r="BG25" i="3"/>
  <c r="AE26" i="3"/>
  <c r="AY26" i="3"/>
  <c r="AU27" i="3"/>
  <c r="AQ28" i="3"/>
  <c r="BG29" i="3"/>
  <c r="AZ30" i="3"/>
  <c r="BB31" i="3"/>
  <c r="AH32" i="3"/>
  <c r="BC33" i="3"/>
  <c r="AK33" i="3"/>
  <c r="BB35" i="3"/>
  <c r="R41" i="3"/>
  <c r="AM17" i="3"/>
  <c r="P41" i="3"/>
  <c r="U41" i="3"/>
  <c r="V41" i="3"/>
  <c r="AL2" i="3"/>
  <c r="BB2" i="3"/>
  <c r="AL3" i="3"/>
  <c r="AL4" i="3"/>
  <c r="W2" i="3"/>
  <c r="AB2" i="3" s="1"/>
  <c r="BC2" i="3"/>
  <c r="W3" i="3"/>
  <c r="AE3" i="3" s="1"/>
  <c r="BC3" i="3"/>
  <c r="W4" i="3"/>
  <c r="AE4" i="3" s="1"/>
  <c r="BC5" i="3"/>
  <c r="W6" i="3"/>
  <c r="AB6" i="3" s="1"/>
  <c r="W7" i="3"/>
  <c r="BC7" i="3"/>
  <c r="W9" i="3"/>
  <c r="X9" i="3" s="1"/>
  <c r="BC9" i="3"/>
  <c r="W11" i="3"/>
  <c r="AE11" i="3" s="1"/>
  <c r="W12" i="3"/>
  <c r="X12" i="3" s="1"/>
  <c r="W13" i="3"/>
  <c r="X13" i="3" s="1"/>
  <c r="BG14" i="3"/>
  <c r="AK17" i="3"/>
  <c r="AZ18" i="3"/>
  <c r="AV19" i="3"/>
  <c r="BE20" i="3"/>
  <c r="AM20" i="3"/>
  <c r="AR20" i="3"/>
  <c r="AZ22" i="3"/>
  <c r="AB23" i="3"/>
  <c r="AV23" i="3"/>
  <c r="BE24" i="3"/>
  <c r="AM24" i="3"/>
  <c r="AR24" i="3"/>
  <c r="AF26" i="3"/>
  <c r="AZ26" i="3"/>
  <c r="AV27" i="3"/>
  <c r="BE28" i="3"/>
  <c r="AM28" i="3"/>
  <c r="AR28" i="3"/>
  <c r="BG31" i="3"/>
  <c r="AI32" i="3"/>
  <c r="BD33" i="3"/>
  <c r="AX33" i="3"/>
  <c r="AG34" i="3"/>
  <c r="BG35" i="3"/>
  <c r="AQ36" i="3"/>
  <c r="BB39" i="3"/>
  <c r="AJ39" i="3"/>
  <c r="AS39" i="3"/>
  <c r="AP22" i="3"/>
  <c r="W22" i="3"/>
  <c r="AD22" i="3" s="1"/>
  <c r="BB40" i="3"/>
  <c r="AJ40" i="3"/>
  <c r="AS40" i="3"/>
  <c r="AK6" i="3"/>
  <c r="AK8" i="3"/>
  <c r="W5" i="3"/>
  <c r="X5" i="3" s="1"/>
  <c r="W8" i="3"/>
  <c r="W10" i="3"/>
  <c r="AN2" i="3"/>
  <c r="BD2" i="3"/>
  <c r="AN13" i="3"/>
  <c r="AW16" i="3"/>
  <c r="AL17" i="3"/>
  <c r="AG18" i="3"/>
  <c r="BA18" i="3"/>
  <c r="AW19" i="3"/>
  <c r="BF20" i="3"/>
  <c r="AN20" i="3"/>
  <c r="AK21" i="3"/>
  <c r="AG22" i="3"/>
  <c r="BA22" i="3"/>
  <c r="AC23" i="3"/>
  <c r="AW23" i="3"/>
  <c r="BF24" i="3"/>
  <c r="AN24" i="3"/>
  <c r="AK25" i="3"/>
  <c r="AG26" i="3"/>
  <c r="BA26" i="3"/>
  <c r="AW27" i="3"/>
  <c r="BF28" i="3"/>
  <c r="AN28" i="3"/>
  <c r="AK29" i="3"/>
  <c r="AG30" i="3"/>
  <c r="BG30" i="3"/>
  <c r="AP32" i="3"/>
  <c r="W32" i="3"/>
  <c r="AB32" i="3" s="1"/>
  <c r="AL32" i="3"/>
  <c r="BB33" i="3"/>
  <c r="AH34" i="3"/>
  <c r="AP36" i="3"/>
  <c r="W36" i="3"/>
  <c r="AF36" i="3" s="1"/>
  <c r="AY36" i="3"/>
  <c r="AR37" i="3"/>
  <c r="AR38" i="3"/>
  <c r="AR39" i="3"/>
  <c r="AR40" i="3"/>
  <c r="AU40" i="3"/>
  <c r="AX37" i="3"/>
  <c r="AH38" i="3"/>
  <c r="AX38" i="3"/>
  <c r="AH39" i="3"/>
  <c r="AX39" i="3"/>
  <c r="AH40" i="3"/>
  <c r="AX40" i="3"/>
  <c r="AI37" i="3"/>
  <c r="AI38" i="3"/>
  <c r="AI39" i="3"/>
  <c r="AY39" i="3"/>
  <c r="AI40" i="3"/>
  <c r="AY40" i="3"/>
  <c r="AZ38" i="3"/>
  <c r="AZ39" i="3"/>
  <c r="AZ40" i="3"/>
  <c r="AK35" i="3"/>
  <c r="AK36" i="3"/>
  <c r="AK37" i="3"/>
  <c r="BA37" i="3"/>
  <c r="AK38" i="3"/>
  <c r="BA38" i="3"/>
  <c r="AK39" i="3"/>
  <c r="BA39" i="3"/>
  <c r="AK40" i="3"/>
  <c r="BA40" i="3"/>
  <c r="AM32" i="3"/>
  <c r="AM33" i="3"/>
  <c r="AM34" i="3"/>
  <c r="AM35" i="3"/>
  <c r="AM36" i="3"/>
  <c r="AM37" i="3"/>
  <c r="AM38" i="3"/>
  <c r="W39" i="3"/>
  <c r="Y39" i="3" s="1"/>
  <c r="AM39" i="3"/>
  <c r="W40" i="3"/>
  <c r="AF40" i="3" s="1"/>
  <c r="AM40" i="3"/>
  <c r="AN31" i="3"/>
  <c r="AN32" i="3"/>
  <c r="AN33" i="3"/>
  <c r="AN34" i="3"/>
  <c r="AN35" i="3"/>
  <c r="AN36" i="3"/>
  <c r="AN37" i="3"/>
  <c r="AN38" i="3"/>
  <c r="AN39" i="3"/>
  <c r="AN40" i="3"/>
  <c r="AE40" i="9" l="1"/>
  <c r="AF40" i="9"/>
  <c r="AG40" i="9"/>
  <c r="AH40" i="9"/>
  <c r="AI40" i="9"/>
  <c r="AJ40" i="9"/>
  <c r="AD40" i="9"/>
  <c r="AC40" i="9"/>
  <c r="AF4" i="5"/>
  <c r="Y21" i="5"/>
  <c r="AA21" i="5"/>
  <c r="AA12" i="4"/>
  <c r="AA7" i="4"/>
  <c r="AB7" i="4"/>
  <c r="AE7" i="4"/>
  <c r="AC7" i="4"/>
  <c r="AB37" i="3"/>
  <c r="AA37" i="3"/>
  <c r="AF37" i="3"/>
  <c r="AC37" i="3"/>
  <c r="AE10" i="5"/>
  <c r="AB10" i="5"/>
  <c r="AA10" i="5"/>
  <c r="Z10" i="5"/>
  <c r="AB35" i="4"/>
  <c r="Z12" i="4"/>
  <c r="X12" i="4"/>
  <c r="AF13" i="4"/>
  <c r="Z35" i="4"/>
  <c r="AE35" i="4"/>
  <c r="AF12" i="4"/>
  <c r="AA30" i="4"/>
  <c r="Y3" i="4"/>
  <c r="AA9" i="4"/>
  <c r="AB33" i="4"/>
  <c r="Y33" i="4"/>
  <c r="Z33" i="4"/>
  <c r="AF33" i="4"/>
  <c r="AE9" i="4"/>
  <c r="X30" i="4"/>
  <c r="AE33" i="4"/>
  <c r="AC13" i="4"/>
  <c r="AB30" i="4"/>
  <c r="Z9" i="4"/>
  <c r="X13" i="4"/>
  <c r="AD33" i="4"/>
  <c r="Z22" i="4"/>
  <c r="Y24" i="4"/>
  <c r="Z3" i="4"/>
  <c r="AE13" i="4"/>
  <c r="AA33" i="4"/>
  <c r="AF9" i="4"/>
  <c r="Z21" i="3"/>
  <c r="AB19" i="3"/>
  <c r="AC19" i="3"/>
  <c r="Z24" i="3"/>
  <c r="X3" i="5"/>
  <c r="AC24" i="5"/>
  <c r="AD24" i="5"/>
  <c r="AB24" i="5"/>
  <c r="AB11" i="5"/>
  <c r="AD3" i="5"/>
  <c r="Y26" i="5"/>
  <c r="Z12" i="5"/>
  <c r="AF7" i="5"/>
  <c r="AA8" i="5"/>
  <c r="AA12" i="5"/>
  <c r="AE7" i="5"/>
  <c r="AC7" i="5"/>
  <c r="AB12" i="5"/>
  <c r="Z7" i="5"/>
  <c r="AB4" i="5"/>
  <c r="AD10" i="5"/>
  <c r="AC12" i="5"/>
  <c r="Y34" i="5"/>
  <c r="AE12" i="5"/>
  <c r="Z8" i="5"/>
  <c r="AC3" i="5"/>
  <c r="Y10" i="5"/>
  <c r="Z21" i="5"/>
  <c r="AF8" i="5"/>
  <c r="X10" i="5"/>
  <c r="Z34" i="5"/>
  <c r="AE30" i="5"/>
  <c r="X7" i="5"/>
  <c r="AB7" i="5"/>
  <c r="Y7" i="5"/>
  <c r="X19" i="5"/>
  <c r="AC10" i="5"/>
  <c r="AA16" i="5"/>
  <c r="AD16" i="5"/>
  <c r="X24" i="5"/>
  <c r="AC16" i="5"/>
  <c r="X32" i="5"/>
  <c r="Y32" i="5"/>
  <c r="AQ41" i="5"/>
  <c r="Z16" i="5"/>
  <c r="AA15" i="5"/>
  <c r="Z11" i="5"/>
  <c r="AA24" i="5"/>
  <c r="AA11" i="5"/>
  <c r="AF11" i="5"/>
  <c r="AC11" i="5"/>
  <c r="Z2" i="5"/>
  <c r="AB32" i="5"/>
  <c r="AE16" i="5"/>
  <c r="AD11" i="5"/>
  <c r="Z32" i="5"/>
  <c r="Y18" i="5"/>
  <c r="AD32" i="5"/>
  <c r="AC32" i="5"/>
  <c r="AB2" i="5"/>
  <c r="Y2" i="5"/>
  <c r="Y29" i="5"/>
  <c r="Z9" i="5"/>
  <c r="AW41" i="5"/>
  <c r="AF35" i="5"/>
  <c r="AE17" i="5"/>
  <c r="X17" i="5"/>
  <c r="BH7" i="5"/>
  <c r="B7" i="5" s="1"/>
  <c r="BH9" i="9" s="1"/>
  <c r="BF41" i="5"/>
  <c r="AE19" i="5"/>
  <c r="AD30" i="5"/>
  <c r="AU41" i="5"/>
  <c r="AC13" i="5"/>
  <c r="AF30" i="5"/>
  <c r="AE38" i="5"/>
  <c r="AA9" i="5"/>
  <c r="AB29" i="5"/>
  <c r="AA29" i="5"/>
  <c r="AB27" i="5"/>
  <c r="AC9" i="5"/>
  <c r="X30" i="5"/>
  <c r="X15" i="5"/>
  <c r="AE3" i="5"/>
  <c r="AD6" i="5"/>
  <c r="AF25" i="5"/>
  <c r="Y5" i="5"/>
  <c r="AF9" i="5"/>
  <c r="AD9" i="5"/>
  <c r="AV41" i="5"/>
  <c r="AE8" i="5"/>
  <c r="AD8" i="5"/>
  <c r="Y38" i="5"/>
  <c r="X25" i="5"/>
  <c r="AD25" i="5"/>
  <c r="X38" i="5"/>
  <c r="AC19" i="5"/>
  <c r="AX41" i="5"/>
  <c r="BD41" i="5"/>
  <c r="AD5" i="5"/>
  <c r="Y16" i="5"/>
  <c r="AF27" i="5"/>
  <c r="Z14" i="5"/>
  <c r="Y14" i="5"/>
  <c r="AD35" i="5"/>
  <c r="AA30" i="5"/>
  <c r="Z19" i="5"/>
  <c r="AE18" i="5"/>
  <c r="AF18" i="5"/>
  <c r="AD18" i="5"/>
  <c r="AC18" i="5"/>
  <c r="AB18" i="5"/>
  <c r="AB22" i="5"/>
  <c r="AA5" i="5"/>
  <c r="AJ41" i="5"/>
  <c r="X18" i="5"/>
  <c r="AF22" i="5"/>
  <c r="AB14" i="5"/>
  <c r="BC41" i="5"/>
  <c r="AA35" i="5"/>
  <c r="X27" i="5"/>
  <c r="AB25" i="5"/>
  <c r="AA25" i="5"/>
  <c r="Z25" i="5"/>
  <c r="Y25" i="5"/>
  <c r="Y27" i="5"/>
  <c r="AE21" i="5"/>
  <c r="AF21" i="5"/>
  <c r="AD21" i="5"/>
  <c r="AC21" i="5"/>
  <c r="AM41" i="5"/>
  <c r="AL41" i="5"/>
  <c r="AF31" i="5"/>
  <c r="AE31" i="5"/>
  <c r="AD31" i="5"/>
  <c r="AC31" i="5"/>
  <c r="AB31" i="5"/>
  <c r="AA31" i="5"/>
  <c r="Z31" i="5"/>
  <c r="Y31" i="5"/>
  <c r="AC35" i="5"/>
  <c r="AF3" i="5"/>
  <c r="Y3" i="5"/>
  <c r="AF32" i="5"/>
  <c r="AE32" i="5"/>
  <c r="AH41" i="5"/>
  <c r="AC22" i="5"/>
  <c r="AY41" i="5"/>
  <c r="AC27" i="5"/>
  <c r="AD37" i="5"/>
  <c r="AC37" i="5"/>
  <c r="AB37" i="5"/>
  <c r="AA37" i="5"/>
  <c r="AD20" i="5"/>
  <c r="AC20" i="5"/>
  <c r="AA20" i="5"/>
  <c r="AB20" i="5"/>
  <c r="Z20" i="5"/>
  <c r="Y20" i="5"/>
  <c r="Z27" i="5"/>
  <c r="AF14" i="5"/>
  <c r="AP41" i="5"/>
  <c r="AE5" i="5"/>
  <c r="X5" i="5"/>
  <c r="BG41" i="5"/>
  <c r="Z13" i="5"/>
  <c r="AE20" i="5"/>
  <c r="BB41" i="5"/>
  <c r="Z30" i="5"/>
  <c r="Y30" i="5"/>
  <c r="AF33" i="5"/>
  <c r="X37" i="5"/>
  <c r="X20" i="5"/>
  <c r="Y19" i="5"/>
  <c r="AE37" i="5"/>
  <c r="AK41" i="5"/>
  <c r="AA22" i="5"/>
  <c r="Y4" i="5"/>
  <c r="X4" i="5"/>
  <c r="Y35" i="5"/>
  <c r="AB33" i="5"/>
  <c r="AA33" i="5"/>
  <c r="Z33" i="5"/>
  <c r="Y33" i="5"/>
  <c r="AF36" i="5"/>
  <c r="AE36" i="5"/>
  <c r="AD36" i="5"/>
  <c r="AC36" i="5"/>
  <c r="AF29" i="5"/>
  <c r="AE29" i="5"/>
  <c r="AC29" i="5"/>
  <c r="AD29" i="5"/>
  <c r="AR41" i="5"/>
  <c r="AA13" i="5"/>
  <c r="AE27" i="5"/>
  <c r="X33" i="5"/>
  <c r="AF23" i="5"/>
  <c r="AE23" i="5"/>
  <c r="AD23" i="5"/>
  <c r="AC23" i="5"/>
  <c r="AB23" i="5"/>
  <c r="AA23" i="5"/>
  <c r="Z23" i="5"/>
  <c r="Y23" i="5"/>
  <c r="X36" i="5"/>
  <c r="X29" i="5"/>
  <c r="AC14" i="5"/>
  <c r="AF37" i="5"/>
  <c r="Z3" i="5"/>
  <c r="X9" i="5"/>
  <c r="Y9" i="5"/>
  <c r="AC30" i="5"/>
  <c r="X13" i="5"/>
  <c r="AF13" i="5"/>
  <c r="AE13" i="5"/>
  <c r="Y13" i="5"/>
  <c r="AS41" i="5"/>
  <c r="AA18" i="5"/>
  <c r="BE41" i="5"/>
  <c r="Z35" i="5"/>
  <c r="AC5" i="5"/>
  <c r="AB9" i="5"/>
  <c r="AG41" i="5"/>
  <c r="X12" i="5"/>
  <c r="AF12" i="5"/>
  <c r="Y12" i="5"/>
  <c r="Z22" i="5"/>
  <c r="Y22" i="5"/>
  <c r="AT41" i="5"/>
  <c r="AD27" i="5"/>
  <c r="AE35" i="5"/>
  <c r="AB35" i="5"/>
  <c r="AF34" i="5"/>
  <c r="AE34" i="5"/>
  <c r="AD34" i="5"/>
  <c r="AC34" i="5"/>
  <c r="AB34" i="5"/>
  <c r="AA34" i="5"/>
  <c r="Y6" i="5"/>
  <c r="X6" i="5"/>
  <c r="AF6" i="5"/>
  <c r="AE6" i="5"/>
  <c r="AB6" i="5"/>
  <c r="AF24" i="5"/>
  <c r="AE24" i="5"/>
  <c r="AA19" i="5"/>
  <c r="AB3" i="5"/>
  <c r="AN41" i="5"/>
  <c r="Y8" i="5"/>
  <c r="X8" i="5"/>
  <c r="AD19" i="5"/>
  <c r="AB16" i="5"/>
  <c r="AD28" i="5"/>
  <c r="AC28" i="5"/>
  <c r="AB28" i="5"/>
  <c r="AA28" i="5"/>
  <c r="Z28" i="5"/>
  <c r="Y28" i="5"/>
  <c r="X22" i="5"/>
  <c r="AF38" i="5"/>
  <c r="AB17" i="5"/>
  <c r="AA17" i="5"/>
  <c r="Y17" i="5"/>
  <c r="Z17" i="5"/>
  <c r="AC17" i="5"/>
  <c r="AC33" i="5"/>
  <c r="AE14" i="5"/>
  <c r="AD14" i="5"/>
  <c r="W41" i="5"/>
  <c r="AC2" i="5"/>
  <c r="AE2" i="5"/>
  <c r="AD2" i="5"/>
  <c r="AF2" i="5"/>
  <c r="AA38" i="5"/>
  <c r="Z6" i="5"/>
  <c r="X11" i="5"/>
  <c r="Y11" i="5"/>
  <c r="Z37" i="5"/>
  <c r="AF26" i="5"/>
  <c r="AE26" i="5"/>
  <c r="AD26" i="5"/>
  <c r="AC26" i="5"/>
  <c r="AA26" i="5"/>
  <c r="AB26" i="5"/>
  <c r="AO41" i="5"/>
  <c r="X28" i="5"/>
  <c r="AF19" i="5"/>
  <c r="AE22" i="5"/>
  <c r="Y24" i="5"/>
  <c r="AC38" i="5"/>
  <c r="X26" i="5"/>
  <c r="AD17" i="5"/>
  <c r="AD33" i="5"/>
  <c r="X2" i="5"/>
  <c r="AF28" i="5"/>
  <c r="AC25" i="5"/>
  <c r="AZ41" i="5"/>
  <c r="X16" i="5"/>
  <c r="BH39" i="5"/>
  <c r="B39" i="5" s="1"/>
  <c r="AF15" i="5"/>
  <c r="AD15" i="5"/>
  <c r="AC15" i="5"/>
  <c r="AB15" i="5"/>
  <c r="AE15" i="5"/>
  <c r="Z15" i="5"/>
  <c r="AB13" i="5"/>
  <c r="AA6" i="5"/>
  <c r="AE4" i="5"/>
  <c r="BA41" i="5"/>
  <c r="AI41" i="5"/>
  <c r="AB8" i="5"/>
  <c r="AA14" i="5"/>
  <c r="AB17" i="4"/>
  <c r="AB21" i="4"/>
  <c r="AE17" i="4"/>
  <c r="Y16" i="4"/>
  <c r="X25" i="4"/>
  <c r="Y20" i="4"/>
  <c r="AE20" i="4"/>
  <c r="AE19" i="4"/>
  <c r="AC35" i="4"/>
  <c r="X18" i="4"/>
  <c r="AD25" i="4"/>
  <c r="AB25" i="4"/>
  <c r="AE25" i="4"/>
  <c r="AA4" i="4"/>
  <c r="AE4" i="4"/>
  <c r="AC22" i="4"/>
  <c r="X35" i="4"/>
  <c r="AF37" i="4"/>
  <c r="AF25" i="4"/>
  <c r="AF35" i="4"/>
  <c r="AA37" i="4"/>
  <c r="Z18" i="4"/>
  <c r="AE37" i="4"/>
  <c r="AD37" i="4"/>
  <c r="AD22" i="4"/>
  <c r="Z6" i="4"/>
  <c r="Y15" i="4"/>
  <c r="AD7" i="4"/>
  <c r="X37" i="4"/>
  <c r="Y22" i="4"/>
  <c r="AE22" i="4"/>
  <c r="AC25" i="4"/>
  <c r="AB9" i="4"/>
  <c r="X9" i="4"/>
  <c r="Y25" i="4"/>
  <c r="AF22" i="4"/>
  <c r="AD35" i="4"/>
  <c r="Y9" i="4"/>
  <c r="Y35" i="4"/>
  <c r="AB22" i="4"/>
  <c r="AA25" i="4"/>
  <c r="AF4" i="4"/>
  <c r="AD9" i="4"/>
  <c r="Z20" i="4"/>
  <c r="AE15" i="4"/>
  <c r="Z15" i="4"/>
  <c r="AD15" i="4"/>
  <c r="Z4" i="4"/>
  <c r="AF11" i="4"/>
  <c r="AC17" i="4"/>
  <c r="X23" i="4"/>
  <c r="AD13" i="4"/>
  <c r="AC4" i="4"/>
  <c r="Z17" i="4"/>
  <c r="AA31" i="4"/>
  <c r="AF17" i="4"/>
  <c r="AB8" i="4"/>
  <c r="AD17" i="4"/>
  <c r="Z14" i="4"/>
  <c r="Y17" i="4"/>
  <c r="AB37" i="4"/>
  <c r="X17" i="4"/>
  <c r="Z13" i="4"/>
  <c r="X15" i="4"/>
  <c r="AB15" i="4"/>
  <c r="AC29" i="4"/>
  <c r="AB32" i="4"/>
  <c r="AA32" i="4"/>
  <c r="AH41" i="4"/>
  <c r="AW41" i="4"/>
  <c r="AC39" i="4"/>
  <c r="AF32" i="4"/>
  <c r="AA39" i="4"/>
  <c r="Z23" i="4"/>
  <c r="AF5" i="4"/>
  <c r="Y19" i="4"/>
  <c r="AT41" i="4"/>
  <c r="AU41" i="4"/>
  <c r="Z32" i="4"/>
  <c r="BH33" i="4"/>
  <c r="B33" i="4" s="1"/>
  <c r="BG8" i="9" s="1"/>
  <c r="AB39" i="4"/>
  <c r="AX41" i="4"/>
  <c r="AC27" i="4"/>
  <c r="AV41" i="4"/>
  <c r="BH38" i="4"/>
  <c r="B38" i="4" s="1"/>
  <c r="BG20" i="9" s="1"/>
  <c r="AB13" i="4"/>
  <c r="AF39" i="4"/>
  <c r="AC19" i="4"/>
  <c r="Y32" i="4"/>
  <c r="AE32" i="4"/>
  <c r="X2" i="4"/>
  <c r="AB3" i="4"/>
  <c r="AY41" i="4"/>
  <c r="BG41" i="4"/>
  <c r="AA5" i="4"/>
  <c r="AC12" i="4"/>
  <c r="AD39" i="4"/>
  <c r="Z2" i="4"/>
  <c r="AC26" i="4"/>
  <c r="AB19" i="4"/>
  <c r="AA23" i="4"/>
  <c r="AA22" i="4"/>
  <c r="X32" i="4"/>
  <c r="AD29" i="4"/>
  <c r="AA21" i="4"/>
  <c r="AS41" i="4"/>
  <c r="AE29" i="4"/>
  <c r="AC15" i="4"/>
  <c r="AR41" i="4"/>
  <c r="BA41" i="4"/>
  <c r="AI41" i="4"/>
  <c r="AA15" i="4"/>
  <c r="X24" i="4"/>
  <c r="X31" i="4"/>
  <c r="Y26" i="4"/>
  <c r="AA14" i="4"/>
  <c r="X14" i="4"/>
  <c r="AK41" i="4"/>
  <c r="AD24" i="4"/>
  <c r="AC10" i="4"/>
  <c r="Y10" i="4"/>
  <c r="AF10" i="4"/>
  <c r="AE10" i="4"/>
  <c r="AD10" i="4"/>
  <c r="Z34" i="4"/>
  <c r="AF34" i="4"/>
  <c r="AA24" i="4"/>
  <c r="AC34" i="4"/>
  <c r="Z26" i="4"/>
  <c r="X26" i="4"/>
  <c r="AF19" i="4"/>
  <c r="AB34" i="4"/>
  <c r="X16" i="4"/>
  <c r="AE31" i="4"/>
  <c r="AE14" i="4"/>
  <c r="Z40" i="4"/>
  <c r="AE30" i="4"/>
  <c r="AD30" i="4"/>
  <c r="AC30" i="4"/>
  <c r="Z36" i="4"/>
  <c r="AA10" i="4"/>
  <c r="AG41" i="4"/>
  <c r="AE34" i="4"/>
  <c r="Z31" i="4"/>
  <c r="AA40" i="4"/>
  <c r="AC24" i="4"/>
  <c r="AB24" i="4"/>
  <c r="AF28" i="4"/>
  <c r="AE28" i="4"/>
  <c r="AD28" i="4"/>
  <c r="AC28" i="4"/>
  <c r="Y31" i="4"/>
  <c r="AF31" i="4"/>
  <c r="X40" i="4"/>
  <c r="AE18" i="4"/>
  <c r="AD18" i="4"/>
  <c r="AF18" i="4"/>
  <c r="AC18" i="4"/>
  <c r="AB18" i="4"/>
  <c r="AA18" i="4"/>
  <c r="AF30" i="4"/>
  <c r="AD6" i="4"/>
  <c r="AE6" i="4"/>
  <c r="AF6" i="4"/>
  <c r="Y14" i="4"/>
  <c r="AD20" i="4"/>
  <c r="AC20" i="4"/>
  <c r="AA20" i="4"/>
  <c r="X20" i="4"/>
  <c r="AB20" i="4"/>
  <c r="Z21" i="4"/>
  <c r="AD16" i="4"/>
  <c r="X3" i="4"/>
  <c r="AE36" i="4"/>
  <c r="X28" i="4"/>
  <c r="AC14" i="4"/>
  <c r="AA19" i="4"/>
  <c r="AF27" i="4"/>
  <c r="AE27" i="4"/>
  <c r="AD27" i="4"/>
  <c r="X21" i="4"/>
  <c r="AA28" i="4"/>
  <c r="Z28" i="4"/>
  <c r="AB40" i="4"/>
  <c r="AB16" i="4"/>
  <c r="AA16" i="4"/>
  <c r="BD41" i="4"/>
  <c r="AE12" i="4"/>
  <c r="Y12" i="4"/>
  <c r="AQ41" i="4"/>
  <c r="AE26" i="4"/>
  <c r="X34" i="4"/>
  <c r="AB27" i="4"/>
  <c r="AA27" i="4"/>
  <c r="Y39" i="4"/>
  <c r="X39" i="4"/>
  <c r="X10" i="4"/>
  <c r="BB41" i="4"/>
  <c r="AE5" i="4"/>
  <c r="AD5" i="4"/>
  <c r="AC5" i="4"/>
  <c r="Z5" i="4"/>
  <c r="X5" i="4"/>
  <c r="AB12" i="4"/>
  <c r="Y36" i="4"/>
  <c r="AD26" i="4"/>
  <c r="Z24" i="4"/>
  <c r="AB28" i="4"/>
  <c r="AD34" i="4"/>
  <c r="Y27" i="4"/>
  <c r="AD19" i="4"/>
  <c r="AA3" i="4"/>
  <c r="AD3" i="4"/>
  <c r="AF3" i="4"/>
  <c r="AC3" i="4"/>
  <c r="AL41" i="4"/>
  <c r="Y37" i="4"/>
  <c r="Y4" i="4"/>
  <c r="X4" i="4"/>
  <c r="Y5" i="4"/>
  <c r="AB26" i="4"/>
  <c r="AD4" i="4"/>
  <c r="Y34" i="4"/>
  <c r="AD31" i="4"/>
  <c r="AC31" i="4"/>
  <c r="AF24" i="4"/>
  <c r="X27" i="4"/>
  <c r="BE41" i="4"/>
  <c r="BC41" i="4"/>
  <c r="AF8" i="4"/>
  <c r="X8" i="4"/>
  <c r="AE8" i="4"/>
  <c r="AD8" i="4"/>
  <c r="AC8" i="4"/>
  <c r="Z8" i="4"/>
  <c r="Y8" i="4"/>
  <c r="BF41" i="4"/>
  <c r="AO41" i="4"/>
  <c r="Z16" i="4"/>
  <c r="AM41" i="4"/>
  <c r="AB10" i="4"/>
  <c r="Z19" i="4"/>
  <c r="Z7" i="4"/>
  <c r="Y7" i="4"/>
  <c r="X7" i="4"/>
  <c r="AA13" i="4"/>
  <c r="X36" i="4"/>
  <c r="AF23" i="4"/>
  <c r="AE23" i="4"/>
  <c r="AD23" i="4"/>
  <c r="AC23" i="4"/>
  <c r="AB23" i="4"/>
  <c r="AA26" i="4"/>
  <c r="AB36" i="4"/>
  <c r="AP41" i="4"/>
  <c r="W41" i="4"/>
  <c r="AA2" i="4"/>
  <c r="AB2" i="4"/>
  <c r="AC2" i="4"/>
  <c r="AF2" i="4"/>
  <c r="AD2" i="4"/>
  <c r="AZ41" i="4"/>
  <c r="AD32" i="4"/>
  <c r="AB6" i="4"/>
  <c r="AE11" i="4"/>
  <c r="Y11" i="4"/>
  <c r="AE16" i="4"/>
  <c r="AC6" i="4"/>
  <c r="X6" i="4"/>
  <c r="AJ41" i="4"/>
  <c r="AF14" i="4"/>
  <c r="AE2" i="4"/>
  <c r="AF21" i="4"/>
  <c r="AD21" i="4"/>
  <c r="AE21" i="4"/>
  <c r="AC21" i="4"/>
  <c r="AF36" i="4"/>
  <c r="AD36" i="4"/>
  <c r="AA36" i="4"/>
  <c r="AN41" i="4"/>
  <c r="AA6" i="4"/>
  <c r="AB14" i="4"/>
  <c r="AB33" i="3"/>
  <c r="Z38" i="3"/>
  <c r="AB38" i="3"/>
  <c r="AF38" i="3"/>
  <c r="Y23" i="3"/>
  <c r="AD16" i="3"/>
  <c r="AE16" i="3"/>
  <c r="AC38" i="3"/>
  <c r="AC35" i="3"/>
  <c r="Z17" i="3"/>
  <c r="Y35" i="3"/>
  <c r="AD17" i="3"/>
  <c r="Y17" i="3"/>
  <c r="AB35" i="3"/>
  <c r="X17" i="3"/>
  <c r="Y25" i="3"/>
  <c r="AF22" i="3"/>
  <c r="X38" i="3"/>
  <c r="Y37" i="3"/>
  <c r="AB36" i="3"/>
  <c r="Y15" i="3"/>
  <c r="X36" i="3"/>
  <c r="Z25" i="3"/>
  <c r="AA15" i="3"/>
  <c r="AF34" i="3"/>
  <c r="AC27" i="3"/>
  <c r="AA36" i="3"/>
  <c r="Z34" i="3"/>
  <c r="AE6" i="3"/>
  <c r="Y26" i="3"/>
  <c r="AA34" i="3"/>
  <c r="AC22" i="3"/>
  <c r="BF41" i="3"/>
  <c r="Y29" i="3"/>
  <c r="X2" i="3"/>
  <c r="X35" i="3"/>
  <c r="Y20" i="3"/>
  <c r="Z26" i="3"/>
  <c r="AB15" i="3"/>
  <c r="AE17" i="3"/>
  <c r="Z37" i="3"/>
  <c r="AC36" i="3"/>
  <c r="Z20" i="3"/>
  <c r="AP41" i="3"/>
  <c r="AS41" i="3"/>
  <c r="AF20" i="3"/>
  <c r="Y27" i="3"/>
  <c r="AK41" i="3"/>
  <c r="AY41" i="3"/>
  <c r="AW41" i="3"/>
  <c r="Z36" i="3"/>
  <c r="BG41" i="3"/>
  <c r="AQ41" i="3"/>
  <c r="AT41" i="3"/>
  <c r="AU41" i="3"/>
  <c r="X3" i="3"/>
  <c r="AV41" i="3"/>
  <c r="X23" i="3"/>
  <c r="X11" i="3"/>
  <c r="AM41" i="3"/>
  <c r="AO41" i="3"/>
  <c r="X15" i="3"/>
  <c r="BA41" i="3"/>
  <c r="AX41" i="3"/>
  <c r="AC32" i="3"/>
  <c r="Z35" i="3"/>
  <c r="BE41" i="3"/>
  <c r="AH41" i="3"/>
  <c r="Z14" i="3"/>
  <c r="Z28" i="3"/>
  <c r="X22" i="3"/>
  <c r="Z29" i="3"/>
  <c r="AF7" i="3"/>
  <c r="Z7" i="3"/>
  <c r="AD7" i="3"/>
  <c r="Y7" i="3"/>
  <c r="AC7" i="3"/>
  <c r="AA7" i="3"/>
  <c r="X18" i="3"/>
  <c r="AC30" i="3"/>
  <c r="AD25" i="3"/>
  <c r="Y36" i="3"/>
  <c r="AE13" i="3"/>
  <c r="AE5" i="3"/>
  <c r="AC17" i="3"/>
  <c r="AB17" i="3"/>
  <c r="AA17" i="3"/>
  <c r="X31" i="3"/>
  <c r="AE34" i="3"/>
  <c r="AD34" i="3"/>
  <c r="AF6" i="3"/>
  <c r="AD6" i="3"/>
  <c r="AC6" i="3"/>
  <c r="Z6" i="3"/>
  <c r="AA6" i="3"/>
  <c r="Y6" i="3"/>
  <c r="AE33" i="3"/>
  <c r="AD33" i="3"/>
  <c r="AA33" i="3"/>
  <c r="AA24" i="3"/>
  <c r="AE24" i="3"/>
  <c r="AD24" i="3"/>
  <c r="AC24" i="3"/>
  <c r="AB24" i="3"/>
  <c r="AB21" i="3"/>
  <c r="AB5" i="3"/>
  <c r="X34" i="3"/>
  <c r="X29" i="3"/>
  <c r="AE32" i="3"/>
  <c r="AD32" i="3"/>
  <c r="AN41" i="3"/>
  <c r="Y40" i="3"/>
  <c r="Z39" i="3"/>
  <c r="X33" i="3"/>
  <c r="AE21" i="3"/>
  <c r="X24" i="3"/>
  <c r="AC25" i="3"/>
  <c r="AE12" i="3"/>
  <c r="Z31" i="3"/>
  <c r="BD41" i="3"/>
  <c r="X32" i="3"/>
  <c r="AF4" i="3"/>
  <c r="AD4" i="3"/>
  <c r="Z4" i="3"/>
  <c r="AC4" i="3"/>
  <c r="AA4" i="3"/>
  <c r="Y4" i="3"/>
  <c r="AB14" i="3"/>
  <c r="AA14" i="3"/>
  <c r="AF14" i="3"/>
  <c r="AE14" i="3"/>
  <c r="AD14" i="3"/>
  <c r="AC14" i="3"/>
  <c r="X25" i="3"/>
  <c r="AB18" i="3"/>
  <c r="AA32" i="3"/>
  <c r="AC16" i="3"/>
  <c r="Y16" i="3"/>
  <c r="X16" i="3"/>
  <c r="AB29" i="3"/>
  <c r="AD19" i="3"/>
  <c r="AE19" i="3"/>
  <c r="AF19" i="3"/>
  <c r="Z15" i="3"/>
  <c r="AB4" i="3"/>
  <c r="Z30" i="3"/>
  <c r="AI41" i="3"/>
  <c r="AF28" i="3"/>
  <c r="X19" i="3"/>
  <c r="Y32" i="3"/>
  <c r="AB30" i="3"/>
  <c r="AF3" i="3"/>
  <c r="AD3" i="3"/>
  <c r="AC3" i="3"/>
  <c r="AA3" i="3"/>
  <c r="Z3" i="3"/>
  <c r="Y3" i="3"/>
  <c r="AC18" i="3"/>
  <c r="AA30" i="3"/>
  <c r="Y30" i="3"/>
  <c r="Y31" i="3"/>
  <c r="AB3" i="3"/>
  <c r="Y22" i="3"/>
  <c r="X6" i="3"/>
  <c r="AE39" i="3"/>
  <c r="AD39" i="3"/>
  <c r="AC39" i="3"/>
  <c r="AB39" i="3"/>
  <c r="AA39" i="3"/>
  <c r="Z10" i="3"/>
  <c r="AF10" i="3"/>
  <c r="AD10" i="3"/>
  <c r="Y10" i="3"/>
  <c r="AC10" i="3"/>
  <c r="AA10" i="3"/>
  <c r="AF18" i="3"/>
  <c r="BC41" i="3"/>
  <c r="X21" i="3"/>
  <c r="AZ41" i="3"/>
  <c r="AF25" i="3"/>
  <c r="AE29" i="3"/>
  <c r="AE10" i="3"/>
  <c r="AR41" i="3"/>
  <c r="AA18" i="3"/>
  <c r="AF9" i="3"/>
  <c r="Z9" i="3"/>
  <c r="AD9" i="3"/>
  <c r="AC9" i="3"/>
  <c r="Y9" i="3"/>
  <c r="AA9" i="3"/>
  <c r="X30" i="3"/>
  <c r="AJ41" i="3"/>
  <c r="Z32" i="3"/>
  <c r="AD21" i="3"/>
  <c r="AB27" i="3"/>
  <c r="AD27" i="3"/>
  <c r="AF27" i="3"/>
  <c r="AE27" i="3"/>
  <c r="AB10" i="3"/>
  <c r="AF29" i="3"/>
  <c r="X40" i="3"/>
  <c r="Y5" i="3"/>
  <c r="AF5" i="3"/>
  <c r="AD5" i="3"/>
  <c r="Z5" i="3"/>
  <c r="AC5" i="3"/>
  <c r="AA5" i="3"/>
  <c r="W41" i="3"/>
  <c r="AF2" i="3"/>
  <c r="Y2" i="3"/>
  <c r="Z2" i="3"/>
  <c r="AE2" i="3"/>
  <c r="AD2" i="3"/>
  <c r="AC2" i="3"/>
  <c r="AA2" i="3"/>
  <c r="AA16" i="3"/>
  <c r="AA20" i="3"/>
  <c r="AE20" i="3"/>
  <c r="AD20" i="3"/>
  <c r="AC20" i="3"/>
  <c r="AB20" i="3"/>
  <c r="AE9" i="3"/>
  <c r="X27" i="3"/>
  <c r="AA19" i="3"/>
  <c r="AA26" i="3"/>
  <c r="AE40" i="3"/>
  <c r="AD40" i="3"/>
  <c r="AC40" i="3"/>
  <c r="AB40" i="3"/>
  <c r="AF31" i="3"/>
  <c r="AF8" i="3"/>
  <c r="Y8" i="3"/>
  <c r="AD8" i="3"/>
  <c r="AC8" i="3"/>
  <c r="AA8" i="3"/>
  <c r="Z8" i="3"/>
  <c r="AE22" i="3"/>
  <c r="AF39" i="3"/>
  <c r="X14" i="3"/>
  <c r="Y21" i="3"/>
  <c r="AE15" i="3"/>
  <c r="AD15" i="3"/>
  <c r="AF15" i="3"/>
  <c r="AE38" i="3"/>
  <c r="AD38" i="3"/>
  <c r="AA38" i="3"/>
  <c r="AD29" i="3"/>
  <c r="AC21" i="3"/>
  <c r="AD37" i="3"/>
  <c r="AE37" i="3"/>
  <c r="Y19" i="3"/>
  <c r="AB9" i="3"/>
  <c r="X7" i="3"/>
  <c r="AA27" i="3"/>
  <c r="AE28" i="3"/>
  <c r="AD28" i="3"/>
  <c r="AC28" i="3"/>
  <c r="AB28" i="3"/>
  <c r="AA28" i="3"/>
  <c r="AG41" i="3"/>
  <c r="AB25" i="3"/>
  <c r="AE8" i="3"/>
  <c r="X4" i="3"/>
  <c r="AF16" i="3"/>
  <c r="AF30" i="3"/>
  <c r="X39" i="3"/>
  <c r="AF13" i="3"/>
  <c r="AD13" i="3"/>
  <c r="Y13" i="3"/>
  <c r="AC13" i="3"/>
  <c r="AB13" i="3"/>
  <c r="AA13" i="3"/>
  <c r="Z13" i="3"/>
  <c r="AD31" i="3"/>
  <c r="AA40" i="3"/>
  <c r="AC33" i="3"/>
  <c r="Y12" i="3"/>
  <c r="Z12" i="3"/>
  <c r="AF12" i="3"/>
  <c r="AD12" i="3"/>
  <c r="AC12" i="3"/>
  <c r="AB12" i="3"/>
  <c r="AA12" i="3"/>
  <c r="BB41" i="3"/>
  <c r="AC31" i="3"/>
  <c r="Z33" i="3"/>
  <c r="Y33" i="3"/>
  <c r="Z16" i="3"/>
  <c r="X28" i="3"/>
  <c r="AC29" i="3"/>
  <c r="AF24" i="3"/>
  <c r="AB8" i="3"/>
  <c r="Z22" i="3"/>
  <c r="X10" i="3"/>
  <c r="Z18" i="3"/>
  <c r="Z40" i="3"/>
  <c r="AE36" i="3"/>
  <c r="AD36" i="3"/>
  <c r="Y11" i="3"/>
  <c r="AF11" i="3"/>
  <c r="AD11" i="3"/>
  <c r="AC11" i="3"/>
  <c r="AB11" i="3"/>
  <c r="Z11" i="3"/>
  <c r="AA11" i="3"/>
  <c r="AL41" i="3"/>
  <c r="AE30" i="3"/>
  <c r="AF32" i="3"/>
  <c r="AB22" i="3"/>
  <c r="AE25" i="3"/>
  <c r="AB31" i="3"/>
  <c r="AE7" i="3"/>
  <c r="Y34" i="3"/>
  <c r="X8" i="3"/>
  <c r="AE18" i="3"/>
  <c r="Y18" i="3"/>
  <c r="AF21" i="3"/>
  <c r="AE35" i="3"/>
  <c r="AD35" i="3"/>
  <c r="AA35" i="3"/>
  <c r="AB34" i="3"/>
  <c r="AE23" i="3"/>
  <c r="AD23" i="3"/>
  <c r="AF23" i="3"/>
  <c r="AB7" i="3"/>
  <c r="AA22" i="3"/>
  <c r="AA23" i="3"/>
  <c r="BH10" i="5" l="1"/>
  <c r="B10" i="5" s="1"/>
  <c r="BH27" i="9" s="1"/>
  <c r="BH21" i="5"/>
  <c r="B21" i="5" s="1"/>
  <c r="BH4" i="9" s="1"/>
  <c r="BH22" i="4"/>
  <c r="B22" i="4" s="1"/>
  <c r="BG13" i="9" s="1"/>
  <c r="BH9" i="4"/>
  <c r="B9" i="4" s="1"/>
  <c r="BG27" i="9" s="1"/>
  <c r="BH32" i="5"/>
  <c r="B32" i="5" s="1"/>
  <c r="BH8" i="9" s="1"/>
  <c r="BH11" i="5"/>
  <c r="B11" i="5" s="1"/>
  <c r="BH11" i="9" s="1"/>
  <c r="BH15" i="5"/>
  <c r="B15" i="5" s="1"/>
  <c r="BH7" i="9" s="1"/>
  <c r="BH24" i="5"/>
  <c r="B24" i="5" s="1"/>
  <c r="BH3" i="9" s="1"/>
  <c r="BH3" i="5"/>
  <c r="B3" i="5" s="1"/>
  <c r="BH18" i="9" s="1"/>
  <c r="BH16" i="5"/>
  <c r="B16" i="5" s="1"/>
  <c r="BH12" i="9" s="1"/>
  <c r="BH31" i="5"/>
  <c r="B31" i="5" s="1"/>
  <c r="BH34" i="9" s="1"/>
  <c r="BH30" i="5"/>
  <c r="B30" i="5" s="1"/>
  <c r="BH17" i="9" s="1"/>
  <c r="BH25" i="5"/>
  <c r="B25" i="5" s="1"/>
  <c r="BH35" i="9" s="1"/>
  <c r="BH23" i="5"/>
  <c r="B23" i="5" s="1"/>
  <c r="BH2" i="9" s="1"/>
  <c r="BH17" i="5"/>
  <c r="B17" i="5" s="1"/>
  <c r="BH19" i="9" s="1"/>
  <c r="BH14" i="5"/>
  <c r="B14" i="5" s="1"/>
  <c r="BH30" i="9" s="1"/>
  <c r="BH33" i="5"/>
  <c r="B33" i="5" s="1"/>
  <c r="BH21" i="9" s="1"/>
  <c r="BH35" i="5"/>
  <c r="B35" i="5" s="1"/>
  <c r="BH32" i="9" s="1"/>
  <c r="Z41" i="5"/>
  <c r="BH22" i="5"/>
  <c r="B22" i="5" s="1"/>
  <c r="BH13" i="9" s="1"/>
  <c r="BH5" i="5"/>
  <c r="B5" i="5" s="1"/>
  <c r="BH23" i="9" s="1"/>
  <c r="BH38" i="5"/>
  <c r="B38" i="5" s="1"/>
  <c r="Y41" i="5"/>
  <c r="AA41" i="5"/>
  <c r="BH26" i="5"/>
  <c r="B26" i="5" s="1"/>
  <c r="BH5" i="9" s="1"/>
  <c r="BH28" i="5"/>
  <c r="B28" i="5" s="1"/>
  <c r="BH29" i="9" s="1"/>
  <c r="BH34" i="5"/>
  <c r="B34" i="5" s="1"/>
  <c r="BH39" i="9" s="1"/>
  <c r="BH19" i="5"/>
  <c r="B19" i="5" s="1"/>
  <c r="BH10" i="9" s="1"/>
  <c r="BH36" i="5"/>
  <c r="B36" i="5" s="1"/>
  <c r="BH20" i="9" s="1"/>
  <c r="BH37" i="5"/>
  <c r="B37" i="5" s="1"/>
  <c r="AB41" i="5"/>
  <c r="BH13" i="5"/>
  <c r="B13" i="5" s="1"/>
  <c r="BH16" i="9" s="1"/>
  <c r="AF41" i="5"/>
  <c r="AD41" i="5"/>
  <c r="AE41" i="5"/>
  <c r="AC41" i="5"/>
  <c r="BH9" i="5"/>
  <c r="B9" i="5" s="1"/>
  <c r="BH6" i="9" s="1"/>
  <c r="BH27" i="5"/>
  <c r="B27" i="5" s="1"/>
  <c r="BH31" i="9" s="1"/>
  <c r="BH6" i="5"/>
  <c r="B6" i="5" s="1"/>
  <c r="BH37" i="9" s="1"/>
  <c r="BH12" i="5"/>
  <c r="B12" i="5" s="1"/>
  <c r="BH36" i="9" s="1"/>
  <c r="BH4" i="5"/>
  <c r="B4" i="5" s="1"/>
  <c r="BH15" i="9" s="1"/>
  <c r="BH29" i="5"/>
  <c r="B29" i="5" s="1"/>
  <c r="BH24" i="9" s="1"/>
  <c r="BH18" i="5"/>
  <c r="B18" i="5" s="1"/>
  <c r="BH14" i="9" s="1"/>
  <c r="X41" i="5"/>
  <c r="BH2" i="5"/>
  <c r="B2" i="5" s="1"/>
  <c r="BH26" i="9" s="1"/>
  <c r="BH8" i="5"/>
  <c r="B8" i="5" s="1"/>
  <c r="BH28" i="9" s="1"/>
  <c r="BH20" i="5"/>
  <c r="B20" i="5" s="1"/>
  <c r="BH25" i="9" s="1"/>
  <c r="BH13" i="4"/>
  <c r="B13" i="4" s="1"/>
  <c r="BG30" i="9" s="1"/>
  <c r="BH25" i="4"/>
  <c r="B25" i="4" s="1"/>
  <c r="BG35" i="9" s="1"/>
  <c r="BH17" i="4"/>
  <c r="B17" i="4" s="1"/>
  <c r="BG19" i="9" s="1"/>
  <c r="BH2" i="4"/>
  <c r="B2" i="4" s="1"/>
  <c r="BG26" i="9" s="1"/>
  <c r="BH35" i="4"/>
  <c r="B35" i="4" s="1"/>
  <c r="BG39" i="9" s="1"/>
  <c r="BH3" i="4"/>
  <c r="B3" i="4" s="1"/>
  <c r="BG18" i="9" s="1"/>
  <c r="BH32" i="4"/>
  <c r="B32" i="4" s="1"/>
  <c r="BG34" i="9" s="1"/>
  <c r="BH37" i="4"/>
  <c r="B37" i="4" s="1"/>
  <c r="BG32" i="9" s="1"/>
  <c r="BH29" i="4"/>
  <c r="B29" i="4" s="1"/>
  <c r="BG24" i="9" s="1"/>
  <c r="BH18" i="4"/>
  <c r="B18" i="4" s="1"/>
  <c r="BG14" i="9" s="1"/>
  <c r="BH12" i="4"/>
  <c r="B12" i="4" s="1"/>
  <c r="BG16" i="9" s="1"/>
  <c r="BH15" i="4"/>
  <c r="B15" i="4" s="1"/>
  <c r="BG12" i="9" s="1"/>
  <c r="BH30" i="4"/>
  <c r="B30" i="4" s="1"/>
  <c r="BH23" i="4"/>
  <c r="B23" i="4" s="1"/>
  <c r="BG2" i="9" s="1"/>
  <c r="BH19" i="4"/>
  <c r="B19" i="4" s="1"/>
  <c r="BG10" i="9" s="1"/>
  <c r="BH27" i="4"/>
  <c r="B27" i="4" s="1"/>
  <c r="BG31" i="9" s="1"/>
  <c r="Y41" i="4"/>
  <c r="Z41" i="4"/>
  <c r="BH10" i="4"/>
  <c r="B10" i="4" s="1"/>
  <c r="BG11" i="9" s="1"/>
  <c r="BH21" i="4"/>
  <c r="B21" i="4" s="1"/>
  <c r="BG4" i="9" s="1"/>
  <c r="X41" i="4"/>
  <c r="BH39" i="4"/>
  <c r="B39" i="4" s="1"/>
  <c r="BH6" i="4"/>
  <c r="B6" i="4" s="1"/>
  <c r="BG9" i="9" s="1"/>
  <c r="BH26" i="4"/>
  <c r="B26" i="4" s="1"/>
  <c r="BG5" i="9" s="1"/>
  <c r="BH11" i="4"/>
  <c r="B11" i="4" s="1"/>
  <c r="BG36" i="9" s="1"/>
  <c r="BH34" i="4"/>
  <c r="B34" i="4" s="1"/>
  <c r="BG21" i="9" s="1"/>
  <c r="BH28" i="4"/>
  <c r="B28" i="4" s="1"/>
  <c r="BG29" i="9" s="1"/>
  <c r="BH16" i="4"/>
  <c r="B16" i="4" s="1"/>
  <c r="BH4" i="4"/>
  <c r="B4" i="4" s="1"/>
  <c r="BG15" i="9" s="1"/>
  <c r="BH5" i="4"/>
  <c r="B5" i="4" s="1"/>
  <c r="BG23" i="9" s="1"/>
  <c r="BH14" i="4"/>
  <c r="B14" i="4" s="1"/>
  <c r="BG7" i="9" s="1"/>
  <c r="AD41" i="4"/>
  <c r="AF41" i="4"/>
  <c r="BH36" i="4"/>
  <c r="B36" i="4" s="1"/>
  <c r="BH8" i="4"/>
  <c r="B8" i="4" s="1"/>
  <c r="BG6" i="9" s="1"/>
  <c r="AC41" i="4"/>
  <c r="BH40" i="4"/>
  <c r="B40" i="4" s="1"/>
  <c r="AE41" i="4"/>
  <c r="AB41" i="4"/>
  <c r="BH7" i="4"/>
  <c r="B7" i="4" s="1"/>
  <c r="BG28" i="9" s="1"/>
  <c r="BH20" i="4"/>
  <c r="B20" i="4" s="1"/>
  <c r="BG25" i="9" s="1"/>
  <c r="BH31" i="4"/>
  <c r="B31" i="4" s="1"/>
  <c r="BG17" i="9" s="1"/>
  <c r="AA41" i="4"/>
  <c r="BH24" i="4"/>
  <c r="B24" i="4" s="1"/>
  <c r="BG3" i="9" s="1"/>
  <c r="BH37" i="3"/>
  <c r="B37" i="3" s="1"/>
  <c r="BF39" i="9" s="1"/>
  <c r="BH26" i="3"/>
  <c r="B26" i="3" s="1"/>
  <c r="BF3" i="9" s="1"/>
  <c r="BH38" i="3"/>
  <c r="B38" i="3" s="1"/>
  <c r="BF32" i="9" s="1"/>
  <c r="BH12" i="3"/>
  <c r="B12" i="3" s="1"/>
  <c r="BF36" i="9" s="1"/>
  <c r="BH17" i="3"/>
  <c r="B17" i="3" s="1"/>
  <c r="BF12" i="9" s="1"/>
  <c r="BH15" i="3"/>
  <c r="B15" i="3" s="1"/>
  <c r="BF30" i="9" s="1"/>
  <c r="BH28" i="3"/>
  <c r="B28" i="3" s="1"/>
  <c r="BF5" i="9" s="1"/>
  <c r="BH14" i="3"/>
  <c r="B14" i="3" s="1"/>
  <c r="BF16" i="9" s="1"/>
  <c r="BH5" i="3"/>
  <c r="B5" i="3" s="1"/>
  <c r="BF23" i="9" s="1"/>
  <c r="BH23" i="3"/>
  <c r="B23" i="3" s="1"/>
  <c r="BF4" i="9" s="1"/>
  <c r="BH24" i="3"/>
  <c r="B24" i="3" s="1"/>
  <c r="BF13" i="9" s="1"/>
  <c r="BH35" i="3"/>
  <c r="B35" i="3" s="1"/>
  <c r="BF8" i="9" s="1"/>
  <c r="AB41" i="3"/>
  <c r="BH36" i="3"/>
  <c r="B36" i="3" s="1"/>
  <c r="BF21" i="9" s="1"/>
  <c r="BH13" i="3"/>
  <c r="B13" i="3" s="1"/>
  <c r="BH11" i="3"/>
  <c r="B11" i="3" s="1"/>
  <c r="BF11" i="9" s="1"/>
  <c r="BH9" i="3"/>
  <c r="B9" i="3" s="1"/>
  <c r="BF6" i="9" s="1"/>
  <c r="BH20" i="3"/>
  <c r="B20" i="3" s="1"/>
  <c r="BF14" i="9" s="1"/>
  <c r="BH3" i="3"/>
  <c r="B3" i="3" s="1"/>
  <c r="BF18" i="9" s="1"/>
  <c r="BH4" i="3"/>
  <c r="B4" i="3" s="1"/>
  <c r="BF15" i="9" s="1"/>
  <c r="BH10" i="3"/>
  <c r="B10" i="3" s="1"/>
  <c r="BF27" i="9" s="1"/>
  <c r="BH40" i="3"/>
  <c r="BH18" i="3"/>
  <c r="B18" i="3" s="1"/>
  <c r="BH16" i="3"/>
  <c r="B16" i="3" s="1"/>
  <c r="BF7" i="9" s="1"/>
  <c r="AA41" i="3"/>
  <c r="BH29" i="3"/>
  <c r="B29" i="3" s="1"/>
  <c r="BF31" i="9" s="1"/>
  <c r="AC41" i="3"/>
  <c r="BH2" i="3"/>
  <c r="B2" i="3" s="1"/>
  <c r="BF26" i="9" s="1"/>
  <c r="AD41" i="3"/>
  <c r="X41" i="3"/>
  <c r="BH34" i="3"/>
  <c r="B34" i="3" s="1"/>
  <c r="BF34" i="9" s="1"/>
  <c r="AE41" i="3"/>
  <c r="BH32" i="3"/>
  <c r="B32" i="3" s="1"/>
  <c r="BF24" i="9" s="1"/>
  <c r="Z41" i="3"/>
  <c r="BH25" i="3"/>
  <c r="B25" i="3" s="1"/>
  <c r="BF2" i="9" s="1"/>
  <c r="Y41" i="3"/>
  <c r="BH21" i="3"/>
  <c r="B21" i="3" s="1"/>
  <c r="BF10" i="9" s="1"/>
  <c r="BH6" i="3"/>
  <c r="B6" i="3" s="1"/>
  <c r="BF37" i="9" s="1"/>
  <c r="BH19" i="3"/>
  <c r="B19" i="3" s="1"/>
  <c r="BF19" i="9" s="1"/>
  <c r="BH31" i="3"/>
  <c r="B31" i="3" s="1"/>
  <c r="BF29" i="9" s="1"/>
  <c r="AF41" i="3"/>
  <c r="BH22" i="3"/>
  <c r="B22" i="3" s="1"/>
  <c r="BF25" i="9" s="1"/>
  <c r="BH8" i="3"/>
  <c r="B8" i="3" s="1"/>
  <c r="BF28" i="9" s="1"/>
  <c r="BH39" i="3"/>
  <c r="B39" i="3" s="1"/>
  <c r="BF20" i="9" s="1"/>
  <c r="BH7" i="3"/>
  <c r="B7" i="3" s="1"/>
  <c r="BF9" i="9" s="1"/>
  <c r="BH27" i="3"/>
  <c r="B27" i="3" s="1"/>
  <c r="BF35" i="9" s="1"/>
  <c r="BH30" i="3"/>
  <c r="B30" i="3" s="1"/>
  <c r="BF22" i="9" s="1"/>
  <c r="BH33" i="3"/>
  <c r="B33" i="3" s="1"/>
  <c r="BF17" i="9" s="1"/>
  <c r="R37" i="9" l="1"/>
  <c r="S37" i="9"/>
  <c r="T37" i="9"/>
  <c r="U37" i="9"/>
  <c r="V37" i="9"/>
  <c r="W37" i="9"/>
  <c r="X37" i="9"/>
  <c r="Y37" i="9"/>
  <c r="Z37" i="9"/>
  <c r="U36" i="9"/>
  <c r="V36" i="9"/>
  <c r="X36" i="9"/>
  <c r="W36" i="9"/>
  <c r="Y36" i="9"/>
  <c r="Z36" i="9"/>
  <c r="R36" i="9"/>
  <c r="T36" i="9"/>
  <c r="S36" i="9"/>
  <c r="Y39" i="9"/>
  <c r="Z39" i="9"/>
  <c r="R39" i="9"/>
  <c r="S39" i="9"/>
  <c r="T39" i="9"/>
  <c r="U39" i="9"/>
  <c r="V39" i="9"/>
  <c r="W39" i="9"/>
  <c r="X39" i="9"/>
  <c r="N39" i="2"/>
  <c r="N40" i="2"/>
  <c r="B36" i="9" l="1"/>
  <c r="B39" i="9"/>
  <c r="B37" i="9"/>
  <c r="AA36" i="9"/>
  <c r="AJ36" i="9" s="1"/>
  <c r="AA39" i="9"/>
  <c r="AG39" i="9" s="1"/>
  <c r="AA37" i="9"/>
  <c r="AC37" i="9" s="1"/>
  <c r="AG40" i="2"/>
  <c r="V40" i="2"/>
  <c r="BG40" i="2" s="1"/>
  <c r="U40" i="2"/>
  <c r="AN40" i="2" s="1"/>
  <c r="T40" i="2"/>
  <c r="AV40" i="2" s="1"/>
  <c r="S40" i="2"/>
  <c r="BD40" i="2" s="1"/>
  <c r="R40" i="2"/>
  <c r="AK40" i="2" s="1"/>
  <c r="Q40" i="2"/>
  <c r="P40" i="2"/>
  <c r="BA40" i="2" s="1"/>
  <c r="O40" i="2"/>
  <c r="AZ40" i="2" s="1"/>
  <c r="AR39" i="2"/>
  <c r="V39" i="2"/>
  <c r="BG39" i="2" s="1"/>
  <c r="U39" i="2"/>
  <c r="AN39" i="2" s="1"/>
  <c r="T39" i="2"/>
  <c r="BE39" i="2" s="1"/>
  <c r="S39" i="2"/>
  <c r="AL39" i="2" s="1"/>
  <c r="R39" i="2"/>
  <c r="AT39" i="2" s="1"/>
  <c r="Q39" i="2"/>
  <c r="BB39" i="2" s="1"/>
  <c r="P39" i="2"/>
  <c r="AI39" i="2" s="1"/>
  <c r="O39" i="2"/>
  <c r="AG39" i="2"/>
  <c r="V38" i="2"/>
  <c r="U38" i="2"/>
  <c r="AW38" i="2" s="1"/>
  <c r="T38" i="2"/>
  <c r="BE38" i="2" s="1"/>
  <c r="S38" i="2"/>
  <c r="AL38" i="2" s="1"/>
  <c r="R38" i="2"/>
  <c r="AT38" i="2" s="1"/>
  <c r="Q38" i="2"/>
  <c r="AJ38" i="2" s="1"/>
  <c r="P38" i="2"/>
  <c r="AR38" i="2" s="1"/>
  <c r="O38" i="2"/>
  <c r="AZ38" i="2" s="1"/>
  <c r="N38" i="2"/>
  <c r="AG38" i="2" s="1"/>
  <c r="V37" i="2"/>
  <c r="BG37" i="2" s="1"/>
  <c r="U37" i="2"/>
  <c r="AW37" i="2" s="1"/>
  <c r="T37" i="2"/>
  <c r="S37" i="2"/>
  <c r="R37" i="2"/>
  <c r="AT37" i="2" s="1"/>
  <c r="Q37" i="2"/>
  <c r="P37" i="2"/>
  <c r="BA37" i="2" s="1"/>
  <c r="O37" i="2"/>
  <c r="AH37" i="2" s="1"/>
  <c r="N37" i="2"/>
  <c r="AP37" i="2" s="1"/>
  <c r="V36" i="2"/>
  <c r="AO36" i="2" s="1"/>
  <c r="U36" i="2"/>
  <c r="BF36" i="2" s="1"/>
  <c r="T36" i="2"/>
  <c r="BE36" i="2" s="1"/>
  <c r="S36" i="2"/>
  <c r="AL36" i="2" s="1"/>
  <c r="R36" i="2"/>
  <c r="Q36" i="2"/>
  <c r="P36" i="2"/>
  <c r="AR36" i="2" s="1"/>
  <c r="O36" i="2"/>
  <c r="AH36" i="2" s="1"/>
  <c r="N36" i="2"/>
  <c r="AG36" i="2" s="1"/>
  <c r="V35" i="2"/>
  <c r="U35" i="2"/>
  <c r="BF35" i="2" s="1"/>
  <c r="T35" i="2"/>
  <c r="AV35" i="2" s="1"/>
  <c r="S35" i="2"/>
  <c r="AU35" i="2" s="1"/>
  <c r="R35" i="2"/>
  <c r="AT35" i="2" s="1"/>
  <c r="Q35" i="2"/>
  <c r="AJ35" i="2" s="1"/>
  <c r="P35" i="2"/>
  <c r="O35" i="2"/>
  <c r="N35" i="2"/>
  <c r="AP35" i="2" s="1"/>
  <c r="V34" i="2"/>
  <c r="U34" i="2"/>
  <c r="T34" i="2"/>
  <c r="S34" i="2"/>
  <c r="BD34" i="2" s="1"/>
  <c r="R34" i="2"/>
  <c r="AK34" i="2" s="1"/>
  <c r="Q34" i="2"/>
  <c r="BB34" i="2" s="1"/>
  <c r="P34" i="2"/>
  <c r="BA34" i="2" s="1"/>
  <c r="O34" i="2"/>
  <c r="AZ34" i="2" s="1"/>
  <c r="N34" i="2"/>
  <c r="V33" i="2"/>
  <c r="AO33" i="2" s="1"/>
  <c r="U33" i="2"/>
  <c r="AN33" i="2" s="1"/>
  <c r="T33" i="2"/>
  <c r="BE33" i="2" s="1"/>
  <c r="S33" i="2"/>
  <c r="R33" i="2"/>
  <c r="Q33" i="2"/>
  <c r="BB33" i="2" s="1"/>
  <c r="P33" i="2"/>
  <c r="AI33" i="2" s="1"/>
  <c r="O33" i="2"/>
  <c r="AH33" i="2" s="1"/>
  <c r="N33" i="2"/>
  <c r="AP33" i="2" s="1"/>
  <c r="V32" i="2"/>
  <c r="BG32" i="2" s="1"/>
  <c r="U32" i="2"/>
  <c r="AN32" i="2" s="1"/>
  <c r="T32" i="2"/>
  <c r="BE32" i="2" s="1"/>
  <c r="S32" i="2"/>
  <c r="BD32" i="2" s="1"/>
  <c r="R32" i="2"/>
  <c r="BC32" i="2" s="1"/>
  <c r="Q32" i="2"/>
  <c r="P32" i="2"/>
  <c r="O32" i="2"/>
  <c r="AZ32" i="2" s="1"/>
  <c r="N32" i="2"/>
  <c r="V31" i="2"/>
  <c r="AX31" i="2" s="1"/>
  <c r="U31" i="2"/>
  <c r="AN31" i="2" s="1"/>
  <c r="T31" i="2"/>
  <c r="AM31" i="2" s="1"/>
  <c r="S31" i="2"/>
  <c r="AL31" i="2" s="1"/>
  <c r="R31" i="2"/>
  <c r="AK31" i="2" s="1"/>
  <c r="Q31" i="2"/>
  <c r="AJ31" i="2" s="1"/>
  <c r="P31" i="2"/>
  <c r="BA31" i="2" s="1"/>
  <c r="O31" i="2"/>
  <c r="N31" i="2"/>
  <c r="V30" i="2"/>
  <c r="AX30" i="2" s="1"/>
  <c r="U30" i="2"/>
  <c r="BF30" i="2" s="1"/>
  <c r="T30" i="2"/>
  <c r="AM30" i="2" s="1"/>
  <c r="S30" i="2"/>
  <c r="AL30" i="2" s="1"/>
  <c r="R30" i="2"/>
  <c r="AT30" i="2" s="1"/>
  <c r="Q30" i="2"/>
  <c r="AS30" i="2" s="1"/>
  <c r="P30" i="2"/>
  <c r="BA30" i="2" s="1"/>
  <c r="O30" i="2"/>
  <c r="AZ30" i="2" s="1"/>
  <c r="N30" i="2"/>
  <c r="AY30" i="2" s="1"/>
  <c r="V29" i="2"/>
  <c r="BG29" i="2" s="1"/>
  <c r="U29" i="2"/>
  <c r="AN29" i="2" s="1"/>
  <c r="T29" i="2"/>
  <c r="BE29" i="2" s="1"/>
  <c r="S29" i="2"/>
  <c r="BD29" i="2" s="1"/>
  <c r="R29" i="2"/>
  <c r="Q29" i="2"/>
  <c r="P29" i="2"/>
  <c r="BA29" i="2" s="1"/>
  <c r="O29" i="2"/>
  <c r="AH29" i="2" s="1"/>
  <c r="N29" i="2"/>
  <c r="AG29" i="2" s="1"/>
  <c r="V28" i="2"/>
  <c r="BG28" i="2" s="1"/>
  <c r="U28" i="2"/>
  <c r="AN28" i="2" s="1"/>
  <c r="T28" i="2"/>
  <c r="AM28" i="2" s="1"/>
  <c r="S28" i="2"/>
  <c r="R28" i="2"/>
  <c r="Q28" i="2"/>
  <c r="BB28" i="2" s="1"/>
  <c r="P28" i="2"/>
  <c r="O28" i="2"/>
  <c r="N28" i="2"/>
  <c r="AG28" i="2" s="1"/>
  <c r="V27" i="2"/>
  <c r="U27" i="2"/>
  <c r="BF27" i="2" s="1"/>
  <c r="T27" i="2"/>
  <c r="BE27" i="2" s="1"/>
  <c r="S27" i="2"/>
  <c r="AU27" i="2" s="1"/>
  <c r="R27" i="2"/>
  <c r="AT27" i="2" s="1"/>
  <c r="Q27" i="2"/>
  <c r="AS27" i="2" s="1"/>
  <c r="P27" i="2"/>
  <c r="BA27" i="2" s="1"/>
  <c r="O27" i="2"/>
  <c r="AZ27" i="2" s="1"/>
  <c r="N27" i="2"/>
  <c r="V26" i="2"/>
  <c r="AO26" i="2" s="1"/>
  <c r="U26" i="2"/>
  <c r="BF26" i="2" s="1"/>
  <c r="T26" i="2"/>
  <c r="BE26" i="2" s="1"/>
  <c r="S26" i="2"/>
  <c r="BD26" i="2" s="1"/>
  <c r="R26" i="2"/>
  <c r="BC26" i="2" s="1"/>
  <c r="Q26" i="2"/>
  <c r="BB26" i="2" s="1"/>
  <c r="P26" i="2"/>
  <c r="BA26" i="2" s="1"/>
  <c r="O26" i="2"/>
  <c r="AH26" i="2" s="1"/>
  <c r="N26" i="2"/>
  <c r="AY26" i="2" s="1"/>
  <c r="V25" i="2"/>
  <c r="AX25" i="2" s="1"/>
  <c r="U25" i="2"/>
  <c r="AW25" i="2" s="1"/>
  <c r="T25" i="2"/>
  <c r="AM25" i="2" s="1"/>
  <c r="S25" i="2"/>
  <c r="BD25" i="2" s="1"/>
  <c r="R25" i="2"/>
  <c r="Q25" i="2"/>
  <c r="P25" i="2"/>
  <c r="BA25" i="2" s="1"/>
  <c r="O25" i="2"/>
  <c r="AQ25" i="2" s="1"/>
  <c r="N25" i="2"/>
  <c r="AP25" i="2" s="1"/>
  <c r="V24" i="2"/>
  <c r="AO24" i="2" s="1"/>
  <c r="U24" i="2"/>
  <c r="AN24" i="2" s="1"/>
  <c r="T24" i="2"/>
  <c r="BE24" i="2" s="1"/>
  <c r="S24" i="2"/>
  <c r="BD24" i="2" s="1"/>
  <c r="R24" i="2"/>
  <c r="AK24" i="2" s="1"/>
  <c r="Q24" i="2"/>
  <c r="BB24" i="2" s="1"/>
  <c r="P24" i="2"/>
  <c r="BA24" i="2" s="1"/>
  <c r="O24" i="2"/>
  <c r="AZ24" i="2" s="1"/>
  <c r="N24" i="2"/>
  <c r="AY24" i="2" s="1"/>
  <c r="V23" i="2"/>
  <c r="AO23" i="2" s="1"/>
  <c r="U23" i="2"/>
  <c r="AN23" i="2" s="1"/>
  <c r="T23" i="2"/>
  <c r="AM23" i="2" s="1"/>
  <c r="S23" i="2"/>
  <c r="AU23" i="2" s="1"/>
  <c r="R23" i="2"/>
  <c r="AT23" i="2" s="1"/>
  <c r="Q23" i="2"/>
  <c r="AS23" i="2" s="1"/>
  <c r="P23" i="2"/>
  <c r="AI23" i="2" s="1"/>
  <c r="O23" i="2"/>
  <c r="AZ23" i="2" s="1"/>
  <c r="N23" i="2"/>
  <c r="AY23" i="2" s="1"/>
  <c r="V22" i="2"/>
  <c r="BG22" i="2" s="1"/>
  <c r="U22" i="2"/>
  <c r="BF22" i="2" s="1"/>
  <c r="T22" i="2"/>
  <c r="AM22" i="2" s="1"/>
  <c r="S22" i="2"/>
  <c r="AL22" i="2" s="1"/>
  <c r="R22" i="2"/>
  <c r="BC22" i="2" s="1"/>
  <c r="Q22" i="2"/>
  <c r="BB22" i="2" s="1"/>
  <c r="P22" i="2"/>
  <c r="BA22" i="2" s="1"/>
  <c r="O22" i="2"/>
  <c r="AZ22" i="2" s="1"/>
  <c r="N22" i="2"/>
  <c r="V21" i="2"/>
  <c r="BG21" i="2" s="1"/>
  <c r="U21" i="2"/>
  <c r="T21" i="2"/>
  <c r="S21" i="2"/>
  <c r="R21" i="2"/>
  <c r="Q21" i="2"/>
  <c r="P21" i="2"/>
  <c r="AI21" i="2" s="1"/>
  <c r="O21" i="2"/>
  <c r="AH21" i="2" s="1"/>
  <c r="N21" i="2"/>
  <c r="AY21" i="2" s="1"/>
  <c r="V20" i="2"/>
  <c r="BG20" i="2" s="1"/>
  <c r="U20" i="2"/>
  <c r="AW20" i="2" s="1"/>
  <c r="T20" i="2"/>
  <c r="AM20" i="2" s="1"/>
  <c r="S20" i="2"/>
  <c r="AL20" i="2" s="1"/>
  <c r="R20" i="2"/>
  <c r="AK20" i="2" s="1"/>
  <c r="Q20" i="2"/>
  <c r="BB20" i="2" s="1"/>
  <c r="P20" i="2"/>
  <c r="AI20" i="2" s="1"/>
  <c r="O20" i="2"/>
  <c r="AH20" i="2" s="1"/>
  <c r="N20" i="2"/>
  <c r="V19" i="2"/>
  <c r="BG19" i="2" s="1"/>
  <c r="U19" i="2"/>
  <c r="BF19" i="2" s="1"/>
  <c r="T19" i="2"/>
  <c r="BE19" i="2" s="1"/>
  <c r="S19" i="2"/>
  <c r="AU19" i="2" s="1"/>
  <c r="R19" i="2"/>
  <c r="Q19" i="2"/>
  <c r="AJ19" i="2" s="1"/>
  <c r="P19" i="2"/>
  <c r="AI19" i="2" s="1"/>
  <c r="O19" i="2"/>
  <c r="AZ19" i="2" s="1"/>
  <c r="N19" i="2"/>
  <c r="AY19" i="2" s="1"/>
  <c r="V18" i="2"/>
  <c r="BG18" i="2" s="1"/>
  <c r="U18" i="2"/>
  <c r="AW18" i="2" s="1"/>
  <c r="T18" i="2"/>
  <c r="AM18" i="2" s="1"/>
  <c r="S18" i="2"/>
  <c r="AL18" i="2" s="1"/>
  <c r="R18" i="2"/>
  <c r="BC18" i="2" s="1"/>
  <c r="Q18" i="2"/>
  <c r="BB18" i="2" s="1"/>
  <c r="P18" i="2"/>
  <c r="BA18" i="2" s="1"/>
  <c r="O18" i="2"/>
  <c r="AQ18" i="2" s="1"/>
  <c r="N18" i="2"/>
  <c r="AY18" i="2" s="1"/>
  <c r="V17" i="2"/>
  <c r="AO17" i="2" s="1"/>
  <c r="U17" i="2"/>
  <c r="BF17" i="2" s="1"/>
  <c r="T17" i="2"/>
  <c r="AM17" i="2" s="1"/>
  <c r="S17" i="2"/>
  <c r="AU17" i="2" s="1"/>
  <c r="R17" i="2"/>
  <c r="AK17" i="2" s="1"/>
  <c r="Q17" i="2"/>
  <c r="BB17" i="2" s="1"/>
  <c r="P17" i="2"/>
  <c r="BA17" i="2" s="1"/>
  <c r="O17" i="2"/>
  <c r="AH17" i="2" s="1"/>
  <c r="N17" i="2"/>
  <c r="AY17" i="2" s="1"/>
  <c r="V16" i="2"/>
  <c r="AX16" i="2" s="1"/>
  <c r="U16" i="2"/>
  <c r="AW16" i="2" s="1"/>
  <c r="T16" i="2"/>
  <c r="AV16" i="2" s="1"/>
  <c r="S16" i="2"/>
  <c r="R16" i="2"/>
  <c r="AT16" i="2" s="1"/>
  <c r="Q16" i="2"/>
  <c r="P16" i="2"/>
  <c r="O16" i="2"/>
  <c r="AQ16" i="2" s="1"/>
  <c r="N16" i="2"/>
  <c r="AP16" i="2" s="1"/>
  <c r="V15" i="2"/>
  <c r="BG15" i="2" s="1"/>
  <c r="U15" i="2"/>
  <c r="BF15" i="2" s="1"/>
  <c r="T15" i="2"/>
  <c r="BE15" i="2" s="1"/>
  <c r="S15" i="2"/>
  <c r="BD15" i="2" s="1"/>
  <c r="R15" i="2"/>
  <c r="BC15" i="2" s="1"/>
  <c r="Q15" i="2"/>
  <c r="AS15" i="2" s="1"/>
  <c r="P15" i="2"/>
  <c r="BA15" i="2" s="1"/>
  <c r="O15" i="2"/>
  <c r="AQ15" i="2" s="1"/>
  <c r="N15" i="2"/>
  <c r="AP15" i="2" s="1"/>
  <c r="V14" i="2"/>
  <c r="U14" i="2"/>
  <c r="AW14" i="2" s="1"/>
  <c r="T14" i="2"/>
  <c r="BE14" i="2" s="1"/>
  <c r="S14" i="2"/>
  <c r="BD14" i="2" s="1"/>
  <c r="R14" i="2"/>
  <c r="AK14" i="2" s="1"/>
  <c r="Q14" i="2"/>
  <c r="BB14" i="2" s="1"/>
  <c r="P14" i="2"/>
  <c r="BA14" i="2" s="1"/>
  <c r="O14" i="2"/>
  <c r="AQ14" i="2" s="1"/>
  <c r="N14" i="2"/>
  <c r="AY14" i="2" s="1"/>
  <c r="V13" i="2"/>
  <c r="AX13" i="2" s="1"/>
  <c r="U13" i="2"/>
  <c r="AW13" i="2" s="1"/>
  <c r="T13" i="2"/>
  <c r="AM13" i="2" s="1"/>
  <c r="S13" i="2"/>
  <c r="R13" i="2"/>
  <c r="Q13" i="2"/>
  <c r="P13" i="2"/>
  <c r="O13" i="2"/>
  <c r="AZ13" i="2" s="1"/>
  <c r="N13" i="2"/>
  <c r="AY13" i="2" s="1"/>
  <c r="V12" i="2"/>
  <c r="AO12" i="2" s="1"/>
  <c r="U12" i="2"/>
  <c r="BF12" i="2" s="1"/>
  <c r="T12" i="2"/>
  <c r="BE12" i="2" s="1"/>
  <c r="S12" i="2"/>
  <c r="BD12" i="2" s="1"/>
  <c r="R12" i="2"/>
  <c r="AK12" i="2" s="1"/>
  <c r="Q12" i="2"/>
  <c r="AS12" i="2" s="1"/>
  <c r="P12" i="2"/>
  <c r="BA12" i="2" s="1"/>
  <c r="O12" i="2"/>
  <c r="AQ12" i="2" s="1"/>
  <c r="N12" i="2"/>
  <c r="V11" i="2"/>
  <c r="AO11" i="2" s="1"/>
  <c r="U11" i="2"/>
  <c r="AN11" i="2" s="1"/>
  <c r="T11" i="2"/>
  <c r="BE11" i="2" s="1"/>
  <c r="S11" i="2"/>
  <c r="AL11" i="2" s="1"/>
  <c r="R11" i="2"/>
  <c r="AK11" i="2" s="1"/>
  <c r="Q11" i="2"/>
  <c r="BB11" i="2" s="1"/>
  <c r="P11" i="2"/>
  <c r="AI11" i="2" s="1"/>
  <c r="O11" i="2"/>
  <c r="AQ11" i="2" s="1"/>
  <c r="N11" i="2"/>
  <c r="AY11" i="2" s="1"/>
  <c r="V10" i="2"/>
  <c r="AO10" i="2" s="1"/>
  <c r="U10" i="2"/>
  <c r="T10" i="2"/>
  <c r="AM10" i="2" s="1"/>
  <c r="S10" i="2"/>
  <c r="BD10" i="2" s="1"/>
  <c r="R10" i="2"/>
  <c r="BC10" i="2" s="1"/>
  <c r="Q10" i="2"/>
  <c r="BB10" i="2" s="1"/>
  <c r="P10" i="2"/>
  <c r="BA10" i="2" s="1"/>
  <c r="O10" i="2"/>
  <c r="AZ10" i="2" s="1"/>
  <c r="N10" i="2"/>
  <c r="AG10" i="2" s="1"/>
  <c r="V9" i="2"/>
  <c r="AX9" i="2" s="1"/>
  <c r="U9" i="2"/>
  <c r="BF9" i="2" s="1"/>
  <c r="T9" i="2"/>
  <c r="S9" i="2"/>
  <c r="AU9" i="2" s="1"/>
  <c r="R9" i="2"/>
  <c r="Q9" i="2"/>
  <c r="BB9" i="2" s="1"/>
  <c r="P9" i="2"/>
  <c r="O9" i="2"/>
  <c r="AZ9" i="2" s="1"/>
  <c r="N9" i="2"/>
  <c r="AY9" i="2" s="1"/>
  <c r="V8" i="2"/>
  <c r="AO8" i="2" s="1"/>
  <c r="U8" i="2"/>
  <c r="BF8" i="2" s="1"/>
  <c r="T8" i="2"/>
  <c r="BE8" i="2" s="1"/>
  <c r="S8" i="2"/>
  <c r="BD8" i="2" s="1"/>
  <c r="R8" i="2"/>
  <c r="BC8" i="2" s="1"/>
  <c r="Q8" i="2"/>
  <c r="AS8" i="2" s="1"/>
  <c r="P8" i="2"/>
  <c r="O8" i="2"/>
  <c r="AQ8" i="2" s="1"/>
  <c r="N8" i="2"/>
  <c r="AG8" i="2" s="1"/>
  <c r="V7" i="2"/>
  <c r="BG7" i="2" s="1"/>
  <c r="U7" i="2"/>
  <c r="AN7" i="2" s="1"/>
  <c r="T7" i="2"/>
  <c r="AM7" i="2" s="1"/>
  <c r="S7" i="2"/>
  <c r="BD7" i="2" s="1"/>
  <c r="R7" i="2"/>
  <c r="BC7" i="2" s="1"/>
  <c r="Q7" i="2"/>
  <c r="AS7" i="2" s="1"/>
  <c r="P7" i="2"/>
  <c r="BA7" i="2" s="1"/>
  <c r="O7" i="2"/>
  <c r="AQ7" i="2" s="1"/>
  <c r="N7" i="2"/>
  <c r="AY7" i="2" s="1"/>
  <c r="V6" i="2"/>
  <c r="U6" i="2"/>
  <c r="AN6" i="2" s="1"/>
  <c r="T6" i="2"/>
  <c r="AM6" i="2" s="1"/>
  <c r="S6" i="2"/>
  <c r="AL6" i="2" s="1"/>
  <c r="R6" i="2"/>
  <c r="BC6" i="2" s="1"/>
  <c r="Q6" i="2"/>
  <c r="BB6" i="2" s="1"/>
  <c r="P6" i="2"/>
  <c r="AI6" i="2" s="1"/>
  <c r="O6" i="2"/>
  <c r="AH6" i="2" s="1"/>
  <c r="N6" i="2"/>
  <c r="AY6" i="2" s="1"/>
  <c r="V5" i="2"/>
  <c r="U5" i="2"/>
  <c r="T5" i="2"/>
  <c r="S5" i="2"/>
  <c r="AL5" i="2" s="1"/>
  <c r="R5" i="2"/>
  <c r="AK5" i="2" s="1"/>
  <c r="Q5" i="2"/>
  <c r="AJ5" i="2" s="1"/>
  <c r="P5" i="2"/>
  <c r="AR5" i="2" s="1"/>
  <c r="O5" i="2"/>
  <c r="AQ5" i="2" s="1"/>
  <c r="N5" i="2"/>
  <c r="AG5" i="2" s="1"/>
  <c r="V4" i="2"/>
  <c r="AX4" i="2" s="1"/>
  <c r="U4" i="2"/>
  <c r="AW4" i="2" s="1"/>
  <c r="T4" i="2"/>
  <c r="AV4" i="2" s="1"/>
  <c r="S4" i="2"/>
  <c r="AL4" i="2" s="1"/>
  <c r="R4" i="2"/>
  <c r="Q4" i="2"/>
  <c r="P4" i="2"/>
  <c r="O4" i="2"/>
  <c r="AZ4" i="2" s="1"/>
  <c r="N4" i="2"/>
  <c r="AY4" i="2" s="1"/>
  <c r="V3" i="2"/>
  <c r="U3" i="2"/>
  <c r="BF3" i="2" s="1"/>
  <c r="T3" i="2"/>
  <c r="AV3" i="2" s="1"/>
  <c r="S3" i="2"/>
  <c r="AU3" i="2" s="1"/>
  <c r="R3" i="2"/>
  <c r="AT3" i="2" s="1"/>
  <c r="Q3" i="2"/>
  <c r="AJ3" i="2" s="1"/>
  <c r="P3" i="2"/>
  <c r="AI3" i="2" s="1"/>
  <c r="O3" i="2"/>
  <c r="AH3" i="2" s="1"/>
  <c r="N3" i="2"/>
  <c r="AG3" i="2" s="1"/>
  <c r="V2" i="2"/>
  <c r="U2" i="2"/>
  <c r="AW2" i="2" s="1"/>
  <c r="T2" i="2"/>
  <c r="AV2" i="2" s="1"/>
  <c r="S2" i="2"/>
  <c r="BD2" i="2" s="1"/>
  <c r="R2" i="2"/>
  <c r="AT2" i="2" s="1"/>
  <c r="Q2" i="2"/>
  <c r="AS2" i="2" s="1"/>
  <c r="P2" i="2"/>
  <c r="AR2" i="2" s="1"/>
  <c r="O2" i="2"/>
  <c r="AG2" i="2"/>
  <c r="AD36" i="9" l="1"/>
  <c r="AI39" i="9"/>
  <c r="AF39" i="9"/>
  <c r="AC36" i="9"/>
  <c r="AJ39" i="9"/>
  <c r="AE36" i="9"/>
  <c r="AG36" i="9"/>
  <c r="AH36" i="9"/>
  <c r="AF36" i="9"/>
  <c r="AB36" i="9"/>
  <c r="AE37" i="9"/>
  <c r="AH39" i="9"/>
  <c r="AD39" i="9"/>
  <c r="AE39" i="9"/>
  <c r="AC39" i="9"/>
  <c r="AF37" i="9"/>
  <c r="AB37" i="9"/>
  <c r="AG37" i="9"/>
  <c r="AH37" i="9"/>
  <c r="AD37" i="9"/>
  <c r="AI37" i="9"/>
  <c r="AB39" i="9"/>
  <c r="AJ37" i="9"/>
  <c r="AI36" i="9"/>
  <c r="AX2" i="2"/>
  <c r="AL12" i="2"/>
  <c r="AH40" i="2"/>
  <c r="AQ40" i="2"/>
  <c r="AS6" i="2"/>
  <c r="BG11" i="2"/>
  <c r="AS17" i="2"/>
  <c r="AL26" i="2"/>
  <c r="AV33" i="2"/>
  <c r="AO21" i="2"/>
  <c r="AM39" i="2"/>
  <c r="AU39" i="2"/>
  <c r="AV39" i="2"/>
  <c r="AN12" i="2"/>
  <c r="AU12" i="2"/>
  <c r="AW17" i="2"/>
  <c r="AV11" i="2"/>
  <c r="AV12" i="2"/>
  <c r="AW11" i="2"/>
  <c r="AX11" i="2"/>
  <c r="AJ10" i="2"/>
  <c r="AK10" i="2"/>
  <c r="AW33" i="2"/>
  <c r="AH38" i="2"/>
  <c r="AG9" i="2"/>
  <c r="AQ10" i="2"/>
  <c r="AX33" i="2"/>
  <c r="AH9" i="2"/>
  <c r="AR10" i="2"/>
  <c r="AP9" i="2"/>
  <c r="AQ9" i="2"/>
  <c r="BF18" i="2"/>
  <c r="AO39" i="2"/>
  <c r="AX39" i="2"/>
  <c r="BF20" i="2"/>
  <c r="BF14" i="2"/>
  <c r="AL32" i="2"/>
  <c r="AU32" i="2"/>
  <c r="AT8" i="2"/>
  <c r="AI38" i="2"/>
  <c r="AU8" i="2"/>
  <c r="BG16" i="2"/>
  <c r="BD35" i="2"/>
  <c r="BA38" i="2"/>
  <c r="AV8" i="2"/>
  <c r="BD19" i="2"/>
  <c r="AH30" i="2"/>
  <c r="AT31" i="2"/>
  <c r="AW8" i="2"/>
  <c r="W24" i="2"/>
  <c r="Z24" i="2" s="1"/>
  <c r="AO28" i="2"/>
  <c r="AI30" i="2"/>
  <c r="AU31" i="2"/>
  <c r="AJ6" i="2"/>
  <c r="AU7" i="2"/>
  <c r="AH24" i="2"/>
  <c r="AJ27" i="2"/>
  <c r="AS28" i="2"/>
  <c r="AJ30" i="2"/>
  <c r="BD31" i="2"/>
  <c r="AG37" i="2"/>
  <c r="AL8" i="2"/>
  <c r="AK6" i="2"/>
  <c r="AV7" i="2"/>
  <c r="AL24" i="2"/>
  <c r="AK27" i="2"/>
  <c r="AV28" i="2"/>
  <c r="AO29" i="2"/>
  <c r="AQ30" i="2"/>
  <c r="AI37" i="2"/>
  <c r="AM24" i="2"/>
  <c r="AR27" i="2"/>
  <c r="AW28" i="2"/>
  <c r="AP29" i="2"/>
  <c r="AR30" i="2"/>
  <c r="AS18" i="2"/>
  <c r="AY29" i="2"/>
  <c r="AR34" i="2"/>
  <c r="AP6" i="2"/>
  <c r="BB27" i="2"/>
  <c r="BE28" i="2"/>
  <c r="BB30" i="2"/>
  <c r="AR6" i="2"/>
  <c r="AU11" i="2"/>
  <c r="AT12" i="2"/>
  <c r="AI26" i="2"/>
  <c r="BD27" i="2"/>
  <c r="BF28" i="2"/>
  <c r="AW15" i="2"/>
  <c r="AJ26" i="2"/>
  <c r="AX15" i="2"/>
  <c r="AO31" i="2"/>
  <c r="AS5" i="2"/>
  <c r="BB8" i="2"/>
  <c r="AT6" i="2"/>
  <c r="AX7" i="2"/>
  <c r="BD9" i="2"/>
  <c r="AN20" i="2"/>
  <c r="AH22" i="2"/>
  <c r="AV23" i="2"/>
  <c r="AP24" i="2"/>
  <c r="AH25" i="2"/>
  <c r="AR26" i="2"/>
  <c r="AX29" i="2"/>
  <c r="AS31" i="2"/>
  <c r="AW7" i="2"/>
  <c r="AG4" i="2"/>
  <c r="AU6" i="2"/>
  <c r="AT20" i="2"/>
  <c r="AG21" i="2"/>
  <c r="AI22" i="2"/>
  <c r="AQ24" i="2"/>
  <c r="AY25" i="2"/>
  <c r="AS26" i="2"/>
  <c r="BC27" i="2"/>
  <c r="AH4" i="2"/>
  <c r="AU20" i="2"/>
  <c r="AJ22" i="2"/>
  <c r="BC23" i="2"/>
  <c r="AT24" i="2"/>
  <c r="AZ25" i="2"/>
  <c r="AX26" i="2"/>
  <c r="AM36" i="2"/>
  <c r="AP4" i="2"/>
  <c r="BD6" i="2"/>
  <c r="AV20" i="2"/>
  <c r="AP21" i="2"/>
  <c r="AU24" i="2"/>
  <c r="BG25" i="2"/>
  <c r="AV31" i="2"/>
  <c r="AN36" i="2"/>
  <c r="AK37" i="2"/>
  <c r="AI18" i="2"/>
  <c r="AQ21" i="2"/>
  <c r="AQ22" i="2"/>
  <c r="AV24" i="2"/>
  <c r="AQ37" i="2"/>
  <c r="AG13" i="2"/>
  <c r="AJ18" i="2"/>
  <c r="AX20" i="2"/>
  <c r="AR21" i="2"/>
  <c r="AR22" i="2"/>
  <c r="AW24" i="2"/>
  <c r="BG30" i="2"/>
  <c r="AV36" i="2"/>
  <c r="AR37" i="2"/>
  <c r="AM12" i="2"/>
  <c r="AH13" i="2"/>
  <c r="AN17" i="2"/>
  <c r="AR18" i="2"/>
  <c r="BD20" i="2"/>
  <c r="BA21" i="2"/>
  <c r="W31" i="2"/>
  <c r="AW36" i="2"/>
  <c r="AP13" i="2"/>
  <c r="BC35" i="2"/>
  <c r="AZ3" i="2"/>
  <c r="AQ13" i="2"/>
  <c r="AR17" i="2"/>
  <c r="AO16" i="2"/>
  <c r="AH34" i="2"/>
  <c r="AQ33" i="2"/>
  <c r="AI34" i="2"/>
  <c r="AS33" i="2"/>
  <c r="AJ34" i="2"/>
  <c r="BB15" i="2"/>
  <c r="AY16" i="2"/>
  <c r="AP17" i="2"/>
  <c r="BB38" i="2"/>
  <c r="AQ17" i="2"/>
  <c r="BA23" i="2"/>
  <c r="BE25" i="2"/>
  <c r="W32" i="2"/>
  <c r="Y32" i="2" s="1"/>
  <c r="AP36" i="2"/>
  <c r="BC38" i="2"/>
  <c r="BB23" i="2"/>
  <c r="BF25" i="2"/>
  <c r="W27" i="2"/>
  <c r="AD27" i="2" s="1"/>
  <c r="BF38" i="2"/>
  <c r="BB5" i="2"/>
  <c r="AO37" i="2"/>
  <c r="BD5" i="2"/>
  <c r="AQ6" i="2"/>
  <c r="BE7" i="2"/>
  <c r="AX8" i="2"/>
  <c r="AL10" i="2"/>
  <c r="BD11" i="2"/>
  <c r="AL14" i="2"/>
  <c r="AT17" i="2"/>
  <c r="BE20" i="2"/>
  <c r="AX21" i="2"/>
  <c r="BD23" i="2"/>
  <c r="BB31" i="2"/>
  <c r="AM32" i="2"/>
  <c r="AY33" i="2"/>
  <c r="AY36" i="2"/>
  <c r="BF7" i="2"/>
  <c r="BF11" i="2"/>
  <c r="AN13" i="2"/>
  <c r="AM14" i="2"/>
  <c r="AN18" i="2"/>
  <c r="AG25" i="2"/>
  <c r="AZ26" i="2"/>
  <c r="AL27" i="2"/>
  <c r="BC31" i="2"/>
  <c r="AO32" i="2"/>
  <c r="AZ33" i="2"/>
  <c r="AG35" i="2"/>
  <c r="AY39" i="2"/>
  <c r="AM40" i="2"/>
  <c r="AZ17" i="2"/>
  <c r="AM27" i="2"/>
  <c r="AL34" i="2"/>
  <c r="BA39" i="2"/>
  <c r="AO40" i="2"/>
  <c r="BC17" i="2"/>
  <c r="AX22" i="2"/>
  <c r="AJ23" i="2"/>
  <c r="AI25" i="2"/>
  <c r="BE31" i="2"/>
  <c r="AV32" i="2"/>
  <c r="BF33" i="2"/>
  <c r="AK35" i="2"/>
  <c r="AX37" i="2"/>
  <c r="AK38" i="2"/>
  <c r="BC39" i="2"/>
  <c r="AH5" i="2"/>
  <c r="AH11" i="2"/>
  <c r="AR14" i="2"/>
  <c r="BD17" i="2"/>
  <c r="AT18" i="2"/>
  <c r="AK23" i="2"/>
  <c r="AN25" i="2"/>
  <c r="AW32" i="2"/>
  <c r="AG33" i="2"/>
  <c r="BG33" i="2"/>
  <c r="AS34" i="2"/>
  <c r="AL35" i="2"/>
  <c r="AY37" i="2"/>
  <c r="BD39" i="2"/>
  <c r="AT40" i="2"/>
  <c r="BA5" i="2"/>
  <c r="AN14" i="2"/>
  <c r="AW12" i="2"/>
  <c r="AQ4" i="2"/>
  <c r="AZ6" i="2"/>
  <c r="AS10" i="2"/>
  <c r="AS14" i="2"/>
  <c r="AJ15" i="2"/>
  <c r="AU18" i="2"/>
  <c r="AG19" i="2"/>
  <c r="AL23" i="2"/>
  <c r="AO25" i="2"/>
  <c r="AX32" i="2"/>
  <c r="AM35" i="2"/>
  <c r="AZ37" i="2"/>
  <c r="AM38" i="2"/>
  <c r="AW40" i="2"/>
  <c r="AN3" i="2"/>
  <c r="AI5" i="2"/>
  <c r="AG7" i="2"/>
  <c r="AO7" i="2"/>
  <c r="AT10" i="2"/>
  <c r="AT14" i="2"/>
  <c r="AR15" i="2"/>
  <c r="AG16" i="2"/>
  <c r="AV18" i="2"/>
  <c r="AL19" i="2"/>
  <c r="AN35" i="2"/>
  <c r="AP38" i="2"/>
  <c r="AX40" i="2"/>
  <c r="AU2" i="2"/>
  <c r="AN4" i="2"/>
  <c r="W7" i="2"/>
  <c r="X7" i="2" s="1"/>
  <c r="AW3" i="2"/>
  <c r="BA6" i="2"/>
  <c r="AP7" i="2"/>
  <c r="AU10" i="2"/>
  <c r="AP11" i="2"/>
  <c r="AU14" i="2"/>
  <c r="AH16" i="2"/>
  <c r="AX18" i="2"/>
  <c r="AP19" i="2"/>
  <c r="AR23" i="2"/>
  <c r="BF24" i="2"/>
  <c r="AV27" i="2"/>
  <c r="AJ33" i="2"/>
  <c r="AS38" i="2"/>
  <c r="BC40" i="2"/>
  <c r="AY5" i="2"/>
  <c r="AZ5" i="2"/>
  <c r="AZ11" i="2"/>
  <c r="AP5" i="2"/>
  <c r="AR7" i="2"/>
  <c r="AV14" i="2"/>
  <c r="AT15" i="2"/>
  <c r="AJ17" i="2"/>
  <c r="AQ19" i="2"/>
  <c r="AW27" i="2"/>
  <c r="AI36" i="2"/>
  <c r="AJ39" i="2"/>
  <c r="BE40" i="2"/>
  <c r="AL3" i="2"/>
  <c r="AR11" i="2"/>
  <c r="BC14" i="2"/>
  <c r="AV15" i="2"/>
  <c r="AL17" i="2"/>
  <c r="AP28" i="2"/>
  <c r="BF32" i="2"/>
  <c r="AV38" i="2"/>
  <c r="AK39" i="2"/>
  <c r="BF40" i="2"/>
  <c r="AT7" i="2"/>
  <c r="AS11" i="2"/>
  <c r="AW35" i="2"/>
  <c r="AY38" i="2"/>
  <c r="AS13" i="2"/>
  <c r="BB13" i="2"/>
  <c r="AJ13" i="2"/>
  <c r="AV5" i="2"/>
  <c r="BE5" i="2"/>
  <c r="AM5" i="2"/>
  <c r="BG5" i="2"/>
  <c r="AO5" i="2"/>
  <c r="AR9" i="2"/>
  <c r="W9" i="2"/>
  <c r="AA9" i="2" s="1"/>
  <c r="BA9" i="2"/>
  <c r="BC13" i="2"/>
  <c r="AT13" i="2"/>
  <c r="AK13" i="2"/>
  <c r="BE17" i="2"/>
  <c r="AW5" i="2"/>
  <c r="BF5" i="2"/>
  <c r="Q41" i="2"/>
  <c r="BB2" i="2"/>
  <c r="R41" i="2"/>
  <c r="BC2" i="2"/>
  <c r="AK2" i="2"/>
  <c r="BB25" i="2"/>
  <c r="AS25" i="2"/>
  <c r="AF31" i="2"/>
  <c r="AE31" i="2"/>
  <c r="AD31" i="2"/>
  <c r="AC31" i="2"/>
  <c r="AB31" i="2"/>
  <c r="Y31" i="2"/>
  <c r="AX38" i="2"/>
  <c r="BG38" i="2"/>
  <c r="AO38" i="2"/>
  <c r="BA2" i="2"/>
  <c r="P41" i="2"/>
  <c r="AI2" i="2"/>
  <c r="AT19" i="2"/>
  <c r="T41" i="2"/>
  <c r="BE2" i="2"/>
  <c r="AM2" i="2"/>
  <c r="AT4" i="2"/>
  <c r="BC4" i="2"/>
  <c r="AK4" i="2"/>
  <c r="AT9" i="2"/>
  <c r="AB9" i="2"/>
  <c r="BC9" i="2"/>
  <c r="AK25" i="2"/>
  <c r="AT25" i="2"/>
  <c r="BC25" i="2"/>
  <c r="X31" i="2"/>
  <c r="W38" i="2"/>
  <c r="Y38" i="2" s="1"/>
  <c r="AS4" i="2"/>
  <c r="AU4" i="2"/>
  <c r="BD4" i="2"/>
  <c r="O41" i="2"/>
  <c r="AQ2" i="2"/>
  <c r="AR13" i="2"/>
  <c r="BA13" i="2"/>
  <c r="BE4" i="2"/>
  <c r="AM4" i="2"/>
  <c r="AP3" i="2"/>
  <c r="W3" i="2"/>
  <c r="AB3" i="2" s="1"/>
  <c r="AK19" i="2"/>
  <c r="BG4" i="2"/>
  <c r="AO4" i="2"/>
  <c r="BB4" i="2"/>
  <c r="AN5" i="2"/>
  <c r="AP12" i="2"/>
  <c r="W12" i="2"/>
  <c r="AA12" i="2" s="1"/>
  <c r="AY12" i="2"/>
  <c r="AG12" i="2"/>
  <c r="AO14" i="2"/>
  <c r="AX14" i="2"/>
  <c r="BG14" i="2"/>
  <c r="W14" i="2"/>
  <c r="AE14" i="2" s="1"/>
  <c r="AS37" i="2"/>
  <c r="BB37" i="2"/>
  <c r="AJ37" i="2"/>
  <c r="AV17" i="2"/>
  <c r="BE6" i="2"/>
  <c r="AV6" i="2"/>
  <c r="AI13" i="2"/>
  <c r="AS3" i="2"/>
  <c r="BB3" i="2"/>
  <c r="AW6" i="2"/>
  <c r="BF6" i="2"/>
  <c r="AR4" i="2"/>
  <c r="W4" i="2"/>
  <c r="AA4" i="2" s="1"/>
  <c r="BA4" i="2"/>
  <c r="AV9" i="2"/>
  <c r="AD9" i="2"/>
  <c r="BE9" i="2"/>
  <c r="AM9" i="2"/>
  <c r="AI9" i="2"/>
  <c r="AR16" i="2"/>
  <c r="BA16" i="2"/>
  <c r="AI16" i="2"/>
  <c r="BG3" i="2"/>
  <c r="AO3" i="2"/>
  <c r="AS19" i="2"/>
  <c r="BB19" i="2"/>
  <c r="AZ2" i="2"/>
  <c r="AR3" i="2"/>
  <c r="BA3" i="2"/>
  <c r="BC3" i="2"/>
  <c r="AK3" i="2"/>
  <c r="AV10" i="2"/>
  <c r="BE10" i="2"/>
  <c r="W10" i="2"/>
  <c r="AF10" i="2" s="1"/>
  <c r="W6" i="2"/>
  <c r="AE6" i="2" s="1"/>
  <c r="AK9" i="2"/>
  <c r="AW10" i="2"/>
  <c r="AN10" i="2"/>
  <c r="BF10" i="2"/>
  <c r="AS16" i="2"/>
  <c r="BB16" i="2"/>
  <c r="AJ16" i="2"/>
  <c r="BC19" i="2"/>
  <c r="AJ25" i="2"/>
  <c r="W29" i="2"/>
  <c r="AE29" i="2" s="1"/>
  <c r="AS9" i="2"/>
  <c r="AJ9" i="2"/>
  <c r="AQ3" i="2"/>
  <c r="AX6" i="2"/>
  <c r="BG6" i="2"/>
  <c r="AO6" i="2"/>
  <c r="AP8" i="2"/>
  <c r="W8" i="2"/>
  <c r="Z8" i="2" s="1"/>
  <c r="AY8" i="2"/>
  <c r="BD3" i="2"/>
  <c r="AH2" i="2"/>
  <c r="AM3" i="2"/>
  <c r="BE3" i="2"/>
  <c r="AX3" i="2"/>
  <c r="AI4" i="2"/>
  <c r="AX5" i="2"/>
  <c r="AM21" i="2"/>
  <c r="BE21" i="2"/>
  <c r="AV21" i="2"/>
  <c r="AQ29" i="2"/>
  <c r="AZ29" i="2"/>
  <c r="AO34" i="2"/>
  <c r="BG34" i="2"/>
  <c r="AX34" i="2"/>
  <c r="BB40" i="2"/>
  <c r="AJ40" i="2"/>
  <c r="AS40" i="2"/>
  <c r="W40" i="2"/>
  <c r="AF40" i="2" s="1"/>
  <c r="AT5" i="2"/>
  <c r="BC5" i="2"/>
  <c r="W5" i="2"/>
  <c r="AD5" i="2" s="1"/>
  <c r="AR8" i="2"/>
  <c r="BA8" i="2"/>
  <c r="AI8" i="2"/>
  <c r="AX10" i="2"/>
  <c r="BG10" i="2"/>
  <c r="N41" i="2"/>
  <c r="AP2" i="2"/>
  <c r="W2" i="2"/>
  <c r="Z2" i="2" s="1"/>
  <c r="AY2" i="2"/>
  <c r="AJ2" i="2"/>
  <c r="AY3" i="2"/>
  <c r="AJ4" i="2"/>
  <c r="AU5" i="2"/>
  <c r="BF21" i="2"/>
  <c r="AW21" i="2"/>
  <c r="AN21" i="2"/>
  <c r="BD28" i="2"/>
  <c r="AU28" i="2"/>
  <c r="AL28" i="2"/>
  <c r="AL21" i="2"/>
  <c r="AO27" i="2"/>
  <c r="AX27" i="2"/>
  <c r="AK28" i="2"/>
  <c r="BF34" i="2"/>
  <c r="AN34" i="2"/>
  <c r="AW34" i="2"/>
  <c r="AP14" i="2"/>
  <c r="AU15" i="2"/>
  <c r="AZ16" i="2"/>
  <c r="AK22" i="2"/>
  <c r="AL25" i="2"/>
  <c r="AU25" i="2"/>
  <c r="AI29" i="2"/>
  <c r="AQ36" i="2"/>
  <c r="W36" i="2"/>
  <c r="AC36" i="2" s="1"/>
  <c r="AZ36" i="2"/>
  <c r="W17" i="2"/>
  <c r="AC17" i="2" s="1"/>
  <c r="BG17" i="2"/>
  <c r="AM19" i="2"/>
  <c r="AG23" i="2"/>
  <c r="AP23" i="2"/>
  <c r="W26" i="2"/>
  <c r="Y26" i="2" s="1"/>
  <c r="AG26" i="2"/>
  <c r="AS29" i="2"/>
  <c r="BB29" i="2"/>
  <c r="AJ29" i="2"/>
  <c r="BF29" i="2"/>
  <c r="AU37" i="2"/>
  <c r="AL37" i="2"/>
  <c r="W39" i="2"/>
  <c r="AD39" i="2" s="1"/>
  <c r="AZ39" i="2"/>
  <c r="AH39" i="2"/>
  <c r="AQ39" i="2"/>
  <c r="AH8" i="2"/>
  <c r="AE9" i="2"/>
  <c r="AL9" i="2"/>
  <c r="AP10" i="2"/>
  <c r="AT11" i="2"/>
  <c r="AX12" i="2"/>
  <c r="AL13" i="2"/>
  <c r="BD13" i="2"/>
  <c r="AK16" i="2"/>
  <c r="W18" i="2"/>
  <c r="X18" i="2" s="1"/>
  <c r="AG18" i="2"/>
  <c r="AN19" i="2"/>
  <c r="AY20" i="2"/>
  <c r="AU21" i="2"/>
  <c r="AU22" i="2"/>
  <c r="BD22" i="2"/>
  <c r="AH23" i="2"/>
  <c r="AQ23" i="2"/>
  <c r="W28" i="2"/>
  <c r="AC28" i="2" s="1"/>
  <c r="AT29" i="2"/>
  <c r="BC29" i="2"/>
  <c r="AK29" i="2"/>
  <c r="BC30" i="2"/>
  <c r="AS36" i="2"/>
  <c r="AJ36" i="2"/>
  <c r="AV37" i="2"/>
  <c r="BE37" i="2"/>
  <c r="AM37" i="2"/>
  <c r="AH12" i="2"/>
  <c r="BE13" i="2"/>
  <c r="AG15" i="2"/>
  <c r="AL16" i="2"/>
  <c r="BC16" i="2"/>
  <c r="AO19" i="2"/>
  <c r="AX19" i="2"/>
  <c r="AQ20" i="2"/>
  <c r="AZ20" i="2"/>
  <c r="AV22" i="2"/>
  <c r="BE22" i="2"/>
  <c r="AP22" i="2"/>
  <c r="AX24" i="2"/>
  <c r="AT28" i="2"/>
  <c r="AL29" i="2"/>
  <c r="AG30" i="2"/>
  <c r="AQ35" i="2"/>
  <c r="AH35" i="2"/>
  <c r="AT36" i="2"/>
  <c r="AB36" i="2"/>
  <c r="BC36" i="2"/>
  <c r="AK36" i="2"/>
  <c r="BF37" i="2"/>
  <c r="AZ8" i="2"/>
  <c r="AJ8" i="2"/>
  <c r="AN9" i="2"/>
  <c r="AI12" i="2"/>
  <c r="AZ12" i="2"/>
  <c r="AO13" i="2"/>
  <c r="BF13" i="2"/>
  <c r="AH15" i="2"/>
  <c r="AY15" i="2"/>
  <c r="AM16" i="2"/>
  <c r="BD16" i="2"/>
  <c r="AH18" i="2"/>
  <c r="AZ18" i="2"/>
  <c r="W19" i="2"/>
  <c r="AR20" i="2"/>
  <c r="BA20" i="2"/>
  <c r="AG20" i="2"/>
  <c r="BC20" i="2"/>
  <c r="AN22" i="2"/>
  <c r="BE23" i="2"/>
  <c r="W25" i="2"/>
  <c r="AA25" i="2" s="1"/>
  <c r="AK26" i="2"/>
  <c r="BG26" i="2"/>
  <c r="AM29" i="2"/>
  <c r="AR35" i="2"/>
  <c r="BA35" i="2"/>
  <c r="AI35" i="2"/>
  <c r="BD36" i="2"/>
  <c r="AU36" i="2"/>
  <c r="BD37" i="2"/>
  <c r="AK8" i="2"/>
  <c r="AO9" i="2"/>
  <c r="AJ12" i="2"/>
  <c r="BB12" i="2"/>
  <c r="BG13" i="2"/>
  <c r="AI15" i="2"/>
  <c r="AZ15" i="2"/>
  <c r="W16" i="2"/>
  <c r="AD16" i="2" s="1"/>
  <c r="AN16" i="2"/>
  <c r="BE16" i="2"/>
  <c r="AR19" i="2"/>
  <c r="AJ20" i="2"/>
  <c r="AO22" i="2"/>
  <c r="AR25" i="2"/>
  <c r="AP27" i="2"/>
  <c r="AY27" i="2"/>
  <c r="AK30" i="2"/>
  <c r="AY31" i="2"/>
  <c r="AG31" i="2"/>
  <c r="AP31" i="2"/>
  <c r="AY32" i="2"/>
  <c r="AG32" i="2"/>
  <c r="AG11" i="2"/>
  <c r="BC12" i="2"/>
  <c r="BF16" i="2"/>
  <c r="W22" i="2"/>
  <c r="Z22" i="2" s="1"/>
  <c r="AS22" i="2"/>
  <c r="AG24" i="2"/>
  <c r="BC24" i="2"/>
  <c r="AH27" i="2"/>
  <c r="AG27" i="2"/>
  <c r="AZ31" i="2"/>
  <c r="AH31" i="2"/>
  <c r="AQ31" i="2"/>
  <c r="AH32" i="2"/>
  <c r="AP34" i="2"/>
  <c r="W34" i="2"/>
  <c r="AE34" i="2" s="1"/>
  <c r="AY34" i="2"/>
  <c r="AG34" i="2"/>
  <c r="AS35" i="2"/>
  <c r="S41" i="2"/>
  <c r="V41" i="2"/>
  <c r="AK15" i="2"/>
  <c r="AK18" i="2"/>
  <c r="BD18" i="2"/>
  <c r="AZ21" i="2"/>
  <c r="AT22" i="2"/>
  <c r="AI24" i="2"/>
  <c r="AR24" i="2"/>
  <c r="AV25" i="2"/>
  <c r="AM26" i="2"/>
  <c r="AV26" i="2"/>
  <c r="AP26" i="2"/>
  <c r="AI27" i="2"/>
  <c r="AX28" i="2"/>
  <c r="AR29" i="2"/>
  <c r="AI31" i="2"/>
  <c r="Z31" i="2"/>
  <c r="BA32" i="2"/>
  <c r="AI32" i="2"/>
  <c r="AR32" i="2"/>
  <c r="BG36" i="2"/>
  <c r="AX36" i="2"/>
  <c r="AW39" i="2"/>
  <c r="BF39" i="2"/>
  <c r="BF4" i="2"/>
  <c r="AN8" i="2"/>
  <c r="AJ11" i="2"/>
  <c r="BA11" i="2"/>
  <c r="AG14" i="2"/>
  <c r="AL15" i="2"/>
  <c r="BE18" i="2"/>
  <c r="W21" i="2"/>
  <c r="AW22" i="2"/>
  <c r="AW23" i="2"/>
  <c r="BF23" i="2"/>
  <c r="AJ24" i="2"/>
  <c r="AS24" i="2"/>
  <c r="AN26" i="2"/>
  <c r="AW26" i="2"/>
  <c r="AQ26" i="2"/>
  <c r="BG27" i="2"/>
  <c r="AY28" i="2"/>
  <c r="AU29" i="2"/>
  <c r="AU30" i="2"/>
  <c r="BD30" i="2"/>
  <c r="AP30" i="2"/>
  <c r="AA31" i="2"/>
  <c r="BB32" i="2"/>
  <c r="AJ32" i="2"/>
  <c r="AS32" i="2"/>
  <c r="W33" i="2"/>
  <c r="AE33" i="2" s="1"/>
  <c r="BA33" i="2"/>
  <c r="AQ34" i="2"/>
  <c r="BE35" i="2"/>
  <c r="AH7" i="2"/>
  <c r="AM8" i="2"/>
  <c r="AI7" i="2"/>
  <c r="AX17" i="2"/>
  <c r="BD21" i="2"/>
  <c r="AX23" i="2"/>
  <c r="BG23" i="2"/>
  <c r="AV29" i="2"/>
  <c r="AV30" i="2"/>
  <c r="BE30" i="2"/>
  <c r="AK32" i="2"/>
  <c r="Y36" i="2"/>
  <c r="BB36" i="2"/>
  <c r="U41" i="2"/>
  <c r="AL2" i="2"/>
  <c r="AJ7" i="2"/>
  <c r="AM15" i="2"/>
  <c r="AV19" i="2"/>
  <c r="AO2" i="2"/>
  <c r="AG6" i="2"/>
  <c r="AK7" i="2"/>
  <c r="BB7" i="2"/>
  <c r="BG8" i="2"/>
  <c r="AC9" i="2"/>
  <c r="AH10" i="2"/>
  <c r="AY10" i="2"/>
  <c r="BC11" i="2"/>
  <c r="BG12" i="2"/>
  <c r="AU13" i="2"/>
  <c r="AI14" i="2"/>
  <c r="AZ14" i="2"/>
  <c r="W15" i="2"/>
  <c r="X15" i="2" s="1"/>
  <c r="AN15" i="2"/>
  <c r="AG17" i="2"/>
  <c r="AO18" i="2"/>
  <c r="AW19" i="2"/>
  <c r="AO20" i="2"/>
  <c r="AC22" i="2"/>
  <c r="AY22" i="2"/>
  <c r="W23" i="2"/>
  <c r="Z23" i="2" s="1"/>
  <c r="BG24" i="2"/>
  <c r="AQ28" i="2"/>
  <c r="AZ28" i="2"/>
  <c r="BC28" i="2"/>
  <c r="AW29" i="2"/>
  <c r="AW30" i="2"/>
  <c r="AN30" i="2"/>
  <c r="AP32" i="2"/>
  <c r="BC33" i="2"/>
  <c r="AK33" i="2"/>
  <c r="AT33" i="2"/>
  <c r="BC34" i="2"/>
  <c r="BG35" i="2"/>
  <c r="AO35" i="2"/>
  <c r="AX35" i="2"/>
  <c r="BG9" i="2"/>
  <c r="AN2" i="2"/>
  <c r="AL7" i="2"/>
  <c r="AI10" i="2"/>
  <c r="AM11" i="2"/>
  <c r="W13" i="2"/>
  <c r="AE13" i="2" s="1"/>
  <c r="AV13" i="2"/>
  <c r="AJ14" i="2"/>
  <c r="AO15" i="2"/>
  <c r="AU16" i="2"/>
  <c r="AP18" i="2"/>
  <c r="W20" i="2"/>
  <c r="X20" i="2" s="1"/>
  <c r="AP20" i="2"/>
  <c r="AS21" i="2"/>
  <c r="BB21" i="2"/>
  <c r="AJ21" i="2"/>
  <c r="AT26" i="2"/>
  <c r="AN27" i="2"/>
  <c r="AR28" i="2"/>
  <c r="BA28" i="2"/>
  <c r="AH28" i="2"/>
  <c r="AB29" i="2"/>
  <c r="AO30" i="2"/>
  <c r="AR31" i="2"/>
  <c r="AQ32" i="2"/>
  <c r="BD33" i="2"/>
  <c r="AL33" i="2"/>
  <c r="AU33" i="2"/>
  <c r="AT34" i="2"/>
  <c r="W35" i="2"/>
  <c r="AA35" i="2" s="1"/>
  <c r="AZ35" i="2"/>
  <c r="AN37" i="2"/>
  <c r="AU38" i="2"/>
  <c r="BD38" i="2"/>
  <c r="AY40" i="2"/>
  <c r="AZ7" i="2"/>
  <c r="AH14" i="2"/>
  <c r="BF2" i="2"/>
  <c r="BG2" i="2"/>
  <c r="AW9" i="2"/>
  <c r="W11" i="2"/>
  <c r="AA11" i="2" s="1"/>
  <c r="AR12" i="2"/>
  <c r="AI17" i="2"/>
  <c r="AH19" i="2"/>
  <c r="BA19" i="2"/>
  <c r="AS20" i="2"/>
  <c r="AT21" i="2"/>
  <c r="BC21" i="2"/>
  <c r="AK21" i="2"/>
  <c r="AG22" i="2"/>
  <c r="AU26" i="2"/>
  <c r="AQ27" i="2"/>
  <c r="AJ28" i="2"/>
  <c r="AI28" i="2"/>
  <c r="W30" i="2"/>
  <c r="Y30" i="2" s="1"/>
  <c r="AW31" i="2"/>
  <c r="BF31" i="2"/>
  <c r="AT32" i="2"/>
  <c r="AM33" i="2"/>
  <c r="AR33" i="2"/>
  <c r="BE34" i="2"/>
  <c r="AM34" i="2"/>
  <c r="AV34" i="2"/>
  <c r="AU34" i="2"/>
  <c r="BB35" i="2"/>
  <c r="AP40" i="2"/>
  <c r="AN38" i="2"/>
  <c r="AP39" i="2"/>
  <c r="AR40" i="2"/>
  <c r="BG31" i="2"/>
  <c r="AY35" i="2"/>
  <c r="BA36" i="2"/>
  <c r="W37" i="2"/>
  <c r="AD37" i="2" s="1"/>
  <c r="BC37" i="2"/>
  <c r="AQ38" i="2"/>
  <c r="AS39" i="2"/>
  <c r="AU40" i="2"/>
  <c r="AI40" i="2"/>
  <c r="AL40" i="2"/>
  <c r="BH31" i="2" l="1"/>
  <c r="B31" i="2" s="1"/>
  <c r="BE29" i="9" s="1"/>
  <c r="AC8" i="2"/>
  <c r="AA32" i="2"/>
  <c r="AA8" i="2"/>
  <c r="Y8" i="2"/>
  <c r="AF2" i="2"/>
  <c r="AD22" i="2"/>
  <c r="AA29" i="2"/>
  <c r="AD29" i="2"/>
  <c r="X38" i="2"/>
  <c r="AE38" i="2"/>
  <c r="AB38" i="2"/>
  <c r="AA38" i="2"/>
  <c r="Z12" i="2"/>
  <c r="AA24" i="2"/>
  <c r="Y12" i="2"/>
  <c r="AC24" i="2"/>
  <c r="AE27" i="2"/>
  <c r="Y7" i="2"/>
  <c r="AE39" i="2"/>
  <c r="AC39" i="2"/>
  <c r="X40" i="2"/>
  <c r="AA39" i="2"/>
  <c r="Y39" i="2"/>
  <c r="X32" i="2"/>
  <c r="AE32" i="2"/>
  <c r="AF32" i="2"/>
  <c r="AB32" i="2"/>
  <c r="AB34" i="2"/>
  <c r="AE10" i="2"/>
  <c r="AF9" i="2"/>
  <c r="AD32" i="2"/>
  <c r="AF26" i="2"/>
  <c r="AC32" i="2"/>
  <c r="Z32" i="2"/>
  <c r="AC40" i="2"/>
  <c r="AB40" i="2"/>
  <c r="AE40" i="2"/>
  <c r="Z39" i="2"/>
  <c r="AC5" i="2"/>
  <c r="Y27" i="2"/>
  <c r="AF27" i="2"/>
  <c r="X24" i="2"/>
  <c r="X14" i="2"/>
  <c r="AB7" i="2"/>
  <c r="Y14" i="2"/>
  <c r="AB24" i="2"/>
  <c r="AF24" i="2"/>
  <c r="AD33" i="2"/>
  <c r="Z27" i="2"/>
  <c r="AC7" i="2"/>
  <c r="AE24" i="2"/>
  <c r="Y18" i="2"/>
  <c r="AD7" i="2"/>
  <c r="AD24" i="2"/>
  <c r="Y23" i="2"/>
  <c r="AA7" i="2"/>
  <c r="AA27" i="2"/>
  <c r="AF7" i="2"/>
  <c r="Z3" i="2"/>
  <c r="AB27" i="2"/>
  <c r="AA16" i="2"/>
  <c r="AC27" i="2"/>
  <c r="Y24" i="2"/>
  <c r="AC29" i="2"/>
  <c r="Y29" i="2"/>
  <c r="X27" i="2"/>
  <c r="X23" i="2"/>
  <c r="X3" i="2"/>
  <c r="X26" i="2"/>
  <c r="AD6" i="2"/>
  <c r="Z35" i="2"/>
  <c r="AC25" i="2"/>
  <c r="AU41" i="2"/>
  <c r="Y3" i="2"/>
  <c r="AE5" i="2"/>
  <c r="AV41" i="2"/>
  <c r="AB2" i="2"/>
  <c r="AS41" i="2"/>
  <c r="AW41" i="2"/>
  <c r="X12" i="2"/>
  <c r="AA40" i="2"/>
  <c r="AX41" i="2"/>
  <c r="AD4" i="2"/>
  <c r="AB16" i="2"/>
  <c r="AF28" i="2"/>
  <c r="Y16" i="2"/>
  <c r="AB28" i="2"/>
  <c r="AG41" i="2"/>
  <c r="Y2" i="2"/>
  <c r="AA28" i="2"/>
  <c r="BD41" i="2"/>
  <c r="AE7" i="2"/>
  <c r="AT41" i="2"/>
  <c r="AA36" i="2"/>
  <c r="AC3" i="2"/>
  <c r="AF4" i="2"/>
  <c r="BF41" i="2"/>
  <c r="AF34" i="2"/>
  <c r="AR41" i="2"/>
  <c r="AF30" i="2"/>
  <c r="AD13" i="2"/>
  <c r="Z7" i="2"/>
  <c r="AA3" i="2"/>
  <c r="AC13" i="2"/>
  <c r="AA20" i="2"/>
  <c r="AM41" i="2"/>
  <c r="AF15" i="2"/>
  <c r="AE15" i="2"/>
  <c r="AD15" i="2"/>
  <c r="Z15" i="2"/>
  <c r="AC15" i="2"/>
  <c r="AB15" i="2"/>
  <c r="AO41" i="2"/>
  <c r="AF21" i="2"/>
  <c r="AB21" i="2"/>
  <c r="AA21" i="2"/>
  <c r="Z21" i="2"/>
  <c r="X21" i="2"/>
  <c r="BE41" i="2"/>
  <c r="AC19" i="2"/>
  <c r="X19" i="2"/>
  <c r="BH19" i="2" s="1"/>
  <c r="B19" i="2" s="1"/>
  <c r="BE14" i="9" s="1"/>
  <c r="Y21" i="2"/>
  <c r="AH41" i="2"/>
  <c r="AZ41" i="2"/>
  <c r="AF37" i="2"/>
  <c r="AB37" i="2"/>
  <c r="Y37" i="2"/>
  <c r="X37" i="2"/>
  <c r="AF39" i="2"/>
  <c r="AB39" i="2"/>
  <c r="X39" i="2"/>
  <c r="AB17" i="2"/>
  <c r="AA17" i="2"/>
  <c r="Z17" i="2"/>
  <c r="Y17" i="2"/>
  <c r="X17" i="2"/>
  <c r="AE21" i="2"/>
  <c r="AD38" i="2"/>
  <c r="AC38" i="2"/>
  <c r="Z38" i="2"/>
  <c r="AF17" i="2"/>
  <c r="X16" i="2"/>
  <c r="AF16" i="2"/>
  <c r="AE37" i="2"/>
  <c r="AC16" i="2"/>
  <c r="Z13" i="2"/>
  <c r="AB19" i="2"/>
  <c r="AF20" i="2"/>
  <c r="AE20" i="2"/>
  <c r="AD20" i="2"/>
  <c r="AC20" i="2"/>
  <c r="Y20" i="2"/>
  <c r="AB20" i="2"/>
  <c r="Z20" i="2"/>
  <c r="AC37" i="2"/>
  <c r="AB25" i="2"/>
  <c r="AI41" i="2"/>
  <c r="AB13" i="2"/>
  <c r="AF19" i="2"/>
  <c r="AL41" i="2"/>
  <c r="AF18" i="2"/>
  <c r="AE18" i="2"/>
  <c r="AD18" i="2"/>
  <c r="AC18" i="2"/>
  <c r="Z18" i="2"/>
  <c r="AB18" i="2"/>
  <c r="AA18" i="2"/>
  <c r="AD36" i="2"/>
  <c r="AE36" i="2"/>
  <c r="Z36" i="2"/>
  <c r="X36" i="2"/>
  <c r="AA5" i="2"/>
  <c r="Z5" i="2"/>
  <c r="Y5" i="2"/>
  <c r="X5" i="2"/>
  <c r="AF8" i="2"/>
  <c r="AE8" i="2"/>
  <c r="AD8" i="2"/>
  <c r="AB8" i="2"/>
  <c r="Y4" i="2"/>
  <c r="X4" i="2"/>
  <c r="BH4" i="2" s="1"/>
  <c r="B4" i="2" s="1"/>
  <c r="BE15" i="9" s="1"/>
  <c r="AD14" i="2"/>
  <c r="AC14" i="2"/>
  <c r="AB14" i="2"/>
  <c r="AA14" i="2"/>
  <c r="Z14" i="2"/>
  <c r="AF13" i="2"/>
  <c r="AF23" i="2"/>
  <c r="AE23" i="2"/>
  <c r="AB23" i="2"/>
  <c r="AD23" i="2"/>
  <c r="AC23" i="2"/>
  <c r="AB6" i="2"/>
  <c r="AC6" i="2"/>
  <c r="AA6" i="2"/>
  <c r="Y6" i="2"/>
  <c r="Z6" i="2"/>
  <c r="X6" i="2"/>
  <c r="BH6" i="2" s="1"/>
  <c r="B6" i="2" s="1"/>
  <c r="BE9" i="9" s="1"/>
  <c r="AA19" i="2"/>
  <c r="Z37" i="2"/>
  <c r="AE16" i="2"/>
  <c r="BA41" i="2"/>
  <c r="AE19" i="2"/>
  <c r="Y19" i="2"/>
  <c r="AB22" i="2"/>
  <c r="X8" i="2"/>
  <c r="AC10" i="2"/>
  <c r="AB10" i="2"/>
  <c r="AA10" i="2"/>
  <c r="Z10" i="2"/>
  <c r="Y10" i="2"/>
  <c r="X10" i="2"/>
  <c r="Z4" i="2"/>
  <c r="AK41" i="2"/>
  <c r="AD30" i="2"/>
  <c r="AC30" i="2"/>
  <c r="Z30" i="2"/>
  <c r="AB30" i="2"/>
  <c r="AA30" i="2"/>
  <c r="Y13" i="2"/>
  <c r="X13" i="2"/>
  <c r="AF25" i="2"/>
  <c r="Y25" i="2"/>
  <c r="X25" i="2"/>
  <c r="AA15" i="2"/>
  <c r="X22" i="2"/>
  <c r="AJ41" i="2"/>
  <c r="AB5" i="2"/>
  <c r="X29" i="2"/>
  <c r="AF29" i="2"/>
  <c r="AF14" i="2"/>
  <c r="AQ41" i="2"/>
  <c r="BC41" i="2"/>
  <c r="Y9" i="2"/>
  <c r="X9" i="2"/>
  <c r="AE17" i="2"/>
  <c r="BG41" i="2"/>
  <c r="AB35" i="2"/>
  <c r="X35" i="2"/>
  <c r="AC35" i="2"/>
  <c r="AF35" i="2"/>
  <c r="AE35" i="2"/>
  <c r="AD35" i="2"/>
  <c r="Y35" i="2"/>
  <c r="AY41" i="2"/>
  <c r="Z9" i="2"/>
  <c r="Y15" i="2"/>
  <c r="Z19" i="2"/>
  <c r="AA23" i="2"/>
  <c r="AE28" i="2"/>
  <c r="AD28" i="2"/>
  <c r="Z28" i="2"/>
  <c r="Y28" i="2"/>
  <c r="X28" i="2"/>
  <c r="BH28" i="2" s="1"/>
  <c r="B28" i="2" s="1"/>
  <c r="BE5" i="9" s="1"/>
  <c r="AC21" i="2"/>
  <c r="W41" i="2"/>
  <c r="AC2" i="2"/>
  <c r="AE2" i="2"/>
  <c r="AF6" i="2"/>
  <c r="AA22" i="2"/>
  <c r="AD10" i="2"/>
  <c r="Y22" i="2"/>
  <c r="AF38" i="2"/>
  <c r="BB41" i="2"/>
  <c r="AD19" i="2"/>
  <c r="Z25" i="2"/>
  <c r="X30" i="2"/>
  <c r="BH30" i="2" s="1"/>
  <c r="B30" i="2" s="1"/>
  <c r="BE22" i="9" s="1"/>
  <c r="AE25" i="2"/>
  <c r="AA26" i="2"/>
  <c r="Z26" i="2"/>
  <c r="AE26" i="2"/>
  <c r="AB26" i="2"/>
  <c r="AD26" i="2"/>
  <c r="AC26" i="2"/>
  <c r="Z29" i="2"/>
  <c r="X2" i="2"/>
  <c r="Y40" i="2"/>
  <c r="AD40" i="2"/>
  <c r="Z40" i="2"/>
  <c r="AD21" i="2"/>
  <c r="Z16" i="2"/>
  <c r="AD17" i="2"/>
  <c r="AE4" i="2"/>
  <c r="AC4" i="2"/>
  <c r="AA2" i="2"/>
  <c r="AA13" i="2"/>
  <c r="AF11" i="2"/>
  <c r="AE11" i="2"/>
  <c r="AD11" i="2"/>
  <c r="AC11" i="2"/>
  <c r="AB11" i="2"/>
  <c r="Z11" i="2"/>
  <c r="Y11" i="2"/>
  <c r="X11" i="2"/>
  <c r="AE30" i="2"/>
  <c r="X33" i="2"/>
  <c r="BH33" i="2" s="1"/>
  <c r="B33" i="2" s="1"/>
  <c r="BE17" i="9" s="1"/>
  <c r="AF33" i="2"/>
  <c r="AC33" i="2"/>
  <c r="AB33" i="2"/>
  <c r="AA33" i="2"/>
  <c r="Y33" i="2"/>
  <c r="AF36" i="2"/>
  <c r="Z34" i="2"/>
  <c r="AD34" i="2"/>
  <c r="AC34" i="2"/>
  <c r="AA34" i="2"/>
  <c r="AE22" i="2"/>
  <c r="AP41" i="2"/>
  <c r="AD2" i="2"/>
  <c r="AA37" i="2"/>
  <c r="AF5" i="2"/>
  <c r="AN41" i="2"/>
  <c r="Z33" i="2"/>
  <c r="Y34" i="2"/>
  <c r="X34" i="2"/>
  <c r="AF22" i="2"/>
  <c r="AD25" i="2"/>
  <c r="AF12" i="2"/>
  <c r="AE12" i="2"/>
  <c r="AD12" i="2"/>
  <c r="AC12" i="2"/>
  <c r="AB12" i="2"/>
  <c r="AE3" i="2"/>
  <c r="AD3" i="2"/>
  <c r="AB4" i="2"/>
  <c r="AF3" i="2"/>
  <c r="W22" i="9" l="1"/>
  <c r="X22" i="9"/>
  <c r="Y22" i="9"/>
  <c r="Z22" i="9"/>
  <c r="V22" i="9"/>
  <c r="R22" i="9"/>
  <c r="S22" i="9"/>
  <c r="T22" i="9"/>
  <c r="U22" i="9"/>
  <c r="R14" i="9"/>
  <c r="S14" i="9"/>
  <c r="T14" i="9"/>
  <c r="U14" i="9"/>
  <c r="V14" i="9"/>
  <c r="W14" i="9"/>
  <c r="X14" i="9"/>
  <c r="Y14" i="9"/>
  <c r="Z14" i="9"/>
  <c r="T17" i="9"/>
  <c r="U17" i="9"/>
  <c r="V17" i="9"/>
  <c r="W17" i="9"/>
  <c r="X17" i="9"/>
  <c r="S17" i="9"/>
  <c r="Y17" i="9"/>
  <c r="Z17" i="9"/>
  <c r="R17" i="9"/>
  <c r="R9" i="9"/>
  <c r="S9" i="9"/>
  <c r="T9" i="9"/>
  <c r="U9" i="9"/>
  <c r="V9" i="9"/>
  <c r="W9" i="9"/>
  <c r="X9" i="9"/>
  <c r="Y9" i="9"/>
  <c r="Z9" i="9"/>
  <c r="X29" i="9"/>
  <c r="Y29" i="9"/>
  <c r="Z29" i="9"/>
  <c r="R29" i="9"/>
  <c r="S29" i="9"/>
  <c r="W29" i="9"/>
  <c r="T29" i="9"/>
  <c r="U29" i="9"/>
  <c r="V29" i="9"/>
  <c r="V15" i="9"/>
  <c r="W15" i="9"/>
  <c r="X15" i="9"/>
  <c r="Y15" i="9"/>
  <c r="Z15" i="9"/>
  <c r="R15" i="9"/>
  <c r="S15" i="9"/>
  <c r="U15" i="9"/>
  <c r="T15" i="9"/>
  <c r="R5" i="9"/>
  <c r="S5" i="9"/>
  <c r="T5" i="9"/>
  <c r="U5" i="9"/>
  <c r="V5" i="9"/>
  <c r="W5" i="9"/>
  <c r="X5" i="9"/>
  <c r="Y5" i="9"/>
  <c r="Z5" i="9"/>
  <c r="BH38" i="2"/>
  <c r="B38" i="2" s="1"/>
  <c r="BE20" i="9" s="1"/>
  <c r="BH20" i="2"/>
  <c r="B20" i="2" s="1"/>
  <c r="BE38" i="9" s="1"/>
  <c r="BH17" i="2"/>
  <c r="B17" i="2" s="1"/>
  <c r="BH32" i="2"/>
  <c r="B32" i="2" s="1"/>
  <c r="BE24" i="9" s="1"/>
  <c r="BH15" i="2"/>
  <c r="B15" i="2" s="1"/>
  <c r="BE41" i="9" s="1"/>
  <c r="BH21" i="2"/>
  <c r="B21" i="2" s="1"/>
  <c r="BE10" i="9" s="1"/>
  <c r="BH7" i="2"/>
  <c r="B7" i="2" s="1"/>
  <c r="BE6" i="9" s="1"/>
  <c r="BH18" i="2"/>
  <c r="B18" i="2" s="1"/>
  <c r="BE19" i="9" s="1"/>
  <c r="BH25" i="2"/>
  <c r="B25" i="2" s="1"/>
  <c r="BH8" i="2"/>
  <c r="B8" i="2" s="1"/>
  <c r="BE27" i="9" s="1"/>
  <c r="BH11" i="2"/>
  <c r="B11" i="2" s="1"/>
  <c r="BE16" i="9" s="1"/>
  <c r="BH29" i="2"/>
  <c r="B29" i="2" s="1"/>
  <c r="BE31" i="9" s="1"/>
  <c r="BH26" i="2"/>
  <c r="B26" i="2" s="1"/>
  <c r="BE3" i="9" s="1"/>
  <c r="BH10" i="2"/>
  <c r="B10" i="2" s="1"/>
  <c r="BH3" i="2"/>
  <c r="B3" i="2" s="1"/>
  <c r="BE18" i="9" s="1"/>
  <c r="BH23" i="2"/>
  <c r="B23" i="2" s="1"/>
  <c r="BE4" i="9" s="1"/>
  <c r="BH2" i="2"/>
  <c r="B2" i="2" s="1"/>
  <c r="BE26" i="9" s="1"/>
  <c r="BH22" i="2"/>
  <c r="B22" i="2" s="1"/>
  <c r="BE25" i="9" s="1"/>
  <c r="BH27" i="2"/>
  <c r="B27" i="2" s="1"/>
  <c r="BE35" i="9" s="1"/>
  <c r="V35" i="9" s="1"/>
  <c r="BH37" i="2"/>
  <c r="B37" i="2" s="1"/>
  <c r="BE32" i="9" s="1"/>
  <c r="BH12" i="2"/>
  <c r="B12" i="2" s="1"/>
  <c r="BE28" i="9" s="1"/>
  <c r="BH35" i="2"/>
  <c r="B35" i="2" s="1"/>
  <c r="BE8" i="9" s="1"/>
  <c r="BH5" i="2"/>
  <c r="B5" i="2" s="1"/>
  <c r="BE23" i="9" s="1"/>
  <c r="BH16" i="2"/>
  <c r="B16" i="2" s="1"/>
  <c r="BE12" i="9" s="1"/>
  <c r="BH13" i="2"/>
  <c r="B13" i="2" s="1"/>
  <c r="BE30" i="9" s="1"/>
  <c r="BH34" i="2"/>
  <c r="B34" i="2" s="1"/>
  <c r="BE34" i="9" s="1"/>
  <c r="BH9" i="2"/>
  <c r="B9" i="2" s="1"/>
  <c r="BE11" i="9" s="1"/>
  <c r="BH36" i="2"/>
  <c r="B36" i="2" s="1"/>
  <c r="BE21" i="9" s="1"/>
  <c r="BH14" i="2"/>
  <c r="B14" i="2" s="1"/>
  <c r="BE7" i="9" s="1"/>
  <c r="BH24" i="2"/>
  <c r="B24" i="2" s="1"/>
  <c r="BE13" i="9" s="1"/>
  <c r="AB41" i="2"/>
  <c r="Z41" i="2"/>
  <c r="X41" i="2"/>
  <c r="Y41" i="2"/>
  <c r="AE41" i="2"/>
  <c r="AC41" i="2"/>
  <c r="AF41" i="2"/>
  <c r="AA41" i="2"/>
  <c r="AD41" i="2"/>
  <c r="B9" i="9" l="1"/>
  <c r="B17" i="9"/>
  <c r="B14" i="9"/>
  <c r="B22" i="9"/>
  <c r="B5" i="9"/>
  <c r="B29" i="9"/>
  <c r="B15" i="9"/>
  <c r="Z34" i="9"/>
  <c r="R34" i="9"/>
  <c r="S34" i="9"/>
  <c r="T34" i="9"/>
  <c r="U34" i="9"/>
  <c r="V34" i="9"/>
  <c r="W34" i="9"/>
  <c r="X34" i="9"/>
  <c r="Y34" i="9"/>
  <c r="R12" i="9"/>
  <c r="S12" i="9"/>
  <c r="T12" i="9"/>
  <c r="U12" i="9"/>
  <c r="V12" i="9"/>
  <c r="W12" i="9"/>
  <c r="X12" i="9"/>
  <c r="Y12" i="9"/>
  <c r="Z12" i="9"/>
  <c r="AA9" i="9"/>
  <c r="AH9" i="9" s="1"/>
  <c r="V31" i="9"/>
  <c r="W31" i="9"/>
  <c r="X31" i="9"/>
  <c r="Y31" i="9"/>
  <c r="Z31" i="9"/>
  <c r="R31" i="9"/>
  <c r="S31" i="9"/>
  <c r="U31" i="9"/>
  <c r="T31" i="9"/>
  <c r="AA17" i="9"/>
  <c r="AD17" i="9" s="1"/>
  <c r="Z11" i="9"/>
  <c r="R11" i="9"/>
  <c r="S11" i="9"/>
  <c r="T11" i="9"/>
  <c r="U11" i="9"/>
  <c r="V11" i="9"/>
  <c r="Y11" i="9"/>
  <c r="W11" i="9"/>
  <c r="X11" i="9"/>
  <c r="R16" i="9"/>
  <c r="S16" i="9"/>
  <c r="T16" i="9"/>
  <c r="U16" i="9"/>
  <c r="V16" i="9"/>
  <c r="W16" i="9"/>
  <c r="X16" i="9"/>
  <c r="Y16" i="9"/>
  <c r="Z16" i="9"/>
  <c r="AA14" i="9"/>
  <c r="AC14" i="9" s="1"/>
  <c r="R32" i="9"/>
  <c r="S32" i="9"/>
  <c r="T32" i="9"/>
  <c r="U32" i="9"/>
  <c r="V32" i="9"/>
  <c r="W32" i="9"/>
  <c r="X32" i="9"/>
  <c r="Y32" i="9"/>
  <c r="Z32" i="9"/>
  <c r="Z27" i="9"/>
  <c r="R27" i="9"/>
  <c r="S27" i="9"/>
  <c r="T27" i="9"/>
  <c r="U27" i="9"/>
  <c r="V27" i="9"/>
  <c r="W27" i="9"/>
  <c r="X27" i="9"/>
  <c r="Y27" i="9"/>
  <c r="U8" i="9"/>
  <c r="V8" i="9"/>
  <c r="W8" i="9"/>
  <c r="X8" i="9"/>
  <c r="Y8" i="9"/>
  <c r="Z8" i="9"/>
  <c r="T8" i="9"/>
  <c r="R8" i="9"/>
  <c r="S8" i="9"/>
  <c r="AA29" i="9"/>
  <c r="AI29" i="9" s="1"/>
  <c r="R19" i="9"/>
  <c r="S19" i="9"/>
  <c r="T19" i="9"/>
  <c r="U19" i="9"/>
  <c r="V19" i="9"/>
  <c r="W19" i="9"/>
  <c r="X19" i="9"/>
  <c r="Y19" i="9"/>
  <c r="Z19" i="9"/>
  <c r="AA5" i="9"/>
  <c r="AI5" i="9" s="1"/>
  <c r="S26" i="9"/>
  <c r="T26" i="9"/>
  <c r="U26" i="9"/>
  <c r="V26" i="9"/>
  <c r="W26" i="9"/>
  <c r="X26" i="9"/>
  <c r="Y26" i="9"/>
  <c r="Z26" i="9"/>
  <c r="R26" i="9"/>
  <c r="R23" i="9"/>
  <c r="S23" i="9"/>
  <c r="T23" i="9"/>
  <c r="U23" i="9"/>
  <c r="V23" i="9"/>
  <c r="W23" i="9"/>
  <c r="X23" i="9"/>
  <c r="Y23" i="9"/>
  <c r="Z23" i="9"/>
  <c r="W6" i="9"/>
  <c r="X6" i="9"/>
  <c r="Y6" i="9"/>
  <c r="Z6" i="9"/>
  <c r="V6" i="9"/>
  <c r="R6" i="9"/>
  <c r="S6" i="9"/>
  <c r="T6" i="9"/>
  <c r="U6" i="9"/>
  <c r="AA22" i="9"/>
  <c r="AF22" i="9" s="1"/>
  <c r="R3" i="9"/>
  <c r="S3" i="9"/>
  <c r="T3" i="9"/>
  <c r="U3" i="9"/>
  <c r="V3" i="9"/>
  <c r="W3" i="9"/>
  <c r="X3" i="9"/>
  <c r="Y3" i="9"/>
  <c r="Z3" i="9"/>
  <c r="S10" i="9"/>
  <c r="T10" i="9"/>
  <c r="U10" i="9"/>
  <c r="V10" i="9"/>
  <c r="W10" i="9"/>
  <c r="X10" i="9"/>
  <c r="Y10" i="9"/>
  <c r="Z10" i="9"/>
  <c r="R10" i="9"/>
  <c r="AH29" i="9"/>
  <c r="Z18" i="9"/>
  <c r="R18" i="9"/>
  <c r="S18" i="9"/>
  <c r="T18" i="9"/>
  <c r="U18" i="9"/>
  <c r="V18" i="9"/>
  <c r="W18" i="9"/>
  <c r="X18" i="9"/>
  <c r="Y18" i="9"/>
  <c r="R41" i="9"/>
  <c r="S41" i="9"/>
  <c r="T41" i="9"/>
  <c r="U41" i="9"/>
  <c r="V41" i="9"/>
  <c r="W41" i="9"/>
  <c r="X41" i="9"/>
  <c r="Y41" i="9"/>
  <c r="Z41" i="9"/>
  <c r="AJ9" i="9"/>
  <c r="Y4" i="9"/>
  <c r="Z4" i="9"/>
  <c r="R4" i="9"/>
  <c r="S4" i="9"/>
  <c r="T4" i="9"/>
  <c r="U4" i="9"/>
  <c r="V4" i="9"/>
  <c r="X4" i="9"/>
  <c r="W4" i="9"/>
  <c r="X13" i="9"/>
  <c r="Y13" i="9"/>
  <c r="Z13" i="9"/>
  <c r="R13" i="9"/>
  <c r="W13" i="9"/>
  <c r="S13" i="9"/>
  <c r="T13" i="9"/>
  <c r="U13" i="9"/>
  <c r="V13" i="9"/>
  <c r="U24" i="9"/>
  <c r="V24" i="9"/>
  <c r="W24" i="9"/>
  <c r="X24" i="9"/>
  <c r="T24" i="9"/>
  <c r="Y24" i="9"/>
  <c r="Z24" i="9"/>
  <c r="R24" i="9"/>
  <c r="S24" i="9"/>
  <c r="AA15" i="9"/>
  <c r="AJ15" i="9" s="1"/>
  <c r="AI9" i="9"/>
  <c r="AI22" i="9"/>
  <c r="Y20" i="9"/>
  <c r="Z20" i="9"/>
  <c r="R20" i="9"/>
  <c r="S20" i="9"/>
  <c r="T20" i="9"/>
  <c r="U20" i="9"/>
  <c r="V20" i="9"/>
  <c r="X20" i="9"/>
  <c r="W20" i="9"/>
  <c r="R28" i="9"/>
  <c r="S28" i="9"/>
  <c r="T28" i="9"/>
  <c r="U28" i="9"/>
  <c r="V28" i="9"/>
  <c r="W28" i="9"/>
  <c r="X28" i="9"/>
  <c r="Y28" i="9"/>
  <c r="Z28" i="9"/>
  <c r="R7" i="9"/>
  <c r="B7" i="9" s="1"/>
  <c r="S7" i="9"/>
  <c r="T7" i="9"/>
  <c r="U7" i="9"/>
  <c r="V7" i="9"/>
  <c r="W7" i="9"/>
  <c r="X7" i="9"/>
  <c r="Y7" i="9"/>
  <c r="Z7" i="9"/>
  <c r="R35" i="9"/>
  <c r="S35" i="9"/>
  <c r="T35" i="9"/>
  <c r="U35" i="9"/>
  <c r="W35" i="9"/>
  <c r="X35" i="9"/>
  <c r="Y35" i="9"/>
  <c r="Z35" i="9"/>
  <c r="R30" i="9"/>
  <c r="S30" i="9"/>
  <c r="T30" i="9"/>
  <c r="U30" i="9"/>
  <c r="V30" i="9"/>
  <c r="W30" i="9"/>
  <c r="X30" i="9"/>
  <c r="Y30" i="9"/>
  <c r="Z30" i="9"/>
  <c r="R21" i="9"/>
  <c r="S21" i="9"/>
  <c r="T21" i="9"/>
  <c r="U21" i="9"/>
  <c r="V21" i="9"/>
  <c r="W21" i="9"/>
  <c r="X21" i="9"/>
  <c r="Y21" i="9"/>
  <c r="Z21" i="9"/>
  <c r="R25" i="9"/>
  <c r="S25" i="9"/>
  <c r="T25" i="9"/>
  <c r="U25" i="9"/>
  <c r="V25" i="9"/>
  <c r="W25" i="9"/>
  <c r="X25" i="9"/>
  <c r="Y25" i="9"/>
  <c r="Z25" i="9"/>
  <c r="W38" i="9"/>
  <c r="X38" i="9"/>
  <c r="Y38" i="9"/>
  <c r="Z38" i="9"/>
  <c r="V38" i="9"/>
  <c r="R38" i="9"/>
  <c r="S38" i="9"/>
  <c r="T38" i="9"/>
  <c r="U38" i="9"/>
  <c r="AG9" i="9"/>
  <c r="AG22" i="9"/>
  <c r="B20" i="9" l="1"/>
  <c r="B31" i="9"/>
  <c r="B10" i="9"/>
  <c r="B18" i="9"/>
  <c r="B16" i="9"/>
  <c r="B13" i="9"/>
  <c r="B21" i="9"/>
  <c r="B3" i="9"/>
  <c r="B35" i="9"/>
  <c r="B24" i="9"/>
  <c r="B34" i="9"/>
  <c r="B32" i="9"/>
  <c r="B28" i="9"/>
  <c r="B23" i="9"/>
  <c r="B41" i="9"/>
  <c r="B26" i="9"/>
  <c r="B11" i="9"/>
  <c r="B6" i="9"/>
  <c r="B19" i="9"/>
  <c r="B25" i="9"/>
  <c r="B4" i="9"/>
  <c r="B27" i="9"/>
  <c r="B38" i="9"/>
  <c r="B30" i="9"/>
  <c r="B8" i="9"/>
  <c r="B12" i="9"/>
  <c r="AH22" i="9"/>
  <c r="AF9" i="9"/>
  <c r="AB29" i="9"/>
  <c r="AJ14" i="9"/>
  <c r="AJ29" i="9"/>
  <c r="AI14" i="9"/>
  <c r="AC17" i="9"/>
  <c r="AF17" i="9"/>
  <c r="AH17" i="9"/>
  <c r="AG17" i="9"/>
  <c r="AI17" i="9"/>
  <c r="AI15" i="9"/>
  <c r="AJ22" i="9"/>
  <c r="AE17" i="9"/>
  <c r="AB14" i="9"/>
  <c r="AD9" i="9"/>
  <c r="AF15" i="9"/>
  <c r="AB9" i="9"/>
  <c r="AE9" i="9"/>
  <c r="AH14" i="9"/>
  <c r="AE14" i="9"/>
  <c r="AC9" i="9"/>
  <c r="AE15" i="9"/>
  <c r="AD29" i="9"/>
  <c r="AA25" i="9"/>
  <c r="AB25" i="9" s="1"/>
  <c r="AA28" i="9"/>
  <c r="AJ28" i="9" s="1"/>
  <c r="AG5" i="9"/>
  <c r="AA19" i="9"/>
  <c r="AC19" i="9" s="1"/>
  <c r="AE22" i="9"/>
  <c r="AF5" i="9"/>
  <c r="AH15" i="9"/>
  <c r="AA38" i="9"/>
  <c r="AE38" i="9" s="1"/>
  <c r="AA30" i="9"/>
  <c r="AI30" i="9" s="1"/>
  <c r="AA10" i="9"/>
  <c r="AJ10" i="9" s="1"/>
  <c r="AD22" i="9"/>
  <c r="AG14" i="9"/>
  <c r="AA3" i="9"/>
  <c r="AC3" i="9" s="1"/>
  <c r="AC22" i="9"/>
  <c r="AC29" i="9"/>
  <c r="AF29" i="9"/>
  <c r="AA41" i="9"/>
  <c r="AJ41" i="9" s="1"/>
  <c r="AB22" i="9"/>
  <c r="AD5" i="9"/>
  <c r="AA16" i="9"/>
  <c r="AE16" i="9" s="1"/>
  <c r="AH5" i="9"/>
  <c r="AG15" i="9"/>
  <c r="AA4" i="9"/>
  <c r="AJ4" i="9" s="1"/>
  <c r="AA31" i="9"/>
  <c r="AB31" i="9" s="1"/>
  <c r="AJ5" i="9"/>
  <c r="AA7" i="9"/>
  <c r="AG7" i="9" s="1"/>
  <c r="AA20" i="9"/>
  <c r="AG20" i="9" s="1"/>
  <c r="AB5" i="9"/>
  <c r="AA32" i="9"/>
  <c r="AE32" i="9" s="1"/>
  <c r="AD15" i="9"/>
  <c r="AC5" i="9"/>
  <c r="AA21" i="9"/>
  <c r="AI21" i="9" s="1"/>
  <c r="AA23" i="9"/>
  <c r="AI23" i="9" s="1"/>
  <c r="AA8" i="9"/>
  <c r="AF8" i="9" s="1"/>
  <c r="AJ17" i="9"/>
  <c r="AA26" i="9"/>
  <c r="AJ26" i="9" s="1"/>
  <c r="AG29" i="9"/>
  <c r="AB15" i="9"/>
  <c r="AA13" i="9"/>
  <c r="AF13" i="9" s="1"/>
  <c r="AC15" i="9"/>
  <c r="AA6" i="9"/>
  <c r="AD6" i="9" s="1"/>
  <c r="AE5" i="9"/>
  <c r="AD14" i="9"/>
  <c r="AA18" i="9"/>
  <c r="AB18" i="9" s="1"/>
  <c r="AA27" i="9"/>
  <c r="AH27" i="9" s="1"/>
  <c r="AA11" i="9"/>
  <c r="AH11" i="9" s="1"/>
  <c r="AA35" i="9"/>
  <c r="AE35" i="9" s="1"/>
  <c r="AA12" i="9"/>
  <c r="AJ12" i="9" s="1"/>
  <c r="AA34" i="9"/>
  <c r="AI34" i="9" s="1"/>
  <c r="AA24" i="9"/>
  <c r="AC24" i="9" s="1"/>
  <c r="AB17" i="9"/>
  <c r="AE29" i="9"/>
  <c r="AF14" i="9"/>
  <c r="AG25" i="9" l="1"/>
  <c r="AJ30" i="9"/>
  <c r="AG38" i="9"/>
  <c r="AJ8" i="9"/>
  <c r="AI38" i="9"/>
  <c r="AJ25" i="9"/>
  <c r="AB6" i="9"/>
  <c r="AH16" i="9"/>
  <c r="AF25" i="9"/>
  <c r="AG28" i="9"/>
  <c r="AH25" i="9"/>
  <c r="AD28" i="9"/>
  <c r="AC28" i="9"/>
  <c r="AB8" i="9"/>
  <c r="AF41" i="9"/>
  <c r="AD25" i="9"/>
  <c r="AH28" i="9"/>
  <c r="AF28" i="9"/>
  <c r="AG30" i="9"/>
  <c r="AF16" i="9"/>
  <c r="AI13" i="9"/>
  <c r="AB4" i="9"/>
  <c r="AG8" i="9"/>
  <c r="AJ16" i="9"/>
  <c r="AH38" i="9"/>
  <c r="AF4" i="9"/>
  <c r="AF30" i="9"/>
  <c r="AC4" i="9"/>
  <c r="AH30" i="9"/>
  <c r="AC10" i="9"/>
  <c r="AB41" i="9"/>
  <c r="AB7" i="9"/>
  <c r="AI6" i="9"/>
  <c r="AE25" i="9"/>
  <c r="AE28" i="9"/>
  <c r="AH19" i="9"/>
  <c r="AC8" i="9"/>
  <c r="AI28" i="9"/>
  <c r="AE21" i="9"/>
  <c r="AH26" i="9"/>
  <c r="AB26" i="9"/>
  <c r="AF21" i="9"/>
  <c r="AG34" i="9"/>
  <c r="AD19" i="9"/>
  <c r="AG26" i="9"/>
  <c r="AJ19" i="9"/>
  <c r="AG4" i="9"/>
  <c r="AB28" i="9"/>
  <c r="AH41" i="9"/>
  <c r="AC21" i="9"/>
  <c r="AH4" i="9"/>
  <c r="AD4" i="9"/>
  <c r="AI4" i="9"/>
  <c r="AB16" i="9"/>
  <c r="AI26" i="9"/>
  <c r="AF6" i="9"/>
  <c r="AF31" i="9"/>
  <c r="AI19" i="9"/>
  <c r="AJ18" i="9"/>
  <c r="AI3" i="9"/>
  <c r="AB32" i="9"/>
  <c r="AF11" i="9"/>
  <c r="AB3" i="9"/>
  <c r="AH32" i="9"/>
  <c r="AI20" i="9"/>
  <c r="AE20" i="9"/>
  <c r="AD34" i="9"/>
  <c r="AD11" i="9"/>
  <c r="AE27" i="9"/>
  <c r="AF38" i="9"/>
  <c r="AH20" i="9"/>
  <c r="AC11" i="9"/>
  <c r="AI31" i="9"/>
  <c r="AE3" i="9"/>
  <c r="AJ32" i="9"/>
  <c r="AB12" i="9"/>
  <c r="AB27" i="9"/>
  <c r="AI32" i="9"/>
  <c r="AJ11" i="9"/>
  <c r="AI8" i="9"/>
  <c r="AG19" i="9"/>
  <c r="AE18" i="9"/>
  <c r="AC32" i="9"/>
  <c r="AD20" i="9"/>
  <c r="AE4" i="9"/>
  <c r="AI16" i="9"/>
  <c r="AF19" i="9"/>
  <c r="AC13" i="9"/>
  <c r="AJ38" i="9"/>
  <c r="AF20" i="9"/>
  <c r="AG3" i="9"/>
  <c r="AH8" i="9"/>
  <c r="AD18" i="9"/>
  <c r="AE13" i="9"/>
  <c r="AD30" i="9"/>
  <c r="AB30" i="9"/>
  <c r="AC25" i="9"/>
  <c r="AE19" i="9"/>
  <c r="AG13" i="9"/>
  <c r="AJ20" i="9"/>
  <c r="AE24" i="9"/>
  <c r="AH13" i="9"/>
  <c r="AB13" i="9"/>
  <c r="AI25" i="9"/>
  <c r="AD21" i="9"/>
  <c r="AC20" i="9"/>
  <c r="AB38" i="9"/>
  <c r="AG12" i="9"/>
  <c r="AD26" i="9"/>
  <c r="AF26" i="9"/>
  <c r="AD12" i="9"/>
  <c r="AD35" i="9"/>
  <c r="AJ35" i="9"/>
  <c r="AI41" i="9"/>
  <c r="AH31" i="9"/>
  <c r="AI24" i="9"/>
  <c r="AH35" i="9"/>
  <c r="AI35" i="9"/>
  <c r="AC7" i="9"/>
  <c r="AC41" i="9"/>
  <c r="AD41" i="9"/>
  <c r="AJ23" i="9"/>
  <c r="AH6" i="9"/>
  <c r="AH34" i="9"/>
  <c r="AF24" i="9"/>
  <c r="AD3" i="9"/>
  <c r="AF3" i="9"/>
  <c r="AB34" i="9"/>
  <c r="AE34" i="9"/>
  <c r="AB23" i="9"/>
  <c r="AF27" i="9"/>
  <c r="AH12" i="9"/>
  <c r="AG6" i="9"/>
  <c r="AG24" i="9"/>
  <c r="AH24" i="9"/>
  <c r="AE41" i="9"/>
  <c r="AG41" i="9"/>
  <c r="AB35" i="9"/>
  <c r="AC27" i="9"/>
  <c r="AE12" i="9"/>
  <c r="AI12" i="9"/>
  <c r="AD7" i="9"/>
  <c r="AD10" i="9"/>
  <c r="AI11" i="9"/>
  <c r="AJ31" i="9"/>
  <c r="AG21" i="9"/>
  <c r="AE7" i="9"/>
  <c r="AF7" i="9"/>
  <c r="AD24" i="9"/>
  <c r="AJ24" i="9"/>
  <c r="AC23" i="9"/>
  <c r="AG11" i="9"/>
  <c r="AH21" i="9"/>
  <c r="AE6" i="9"/>
  <c r="AC31" i="9"/>
  <c r="AC30" i="9"/>
  <c r="AH7" i="9"/>
  <c r="AD27" i="9"/>
  <c r="AE10" i="9"/>
  <c r="AG27" i="9"/>
  <c r="AI27" i="9"/>
  <c r="AJ21" i="9"/>
  <c r="AI7" i="9"/>
  <c r="AB24" i="9"/>
  <c r="AJ27" i="9"/>
  <c r="AC34" i="9"/>
  <c r="AJ13" i="9"/>
  <c r="AJ3" i="9"/>
  <c r="AD8" i="9"/>
  <c r="AE8" i="9"/>
  <c r="AF35" i="9"/>
  <c r="AF18" i="9"/>
  <c r="AE31" i="9"/>
  <c r="AD31" i="9"/>
  <c r="AC38" i="9"/>
  <c r="AE30" i="9"/>
  <c r="AC12" i="9"/>
  <c r="AC18" i="9"/>
  <c r="AF34" i="9"/>
  <c r="AB21" i="9"/>
  <c r="AD23" i="9"/>
  <c r="AE23" i="9"/>
  <c r="AF23" i="9"/>
  <c r="AD32" i="9"/>
  <c r="AC16" i="9"/>
  <c r="AD16" i="9"/>
  <c r="AD38" i="9"/>
  <c r="AB19" i="9"/>
  <c r="AC35" i="9"/>
  <c r="AF12" i="9"/>
  <c r="AD13" i="9"/>
  <c r="AG10" i="9"/>
  <c r="AH10" i="9"/>
  <c r="AF32" i="9"/>
  <c r="AJ34" i="9"/>
  <c r="AJ7" i="9"/>
  <c r="AB11" i="9"/>
  <c r="AG31" i="9"/>
  <c r="AF10" i="9"/>
  <c r="AH18" i="9"/>
  <c r="AI18" i="9"/>
  <c r="AG23" i="9"/>
  <c r="AJ6" i="9"/>
  <c r="AE11" i="9"/>
  <c r="AG18" i="9"/>
  <c r="AB20" i="9"/>
  <c r="AC26" i="9"/>
  <c r="AG32" i="9"/>
  <c r="AH3" i="9"/>
  <c r="AC6" i="9"/>
  <c r="AE26" i="9"/>
  <c r="AG35" i="9"/>
  <c r="AI10" i="9"/>
  <c r="AH23" i="9"/>
  <c r="AB10" i="9"/>
  <c r="AG16" i="9"/>
  <c r="Y2" i="9" l="1"/>
  <c r="Y42" i="9" s="1"/>
  <c r="Y43" i="9" s="1"/>
  <c r="T2" i="9"/>
  <c r="T42" i="9" s="1"/>
  <c r="T43" i="9" s="1"/>
  <c r="V2" i="9"/>
  <c r="S2" i="9"/>
  <c r="Z2" i="9"/>
  <c r="W2" i="9"/>
  <c r="W42" i="9" s="1"/>
  <c r="W43" i="9" s="1"/>
  <c r="X2" i="9"/>
  <c r="U2" i="9"/>
  <c r="R2" i="9"/>
  <c r="T44" i="9" l="1"/>
  <c r="AM3" i="9"/>
  <c r="W44" i="9"/>
  <c r="AP3" i="9"/>
  <c r="Y44" i="9"/>
  <c r="AR3" i="9"/>
  <c r="B2" i="9"/>
  <c r="Z42" i="9"/>
  <c r="Z43" i="9" s="1"/>
  <c r="V42" i="9"/>
  <c r="V43" i="9" s="1"/>
  <c r="AA2" i="9"/>
  <c r="AE2" i="9" s="1"/>
  <c r="U42" i="9"/>
  <c r="U43" i="9" s="1"/>
  <c r="X42" i="9"/>
  <c r="X43" i="9" s="1"/>
  <c r="S42" i="9"/>
  <c r="S43" i="9" s="1"/>
  <c r="R42" i="9"/>
  <c r="R43" i="9" s="1"/>
  <c r="AJ2" i="9" l="1"/>
  <c r="AS2" i="9" s="1"/>
  <c r="AF2" i="9"/>
  <c r="AC2" i="9"/>
  <c r="AL2" i="9" s="1"/>
  <c r="AG2" i="9"/>
  <c r="AP2" i="9" s="1"/>
  <c r="R44" i="9"/>
  <c r="AK3" i="9"/>
  <c r="U44" i="9"/>
  <c r="AN3" i="9"/>
  <c r="S44" i="9"/>
  <c r="AL3" i="9"/>
  <c r="X44" i="9"/>
  <c r="AQ3" i="9"/>
  <c r="V44" i="9"/>
  <c r="AO3" i="9"/>
  <c r="Y45" i="9"/>
  <c r="AR4" i="9"/>
  <c r="AI2" i="9"/>
  <c r="AR2" i="9" s="1"/>
  <c r="AD2" i="9"/>
  <c r="AM2" i="9" s="1"/>
  <c r="W45" i="9"/>
  <c r="AP4" i="9"/>
  <c r="AN2" i="9"/>
  <c r="T45" i="9"/>
  <c r="AM4" i="9"/>
  <c r="R45" i="9"/>
  <c r="AK4" i="9"/>
  <c r="AB2" i="9"/>
  <c r="AK2" i="9" s="1"/>
  <c r="AH2" i="9"/>
  <c r="AQ2" i="9" s="1"/>
  <c r="Z44" i="9"/>
  <c r="AS3" i="9"/>
  <c r="AO2" i="9"/>
  <c r="AQ4" i="9"/>
  <c r="X45" i="9"/>
  <c r="W46" i="9" l="1"/>
  <c r="AP5" i="9"/>
  <c r="Y46" i="9"/>
  <c r="AR5" i="9"/>
  <c r="AT3" i="9"/>
  <c r="C3" i="9" s="1"/>
  <c r="D3" i="9" s="1"/>
  <c r="S45" i="9"/>
  <c r="AL4" i="9"/>
  <c r="X46" i="9"/>
  <c r="AQ5" i="9"/>
  <c r="Z45" i="9"/>
  <c r="Z46" i="9" s="1"/>
  <c r="AS4" i="9"/>
  <c r="R46" i="9"/>
  <c r="AK5" i="9"/>
  <c r="U45" i="9"/>
  <c r="AN4" i="9"/>
  <c r="V45" i="9"/>
  <c r="AO4" i="9"/>
  <c r="T46" i="9"/>
  <c r="AM5" i="9"/>
  <c r="AT2" i="9"/>
  <c r="C2" i="9" s="1"/>
  <c r="D2" i="9" s="1"/>
  <c r="AS5" i="9"/>
  <c r="AT4" i="9" l="1"/>
  <c r="C4" i="9" s="1"/>
  <c r="D4" i="9" s="1"/>
  <c r="U46" i="9"/>
  <c r="AN5" i="9"/>
  <c r="R47" i="9"/>
  <c r="AK6" i="9"/>
  <c r="AO5" i="9"/>
  <c r="V46" i="9"/>
  <c r="S46" i="9"/>
  <c r="AL5" i="9"/>
  <c r="AT5" i="9" s="1"/>
  <c r="C5" i="9" s="1"/>
  <c r="D5" i="9" s="1"/>
  <c r="Y47" i="9"/>
  <c r="AR6" i="9"/>
  <c r="T47" i="9"/>
  <c r="AM6" i="9"/>
  <c r="X47" i="9"/>
  <c r="AQ6" i="9"/>
  <c r="W47" i="9"/>
  <c r="AP6" i="9"/>
  <c r="Z47" i="9"/>
  <c r="AS6" i="9"/>
  <c r="Y48" i="9" l="1"/>
  <c r="AR7" i="9"/>
  <c r="W48" i="9"/>
  <c r="AP7" i="9"/>
  <c r="S47" i="9"/>
  <c r="AL6" i="9"/>
  <c r="AO6" i="9"/>
  <c r="V47" i="9"/>
  <c r="T48" i="9"/>
  <c r="AM7" i="9"/>
  <c r="Z48" i="9"/>
  <c r="Z49" i="9" s="1"/>
  <c r="AS7" i="9"/>
  <c r="R48" i="9"/>
  <c r="AK7" i="9"/>
  <c r="X48" i="9"/>
  <c r="AQ7" i="9"/>
  <c r="U47" i="9"/>
  <c r="AN6" i="9"/>
  <c r="AT6" i="9" l="1"/>
  <c r="C6" i="9" s="1"/>
  <c r="D6" i="9" s="1"/>
  <c r="AS8" i="9"/>
  <c r="Z50" i="9"/>
  <c r="AS9" i="9"/>
  <c r="X49" i="9"/>
  <c r="AQ8" i="9"/>
  <c r="R49" i="9"/>
  <c r="AK8" i="9"/>
  <c r="T49" i="9"/>
  <c r="AM8" i="9"/>
  <c r="V48" i="9"/>
  <c r="AO7" i="9"/>
  <c r="S48" i="9"/>
  <c r="AL7" i="9"/>
  <c r="W49" i="9"/>
  <c r="AP8" i="9"/>
  <c r="U48" i="9"/>
  <c r="AN7" i="9"/>
  <c r="Y49" i="9"/>
  <c r="AR8" i="9"/>
  <c r="Z51" i="9"/>
  <c r="AS11" i="9" s="1"/>
  <c r="AS10" i="9"/>
  <c r="W50" i="9" l="1"/>
  <c r="AP9" i="9"/>
  <c r="S49" i="9"/>
  <c r="AL8" i="9"/>
  <c r="T50" i="9"/>
  <c r="AM9" i="9"/>
  <c r="U49" i="9"/>
  <c r="AN8" i="9"/>
  <c r="V49" i="9"/>
  <c r="AO8" i="9"/>
  <c r="R50" i="9"/>
  <c r="AK9" i="9"/>
  <c r="AT7" i="9"/>
  <c r="C7" i="9" s="1"/>
  <c r="D7" i="9" s="1"/>
  <c r="Y50" i="9"/>
  <c r="AR9" i="9"/>
  <c r="X50" i="9"/>
  <c r="AQ9" i="9"/>
  <c r="Z52" i="9"/>
  <c r="Z53" i="9" s="1"/>
  <c r="AS12" i="9"/>
  <c r="AT8" i="9" l="1"/>
  <c r="C8" i="9" s="1"/>
  <c r="D8" i="9" s="1"/>
  <c r="Y51" i="9"/>
  <c r="AR10" i="9"/>
  <c r="U50" i="9"/>
  <c r="AN9" i="9"/>
  <c r="R51" i="9"/>
  <c r="AK10" i="9"/>
  <c r="Z54" i="9"/>
  <c r="AS13" i="9"/>
  <c r="X51" i="9"/>
  <c r="AQ10" i="9"/>
  <c r="W51" i="9"/>
  <c r="AP10" i="9"/>
  <c r="V50" i="9"/>
  <c r="AO9" i="9"/>
  <c r="AT9" i="9" s="1"/>
  <c r="C9" i="9" s="1"/>
  <c r="D9" i="9" s="1"/>
  <c r="T51" i="9"/>
  <c r="AM10" i="9"/>
  <c r="AL9" i="9"/>
  <c r="S50" i="9"/>
  <c r="T52" i="9" l="1"/>
  <c r="AM11" i="9"/>
  <c r="R52" i="9"/>
  <c r="AK11" i="9"/>
  <c r="S51" i="9"/>
  <c r="AL10" i="9"/>
  <c r="U51" i="9"/>
  <c r="AN10" i="9"/>
  <c r="W52" i="9"/>
  <c r="AP11" i="9"/>
  <c r="X52" i="9"/>
  <c r="AQ11" i="9"/>
  <c r="Z55" i="9"/>
  <c r="AS14" i="9"/>
  <c r="AO10" i="9"/>
  <c r="AT10" i="9" s="1"/>
  <c r="C10" i="9" s="1"/>
  <c r="D10" i="9" s="1"/>
  <c r="V51" i="9"/>
  <c r="Y52" i="9"/>
  <c r="AR11" i="9"/>
  <c r="AS15" i="9" l="1"/>
  <c r="Z56" i="9"/>
  <c r="V52" i="9"/>
  <c r="AO11" i="9"/>
  <c r="X53" i="9"/>
  <c r="AQ12" i="9"/>
  <c r="S52" i="9"/>
  <c r="AL11" i="9"/>
  <c r="R53" i="9"/>
  <c r="AK12" i="9"/>
  <c r="W53" i="9"/>
  <c r="AP12" i="9"/>
  <c r="U52" i="9"/>
  <c r="AN11" i="9"/>
  <c r="AT11" i="9" s="1"/>
  <c r="C11" i="9" s="1"/>
  <c r="D11" i="9" s="1"/>
  <c r="Y53" i="9"/>
  <c r="AR12" i="9"/>
  <c r="T53" i="9"/>
  <c r="AM12" i="9"/>
  <c r="U53" i="9" l="1"/>
  <c r="AN12" i="9"/>
  <c r="R54" i="9"/>
  <c r="AK13" i="9"/>
  <c r="X54" i="9"/>
  <c r="AQ13" i="9"/>
  <c r="V53" i="9"/>
  <c r="AO12" i="9"/>
  <c r="Y54" i="9"/>
  <c r="AR13" i="9"/>
  <c r="W54" i="9"/>
  <c r="AP13" i="9"/>
  <c r="T54" i="9"/>
  <c r="AM13" i="9"/>
  <c r="Z57" i="9"/>
  <c r="AS16" i="9"/>
  <c r="S53" i="9"/>
  <c r="AL12" i="9"/>
  <c r="AT12" i="9" l="1"/>
  <c r="C12" i="9" s="1"/>
  <c r="D12" i="9" s="1"/>
  <c r="AS17" i="9"/>
  <c r="Z58" i="9"/>
  <c r="W55" i="9"/>
  <c r="AP14" i="9"/>
  <c r="T55" i="9"/>
  <c r="AM14" i="9"/>
  <c r="X55" i="9"/>
  <c r="AQ14" i="9"/>
  <c r="AK14" i="9"/>
  <c r="R55" i="9"/>
  <c r="Y55" i="9"/>
  <c r="AR14" i="9"/>
  <c r="S54" i="9"/>
  <c r="AL13" i="9"/>
  <c r="AO13" i="9"/>
  <c r="V54" i="9"/>
  <c r="U54" i="9"/>
  <c r="AN13" i="9"/>
  <c r="AT13" i="9" l="1"/>
  <c r="C13" i="9" s="1"/>
  <c r="D13" i="9" s="1"/>
  <c r="R56" i="9"/>
  <c r="AK15" i="9"/>
  <c r="AO14" i="9"/>
  <c r="V55" i="9"/>
  <c r="S55" i="9"/>
  <c r="AL14" i="9"/>
  <c r="W56" i="9"/>
  <c r="AP15" i="9"/>
  <c r="Y56" i="9"/>
  <c r="AR15" i="9"/>
  <c r="X56" i="9"/>
  <c r="AQ15" i="9"/>
  <c r="T56" i="9"/>
  <c r="AM15" i="9"/>
  <c r="Z59" i="9"/>
  <c r="AS18" i="9"/>
  <c r="U55" i="9"/>
  <c r="AN14" i="9"/>
  <c r="AS19" i="9" l="1"/>
  <c r="Z60" i="9"/>
  <c r="V56" i="9"/>
  <c r="AO15" i="9"/>
  <c r="AT14" i="9"/>
  <c r="C14" i="9" s="1"/>
  <c r="D14" i="9" s="1"/>
  <c r="X57" i="9"/>
  <c r="AQ16" i="9"/>
  <c r="S56" i="9"/>
  <c r="AL15" i="9"/>
  <c r="T57" i="9"/>
  <c r="AM16" i="9"/>
  <c r="Y57" i="9"/>
  <c r="AR16" i="9"/>
  <c r="W57" i="9"/>
  <c r="AP16" i="9"/>
  <c r="U56" i="9"/>
  <c r="AN15" i="9"/>
  <c r="R57" i="9"/>
  <c r="AK16" i="9"/>
  <c r="U57" i="9" l="1"/>
  <c r="AN16" i="9"/>
  <c r="S57" i="9"/>
  <c r="AL16" i="9"/>
  <c r="Y58" i="9"/>
  <c r="AR17" i="9"/>
  <c r="AT15" i="9"/>
  <c r="C15" i="9" s="1"/>
  <c r="D15" i="9" s="1"/>
  <c r="W58" i="9"/>
  <c r="AP17" i="9"/>
  <c r="AO16" i="9"/>
  <c r="AT16" i="9" s="1"/>
  <c r="C16" i="9" s="1"/>
  <c r="D16" i="9" s="1"/>
  <c r="V57" i="9"/>
  <c r="X58" i="9"/>
  <c r="AQ17" i="9"/>
  <c r="R58" i="9"/>
  <c r="AK17" i="9"/>
  <c r="AS20" i="9"/>
  <c r="Z61" i="9"/>
  <c r="T58" i="9"/>
  <c r="AM17" i="9"/>
  <c r="X59" i="9" l="1"/>
  <c r="AQ18" i="9"/>
  <c r="AO17" i="9"/>
  <c r="V58" i="9"/>
  <c r="R59" i="9"/>
  <c r="AK18" i="9"/>
  <c r="S58" i="9"/>
  <c r="AL17" i="9"/>
  <c r="W59" i="9"/>
  <c r="AP18" i="9"/>
  <c r="Y59" i="9"/>
  <c r="AR18" i="9"/>
  <c r="T59" i="9"/>
  <c r="AM18" i="9"/>
  <c r="Z62" i="9"/>
  <c r="AS21" i="9"/>
  <c r="U58" i="9"/>
  <c r="AN17" i="9"/>
  <c r="W60" i="9" l="1"/>
  <c r="AP19" i="9"/>
  <c r="Z63" i="9"/>
  <c r="AS22" i="9"/>
  <c r="T60" i="9"/>
  <c r="AM19" i="9"/>
  <c r="AT17" i="9"/>
  <c r="C17" i="9" s="1"/>
  <c r="D17" i="9" s="1"/>
  <c r="R60" i="9"/>
  <c r="AK19" i="9"/>
  <c r="Y60" i="9"/>
  <c r="AR19" i="9"/>
  <c r="S59" i="9"/>
  <c r="AL18" i="9"/>
  <c r="V59" i="9"/>
  <c r="AO18" i="9"/>
  <c r="U59" i="9"/>
  <c r="AN18" i="9"/>
  <c r="X60" i="9"/>
  <c r="AQ19" i="9"/>
  <c r="AT18" i="9" l="1"/>
  <c r="C18" i="9" s="1"/>
  <c r="D18" i="9" s="1"/>
  <c r="S60" i="9"/>
  <c r="AL19" i="9"/>
  <c r="U60" i="9"/>
  <c r="AN19" i="9"/>
  <c r="V60" i="9"/>
  <c r="AO19" i="9"/>
  <c r="AT19" i="9" s="1"/>
  <c r="C19" i="9" s="1"/>
  <c r="D19" i="9" s="1"/>
  <c r="R61" i="9"/>
  <c r="AK20" i="9"/>
  <c r="Z64" i="9"/>
  <c r="AS23" i="9"/>
  <c r="X61" i="9"/>
  <c r="AQ20" i="9"/>
  <c r="Y61" i="9"/>
  <c r="AR20" i="9"/>
  <c r="T61" i="9"/>
  <c r="AM20" i="9"/>
  <c r="W61" i="9"/>
  <c r="AP20" i="9"/>
  <c r="Y62" i="9" l="1"/>
  <c r="AR21" i="9"/>
  <c r="U61" i="9"/>
  <c r="AN20" i="9"/>
  <c r="V61" i="9"/>
  <c r="AO20" i="9"/>
  <c r="AT20" i="9" s="1"/>
  <c r="C20" i="9" s="1"/>
  <c r="D20" i="9" s="1"/>
  <c r="W62" i="9"/>
  <c r="AP21" i="9"/>
  <c r="T62" i="9"/>
  <c r="AM21" i="9"/>
  <c r="X62" i="9"/>
  <c r="AQ21" i="9"/>
  <c r="Z65" i="9"/>
  <c r="AS24" i="9"/>
  <c r="R62" i="9"/>
  <c r="AK21" i="9"/>
  <c r="S61" i="9"/>
  <c r="AL20" i="9"/>
  <c r="R63" i="9" l="1"/>
  <c r="AK22" i="9"/>
  <c r="X63" i="9"/>
  <c r="AQ22" i="9"/>
  <c r="W63" i="9"/>
  <c r="AP22" i="9"/>
  <c r="S62" i="9"/>
  <c r="AL21" i="9"/>
  <c r="Y63" i="9"/>
  <c r="AR22" i="9"/>
  <c r="Z66" i="9"/>
  <c r="AS25" i="9"/>
  <c r="T63" i="9"/>
  <c r="AM22" i="9"/>
  <c r="AO21" i="9"/>
  <c r="AT21" i="9" s="1"/>
  <c r="C21" i="9" s="1"/>
  <c r="D21" i="9" s="1"/>
  <c r="V62" i="9"/>
  <c r="U62" i="9"/>
  <c r="AN21" i="9"/>
  <c r="V63" i="9" l="1"/>
  <c r="AO22" i="9"/>
  <c r="T64" i="9"/>
  <c r="AM23" i="9"/>
  <c r="X64" i="9"/>
  <c r="AQ23" i="9"/>
  <c r="Y64" i="9"/>
  <c r="AR23" i="9"/>
  <c r="W64" i="9"/>
  <c r="AP23" i="9"/>
  <c r="Z67" i="9"/>
  <c r="AS26" i="9"/>
  <c r="S63" i="9"/>
  <c r="AL22" i="9"/>
  <c r="U63" i="9"/>
  <c r="AN22" i="9"/>
  <c r="R64" i="9"/>
  <c r="AK23" i="9"/>
  <c r="U64" i="9" l="1"/>
  <c r="AN23" i="9"/>
  <c r="Z68" i="9"/>
  <c r="AS27" i="9"/>
  <c r="T65" i="9"/>
  <c r="AM24" i="9"/>
  <c r="Y65" i="9"/>
  <c r="AR24" i="9"/>
  <c r="X65" i="9"/>
  <c r="AQ24" i="9"/>
  <c r="AT22" i="9"/>
  <c r="C22" i="9" s="1"/>
  <c r="D22" i="9" s="1"/>
  <c r="S64" i="9"/>
  <c r="AL23" i="9"/>
  <c r="AT23" i="9" s="1"/>
  <c r="C23" i="9" s="1"/>
  <c r="D23" i="9" s="1"/>
  <c r="AP24" i="9"/>
  <c r="W65" i="9"/>
  <c r="R65" i="9"/>
  <c r="AK24" i="9"/>
  <c r="V64" i="9"/>
  <c r="AO23" i="9"/>
  <c r="X66" i="9" l="1"/>
  <c r="AQ25" i="9"/>
  <c r="T66" i="9"/>
  <c r="AM25" i="9"/>
  <c r="Z69" i="9"/>
  <c r="AS28" i="9"/>
  <c r="W66" i="9"/>
  <c r="AP25" i="9"/>
  <c r="S65" i="9"/>
  <c r="AL24" i="9"/>
  <c r="Y66" i="9"/>
  <c r="AR25" i="9"/>
  <c r="V65" i="9"/>
  <c r="AO24" i="9"/>
  <c r="R66" i="9"/>
  <c r="AK25" i="9"/>
  <c r="U65" i="9"/>
  <c r="AN24" i="9"/>
  <c r="AT24" i="9" l="1"/>
  <c r="C24" i="9" s="1"/>
  <c r="D24" i="9" s="1"/>
  <c r="AL25" i="9"/>
  <c r="S66" i="9"/>
  <c r="T67" i="9"/>
  <c r="AM26" i="9"/>
  <c r="R67" i="9"/>
  <c r="AK26" i="9"/>
  <c r="Y67" i="9"/>
  <c r="AR26" i="9"/>
  <c r="Z70" i="9"/>
  <c r="AS29" i="9"/>
  <c r="U66" i="9"/>
  <c r="AN25" i="9"/>
  <c r="V66" i="9"/>
  <c r="AO25" i="9"/>
  <c r="W67" i="9"/>
  <c r="AP26" i="9"/>
  <c r="X67" i="9"/>
  <c r="AQ26" i="9"/>
  <c r="AT25" i="9" l="1"/>
  <c r="C25" i="9" s="1"/>
  <c r="D25" i="9" s="1"/>
  <c r="W68" i="9"/>
  <c r="AP27" i="9"/>
  <c r="U67" i="9"/>
  <c r="AN26" i="9"/>
  <c r="X68" i="9"/>
  <c r="AQ27" i="9"/>
  <c r="V67" i="9"/>
  <c r="AO26" i="9"/>
  <c r="Z71" i="9"/>
  <c r="AS30" i="9"/>
  <c r="S67" i="9"/>
  <c r="AL26" i="9"/>
  <c r="AT26" i="9" s="1"/>
  <c r="C26" i="9" s="1"/>
  <c r="D26" i="9" s="1"/>
  <c r="Y68" i="9"/>
  <c r="AR27" i="9"/>
  <c r="R68" i="9"/>
  <c r="AK27" i="9"/>
  <c r="T68" i="9"/>
  <c r="AM27" i="9"/>
  <c r="AK28" i="9" l="1"/>
  <c r="R69" i="9"/>
  <c r="S68" i="9"/>
  <c r="AL27" i="9"/>
  <c r="Y69" i="9"/>
  <c r="AR28" i="9"/>
  <c r="U68" i="9"/>
  <c r="AN27" i="9"/>
  <c r="V68" i="9"/>
  <c r="AO27" i="9"/>
  <c r="X69" i="9"/>
  <c r="AQ28" i="9"/>
  <c r="T69" i="9"/>
  <c r="AM28" i="9"/>
  <c r="Z72" i="9"/>
  <c r="AS31" i="9"/>
  <c r="W69" i="9"/>
  <c r="AP28" i="9"/>
  <c r="AT27" i="9" l="1"/>
  <c r="C27" i="9" s="1"/>
  <c r="D27" i="9" s="1"/>
  <c r="Z73" i="9"/>
  <c r="AS32" i="9"/>
  <c r="X70" i="9"/>
  <c r="AQ29" i="9"/>
  <c r="U69" i="9"/>
  <c r="AN28" i="9"/>
  <c r="W70" i="9"/>
  <c r="AP29" i="9"/>
  <c r="AL28" i="9"/>
  <c r="S69" i="9"/>
  <c r="T70" i="9"/>
  <c r="AM29" i="9"/>
  <c r="R70" i="9"/>
  <c r="AK29" i="9"/>
  <c r="AO28" i="9"/>
  <c r="V69" i="9"/>
  <c r="Y70" i="9"/>
  <c r="AR29" i="9"/>
  <c r="AT28" i="9" l="1"/>
  <c r="C28" i="9" s="1"/>
  <c r="D28" i="9" s="1"/>
  <c r="AL29" i="9"/>
  <c r="S70" i="9"/>
  <c r="R71" i="9"/>
  <c r="AK30" i="9"/>
  <c r="AP30" i="9"/>
  <c r="W71" i="9"/>
  <c r="U70" i="9"/>
  <c r="AN29" i="9"/>
  <c r="AQ30" i="9"/>
  <c r="X71" i="9"/>
  <c r="V70" i="9"/>
  <c r="AO29" i="9"/>
  <c r="T71" i="9"/>
  <c r="AM30" i="9"/>
  <c r="AR30" i="9"/>
  <c r="Y71" i="9"/>
  <c r="AS33" i="9"/>
  <c r="Z74" i="9"/>
  <c r="AT29" i="9" l="1"/>
  <c r="C29" i="9" s="1"/>
  <c r="D29" i="9" s="1"/>
  <c r="T72" i="9"/>
  <c r="AM31" i="9"/>
  <c r="U71" i="9"/>
  <c r="AN30" i="9"/>
  <c r="R72" i="9"/>
  <c r="AK31" i="9"/>
  <c r="V71" i="9"/>
  <c r="AO30" i="9"/>
  <c r="S71" i="9"/>
  <c r="AL30" i="9"/>
  <c r="AT30" i="9" s="1"/>
  <c r="C30" i="9" s="1"/>
  <c r="D30" i="9" s="1"/>
  <c r="AQ31" i="9"/>
  <c r="X72" i="9"/>
  <c r="W72" i="9"/>
  <c r="AP31" i="9"/>
  <c r="AS34" i="9"/>
  <c r="Z75" i="9"/>
  <c r="AR31" i="9"/>
  <c r="Y72" i="9"/>
  <c r="AQ32" i="9" l="1"/>
  <c r="X73" i="9"/>
  <c r="W73" i="9"/>
  <c r="AP32" i="9"/>
  <c r="U72" i="9"/>
  <c r="AN31" i="9"/>
  <c r="AK32" i="9"/>
  <c r="R73" i="9"/>
  <c r="AR32" i="9"/>
  <c r="Y73" i="9"/>
  <c r="AS35" i="9"/>
  <c r="Z76" i="9"/>
  <c r="S72" i="9"/>
  <c r="AL31" i="9"/>
  <c r="V72" i="9"/>
  <c r="AO31" i="9"/>
  <c r="T73" i="9"/>
  <c r="AM32" i="9"/>
  <c r="AT31" i="9" l="1"/>
  <c r="C31" i="9" s="1"/>
  <c r="D31" i="9" s="1"/>
  <c r="AO32" i="9"/>
  <c r="V73" i="9"/>
  <c r="AS36" i="9"/>
  <c r="Z77" i="9"/>
  <c r="T74" i="9"/>
  <c r="AM33" i="9"/>
  <c r="W74" i="9"/>
  <c r="AP33" i="9"/>
  <c r="S73" i="9"/>
  <c r="AL32" i="9"/>
  <c r="AK33" i="9"/>
  <c r="R74" i="9"/>
  <c r="U73" i="9"/>
  <c r="AN32" i="9"/>
  <c r="AQ33" i="9"/>
  <c r="X74" i="9"/>
  <c r="AR33" i="9"/>
  <c r="Y74" i="9"/>
  <c r="AT32" i="9" l="1"/>
  <c r="C32" i="9" s="1"/>
  <c r="D32" i="9" s="1"/>
  <c r="AN33" i="9"/>
  <c r="U74" i="9"/>
  <c r="AL33" i="9"/>
  <c r="S74" i="9"/>
  <c r="W75" i="9"/>
  <c r="AP34" i="9"/>
  <c r="AM34" i="9"/>
  <c r="T75" i="9"/>
  <c r="AS37" i="9"/>
  <c r="Z78" i="9"/>
  <c r="AK34" i="9"/>
  <c r="R75" i="9"/>
  <c r="V74" i="9"/>
  <c r="AO33" i="9"/>
  <c r="AT33" i="9" s="1"/>
  <c r="C33" i="9" s="1"/>
  <c r="D33" i="9" s="1"/>
  <c r="AR34" i="9"/>
  <c r="Y75" i="9"/>
  <c r="AQ34" i="9"/>
  <c r="X75" i="9"/>
  <c r="AO34" i="9" l="1"/>
  <c r="V75" i="9"/>
  <c r="R76" i="9"/>
  <c r="AK35" i="9"/>
  <c r="T76" i="9"/>
  <c r="AM35" i="9"/>
  <c r="AP35" i="9"/>
  <c r="W76" i="9"/>
  <c r="X76" i="9"/>
  <c r="AQ35" i="9"/>
  <c r="AN34" i="9"/>
  <c r="U75" i="9"/>
  <c r="AT34" i="9"/>
  <c r="C34" i="9" s="1"/>
  <c r="D34" i="9" s="1"/>
  <c r="AS38" i="9"/>
  <c r="Z79" i="9"/>
  <c r="S75" i="9"/>
  <c r="AL34" i="9"/>
  <c r="Y76" i="9"/>
  <c r="AR35" i="9"/>
  <c r="AS39" i="9" l="1"/>
  <c r="Z80" i="9"/>
  <c r="AN35" i="9"/>
  <c r="U76" i="9"/>
  <c r="X77" i="9"/>
  <c r="AQ36" i="9"/>
  <c r="T77" i="9"/>
  <c r="AM36" i="9"/>
  <c r="AK36" i="9"/>
  <c r="R77" i="9"/>
  <c r="W77" i="9"/>
  <c r="AP36" i="9"/>
  <c r="V76" i="9"/>
  <c r="AO35" i="9"/>
  <c r="AT35" i="9" s="1"/>
  <c r="C35" i="9" s="1"/>
  <c r="D35" i="9" s="1"/>
  <c r="Y77" i="9"/>
  <c r="AR36" i="9"/>
  <c r="S76" i="9"/>
  <c r="AL35" i="9"/>
  <c r="W78" i="9" l="1"/>
  <c r="AP37" i="9"/>
  <c r="AO36" i="9"/>
  <c r="V77" i="9"/>
  <c r="R78" i="9"/>
  <c r="AK37" i="9"/>
  <c r="X78" i="9"/>
  <c r="AQ37" i="9"/>
  <c r="Z81" i="9"/>
  <c r="AS40" i="9"/>
  <c r="T78" i="9"/>
  <c r="AM37" i="9"/>
  <c r="U77" i="9"/>
  <c r="AN36" i="9"/>
  <c r="S77" i="9"/>
  <c r="AL36" i="9"/>
  <c r="Y78" i="9"/>
  <c r="AR37" i="9"/>
  <c r="AT36" i="9" l="1"/>
  <c r="C36" i="9" s="1"/>
  <c r="D36" i="9" s="1"/>
  <c r="Z82" i="9"/>
  <c r="Z83" i="9" s="1"/>
  <c r="Z84" i="9" s="1"/>
  <c r="Z85" i="9" s="1"/>
  <c r="Z86" i="9" s="1"/>
  <c r="Z87" i="9" s="1"/>
  <c r="Z88" i="9" s="1"/>
  <c r="Z89" i="9" s="1"/>
  <c r="Z90" i="9" s="1"/>
  <c r="Z91" i="9" s="1"/>
  <c r="Z92" i="9" s="1"/>
  <c r="AS41" i="9"/>
  <c r="AQ38" i="9"/>
  <c r="X79" i="9"/>
  <c r="S78" i="9"/>
  <c r="AL37" i="9"/>
  <c r="U78" i="9"/>
  <c r="AN37" i="9"/>
  <c r="T79" i="9"/>
  <c r="AM38" i="9"/>
  <c r="R79" i="9"/>
  <c r="AK38" i="9"/>
  <c r="V78" i="9"/>
  <c r="AO37" i="9"/>
  <c r="Y79" i="9"/>
  <c r="AR38" i="9"/>
  <c r="AP38" i="9"/>
  <c r="W79" i="9"/>
  <c r="AT37" i="9" l="1"/>
  <c r="C37" i="9" s="1"/>
  <c r="D37" i="9" s="1"/>
  <c r="T80" i="9"/>
  <c r="AM39" i="9"/>
  <c r="AQ39" i="9"/>
  <c r="X80" i="9"/>
  <c r="R80" i="9"/>
  <c r="AK39" i="9"/>
  <c r="AN38" i="9"/>
  <c r="U79" i="9"/>
  <c r="AL38" i="9"/>
  <c r="S79" i="9"/>
  <c r="W80" i="9"/>
  <c r="AP39" i="9"/>
  <c r="AO38" i="9"/>
  <c r="V79" i="9"/>
  <c r="AR39" i="9"/>
  <c r="Y80" i="9"/>
  <c r="AT38" i="9" l="1"/>
  <c r="C38" i="9" s="1"/>
  <c r="D38" i="9" s="1"/>
  <c r="V80" i="9"/>
  <c r="AO39" i="9"/>
  <c r="S80" i="9"/>
  <c r="AL39" i="9"/>
  <c r="W81" i="9"/>
  <c r="AP40" i="9"/>
  <c r="R81" i="9"/>
  <c r="AK40" i="9"/>
  <c r="Y81" i="9"/>
  <c r="AR40" i="9"/>
  <c r="AM40" i="9"/>
  <c r="T81" i="9"/>
  <c r="AN39" i="9"/>
  <c r="AT39" i="9" s="1"/>
  <c r="C39" i="9" s="1"/>
  <c r="D39" i="9" s="1"/>
  <c r="U80" i="9"/>
  <c r="X81" i="9"/>
  <c r="AQ40" i="9"/>
  <c r="AQ41" i="9" l="1"/>
  <c r="X82" i="9"/>
  <c r="X83" i="9" s="1"/>
  <c r="X84" i="9" s="1"/>
  <c r="X85" i="9" s="1"/>
  <c r="X86" i="9" s="1"/>
  <c r="X87" i="9" s="1"/>
  <c r="X88" i="9" s="1"/>
  <c r="X89" i="9" s="1"/>
  <c r="X90" i="9" s="1"/>
  <c r="X91" i="9" s="1"/>
  <c r="X92" i="9" s="1"/>
  <c r="AM41" i="9"/>
  <c r="T82" i="9"/>
  <c r="T83" i="9" s="1"/>
  <c r="T84" i="9" s="1"/>
  <c r="T85" i="9" s="1"/>
  <c r="T86" i="9" s="1"/>
  <c r="T87" i="9" s="1"/>
  <c r="T88" i="9" s="1"/>
  <c r="T89" i="9" s="1"/>
  <c r="T90" i="9" s="1"/>
  <c r="T91" i="9" s="1"/>
  <c r="T92" i="9" s="1"/>
  <c r="R82" i="9"/>
  <c r="R83" i="9" s="1"/>
  <c r="R84" i="9" s="1"/>
  <c r="R85" i="9" s="1"/>
  <c r="R86" i="9" s="1"/>
  <c r="R87" i="9" s="1"/>
  <c r="R88" i="9" s="1"/>
  <c r="R89" i="9" s="1"/>
  <c r="R90" i="9" s="1"/>
  <c r="R91" i="9" s="1"/>
  <c r="R92" i="9" s="1"/>
  <c r="AK41" i="9"/>
  <c r="W82" i="9"/>
  <c r="W83" i="9" s="1"/>
  <c r="W84" i="9" s="1"/>
  <c r="W85" i="9" s="1"/>
  <c r="W86" i="9" s="1"/>
  <c r="W87" i="9" s="1"/>
  <c r="W88" i="9" s="1"/>
  <c r="W89" i="9" s="1"/>
  <c r="W90" i="9" s="1"/>
  <c r="W91" i="9" s="1"/>
  <c r="W92" i="9" s="1"/>
  <c r="AP41" i="9"/>
  <c r="U81" i="9"/>
  <c r="AN40" i="9"/>
  <c r="AR41" i="9"/>
  <c r="Y82" i="9"/>
  <c r="Y83" i="9" s="1"/>
  <c r="Y84" i="9" s="1"/>
  <c r="Y85" i="9" s="1"/>
  <c r="Y86" i="9" s="1"/>
  <c r="Y87" i="9" s="1"/>
  <c r="Y88" i="9" s="1"/>
  <c r="Y89" i="9" s="1"/>
  <c r="Y90" i="9" s="1"/>
  <c r="Y91" i="9" s="1"/>
  <c r="Y92" i="9" s="1"/>
  <c r="AL40" i="9"/>
  <c r="S81" i="9"/>
  <c r="AO40" i="9"/>
  <c r="V81" i="9"/>
  <c r="AT40" i="9" l="1"/>
  <c r="C40" i="9" s="1"/>
  <c r="D40" i="9" s="1"/>
  <c r="S82" i="9"/>
  <c r="S83" i="9" s="1"/>
  <c r="S84" i="9" s="1"/>
  <c r="S85" i="9" s="1"/>
  <c r="S86" i="9" s="1"/>
  <c r="S87" i="9" s="1"/>
  <c r="S88" i="9" s="1"/>
  <c r="S89" i="9" s="1"/>
  <c r="S90" i="9" s="1"/>
  <c r="S91" i="9" s="1"/>
  <c r="S92" i="9" s="1"/>
  <c r="AL41" i="9"/>
  <c r="U82" i="9"/>
  <c r="U83" i="9" s="1"/>
  <c r="U84" i="9" s="1"/>
  <c r="U85" i="9" s="1"/>
  <c r="U86" i="9" s="1"/>
  <c r="U87" i="9" s="1"/>
  <c r="U88" i="9" s="1"/>
  <c r="U89" i="9" s="1"/>
  <c r="U90" i="9" s="1"/>
  <c r="U91" i="9" s="1"/>
  <c r="U92" i="9" s="1"/>
  <c r="AN41" i="9"/>
  <c r="AO41" i="9"/>
  <c r="V82" i="9"/>
  <c r="V83" i="9" s="1"/>
  <c r="V84" i="9" s="1"/>
  <c r="V85" i="9" s="1"/>
  <c r="V86" i="9" s="1"/>
  <c r="V87" i="9" s="1"/>
  <c r="V88" i="9" s="1"/>
  <c r="V89" i="9" s="1"/>
  <c r="V90" i="9" s="1"/>
  <c r="V91" i="9" s="1"/>
  <c r="V92" i="9" s="1"/>
  <c r="AT41" i="9" l="1"/>
  <c r="C41" i="9" s="1"/>
  <c r="D41" i="9" s="1"/>
</calcChain>
</file>

<file path=xl/sharedStrings.xml><?xml version="1.0" encoding="utf-8"?>
<sst xmlns="http://schemas.openxmlformats.org/spreadsheetml/2006/main" count="2100" uniqueCount="133">
  <si>
    <t>linReg</t>
  </si>
  <si>
    <t>pls</t>
  </si>
  <si>
    <t>enet</t>
  </si>
  <si>
    <t>MARS</t>
  </si>
  <si>
    <t>svm</t>
  </si>
  <si>
    <t>rf</t>
  </si>
  <si>
    <t>gbm</t>
  </si>
  <si>
    <t>Cube</t>
  </si>
  <si>
    <t>Keras</t>
  </si>
  <si>
    <t>Actual</t>
  </si>
  <si>
    <t>accident</t>
  </si>
  <si>
    <t>Running</t>
  </si>
  <si>
    <t>electrical</t>
  </si>
  <si>
    <t xml:space="preserve">Run   </t>
  </si>
  <si>
    <t>MIN.</t>
  </si>
  <si>
    <t>AJ Allmendinger</t>
  </si>
  <si>
    <t>Alex Bowman</t>
  </si>
  <si>
    <t>Aric Almirola</t>
  </si>
  <si>
    <t>Austin Dillon</t>
  </si>
  <si>
    <t>Brad Keselowski</t>
  </si>
  <si>
    <t>Bubba Wallace</t>
  </si>
  <si>
    <t>Chase Elliott</t>
  </si>
  <si>
    <t>Chris Buescher</t>
  </si>
  <si>
    <t>Clint Bowyer</t>
  </si>
  <si>
    <t>Corey Lajoie</t>
  </si>
  <si>
    <t>Daniel Suarez</t>
  </si>
  <si>
    <t>David Ragan</t>
  </si>
  <si>
    <t>Denny Hamlin</t>
  </si>
  <si>
    <t>Erik Jones</t>
  </si>
  <si>
    <t>Gray Gaulding</t>
  </si>
  <si>
    <t>Jamie McMurray</t>
  </si>
  <si>
    <t>Jimmie Johnson</t>
  </si>
  <si>
    <t>JJ Yeley</t>
  </si>
  <si>
    <t>Joey Logano</t>
  </si>
  <si>
    <t>Kasey Kahne</t>
  </si>
  <si>
    <t>Kevin Harvick</t>
  </si>
  <si>
    <t>Kurt Busch</t>
  </si>
  <si>
    <t>Kyle Busch</t>
  </si>
  <si>
    <t>Kyle Larson</t>
  </si>
  <si>
    <t>Landon Cassill</t>
  </si>
  <si>
    <t>Martin Truex Jr</t>
  </si>
  <si>
    <t>Matt DiBenedetto</t>
  </si>
  <si>
    <t>Michael McDowell</t>
  </si>
  <si>
    <t>Paul Menard</t>
  </si>
  <si>
    <t>Ricky Stenhouse Jr</t>
  </si>
  <si>
    <t>Ross Chastain</t>
  </si>
  <si>
    <t>Ryan Blaney</t>
  </si>
  <si>
    <t>Ryan Newman</t>
  </si>
  <si>
    <t>Timmy Hill</t>
  </si>
  <si>
    <t>Trevor Bayne</t>
  </si>
  <si>
    <t>Ty Dillon</t>
  </si>
  <si>
    <t>William Byron</t>
  </si>
  <si>
    <t>Cole Whitt</t>
  </si>
  <si>
    <t>Derrike Cope</t>
  </si>
  <si>
    <t>Matt Kenseth</t>
  </si>
  <si>
    <t>engine</t>
  </si>
  <si>
    <t>transmission</t>
  </si>
  <si>
    <t>brakes</t>
  </si>
  <si>
    <t>Driver</t>
  </si>
  <si>
    <t>Best Algo</t>
  </si>
  <si>
    <t>BJ McLeod</t>
  </si>
  <si>
    <t>D.J. Kennington</t>
  </si>
  <si>
    <t>Garrett Smithley</t>
  </si>
  <si>
    <t>Actual Pts.</t>
  </si>
  <si>
    <t>Reed Sorenson</t>
  </si>
  <si>
    <t>wheel hub</t>
  </si>
  <si>
    <t>oil cooler</t>
  </si>
  <si>
    <t>AJ ALLMENDINGER</t>
  </si>
  <si>
    <t>ALEX BOWMAN</t>
  </si>
  <si>
    <t>ARIC ALMIROLA</t>
  </si>
  <si>
    <t>AUSTIN DILLON</t>
  </si>
  <si>
    <t>BJ MCLEOD</t>
  </si>
  <si>
    <t>BRAD KESELOWSKI</t>
  </si>
  <si>
    <t>BUBBA WALLACE</t>
  </si>
  <si>
    <t>CHASE ELLIOTT</t>
  </si>
  <si>
    <t>CHRIS BUESCHER</t>
  </si>
  <si>
    <t>CLINT BOWYER</t>
  </si>
  <si>
    <t>COREY LAJOIE</t>
  </si>
  <si>
    <t>DANIEL SUAREZ</t>
  </si>
  <si>
    <t>DAVID RAGAN</t>
  </si>
  <si>
    <t>DENNY HAMLIN</t>
  </si>
  <si>
    <t>ERIK JONES</t>
  </si>
  <si>
    <t>JAMIE MCMURRAY</t>
  </si>
  <si>
    <t>JIMMIE JOHNSON</t>
  </si>
  <si>
    <t>JOEY LOGANO</t>
  </si>
  <si>
    <t>KASEY KAHNE</t>
  </si>
  <si>
    <t>KEVIN HARVICK</t>
  </si>
  <si>
    <t>KURT BUSCH</t>
  </si>
  <si>
    <t>KYLE BUSCH</t>
  </si>
  <si>
    <t>KYLE LARSON</t>
  </si>
  <si>
    <t>LANDON CASSILL</t>
  </si>
  <si>
    <t>MARTIN TRUEX JR</t>
  </si>
  <si>
    <t>MATT DIBENEDETTO</t>
  </si>
  <si>
    <t>MICHAEL MCDOWELL</t>
  </si>
  <si>
    <t>PAUL MENARD</t>
  </si>
  <si>
    <t>RICKY STENHOUSE JR</t>
  </si>
  <si>
    <t>ROSS CHASTAIN</t>
  </si>
  <si>
    <t>RYAN BLANEY</t>
  </si>
  <si>
    <t>RYAN NEWMAN</t>
  </si>
  <si>
    <t>TIMMY HILL</t>
  </si>
  <si>
    <t>TY DILLON</t>
  </si>
  <si>
    <t>WILLIAM BYRON</t>
  </si>
  <si>
    <t>vibration</t>
  </si>
  <si>
    <t>JJ YELEY</t>
  </si>
  <si>
    <t>Jeffrey Earnhardt</t>
  </si>
  <si>
    <t>axle</t>
  </si>
  <si>
    <t>Name</t>
  </si>
  <si>
    <t>Poco1</t>
  </si>
  <si>
    <t>Mich1</t>
  </si>
  <si>
    <t>Chi</t>
  </si>
  <si>
    <t>Ken</t>
  </si>
  <si>
    <t>NH</t>
  </si>
  <si>
    <t>Poco2</t>
  </si>
  <si>
    <t>Mich2</t>
  </si>
  <si>
    <t>Bristol</t>
  </si>
  <si>
    <t>oil pump</t>
  </si>
  <si>
    <t>rear end</t>
  </si>
  <si>
    <t>Dar</t>
  </si>
  <si>
    <t>Max</t>
  </si>
  <si>
    <t>Tracked</t>
  </si>
  <si>
    <t>Algo</t>
  </si>
  <si>
    <t>Pred</t>
  </si>
  <si>
    <t>fuel pump</t>
  </si>
  <si>
    <t>Indy</t>
  </si>
  <si>
    <t>Salary</t>
  </si>
  <si>
    <t>Current Week</t>
  </si>
  <si>
    <t>ID</t>
  </si>
  <si>
    <t>Roster Position</t>
  </si>
  <si>
    <t>D</t>
  </si>
  <si>
    <t>Regan Smith</t>
  </si>
  <si>
    <t>front hub</t>
  </si>
  <si>
    <t>Vegas</t>
  </si>
  <si>
    <t>Rich2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</si>
</sst>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8">
    <xf numFmtId="0" fontId="0" fillId="0" borderId="0" xfId="0"/>
    <xf numFmtId="2" fontId="0" fillId="0" borderId="0" xfId="0" applyNumberFormat="1"/>
    <xf numFmtId="2" fontId="18" fillId="35" borderId="0" xfId="0" applyNumberFormat="1" applyFont="1" applyFill="1"/>
    <xf numFmtId="0" fontId="0" fillId="36" borderId="0" xfId="0" applyFill="1"/>
    <xf numFmtId="0" fontId="19" fillId="34" borderId="0" xfId="0" applyFont="1" applyFill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1" fontId="0" fillId="0" borderId="13" xfId="0" applyNumberFormat="1" applyBorder="1"/>
    <xf numFmtId="1" fontId="0" fillId="0" borderId="0" xfId="0" applyNumberFormat="1" applyBorder="1"/>
    <xf numFmtId="1" fontId="0" fillId="0" borderId="15" xfId="0" applyNumberFormat="1" applyBorder="1"/>
    <xf numFmtId="1" fontId="0" fillId="0" borderId="16" xfId="0" applyNumberFormat="1" applyBorder="1"/>
    <xf numFmtId="1" fontId="0" fillId="33" borderId="0" xfId="0" applyNumberFormat="1" applyFont="1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" fontId="0" fillId="37" borderId="0" xfId="0" applyNumberFormat="1" applyFont="1" applyFill="1"/>
    <xf numFmtId="0" fontId="0" fillId="0" borderId="0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17" xfId="0" applyFill="1" applyBorder="1"/>
    <xf numFmtId="1" fontId="0" fillId="38" borderId="0" xfId="0" applyNumberFormat="1" applyFont="1" applyFill="1"/>
    <xf numFmtId="1" fontId="0" fillId="39" borderId="0" xfId="0" applyNumberFormat="1" applyFont="1" applyFill="1"/>
    <xf numFmtId="1" fontId="0" fillId="0" borderId="0" xfId="0" applyNumberFormat="1"/>
    <xf numFmtId="0" fontId="6" fillId="40" borderId="0" xfId="6" applyFill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7" fillId="41" borderId="18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Fill="1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17" fillId="41" borderId="21" xfId="0" applyFont="1" applyFill="1" applyBorder="1" applyAlignment="1">
      <alignment horizontal="center"/>
    </xf>
    <xf numFmtId="0" fontId="0" fillId="0" borderId="20" xfId="0" applyFill="1" applyBorder="1"/>
    <xf numFmtId="0" fontId="0" fillId="0" borderId="21" xfId="0" applyFill="1" applyBorder="1"/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NumberFormat="1" applyBorder="1"/>
    <xf numFmtId="0" fontId="0" fillId="0" borderId="11" xfId="0" applyNumberFormat="1" applyBorder="1"/>
    <xf numFmtId="0" fontId="0" fillId="0" borderId="11" xfId="0" applyFill="1" applyBorder="1"/>
    <xf numFmtId="0" fontId="0" fillId="0" borderId="16" xfId="0" applyNumberFormat="1" applyBorder="1"/>
    <xf numFmtId="0" fontId="0" fillId="40" borderId="0" xfId="0" applyFill="1"/>
    <xf numFmtId="0" fontId="0" fillId="42" borderId="20" xfId="0" applyFill="1" applyBorder="1" applyAlignment="1">
      <alignment horizontal="center"/>
    </xf>
    <xf numFmtId="0" fontId="0" fillId="42" borderId="20" xfId="0" applyFill="1" applyBorder="1"/>
    <xf numFmtId="0" fontId="0" fillId="42" borderId="11" xfId="0" applyFill="1" applyBorder="1" applyAlignment="1">
      <alignment horizontal="center"/>
    </xf>
    <xf numFmtId="0" fontId="0" fillId="42" borderId="11" xfId="0" applyFill="1" applyBorder="1"/>
    <xf numFmtId="2" fontId="0" fillId="42" borderId="11" xfId="0" applyNumberFormat="1" applyFill="1" applyBorder="1"/>
    <xf numFmtId="0" fontId="0" fillId="42" borderId="0" xfId="0" applyFill="1" applyBorder="1" applyAlignment="1">
      <alignment horizontal="center"/>
    </xf>
    <xf numFmtId="0" fontId="0" fillId="42" borderId="0" xfId="0" applyFill="1" applyBorder="1"/>
    <xf numFmtId="2" fontId="0" fillId="42" borderId="0" xfId="0" applyNumberFormat="1" applyFill="1" applyBorder="1"/>
    <xf numFmtId="0" fontId="0" fillId="42" borderId="16" xfId="0" applyFill="1" applyBorder="1" applyAlignment="1">
      <alignment horizontal="center"/>
    </xf>
    <xf numFmtId="0" fontId="0" fillId="42" borderId="16" xfId="0" applyFill="1" applyBorder="1"/>
    <xf numFmtId="2" fontId="0" fillId="42" borderId="16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7070D-812E-4926-90E6-E26E079C134C}">
  <dimension ref="A1:BH50"/>
  <sheetViews>
    <sheetView zoomScale="70" zoomScaleNormal="70" workbookViewId="0">
      <selection activeCell="A41" sqref="A41:B43"/>
    </sheetView>
  </sheetViews>
  <sheetFormatPr defaultRowHeight="15" x14ac:dyDescent="0.25"/>
  <cols>
    <col min="1" max="1" width="53.5703125" customWidth="1"/>
    <col min="2" max="2" width="14.28515625" customWidth="1"/>
  </cols>
  <sheetData>
    <row r="1" spans="1:60" x14ac:dyDescent="0.25">
      <c r="A1" t="s">
        <v>58</v>
      </c>
      <c r="B1" t="s">
        <v>59</v>
      </c>
      <c r="C1" s="5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7" t="s">
        <v>8</v>
      </c>
      <c r="L1" s="4" t="s">
        <v>13</v>
      </c>
      <c r="M1" s="56" t="s">
        <v>9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s="4" t="s">
        <v>14</v>
      </c>
      <c r="X1" s="5" t="s">
        <v>0</v>
      </c>
      <c r="Y1" s="6" t="s">
        <v>1</v>
      </c>
      <c r="Z1" s="6" t="s">
        <v>2</v>
      </c>
      <c r="AA1" s="6" t="s">
        <v>3</v>
      </c>
      <c r="AB1" s="6" t="s">
        <v>4</v>
      </c>
      <c r="AC1" s="6" t="s">
        <v>5</v>
      </c>
      <c r="AD1" s="6" t="s">
        <v>6</v>
      </c>
      <c r="AE1" s="6" t="s">
        <v>7</v>
      </c>
      <c r="AF1" s="6" t="s">
        <v>8</v>
      </c>
      <c r="AG1" s="5" t="s">
        <v>0</v>
      </c>
      <c r="AH1" s="6" t="s">
        <v>1</v>
      </c>
      <c r="AI1" s="6" t="s">
        <v>2</v>
      </c>
      <c r="AJ1" s="6" t="s">
        <v>3</v>
      </c>
      <c r="AK1" s="6" t="s">
        <v>4</v>
      </c>
      <c r="AL1" s="6" t="s">
        <v>5</v>
      </c>
      <c r="AM1" s="6" t="s">
        <v>6</v>
      </c>
      <c r="AN1" s="6" t="s">
        <v>7</v>
      </c>
      <c r="AO1" s="7" t="s">
        <v>8</v>
      </c>
      <c r="AP1" s="5" t="s">
        <v>0</v>
      </c>
      <c r="AQ1" s="6" t="s">
        <v>1</v>
      </c>
      <c r="AR1" s="6" t="s">
        <v>2</v>
      </c>
      <c r="AS1" s="6" t="s">
        <v>3</v>
      </c>
      <c r="AT1" s="6" t="s">
        <v>4</v>
      </c>
      <c r="AU1" s="6" t="s">
        <v>5</v>
      </c>
      <c r="AV1" s="6" t="s">
        <v>6</v>
      </c>
      <c r="AW1" s="6" t="s">
        <v>7</v>
      </c>
      <c r="AX1" s="7" t="s">
        <v>8</v>
      </c>
      <c r="AY1" s="5" t="s">
        <v>0</v>
      </c>
      <c r="AZ1" s="6" t="s">
        <v>1</v>
      </c>
      <c r="BA1" s="6" t="s">
        <v>2</v>
      </c>
      <c r="BB1" s="6" t="s">
        <v>3</v>
      </c>
      <c r="BC1" s="6" t="s">
        <v>4</v>
      </c>
      <c r="BD1" s="6" t="s">
        <v>5</v>
      </c>
      <c r="BE1" s="6" t="s">
        <v>6</v>
      </c>
      <c r="BF1" s="6" t="s">
        <v>7</v>
      </c>
      <c r="BG1" s="7" t="s">
        <v>8</v>
      </c>
    </row>
    <row r="2" spans="1:60" x14ac:dyDescent="0.25">
      <c r="A2" t="s">
        <v>15</v>
      </c>
      <c r="B2" t="str">
        <f>IF(BH2=0,"",BH2)</f>
        <v>rf</v>
      </c>
      <c r="C2" s="15">
        <v>32.595788614801101</v>
      </c>
      <c r="D2" s="16">
        <v>30.7987756210998</v>
      </c>
      <c r="E2" s="16">
        <v>27.703609322436201</v>
      </c>
      <c r="F2" s="16">
        <v>26.939548511122901</v>
      </c>
      <c r="G2" s="16">
        <v>26.1583573171281</v>
      </c>
      <c r="H2" s="16">
        <v>24.8898729096483</v>
      </c>
      <c r="I2" s="16">
        <v>25.109319490692499</v>
      </c>
      <c r="J2" s="16">
        <v>21.418529510498001</v>
      </c>
      <c r="K2" s="17">
        <v>29.310857772827099</v>
      </c>
      <c r="L2" s="3" t="s">
        <v>11</v>
      </c>
      <c r="M2">
        <v>24</v>
      </c>
      <c r="N2" s="1">
        <f>IF(L2="Running",ABS(M2-C2),"")</f>
        <v>8.5957886148011013</v>
      </c>
      <c r="O2" s="1">
        <f>IF(L2="Running",ABS(M2-D2),"")</f>
        <v>6.7987756210998</v>
      </c>
      <c r="P2" s="1">
        <f>IF(L2="Running",ABS(M2-E2),"")</f>
        <v>3.7036093224362006</v>
      </c>
      <c r="Q2" s="1">
        <f>IF(L2="Running",ABS(M2-F2),"")</f>
        <v>2.9395485111229007</v>
      </c>
      <c r="R2" s="1">
        <f>IF(L2="Running",ABS(M2-G2),"")</f>
        <v>2.1583573171281003</v>
      </c>
      <c r="S2" s="1">
        <f>IF(L2="Running",ABS(M2-H2),"")</f>
        <v>0.88987290964830024</v>
      </c>
      <c r="T2" s="1">
        <f>IF(L2="Running",ABS(M2-I2),"")</f>
        <v>1.1093194906924992</v>
      </c>
      <c r="U2" s="1">
        <f>IF(L2="Running",ABS(M2-J2),"")</f>
        <v>2.5814704895019993</v>
      </c>
      <c r="V2" s="1">
        <f>IF(L2="Running",ABS(M2-K2),"")</f>
        <v>5.3108577728270987</v>
      </c>
      <c r="W2" s="13">
        <f>MIN(N2:V2)</f>
        <v>0.88987290964830024</v>
      </c>
      <c r="X2" s="8" t="str">
        <f>IF(N2=W2,1,"")</f>
        <v/>
      </c>
      <c r="Y2" s="9" t="str">
        <f>IF(O2=W2,1,"")</f>
        <v/>
      </c>
      <c r="Z2" s="9" t="str">
        <f>IF(P2=W2,1,"")</f>
        <v/>
      </c>
      <c r="AA2" s="9" t="str">
        <f>IF(Q2=W2,1,"")</f>
        <v/>
      </c>
      <c r="AB2" s="9" t="str">
        <f>IF(R2=W2,1,"")</f>
        <v/>
      </c>
      <c r="AC2" s="9">
        <f>IF(S2=W2,1,"")</f>
        <v>1</v>
      </c>
      <c r="AD2" s="9" t="str">
        <f>IF(T2=W2,1,"")</f>
        <v/>
      </c>
      <c r="AE2" s="9" t="str">
        <f>IF(U2=W2,1,"")</f>
        <v/>
      </c>
      <c r="AF2" s="9" t="str">
        <f>IF(V2=W2,1,"")</f>
        <v/>
      </c>
      <c r="AG2" s="15" t="str">
        <f>IF(N2&lt;5,1,"")</f>
        <v/>
      </c>
      <c r="AH2" s="16" t="str">
        <f t="shared" ref="AH2:AO17" si="0">IF(O2&lt;5,1,"")</f>
        <v/>
      </c>
      <c r="AI2" s="16">
        <f t="shared" si="0"/>
        <v>1</v>
      </c>
      <c r="AJ2" s="16">
        <f t="shared" si="0"/>
        <v>1</v>
      </c>
      <c r="AK2" s="16">
        <f t="shared" si="0"/>
        <v>1</v>
      </c>
      <c r="AL2" s="16">
        <f t="shared" si="0"/>
        <v>1</v>
      </c>
      <c r="AM2" s="16">
        <f t="shared" si="0"/>
        <v>1</v>
      </c>
      <c r="AN2" s="16">
        <f t="shared" si="0"/>
        <v>1</v>
      </c>
      <c r="AO2" s="17" t="str">
        <f t="shared" si="0"/>
        <v/>
      </c>
      <c r="AP2" s="23">
        <f>IF(N2&lt;10,1,"")</f>
        <v>1</v>
      </c>
      <c r="AQ2" s="22">
        <f t="shared" ref="AQ2:AX17" si="1">IF(O2&lt;10,1,"")</f>
        <v>1</v>
      </c>
      <c r="AR2" s="22">
        <f t="shared" si="1"/>
        <v>1</v>
      </c>
      <c r="AS2" s="22">
        <f t="shared" si="1"/>
        <v>1</v>
      </c>
      <c r="AT2" s="22">
        <f t="shared" si="1"/>
        <v>1</v>
      </c>
      <c r="AU2" s="22">
        <f t="shared" si="1"/>
        <v>1</v>
      </c>
      <c r="AV2" s="22">
        <f t="shared" si="1"/>
        <v>1</v>
      </c>
      <c r="AW2" s="22">
        <f t="shared" si="1"/>
        <v>1</v>
      </c>
      <c r="AX2" s="24">
        <f t="shared" si="1"/>
        <v>1</v>
      </c>
      <c r="AY2" s="23">
        <f>IF(N2&lt;15,1,"")</f>
        <v>1</v>
      </c>
      <c r="AZ2" s="22">
        <f t="shared" ref="AZ2:BG17" si="2">IF(O2&lt;15,1,"")</f>
        <v>1</v>
      </c>
      <c r="BA2" s="22">
        <f t="shared" si="2"/>
        <v>1</v>
      </c>
      <c r="BB2" s="22">
        <f t="shared" si="2"/>
        <v>1</v>
      </c>
      <c r="BC2" s="22">
        <f t="shared" si="2"/>
        <v>1</v>
      </c>
      <c r="BD2" s="22">
        <f t="shared" si="2"/>
        <v>1</v>
      </c>
      <c r="BE2" s="22">
        <f t="shared" si="2"/>
        <v>1</v>
      </c>
      <c r="BF2" s="22">
        <f t="shared" si="2"/>
        <v>1</v>
      </c>
      <c r="BG2" s="24">
        <f t="shared" si="2"/>
        <v>1</v>
      </c>
      <c r="BH2" s="22" t="str">
        <f>IF(X2=1,"linReg",IF(Y2=1,"pls",IF(Z2=1,"enet",IF(AA2=1,"MARS",IF(AB2=1,"svm",IF(AC2=1,"rf",IF(AD2=1,"gbm",IF(AE2=1,"Cube",IF(AF2=1,"Keras",)))))))))</f>
        <v>rf</v>
      </c>
    </row>
    <row r="3" spans="1:60" x14ac:dyDescent="0.25">
      <c r="A3" t="s">
        <v>16</v>
      </c>
      <c r="B3" t="str">
        <f t="shared" ref="B3:B40" si="3">IF(BH3=0,"",BH3)</f>
        <v>Keras</v>
      </c>
      <c r="C3" s="15">
        <v>36.2280189097782</v>
      </c>
      <c r="D3" s="16">
        <v>34.356584635544998</v>
      </c>
      <c r="E3" s="16">
        <v>30.136977511940199</v>
      </c>
      <c r="F3" s="16">
        <v>26.939548511122901</v>
      </c>
      <c r="G3" s="16">
        <v>30.399789087566599</v>
      </c>
      <c r="H3" s="16">
        <v>27.6940775083321</v>
      </c>
      <c r="I3" s="16">
        <v>23.537936695895301</v>
      </c>
      <c r="J3" s="16">
        <v>20.6085300445557</v>
      </c>
      <c r="K3" s="17">
        <v>19.170087814331101</v>
      </c>
      <c r="L3" s="3" t="s">
        <v>11</v>
      </c>
      <c r="M3">
        <v>4.5</v>
      </c>
      <c r="N3" s="1">
        <f t="shared" ref="N3:N40" si="4">IF(L3="Running",ABS(M3-C3),"")</f>
        <v>31.7280189097782</v>
      </c>
      <c r="O3" s="1">
        <f t="shared" ref="O3:O40" si="5">IF(L3="Running",ABS(M3-D3),"")</f>
        <v>29.856584635544998</v>
      </c>
      <c r="P3" s="1">
        <f t="shared" ref="P3:P40" si="6">IF(L3="Running",ABS(M3-E3),"")</f>
        <v>25.636977511940199</v>
      </c>
      <c r="Q3" s="1">
        <f t="shared" ref="Q3:Q40" si="7">IF(L3="Running",ABS(M3-F3),"")</f>
        <v>22.439548511122901</v>
      </c>
      <c r="R3" s="1">
        <f t="shared" ref="R3:R40" si="8">IF(L3="Running",ABS(M3-G3),"")</f>
        <v>25.899789087566599</v>
      </c>
      <c r="S3" s="1">
        <f t="shared" ref="S3:S40" si="9">IF(L3="Running",ABS(M3-H3),"")</f>
        <v>23.1940775083321</v>
      </c>
      <c r="T3" s="1">
        <f t="shared" ref="T3:T40" si="10">IF(L3="Running",ABS(M3-I3),"")</f>
        <v>19.037936695895301</v>
      </c>
      <c r="U3" s="1">
        <f t="shared" ref="U3:U40" si="11">IF(L3="Running",ABS(M3-J3),"")</f>
        <v>16.1085300445557</v>
      </c>
      <c r="V3" s="1">
        <f t="shared" ref="V3:V40" si="12">IF(L3="Running",ABS(M3-K3),"")</f>
        <v>14.670087814331101</v>
      </c>
      <c r="W3" s="13">
        <f t="shared" ref="W3:W40" si="13">MIN(N3:V3)</f>
        <v>14.670087814331101</v>
      </c>
      <c r="X3" s="8" t="str">
        <f t="shared" ref="X3:X40" si="14">IF(N3=W3,1,"")</f>
        <v/>
      </c>
      <c r="Y3" s="9" t="str">
        <f t="shared" ref="Y3:Y40" si="15">IF(O3=W3,1,"")</f>
        <v/>
      </c>
      <c r="Z3" s="9" t="str">
        <f t="shared" ref="Z3:Z40" si="16">IF(P3=W3,1,"")</f>
        <v/>
      </c>
      <c r="AA3" s="9" t="str">
        <f t="shared" ref="AA3:AA40" si="17">IF(Q3=W3,1,"")</f>
        <v/>
      </c>
      <c r="AB3" s="9" t="str">
        <f t="shared" ref="AB3:AB40" si="18">IF(R3=W3,1,"")</f>
        <v/>
      </c>
      <c r="AC3" s="9" t="str">
        <f t="shared" ref="AC3:AC40" si="19">IF(S3=W3,1,"")</f>
        <v/>
      </c>
      <c r="AD3" s="9" t="str">
        <f t="shared" ref="AD3:AD40" si="20">IF(T3=W3,1,"")</f>
        <v/>
      </c>
      <c r="AE3" s="9" t="str">
        <f t="shared" ref="AE3:AE40" si="21">IF(U3=W3,1,"")</f>
        <v/>
      </c>
      <c r="AF3" s="9">
        <f t="shared" ref="AF3:AF40" si="22">IF(V3=W3,1,"")</f>
        <v>1</v>
      </c>
      <c r="AG3" s="15" t="str">
        <f t="shared" ref="AG3:AO40" si="23">IF(N3&lt;5,1,"")</f>
        <v/>
      </c>
      <c r="AH3" s="16" t="str">
        <f t="shared" si="0"/>
        <v/>
      </c>
      <c r="AI3" s="16" t="str">
        <f t="shared" si="0"/>
        <v/>
      </c>
      <c r="AJ3" s="16" t="str">
        <f t="shared" si="0"/>
        <v/>
      </c>
      <c r="AK3" s="16" t="str">
        <f t="shared" si="0"/>
        <v/>
      </c>
      <c r="AL3" s="16" t="str">
        <f t="shared" si="0"/>
        <v/>
      </c>
      <c r="AM3" s="16" t="str">
        <f t="shared" si="0"/>
        <v/>
      </c>
      <c r="AN3" s="16" t="str">
        <f t="shared" si="0"/>
        <v/>
      </c>
      <c r="AO3" s="17" t="str">
        <f t="shared" si="0"/>
        <v/>
      </c>
      <c r="AP3" s="23" t="str">
        <f t="shared" ref="AP3:AX40" si="24">IF(N3&lt;10,1,"")</f>
        <v/>
      </c>
      <c r="AQ3" s="22" t="str">
        <f t="shared" si="1"/>
        <v/>
      </c>
      <c r="AR3" s="22" t="str">
        <f t="shared" si="1"/>
        <v/>
      </c>
      <c r="AS3" s="22" t="str">
        <f t="shared" si="1"/>
        <v/>
      </c>
      <c r="AT3" s="22" t="str">
        <f t="shared" si="1"/>
        <v/>
      </c>
      <c r="AU3" s="22" t="str">
        <f t="shared" si="1"/>
        <v/>
      </c>
      <c r="AV3" s="22" t="str">
        <f t="shared" si="1"/>
        <v/>
      </c>
      <c r="AW3" s="22" t="str">
        <f t="shared" si="1"/>
        <v/>
      </c>
      <c r="AX3" s="24" t="str">
        <f t="shared" si="1"/>
        <v/>
      </c>
      <c r="AY3" s="23" t="str">
        <f t="shared" ref="AY3:BG40" si="25">IF(N3&lt;15,1,"")</f>
        <v/>
      </c>
      <c r="AZ3" s="22" t="str">
        <f t="shared" si="2"/>
        <v/>
      </c>
      <c r="BA3" s="22" t="str">
        <f t="shared" si="2"/>
        <v/>
      </c>
      <c r="BB3" s="22" t="str">
        <f t="shared" si="2"/>
        <v/>
      </c>
      <c r="BC3" s="22" t="str">
        <f t="shared" si="2"/>
        <v/>
      </c>
      <c r="BD3" s="22" t="str">
        <f t="shared" si="2"/>
        <v/>
      </c>
      <c r="BE3" s="22" t="str">
        <f t="shared" si="2"/>
        <v/>
      </c>
      <c r="BF3" s="22" t="str">
        <f t="shared" si="2"/>
        <v/>
      </c>
      <c r="BG3" s="24">
        <f t="shared" si="2"/>
        <v>1</v>
      </c>
      <c r="BH3" s="22" t="str">
        <f t="shared" ref="BH3:BH40" si="26">IF(X3=1,"linReg",IF(Y3=1,"pls",IF(Z3=1,"enet",IF(AA3=1,"MARS",IF(AB3=1,"svm",IF(AC3=1,"rf",IF(AD3=1,"gbm",IF(AE3=1,"Cube",IF(AF3=1,"Keras",)))))))))</f>
        <v>Keras</v>
      </c>
    </row>
    <row r="4" spans="1:60" x14ac:dyDescent="0.25">
      <c r="A4" t="s">
        <v>17</v>
      </c>
      <c r="B4" t="str">
        <f t="shared" si="3"/>
        <v>linReg</v>
      </c>
      <c r="C4" s="15">
        <v>51.069220804194401</v>
      </c>
      <c r="D4" s="16">
        <v>49.6643769956409</v>
      </c>
      <c r="E4" s="16">
        <v>42.9367683943427</v>
      </c>
      <c r="F4" s="16">
        <v>40.580972372562798</v>
      </c>
      <c r="G4" s="16">
        <v>49.833163576586898</v>
      </c>
      <c r="H4" s="16">
        <v>38.0286942259333</v>
      </c>
      <c r="I4" s="16">
        <v>28.313864638774898</v>
      </c>
      <c r="J4" s="16">
        <v>38.127529144287102</v>
      </c>
      <c r="K4" s="17">
        <v>46.532360076904297</v>
      </c>
      <c r="L4" s="3" t="s">
        <v>11</v>
      </c>
      <c r="M4">
        <v>65</v>
      </c>
      <c r="N4" s="1">
        <f t="shared" si="4"/>
        <v>13.930779195805599</v>
      </c>
      <c r="O4" s="1">
        <f t="shared" si="5"/>
        <v>15.3356230043591</v>
      </c>
      <c r="P4" s="1">
        <f t="shared" si="6"/>
        <v>22.0632316056573</v>
      </c>
      <c r="Q4" s="1">
        <f t="shared" si="7"/>
        <v>24.419027627437202</v>
      </c>
      <c r="R4" s="1">
        <f t="shared" si="8"/>
        <v>15.166836423413102</v>
      </c>
      <c r="S4" s="1">
        <f t="shared" si="9"/>
        <v>26.9713057740667</v>
      </c>
      <c r="T4" s="1">
        <f t="shared" si="10"/>
        <v>36.686135361225098</v>
      </c>
      <c r="U4" s="1">
        <f t="shared" si="11"/>
        <v>26.872470855712898</v>
      </c>
      <c r="V4" s="1">
        <f t="shared" si="12"/>
        <v>18.467639923095703</v>
      </c>
      <c r="W4" s="13">
        <f t="shared" si="13"/>
        <v>13.930779195805599</v>
      </c>
      <c r="X4" s="8">
        <f t="shared" si="14"/>
        <v>1</v>
      </c>
      <c r="Y4" s="9" t="str">
        <f t="shared" si="15"/>
        <v/>
      </c>
      <c r="Z4" s="9" t="str">
        <f t="shared" si="16"/>
        <v/>
      </c>
      <c r="AA4" s="9" t="str">
        <f t="shared" si="17"/>
        <v/>
      </c>
      <c r="AB4" s="9" t="str">
        <f t="shared" si="18"/>
        <v/>
      </c>
      <c r="AC4" s="9" t="str">
        <f t="shared" si="19"/>
        <v/>
      </c>
      <c r="AD4" s="9" t="str">
        <f t="shared" si="20"/>
        <v/>
      </c>
      <c r="AE4" s="9" t="str">
        <f t="shared" si="21"/>
        <v/>
      </c>
      <c r="AF4" s="9" t="str">
        <f t="shared" si="22"/>
        <v/>
      </c>
      <c r="AG4" s="15" t="str">
        <f t="shared" si="23"/>
        <v/>
      </c>
      <c r="AH4" s="16" t="str">
        <f t="shared" si="0"/>
        <v/>
      </c>
      <c r="AI4" s="16" t="str">
        <f t="shared" si="0"/>
        <v/>
      </c>
      <c r="AJ4" s="16" t="str">
        <f t="shared" si="0"/>
        <v/>
      </c>
      <c r="AK4" s="16" t="str">
        <f t="shared" si="0"/>
        <v/>
      </c>
      <c r="AL4" s="16" t="str">
        <f t="shared" si="0"/>
        <v/>
      </c>
      <c r="AM4" s="16" t="str">
        <f t="shared" si="0"/>
        <v/>
      </c>
      <c r="AN4" s="16" t="str">
        <f t="shared" si="0"/>
        <v/>
      </c>
      <c r="AO4" s="17" t="str">
        <f t="shared" si="0"/>
        <v/>
      </c>
      <c r="AP4" s="23" t="str">
        <f t="shared" si="24"/>
        <v/>
      </c>
      <c r="AQ4" s="22" t="str">
        <f t="shared" si="1"/>
        <v/>
      </c>
      <c r="AR4" s="22" t="str">
        <f t="shared" si="1"/>
        <v/>
      </c>
      <c r="AS4" s="22" t="str">
        <f t="shared" si="1"/>
        <v/>
      </c>
      <c r="AT4" s="22" t="str">
        <f t="shared" si="1"/>
        <v/>
      </c>
      <c r="AU4" s="22" t="str">
        <f t="shared" si="1"/>
        <v/>
      </c>
      <c r="AV4" s="22" t="str">
        <f t="shared" si="1"/>
        <v/>
      </c>
      <c r="AW4" s="22" t="str">
        <f t="shared" si="1"/>
        <v/>
      </c>
      <c r="AX4" s="24" t="str">
        <f t="shared" si="1"/>
        <v/>
      </c>
      <c r="AY4" s="23">
        <f t="shared" si="25"/>
        <v>1</v>
      </c>
      <c r="AZ4" s="22" t="str">
        <f t="shared" si="2"/>
        <v/>
      </c>
      <c r="BA4" s="22" t="str">
        <f t="shared" si="2"/>
        <v/>
      </c>
      <c r="BB4" s="22" t="str">
        <f t="shared" si="2"/>
        <v/>
      </c>
      <c r="BC4" s="22" t="str">
        <f t="shared" si="2"/>
        <v/>
      </c>
      <c r="BD4" s="22" t="str">
        <f t="shared" si="2"/>
        <v/>
      </c>
      <c r="BE4" s="22" t="str">
        <f t="shared" si="2"/>
        <v/>
      </c>
      <c r="BF4" s="22" t="str">
        <f t="shared" si="2"/>
        <v/>
      </c>
      <c r="BG4" s="24" t="str">
        <f t="shared" si="2"/>
        <v/>
      </c>
      <c r="BH4" s="22" t="str">
        <f t="shared" si="26"/>
        <v>linReg</v>
      </c>
    </row>
    <row r="5" spans="1:60" x14ac:dyDescent="0.25">
      <c r="A5" t="s">
        <v>18</v>
      </c>
      <c r="B5" t="str">
        <f t="shared" si="3"/>
        <v>svm</v>
      </c>
      <c r="C5" s="15">
        <v>25.1907528446336</v>
      </c>
      <c r="D5" s="16">
        <v>23.2595461851236</v>
      </c>
      <c r="E5" s="16">
        <v>21.638109815410701</v>
      </c>
      <c r="F5" s="16">
        <v>26.939548511122901</v>
      </c>
      <c r="G5" s="16">
        <v>34.049791039104903</v>
      </c>
      <c r="H5" s="16">
        <v>24.4108617968602</v>
      </c>
      <c r="I5" s="16">
        <v>24.600295624819299</v>
      </c>
      <c r="J5" s="16">
        <v>18.2865295410156</v>
      </c>
      <c r="K5" s="17">
        <v>21.446474075317401</v>
      </c>
      <c r="L5" s="3" t="s">
        <v>11</v>
      </c>
      <c r="M5">
        <v>32</v>
      </c>
      <c r="N5" s="1">
        <f t="shared" si="4"/>
        <v>6.8092471553663998</v>
      </c>
      <c r="O5" s="1">
        <f t="shared" si="5"/>
        <v>8.7404538148763997</v>
      </c>
      <c r="P5" s="1">
        <f t="shared" si="6"/>
        <v>10.361890184589299</v>
      </c>
      <c r="Q5" s="1">
        <f t="shared" si="7"/>
        <v>5.0604514888770993</v>
      </c>
      <c r="R5" s="1">
        <f t="shared" si="8"/>
        <v>2.0497910391049032</v>
      </c>
      <c r="S5" s="1">
        <f t="shared" si="9"/>
        <v>7.5891382031398003</v>
      </c>
      <c r="T5" s="1">
        <f t="shared" si="10"/>
        <v>7.3997043751807006</v>
      </c>
      <c r="U5" s="1">
        <f t="shared" si="11"/>
        <v>13.7134704589844</v>
      </c>
      <c r="V5" s="1">
        <f t="shared" si="12"/>
        <v>10.553525924682599</v>
      </c>
      <c r="W5" s="13">
        <f t="shared" si="13"/>
        <v>2.0497910391049032</v>
      </c>
      <c r="X5" s="8" t="str">
        <f t="shared" si="14"/>
        <v/>
      </c>
      <c r="Y5" s="9" t="str">
        <f t="shared" si="15"/>
        <v/>
      </c>
      <c r="Z5" s="9" t="str">
        <f t="shared" si="16"/>
        <v/>
      </c>
      <c r="AA5" s="9" t="str">
        <f t="shared" si="17"/>
        <v/>
      </c>
      <c r="AB5" s="9">
        <f t="shared" si="18"/>
        <v>1</v>
      </c>
      <c r="AC5" s="9" t="str">
        <f t="shared" si="19"/>
        <v/>
      </c>
      <c r="AD5" s="9" t="str">
        <f t="shared" si="20"/>
        <v/>
      </c>
      <c r="AE5" s="9" t="str">
        <f t="shared" si="21"/>
        <v/>
      </c>
      <c r="AF5" s="9" t="str">
        <f t="shared" si="22"/>
        <v/>
      </c>
      <c r="AG5" s="15" t="str">
        <f t="shared" si="23"/>
        <v/>
      </c>
      <c r="AH5" s="16" t="str">
        <f t="shared" si="0"/>
        <v/>
      </c>
      <c r="AI5" s="16" t="str">
        <f t="shared" si="0"/>
        <v/>
      </c>
      <c r="AJ5" s="16" t="str">
        <f t="shared" si="0"/>
        <v/>
      </c>
      <c r="AK5" s="16">
        <f t="shared" si="0"/>
        <v>1</v>
      </c>
      <c r="AL5" s="16" t="str">
        <f t="shared" si="0"/>
        <v/>
      </c>
      <c r="AM5" s="16" t="str">
        <f t="shared" si="0"/>
        <v/>
      </c>
      <c r="AN5" s="16" t="str">
        <f t="shared" si="0"/>
        <v/>
      </c>
      <c r="AO5" s="17" t="str">
        <f t="shared" si="0"/>
        <v/>
      </c>
      <c r="AP5" s="23">
        <f t="shared" si="24"/>
        <v>1</v>
      </c>
      <c r="AQ5" s="22">
        <f t="shared" si="1"/>
        <v>1</v>
      </c>
      <c r="AR5" s="22" t="str">
        <f t="shared" si="1"/>
        <v/>
      </c>
      <c r="AS5" s="22">
        <f t="shared" si="1"/>
        <v>1</v>
      </c>
      <c r="AT5" s="22">
        <f t="shared" si="1"/>
        <v>1</v>
      </c>
      <c r="AU5" s="22">
        <f t="shared" si="1"/>
        <v>1</v>
      </c>
      <c r="AV5" s="22">
        <f t="shared" si="1"/>
        <v>1</v>
      </c>
      <c r="AW5" s="22" t="str">
        <f t="shared" si="1"/>
        <v/>
      </c>
      <c r="AX5" s="24" t="str">
        <f t="shared" si="1"/>
        <v/>
      </c>
      <c r="AY5" s="23">
        <f t="shared" si="25"/>
        <v>1</v>
      </c>
      <c r="AZ5" s="22">
        <f t="shared" si="2"/>
        <v>1</v>
      </c>
      <c r="BA5" s="22">
        <f t="shared" si="2"/>
        <v>1</v>
      </c>
      <c r="BB5" s="22">
        <f t="shared" si="2"/>
        <v>1</v>
      </c>
      <c r="BC5" s="22">
        <f t="shared" si="2"/>
        <v>1</v>
      </c>
      <c r="BD5" s="22">
        <f t="shared" si="2"/>
        <v>1</v>
      </c>
      <c r="BE5" s="22">
        <f t="shared" si="2"/>
        <v>1</v>
      </c>
      <c r="BF5" s="22">
        <f t="shared" si="2"/>
        <v>1</v>
      </c>
      <c r="BG5" s="24">
        <f t="shared" si="2"/>
        <v>1</v>
      </c>
      <c r="BH5" s="22" t="str">
        <f t="shared" si="26"/>
        <v>svm</v>
      </c>
    </row>
    <row r="6" spans="1:60" x14ac:dyDescent="0.25">
      <c r="A6" t="s">
        <v>19</v>
      </c>
      <c r="B6" t="str">
        <f t="shared" si="3"/>
        <v>linReg</v>
      </c>
      <c r="C6" s="15">
        <v>54.462166969883299</v>
      </c>
      <c r="D6" s="16">
        <v>52.808382388043398</v>
      </c>
      <c r="E6" s="16">
        <v>48.354334407214701</v>
      </c>
      <c r="F6" s="16">
        <v>48.1718814634716</v>
      </c>
      <c r="G6" s="16">
        <v>34.477464395050902</v>
      </c>
      <c r="H6" s="16">
        <v>41.232780077558303</v>
      </c>
      <c r="I6" s="16">
        <v>27.520345975544799</v>
      </c>
      <c r="J6" s="16">
        <v>29.7405300140381</v>
      </c>
      <c r="K6" s="17">
        <v>47.516185760497997</v>
      </c>
      <c r="L6" s="3" t="s">
        <v>11</v>
      </c>
      <c r="M6">
        <v>63</v>
      </c>
      <c r="N6" s="1">
        <f t="shared" si="4"/>
        <v>8.5378330301167011</v>
      </c>
      <c r="O6" s="1">
        <f t="shared" si="5"/>
        <v>10.191617611956602</v>
      </c>
      <c r="P6" s="1">
        <f t="shared" si="6"/>
        <v>14.645665592785299</v>
      </c>
      <c r="Q6" s="1">
        <f t="shared" si="7"/>
        <v>14.8281185365284</v>
      </c>
      <c r="R6" s="1">
        <f t="shared" si="8"/>
        <v>28.522535604949098</v>
      </c>
      <c r="S6" s="1">
        <f t="shared" si="9"/>
        <v>21.767219922441697</v>
      </c>
      <c r="T6" s="1">
        <f t="shared" si="10"/>
        <v>35.479654024455201</v>
      </c>
      <c r="U6" s="1">
        <f t="shared" si="11"/>
        <v>33.2594699859619</v>
      </c>
      <c r="V6" s="1">
        <f t="shared" si="12"/>
        <v>15.483814239502003</v>
      </c>
      <c r="W6" s="13">
        <f t="shared" si="13"/>
        <v>8.5378330301167011</v>
      </c>
      <c r="X6" s="8">
        <f t="shared" si="14"/>
        <v>1</v>
      </c>
      <c r="Y6" s="9" t="str">
        <f t="shared" si="15"/>
        <v/>
      </c>
      <c r="Z6" s="9" t="str">
        <f t="shared" si="16"/>
        <v/>
      </c>
      <c r="AA6" s="9" t="str">
        <f t="shared" si="17"/>
        <v/>
      </c>
      <c r="AB6" s="9" t="str">
        <f t="shared" si="18"/>
        <v/>
      </c>
      <c r="AC6" s="9" t="str">
        <f t="shared" si="19"/>
        <v/>
      </c>
      <c r="AD6" s="9" t="str">
        <f t="shared" si="20"/>
        <v/>
      </c>
      <c r="AE6" s="9" t="str">
        <f t="shared" si="21"/>
        <v/>
      </c>
      <c r="AF6" s="9" t="str">
        <f t="shared" si="22"/>
        <v/>
      </c>
      <c r="AG6" s="15" t="str">
        <f t="shared" si="23"/>
        <v/>
      </c>
      <c r="AH6" s="16" t="str">
        <f t="shared" si="0"/>
        <v/>
      </c>
      <c r="AI6" s="16" t="str">
        <f t="shared" si="0"/>
        <v/>
      </c>
      <c r="AJ6" s="16" t="str">
        <f t="shared" si="0"/>
        <v/>
      </c>
      <c r="AK6" s="16" t="str">
        <f t="shared" si="0"/>
        <v/>
      </c>
      <c r="AL6" s="16" t="str">
        <f t="shared" si="0"/>
        <v/>
      </c>
      <c r="AM6" s="16" t="str">
        <f t="shared" si="0"/>
        <v/>
      </c>
      <c r="AN6" s="16" t="str">
        <f t="shared" si="0"/>
        <v/>
      </c>
      <c r="AO6" s="17" t="str">
        <f t="shared" si="0"/>
        <v/>
      </c>
      <c r="AP6" s="23">
        <f t="shared" si="24"/>
        <v>1</v>
      </c>
      <c r="AQ6" s="22" t="str">
        <f t="shared" si="1"/>
        <v/>
      </c>
      <c r="AR6" s="22" t="str">
        <f t="shared" si="1"/>
        <v/>
      </c>
      <c r="AS6" s="22" t="str">
        <f t="shared" si="1"/>
        <v/>
      </c>
      <c r="AT6" s="22" t="str">
        <f t="shared" si="1"/>
        <v/>
      </c>
      <c r="AU6" s="22" t="str">
        <f t="shared" si="1"/>
        <v/>
      </c>
      <c r="AV6" s="22" t="str">
        <f t="shared" si="1"/>
        <v/>
      </c>
      <c r="AW6" s="22" t="str">
        <f t="shared" si="1"/>
        <v/>
      </c>
      <c r="AX6" s="24" t="str">
        <f t="shared" si="1"/>
        <v/>
      </c>
      <c r="AY6" s="23">
        <f t="shared" si="25"/>
        <v>1</v>
      </c>
      <c r="AZ6" s="22">
        <f t="shared" si="2"/>
        <v>1</v>
      </c>
      <c r="BA6" s="22">
        <f t="shared" si="2"/>
        <v>1</v>
      </c>
      <c r="BB6" s="22">
        <f t="shared" si="2"/>
        <v>1</v>
      </c>
      <c r="BC6" s="22" t="str">
        <f t="shared" si="2"/>
        <v/>
      </c>
      <c r="BD6" s="22" t="str">
        <f t="shared" si="2"/>
        <v/>
      </c>
      <c r="BE6" s="22" t="str">
        <f t="shared" si="2"/>
        <v/>
      </c>
      <c r="BF6" s="22" t="str">
        <f t="shared" si="2"/>
        <v/>
      </c>
      <c r="BG6" s="24" t="str">
        <f t="shared" si="2"/>
        <v/>
      </c>
      <c r="BH6" s="22" t="str">
        <f t="shared" si="26"/>
        <v>linReg</v>
      </c>
    </row>
    <row r="7" spans="1:60" x14ac:dyDescent="0.25">
      <c r="A7" t="s">
        <v>21</v>
      </c>
      <c r="B7" t="str">
        <f t="shared" si="3"/>
        <v>svm</v>
      </c>
      <c r="C7" s="15">
        <v>41.178728138714398</v>
      </c>
      <c r="D7" s="16">
        <v>39.158431910383896</v>
      </c>
      <c r="E7" s="16">
        <v>35.299380161059503</v>
      </c>
      <c r="F7" s="16">
        <v>26.939548511122901</v>
      </c>
      <c r="G7" s="16">
        <v>38.5494720168954</v>
      </c>
      <c r="H7" s="16">
        <v>32.431107053139499</v>
      </c>
      <c r="I7" s="16">
        <v>26.242073361232801</v>
      </c>
      <c r="J7" s="16">
        <v>20.265529632568398</v>
      </c>
      <c r="K7" s="17">
        <v>21.0346069335938</v>
      </c>
      <c r="L7" s="3" t="s">
        <v>11</v>
      </c>
      <c r="M7">
        <v>37.5</v>
      </c>
      <c r="N7" s="1">
        <f t="shared" si="4"/>
        <v>3.6787281387143977</v>
      </c>
      <c r="O7" s="1">
        <f t="shared" si="5"/>
        <v>1.6584319103838965</v>
      </c>
      <c r="P7" s="1">
        <f t="shared" si="6"/>
        <v>2.2006198389404972</v>
      </c>
      <c r="Q7" s="1">
        <f t="shared" si="7"/>
        <v>10.560451488877099</v>
      </c>
      <c r="R7" s="1">
        <f t="shared" si="8"/>
        <v>1.0494720168954004</v>
      </c>
      <c r="S7" s="1">
        <f t="shared" si="9"/>
        <v>5.0688929468605011</v>
      </c>
      <c r="T7" s="1">
        <f t="shared" si="10"/>
        <v>11.257926638767199</v>
      </c>
      <c r="U7" s="1">
        <f t="shared" si="11"/>
        <v>17.234470367431602</v>
      </c>
      <c r="V7" s="1">
        <f t="shared" si="12"/>
        <v>16.4653930664062</v>
      </c>
      <c r="W7" s="13">
        <f t="shared" si="13"/>
        <v>1.0494720168954004</v>
      </c>
      <c r="X7" s="8" t="str">
        <f t="shared" si="14"/>
        <v/>
      </c>
      <c r="Y7" s="9" t="str">
        <f t="shared" si="15"/>
        <v/>
      </c>
      <c r="Z7" s="9" t="str">
        <f t="shared" si="16"/>
        <v/>
      </c>
      <c r="AA7" s="9" t="str">
        <f t="shared" si="17"/>
        <v/>
      </c>
      <c r="AB7" s="9">
        <f t="shared" si="18"/>
        <v>1</v>
      </c>
      <c r="AC7" s="9" t="str">
        <f t="shared" si="19"/>
        <v/>
      </c>
      <c r="AD7" s="9" t="str">
        <f t="shared" si="20"/>
        <v/>
      </c>
      <c r="AE7" s="9" t="str">
        <f t="shared" si="21"/>
        <v/>
      </c>
      <c r="AF7" s="9" t="str">
        <f t="shared" si="22"/>
        <v/>
      </c>
      <c r="AG7" s="15">
        <f t="shared" si="23"/>
        <v>1</v>
      </c>
      <c r="AH7" s="16">
        <f t="shared" si="0"/>
        <v>1</v>
      </c>
      <c r="AI7" s="16">
        <f t="shared" si="0"/>
        <v>1</v>
      </c>
      <c r="AJ7" s="16" t="str">
        <f t="shared" si="0"/>
        <v/>
      </c>
      <c r="AK7" s="16">
        <f t="shared" si="0"/>
        <v>1</v>
      </c>
      <c r="AL7" s="16" t="str">
        <f t="shared" si="0"/>
        <v/>
      </c>
      <c r="AM7" s="16" t="str">
        <f t="shared" si="0"/>
        <v/>
      </c>
      <c r="AN7" s="16" t="str">
        <f t="shared" si="0"/>
        <v/>
      </c>
      <c r="AO7" s="17" t="str">
        <f t="shared" si="0"/>
        <v/>
      </c>
      <c r="AP7" s="23">
        <f t="shared" si="24"/>
        <v>1</v>
      </c>
      <c r="AQ7" s="22">
        <f t="shared" si="1"/>
        <v>1</v>
      </c>
      <c r="AR7" s="22">
        <f t="shared" si="1"/>
        <v>1</v>
      </c>
      <c r="AS7" s="22" t="str">
        <f t="shared" si="1"/>
        <v/>
      </c>
      <c r="AT7" s="22">
        <f t="shared" si="1"/>
        <v>1</v>
      </c>
      <c r="AU7" s="22">
        <f t="shared" si="1"/>
        <v>1</v>
      </c>
      <c r="AV7" s="22" t="str">
        <f t="shared" si="1"/>
        <v/>
      </c>
      <c r="AW7" s="22" t="str">
        <f t="shared" si="1"/>
        <v/>
      </c>
      <c r="AX7" s="24" t="str">
        <f t="shared" si="1"/>
        <v/>
      </c>
      <c r="AY7" s="23">
        <f t="shared" si="25"/>
        <v>1</v>
      </c>
      <c r="AZ7" s="22">
        <f t="shared" si="2"/>
        <v>1</v>
      </c>
      <c r="BA7" s="22">
        <f t="shared" si="2"/>
        <v>1</v>
      </c>
      <c r="BB7" s="22">
        <f t="shared" si="2"/>
        <v>1</v>
      </c>
      <c r="BC7" s="22">
        <f t="shared" si="2"/>
        <v>1</v>
      </c>
      <c r="BD7" s="22">
        <f t="shared" si="2"/>
        <v>1</v>
      </c>
      <c r="BE7" s="22">
        <f t="shared" si="2"/>
        <v>1</v>
      </c>
      <c r="BF7" s="22" t="str">
        <f t="shared" si="2"/>
        <v/>
      </c>
      <c r="BG7" s="24" t="str">
        <f t="shared" si="2"/>
        <v/>
      </c>
      <c r="BH7" s="22" t="str">
        <f t="shared" si="26"/>
        <v>svm</v>
      </c>
    </row>
    <row r="8" spans="1:60" x14ac:dyDescent="0.25">
      <c r="A8" t="s">
        <v>22</v>
      </c>
      <c r="B8" t="str">
        <f t="shared" si="3"/>
        <v>Keras</v>
      </c>
      <c r="C8" s="15">
        <v>26.996285633256299</v>
      </c>
      <c r="D8" s="16">
        <v>25.145356121673299</v>
      </c>
      <c r="E8" s="16">
        <v>20.513887061476598</v>
      </c>
      <c r="F8" s="16">
        <v>26.939548511122901</v>
      </c>
      <c r="G8" s="16">
        <v>25.550077770992299</v>
      </c>
      <c r="H8" s="16">
        <v>21.996983629696899</v>
      </c>
      <c r="I8" s="16">
        <v>25.3819867074805</v>
      </c>
      <c r="J8" s="16">
        <v>22.031530380248999</v>
      </c>
      <c r="K8" s="17">
        <v>36.228469848632798</v>
      </c>
      <c r="L8" s="3" t="s">
        <v>11</v>
      </c>
      <c r="M8">
        <v>37</v>
      </c>
      <c r="N8" s="1">
        <f t="shared" si="4"/>
        <v>10.003714366743701</v>
      </c>
      <c r="O8" s="1">
        <f t="shared" si="5"/>
        <v>11.854643878326701</v>
      </c>
      <c r="P8" s="1">
        <f t="shared" si="6"/>
        <v>16.486112938523402</v>
      </c>
      <c r="Q8" s="1">
        <f t="shared" si="7"/>
        <v>10.060451488877099</v>
      </c>
      <c r="R8" s="1">
        <f t="shared" si="8"/>
        <v>11.449922229007701</v>
      </c>
      <c r="S8" s="1">
        <f t="shared" si="9"/>
        <v>15.003016370303101</v>
      </c>
      <c r="T8" s="1">
        <f t="shared" si="10"/>
        <v>11.6180132925195</v>
      </c>
      <c r="U8" s="1">
        <f t="shared" si="11"/>
        <v>14.968469619751001</v>
      </c>
      <c r="V8" s="1">
        <f t="shared" si="12"/>
        <v>0.77153015136720171</v>
      </c>
      <c r="W8" s="13">
        <f t="shared" si="13"/>
        <v>0.77153015136720171</v>
      </c>
      <c r="X8" s="8" t="str">
        <f t="shared" si="14"/>
        <v/>
      </c>
      <c r="Y8" s="9" t="str">
        <f t="shared" si="15"/>
        <v/>
      </c>
      <c r="Z8" s="9" t="str">
        <f t="shared" si="16"/>
        <v/>
      </c>
      <c r="AA8" s="9" t="str">
        <f t="shared" si="17"/>
        <v/>
      </c>
      <c r="AB8" s="9" t="str">
        <f t="shared" si="18"/>
        <v/>
      </c>
      <c r="AC8" s="9" t="str">
        <f t="shared" si="19"/>
        <v/>
      </c>
      <c r="AD8" s="9" t="str">
        <f t="shared" si="20"/>
        <v/>
      </c>
      <c r="AE8" s="9" t="str">
        <f t="shared" si="21"/>
        <v/>
      </c>
      <c r="AF8" s="9">
        <f t="shared" si="22"/>
        <v>1</v>
      </c>
      <c r="AG8" s="15" t="str">
        <f t="shared" si="23"/>
        <v/>
      </c>
      <c r="AH8" s="16" t="str">
        <f t="shared" si="0"/>
        <v/>
      </c>
      <c r="AI8" s="16" t="str">
        <f t="shared" si="0"/>
        <v/>
      </c>
      <c r="AJ8" s="16" t="str">
        <f t="shared" si="0"/>
        <v/>
      </c>
      <c r="AK8" s="16" t="str">
        <f t="shared" si="0"/>
        <v/>
      </c>
      <c r="AL8" s="16" t="str">
        <f t="shared" si="0"/>
        <v/>
      </c>
      <c r="AM8" s="16" t="str">
        <f t="shared" si="0"/>
        <v/>
      </c>
      <c r="AN8" s="16" t="str">
        <f t="shared" si="0"/>
        <v/>
      </c>
      <c r="AO8" s="17">
        <f t="shared" si="0"/>
        <v>1</v>
      </c>
      <c r="AP8" s="23" t="str">
        <f t="shared" si="24"/>
        <v/>
      </c>
      <c r="AQ8" s="22" t="str">
        <f t="shared" si="1"/>
        <v/>
      </c>
      <c r="AR8" s="22" t="str">
        <f t="shared" si="1"/>
        <v/>
      </c>
      <c r="AS8" s="22" t="str">
        <f t="shared" si="1"/>
        <v/>
      </c>
      <c r="AT8" s="22" t="str">
        <f t="shared" si="1"/>
        <v/>
      </c>
      <c r="AU8" s="22" t="str">
        <f t="shared" si="1"/>
        <v/>
      </c>
      <c r="AV8" s="22" t="str">
        <f t="shared" si="1"/>
        <v/>
      </c>
      <c r="AW8" s="22" t="str">
        <f t="shared" si="1"/>
        <v/>
      </c>
      <c r="AX8" s="24">
        <f t="shared" si="1"/>
        <v>1</v>
      </c>
      <c r="AY8" s="23">
        <f t="shared" si="25"/>
        <v>1</v>
      </c>
      <c r="AZ8" s="22">
        <f t="shared" si="2"/>
        <v>1</v>
      </c>
      <c r="BA8" s="22" t="str">
        <f t="shared" si="2"/>
        <v/>
      </c>
      <c r="BB8" s="22">
        <f t="shared" si="2"/>
        <v>1</v>
      </c>
      <c r="BC8" s="22">
        <f t="shared" si="2"/>
        <v>1</v>
      </c>
      <c r="BD8" s="22" t="str">
        <f t="shared" si="2"/>
        <v/>
      </c>
      <c r="BE8" s="22">
        <f t="shared" si="2"/>
        <v>1</v>
      </c>
      <c r="BF8" s="22">
        <f t="shared" si="2"/>
        <v>1</v>
      </c>
      <c r="BG8" s="24">
        <f t="shared" si="2"/>
        <v>1</v>
      </c>
      <c r="BH8" s="22" t="str">
        <f t="shared" si="26"/>
        <v>Keras</v>
      </c>
    </row>
    <row r="9" spans="1:60" x14ac:dyDescent="0.25">
      <c r="A9" t="s">
        <v>23</v>
      </c>
      <c r="B9" t="str">
        <f t="shared" si="3"/>
        <v>svm</v>
      </c>
      <c r="C9" s="15">
        <v>58.949247033992499</v>
      </c>
      <c r="D9" s="16">
        <v>57.142590215933097</v>
      </c>
      <c r="E9" s="16">
        <v>55.644036858511797</v>
      </c>
      <c r="F9" s="16">
        <v>58.500000000000497</v>
      </c>
      <c r="G9" s="16">
        <v>21.9151531651898</v>
      </c>
      <c r="H9" s="16">
        <v>49.870413598828101</v>
      </c>
      <c r="I9" s="16">
        <v>37.609074373821301</v>
      </c>
      <c r="J9" s="16">
        <v>52.026409149169901</v>
      </c>
      <c r="K9" s="17">
        <v>36.869602203369098</v>
      </c>
      <c r="L9" s="3" t="s">
        <v>11</v>
      </c>
      <c r="M9">
        <v>15</v>
      </c>
      <c r="N9" s="1">
        <f t="shared" si="4"/>
        <v>43.949247033992499</v>
      </c>
      <c r="O9" s="1">
        <f t="shared" si="5"/>
        <v>42.142590215933097</v>
      </c>
      <c r="P9" s="1">
        <f t="shared" si="6"/>
        <v>40.644036858511797</v>
      </c>
      <c r="Q9" s="1">
        <f t="shared" si="7"/>
        <v>43.500000000000497</v>
      </c>
      <c r="R9" s="1">
        <f t="shared" si="8"/>
        <v>6.9151531651897997</v>
      </c>
      <c r="S9" s="1">
        <f t="shared" si="9"/>
        <v>34.870413598828101</v>
      </c>
      <c r="T9" s="1">
        <f t="shared" si="10"/>
        <v>22.609074373821301</v>
      </c>
      <c r="U9" s="1">
        <f t="shared" si="11"/>
        <v>37.026409149169901</v>
      </c>
      <c r="V9" s="1">
        <f t="shared" si="12"/>
        <v>21.869602203369098</v>
      </c>
      <c r="W9" s="13">
        <f t="shared" si="13"/>
        <v>6.9151531651897997</v>
      </c>
      <c r="X9" s="8" t="str">
        <f t="shared" si="14"/>
        <v/>
      </c>
      <c r="Y9" s="9" t="str">
        <f t="shared" si="15"/>
        <v/>
      </c>
      <c r="Z9" s="9" t="str">
        <f t="shared" si="16"/>
        <v/>
      </c>
      <c r="AA9" s="9" t="str">
        <f t="shared" si="17"/>
        <v/>
      </c>
      <c r="AB9" s="9">
        <f t="shared" si="18"/>
        <v>1</v>
      </c>
      <c r="AC9" s="9" t="str">
        <f t="shared" si="19"/>
        <v/>
      </c>
      <c r="AD9" s="9" t="str">
        <f t="shared" si="20"/>
        <v/>
      </c>
      <c r="AE9" s="9" t="str">
        <f t="shared" si="21"/>
        <v/>
      </c>
      <c r="AF9" s="9" t="str">
        <f t="shared" si="22"/>
        <v/>
      </c>
      <c r="AG9" s="15" t="str">
        <f t="shared" si="23"/>
        <v/>
      </c>
      <c r="AH9" s="16" t="str">
        <f t="shared" si="0"/>
        <v/>
      </c>
      <c r="AI9" s="16" t="str">
        <f t="shared" si="0"/>
        <v/>
      </c>
      <c r="AJ9" s="16" t="str">
        <f t="shared" si="0"/>
        <v/>
      </c>
      <c r="AK9" s="16" t="str">
        <f t="shared" si="0"/>
        <v/>
      </c>
      <c r="AL9" s="16" t="str">
        <f t="shared" si="0"/>
        <v/>
      </c>
      <c r="AM9" s="16" t="str">
        <f t="shared" si="0"/>
        <v/>
      </c>
      <c r="AN9" s="16" t="str">
        <f t="shared" si="0"/>
        <v/>
      </c>
      <c r="AO9" s="17" t="str">
        <f t="shared" si="0"/>
        <v/>
      </c>
      <c r="AP9" s="23" t="str">
        <f t="shared" si="24"/>
        <v/>
      </c>
      <c r="AQ9" s="22" t="str">
        <f t="shared" si="1"/>
        <v/>
      </c>
      <c r="AR9" s="22" t="str">
        <f t="shared" si="1"/>
        <v/>
      </c>
      <c r="AS9" s="22" t="str">
        <f t="shared" si="1"/>
        <v/>
      </c>
      <c r="AT9" s="22">
        <f t="shared" si="1"/>
        <v>1</v>
      </c>
      <c r="AU9" s="22" t="str">
        <f t="shared" si="1"/>
        <v/>
      </c>
      <c r="AV9" s="22" t="str">
        <f t="shared" si="1"/>
        <v/>
      </c>
      <c r="AW9" s="22" t="str">
        <f t="shared" si="1"/>
        <v/>
      </c>
      <c r="AX9" s="24" t="str">
        <f t="shared" si="1"/>
        <v/>
      </c>
      <c r="AY9" s="23" t="str">
        <f t="shared" si="25"/>
        <v/>
      </c>
      <c r="AZ9" s="22" t="str">
        <f t="shared" si="2"/>
        <v/>
      </c>
      <c r="BA9" s="22" t="str">
        <f t="shared" si="2"/>
        <v/>
      </c>
      <c r="BB9" s="22" t="str">
        <f t="shared" si="2"/>
        <v/>
      </c>
      <c r="BC9" s="22">
        <f t="shared" si="2"/>
        <v>1</v>
      </c>
      <c r="BD9" s="22" t="str">
        <f t="shared" si="2"/>
        <v/>
      </c>
      <c r="BE9" s="22" t="str">
        <f t="shared" si="2"/>
        <v/>
      </c>
      <c r="BF9" s="22" t="str">
        <f t="shared" si="2"/>
        <v/>
      </c>
      <c r="BG9" s="24" t="str">
        <f t="shared" si="2"/>
        <v/>
      </c>
      <c r="BH9" s="22" t="str">
        <f t="shared" si="26"/>
        <v>svm</v>
      </c>
    </row>
    <row r="10" spans="1:60" x14ac:dyDescent="0.25">
      <c r="A10" t="s">
        <v>52</v>
      </c>
      <c r="B10" t="str">
        <f t="shared" si="3"/>
        <v>svm</v>
      </c>
      <c r="C10" s="15">
        <v>31.472068251285499</v>
      </c>
      <c r="D10" s="16">
        <v>29.355861781065801</v>
      </c>
      <c r="E10" s="16">
        <v>26.997190736780599</v>
      </c>
      <c r="F10" s="16">
        <v>26.939548511122901</v>
      </c>
      <c r="G10" s="16">
        <v>17.2531251265567</v>
      </c>
      <c r="H10" s="16">
        <v>25.8599264647765</v>
      </c>
      <c r="I10" s="16">
        <v>24.495617867393801</v>
      </c>
      <c r="J10" s="16">
        <v>24.289529800415</v>
      </c>
      <c r="K10" s="17">
        <v>25.3698406219482</v>
      </c>
      <c r="L10" s="3" t="s">
        <v>11</v>
      </c>
      <c r="M10">
        <v>19</v>
      </c>
      <c r="N10" s="1">
        <f t="shared" si="4"/>
        <v>12.472068251285499</v>
      </c>
      <c r="O10" s="1">
        <f t="shared" si="5"/>
        <v>10.355861781065801</v>
      </c>
      <c r="P10" s="1">
        <f t="shared" si="6"/>
        <v>7.997190736780599</v>
      </c>
      <c r="Q10" s="1">
        <f t="shared" si="7"/>
        <v>7.9395485111229007</v>
      </c>
      <c r="R10" s="1">
        <f t="shared" si="8"/>
        <v>1.7468748734432999</v>
      </c>
      <c r="S10" s="1">
        <f t="shared" si="9"/>
        <v>6.8599264647764997</v>
      </c>
      <c r="T10" s="1">
        <f t="shared" si="10"/>
        <v>5.4956178673938005</v>
      </c>
      <c r="U10" s="1">
        <f t="shared" si="11"/>
        <v>5.289529800415</v>
      </c>
      <c r="V10" s="1">
        <f t="shared" si="12"/>
        <v>6.3698406219481996</v>
      </c>
      <c r="W10" s="13">
        <f t="shared" si="13"/>
        <v>1.7468748734432999</v>
      </c>
      <c r="X10" s="8" t="str">
        <f t="shared" si="14"/>
        <v/>
      </c>
      <c r="Y10" s="9" t="str">
        <f t="shared" si="15"/>
        <v/>
      </c>
      <c r="Z10" s="9" t="str">
        <f t="shared" si="16"/>
        <v/>
      </c>
      <c r="AA10" s="9" t="str">
        <f t="shared" si="17"/>
        <v/>
      </c>
      <c r="AB10" s="9">
        <f t="shared" si="18"/>
        <v>1</v>
      </c>
      <c r="AC10" s="9" t="str">
        <f t="shared" si="19"/>
        <v/>
      </c>
      <c r="AD10" s="9" t="str">
        <f t="shared" si="20"/>
        <v/>
      </c>
      <c r="AE10" s="9" t="str">
        <f t="shared" si="21"/>
        <v/>
      </c>
      <c r="AF10" s="9" t="str">
        <f t="shared" si="22"/>
        <v/>
      </c>
      <c r="AG10" s="15" t="str">
        <f t="shared" si="23"/>
        <v/>
      </c>
      <c r="AH10" s="16" t="str">
        <f t="shared" si="0"/>
        <v/>
      </c>
      <c r="AI10" s="16" t="str">
        <f t="shared" si="0"/>
        <v/>
      </c>
      <c r="AJ10" s="16" t="str">
        <f t="shared" si="0"/>
        <v/>
      </c>
      <c r="AK10" s="16">
        <f t="shared" si="0"/>
        <v>1</v>
      </c>
      <c r="AL10" s="16" t="str">
        <f t="shared" si="0"/>
        <v/>
      </c>
      <c r="AM10" s="16" t="str">
        <f t="shared" si="0"/>
        <v/>
      </c>
      <c r="AN10" s="16" t="str">
        <f t="shared" si="0"/>
        <v/>
      </c>
      <c r="AO10" s="17" t="str">
        <f t="shared" si="0"/>
        <v/>
      </c>
      <c r="AP10" s="23" t="str">
        <f t="shared" si="24"/>
        <v/>
      </c>
      <c r="AQ10" s="22" t="str">
        <f t="shared" si="1"/>
        <v/>
      </c>
      <c r="AR10" s="22">
        <f t="shared" si="1"/>
        <v>1</v>
      </c>
      <c r="AS10" s="22">
        <f t="shared" si="1"/>
        <v>1</v>
      </c>
      <c r="AT10" s="22">
        <f t="shared" si="1"/>
        <v>1</v>
      </c>
      <c r="AU10" s="22">
        <f t="shared" si="1"/>
        <v>1</v>
      </c>
      <c r="AV10" s="22">
        <f t="shared" si="1"/>
        <v>1</v>
      </c>
      <c r="AW10" s="22">
        <f t="shared" si="1"/>
        <v>1</v>
      </c>
      <c r="AX10" s="24">
        <f t="shared" si="1"/>
        <v>1</v>
      </c>
      <c r="AY10" s="23">
        <f t="shared" si="25"/>
        <v>1</v>
      </c>
      <c r="AZ10" s="22">
        <f t="shared" si="2"/>
        <v>1</v>
      </c>
      <c r="BA10" s="22">
        <f t="shared" si="2"/>
        <v>1</v>
      </c>
      <c r="BB10" s="22">
        <f t="shared" si="2"/>
        <v>1</v>
      </c>
      <c r="BC10" s="22">
        <f t="shared" si="2"/>
        <v>1</v>
      </c>
      <c r="BD10" s="22">
        <f t="shared" si="2"/>
        <v>1</v>
      </c>
      <c r="BE10" s="22">
        <f t="shared" si="2"/>
        <v>1</v>
      </c>
      <c r="BF10" s="22">
        <f t="shared" si="2"/>
        <v>1</v>
      </c>
      <c r="BG10" s="24">
        <f t="shared" si="2"/>
        <v>1</v>
      </c>
      <c r="BH10" s="22" t="str">
        <f t="shared" si="26"/>
        <v>svm</v>
      </c>
    </row>
    <row r="11" spans="1:60" x14ac:dyDescent="0.25">
      <c r="A11" t="s">
        <v>25</v>
      </c>
      <c r="B11" t="str">
        <f t="shared" si="3"/>
        <v>Cube</v>
      </c>
      <c r="C11" s="15">
        <v>32.256790785563801</v>
      </c>
      <c r="D11" s="16">
        <v>30.651143716569301</v>
      </c>
      <c r="E11" s="16">
        <v>26.498782909821301</v>
      </c>
      <c r="F11" s="16">
        <v>26.939548511122901</v>
      </c>
      <c r="G11" s="16">
        <v>1.7631218852825301</v>
      </c>
      <c r="H11" s="16">
        <v>25.750028483680602</v>
      </c>
      <c r="I11" s="16">
        <v>29.124250163510101</v>
      </c>
      <c r="J11" s="16">
        <v>24.1905307769775</v>
      </c>
      <c r="K11" s="17">
        <v>25.4634494781494</v>
      </c>
      <c r="L11" s="3" t="s">
        <v>11</v>
      </c>
      <c r="M11">
        <v>15.5</v>
      </c>
      <c r="N11" s="1">
        <f t="shared" si="4"/>
        <v>16.756790785563801</v>
      </c>
      <c r="O11" s="1">
        <f t="shared" si="5"/>
        <v>15.151143716569301</v>
      </c>
      <c r="P11" s="1">
        <f t="shared" si="6"/>
        <v>10.998782909821301</v>
      </c>
      <c r="Q11" s="1">
        <f t="shared" si="7"/>
        <v>11.439548511122901</v>
      </c>
      <c r="R11" s="1">
        <f t="shared" si="8"/>
        <v>13.73687811471747</v>
      </c>
      <c r="S11" s="1">
        <f t="shared" si="9"/>
        <v>10.250028483680602</v>
      </c>
      <c r="T11" s="1">
        <f t="shared" si="10"/>
        <v>13.624250163510101</v>
      </c>
      <c r="U11" s="1">
        <f t="shared" si="11"/>
        <v>8.6905307769775</v>
      </c>
      <c r="V11" s="1">
        <f t="shared" si="12"/>
        <v>9.9634494781493999</v>
      </c>
      <c r="W11" s="13">
        <f t="shared" si="13"/>
        <v>8.6905307769775</v>
      </c>
      <c r="X11" s="8" t="str">
        <f t="shared" si="14"/>
        <v/>
      </c>
      <c r="Y11" s="9" t="str">
        <f t="shared" si="15"/>
        <v/>
      </c>
      <c r="Z11" s="9" t="str">
        <f t="shared" si="16"/>
        <v/>
      </c>
      <c r="AA11" s="9" t="str">
        <f t="shared" si="17"/>
        <v/>
      </c>
      <c r="AB11" s="9" t="str">
        <f t="shared" si="18"/>
        <v/>
      </c>
      <c r="AC11" s="9" t="str">
        <f t="shared" si="19"/>
        <v/>
      </c>
      <c r="AD11" s="9" t="str">
        <f t="shared" si="20"/>
        <v/>
      </c>
      <c r="AE11" s="9">
        <f t="shared" si="21"/>
        <v>1</v>
      </c>
      <c r="AF11" s="9" t="str">
        <f t="shared" si="22"/>
        <v/>
      </c>
      <c r="AG11" s="15" t="str">
        <f t="shared" si="23"/>
        <v/>
      </c>
      <c r="AH11" s="16" t="str">
        <f t="shared" si="0"/>
        <v/>
      </c>
      <c r="AI11" s="16" t="str">
        <f t="shared" si="0"/>
        <v/>
      </c>
      <c r="AJ11" s="16" t="str">
        <f t="shared" si="0"/>
        <v/>
      </c>
      <c r="AK11" s="16" t="str">
        <f t="shared" si="0"/>
        <v/>
      </c>
      <c r="AL11" s="16" t="str">
        <f t="shared" si="0"/>
        <v/>
      </c>
      <c r="AM11" s="16" t="str">
        <f t="shared" si="0"/>
        <v/>
      </c>
      <c r="AN11" s="16" t="str">
        <f t="shared" si="0"/>
        <v/>
      </c>
      <c r="AO11" s="17" t="str">
        <f t="shared" si="0"/>
        <v/>
      </c>
      <c r="AP11" s="23" t="str">
        <f t="shared" si="24"/>
        <v/>
      </c>
      <c r="AQ11" s="22" t="str">
        <f t="shared" si="1"/>
        <v/>
      </c>
      <c r="AR11" s="22" t="str">
        <f t="shared" si="1"/>
        <v/>
      </c>
      <c r="AS11" s="22" t="str">
        <f t="shared" si="1"/>
        <v/>
      </c>
      <c r="AT11" s="22" t="str">
        <f t="shared" si="1"/>
        <v/>
      </c>
      <c r="AU11" s="22" t="str">
        <f t="shared" si="1"/>
        <v/>
      </c>
      <c r="AV11" s="22" t="str">
        <f t="shared" si="1"/>
        <v/>
      </c>
      <c r="AW11" s="22">
        <f t="shared" si="1"/>
        <v>1</v>
      </c>
      <c r="AX11" s="24">
        <f t="shared" si="1"/>
        <v>1</v>
      </c>
      <c r="AY11" s="23" t="str">
        <f t="shared" si="25"/>
        <v/>
      </c>
      <c r="AZ11" s="22" t="str">
        <f t="shared" si="2"/>
        <v/>
      </c>
      <c r="BA11" s="22">
        <f t="shared" si="2"/>
        <v>1</v>
      </c>
      <c r="BB11" s="22">
        <f t="shared" si="2"/>
        <v>1</v>
      </c>
      <c r="BC11" s="22">
        <f t="shared" si="2"/>
        <v>1</v>
      </c>
      <c r="BD11" s="22">
        <f t="shared" si="2"/>
        <v>1</v>
      </c>
      <c r="BE11" s="22">
        <f t="shared" si="2"/>
        <v>1</v>
      </c>
      <c r="BF11" s="22">
        <f t="shared" si="2"/>
        <v>1</v>
      </c>
      <c r="BG11" s="24">
        <f t="shared" si="2"/>
        <v>1</v>
      </c>
      <c r="BH11" s="22" t="str">
        <f t="shared" si="26"/>
        <v>Cube</v>
      </c>
    </row>
    <row r="12" spans="1:60" x14ac:dyDescent="0.25">
      <c r="A12" t="s">
        <v>20</v>
      </c>
      <c r="B12" t="str">
        <f t="shared" si="3"/>
        <v/>
      </c>
      <c r="C12" s="15">
        <v>23.1520317260747</v>
      </c>
      <c r="D12" s="16">
        <v>21.316858853949501</v>
      </c>
      <c r="E12" s="16">
        <v>18.850908311586899</v>
      </c>
      <c r="F12" s="16">
        <v>26.939548511122901</v>
      </c>
      <c r="G12" s="16">
        <v>14.467633552583701</v>
      </c>
      <c r="H12" s="16">
        <v>21.1168856811097</v>
      </c>
      <c r="I12" s="16">
        <v>23.611786472648699</v>
      </c>
      <c r="J12" s="16">
        <v>20.113529205322301</v>
      </c>
      <c r="K12" s="17">
        <v>24.652051925659201</v>
      </c>
      <c r="L12" s="3" t="s">
        <v>55</v>
      </c>
      <c r="M12">
        <v>-12</v>
      </c>
      <c r="N12" s="1" t="str">
        <f t="shared" si="4"/>
        <v/>
      </c>
      <c r="O12" s="1" t="str">
        <f t="shared" si="5"/>
        <v/>
      </c>
      <c r="P12" s="1" t="str">
        <f t="shared" si="6"/>
        <v/>
      </c>
      <c r="Q12" s="1" t="str">
        <f t="shared" si="7"/>
        <v/>
      </c>
      <c r="R12" s="1" t="str">
        <f t="shared" si="8"/>
        <v/>
      </c>
      <c r="S12" s="1" t="str">
        <f t="shared" si="9"/>
        <v/>
      </c>
      <c r="T12" s="1" t="str">
        <f t="shared" si="10"/>
        <v/>
      </c>
      <c r="U12" s="1" t="str">
        <f t="shared" si="11"/>
        <v/>
      </c>
      <c r="V12" s="1" t="str">
        <f t="shared" si="12"/>
        <v/>
      </c>
      <c r="W12" s="13">
        <f t="shared" si="13"/>
        <v>0</v>
      </c>
      <c r="X12" s="8" t="str">
        <f t="shared" si="14"/>
        <v/>
      </c>
      <c r="Y12" s="9" t="str">
        <f t="shared" si="15"/>
        <v/>
      </c>
      <c r="Z12" s="9" t="str">
        <f t="shared" si="16"/>
        <v/>
      </c>
      <c r="AA12" s="9" t="str">
        <f t="shared" si="17"/>
        <v/>
      </c>
      <c r="AB12" s="9" t="str">
        <f t="shared" si="18"/>
        <v/>
      </c>
      <c r="AC12" s="9" t="str">
        <f t="shared" si="19"/>
        <v/>
      </c>
      <c r="AD12" s="9" t="str">
        <f t="shared" si="20"/>
        <v/>
      </c>
      <c r="AE12" s="9" t="str">
        <f t="shared" si="21"/>
        <v/>
      </c>
      <c r="AF12" s="9" t="str">
        <f t="shared" si="22"/>
        <v/>
      </c>
      <c r="AG12" s="15" t="str">
        <f t="shared" si="23"/>
        <v/>
      </c>
      <c r="AH12" s="16" t="str">
        <f t="shared" si="0"/>
        <v/>
      </c>
      <c r="AI12" s="16" t="str">
        <f t="shared" si="0"/>
        <v/>
      </c>
      <c r="AJ12" s="16" t="str">
        <f t="shared" si="0"/>
        <v/>
      </c>
      <c r="AK12" s="16" t="str">
        <f t="shared" si="0"/>
        <v/>
      </c>
      <c r="AL12" s="16" t="str">
        <f t="shared" si="0"/>
        <v/>
      </c>
      <c r="AM12" s="16" t="str">
        <f t="shared" si="0"/>
        <v/>
      </c>
      <c r="AN12" s="16" t="str">
        <f t="shared" si="0"/>
        <v/>
      </c>
      <c r="AO12" s="17" t="str">
        <f t="shared" si="0"/>
        <v/>
      </c>
      <c r="AP12" s="23" t="str">
        <f t="shared" si="24"/>
        <v/>
      </c>
      <c r="AQ12" s="22" t="str">
        <f t="shared" si="1"/>
        <v/>
      </c>
      <c r="AR12" s="22" t="str">
        <f t="shared" si="1"/>
        <v/>
      </c>
      <c r="AS12" s="22" t="str">
        <f t="shared" si="1"/>
        <v/>
      </c>
      <c r="AT12" s="22" t="str">
        <f t="shared" si="1"/>
        <v/>
      </c>
      <c r="AU12" s="22" t="str">
        <f t="shared" si="1"/>
        <v/>
      </c>
      <c r="AV12" s="22" t="str">
        <f t="shared" si="1"/>
        <v/>
      </c>
      <c r="AW12" s="22" t="str">
        <f t="shared" si="1"/>
        <v/>
      </c>
      <c r="AX12" s="24" t="str">
        <f t="shared" si="1"/>
        <v/>
      </c>
      <c r="AY12" s="23" t="str">
        <f t="shared" si="25"/>
        <v/>
      </c>
      <c r="AZ12" s="22" t="str">
        <f t="shared" si="2"/>
        <v/>
      </c>
      <c r="BA12" s="22" t="str">
        <f t="shared" si="2"/>
        <v/>
      </c>
      <c r="BB12" s="22" t="str">
        <f t="shared" si="2"/>
        <v/>
      </c>
      <c r="BC12" s="22" t="str">
        <f t="shared" si="2"/>
        <v/>
      </c>
      <c r="BD12" s="22" t="str">
        <f t="shared" si="2"/>
        <v/>
      </c>
      <c r="BE12" s="22" t="str">
        <f t="shared" si="2"/>
        <v/>
      </c>
      <c r="BF12" s="22" t="str">
        <f t="shared" si="2"/>
        <v/>
      </c>
      <c r="BG12" s="24" t="str">
        <f t="shared" si="2"/>
        <v/>
      </c>
      <c r="BH12" s="22">
        <f t="shared" si="26"/>
        <v>0</v>
      </c>
    </row>
    <row r="13" spans="1:60" x14ac:dyDescent="0.25">
      <c r="A13" t="s">
        <v>26</v>
      </c>
      <c r="B13" t="str">
        <f t="shared" si="3"/>
        <v>gbm</v>
      </c>
      <c r="C13" s="15">
        <v>24.550945089082699</v>
      </c>
      <c r="D13" s="16">
        <v>22.901031281478499</v>
      </c>
      <c r="E13" s="16">
        <v>20.275837980056298</v>
      </c>
      <c r="F13" s="16">
        <v>22.0909090909092</v>
      </c>
      <c r="G13" s="16">
        <v>20.815211786428598</v>
      </c>
      <c r="H13" s="16">
        <v>24.852787339699599</v>
      </c>
      <c r="I13" s="16">
        <v>28.104625852237302</v>
      </c>
      <c r="J13" s="16">
        <v>20.224529266357401</v>
      </c>
      <c r="K13" s="17">
        <v>23.476751327514599</v>
      </c>
      <c r="L13" s="3" t="s">
        <v>11</v>
      </c>
      <c r="M13">
        <v>33</v>
      </c>
      <c r="N13" s="1">
        <f t="shared" si="4"/>
        <v>8.449054910917301</v>
      </c>
      <c r="O13" s="1">
        <f t="shared" si="5"/>
        <v>10.098968718521501</v>
      </c>
      <c r="P13" s="1">
        <f t="shared" si="6"/>
        <v>12.724162019943702</v>
      </c>
      <c r="Q13" s="1">
        <f t="shared" si="7"/>
        <v>10.9090909090908</v>
      </c>
      <c r="R13" s="1">
        <f t="shared" si="8"/>
        <v>12.184788213571402</v>
      </c>
      <c r="S13" s="1">
        <f t="shared" si="9"/>
        <v>8.1472126603004007</v>
      </c>
      <c r="T13" s="1">
        <f t="shared" si="10"/>
        <v>4.8953741477626984</v>
      </c>
      <c r="U13" s="1">
        <f t="shared" si="11"/>
        <v>12.775470733642599</v>
      </c>
      <c r="V13" s="1">
        <f t="shared" si="12"/>
        <v>9.5232486724854013</v>
      </c>
      <c r="W13" s="13">
        <f t="shared" si="13"/>
        <v>4.8953741477626984</v>
      </c>
      <c r="X13" s="8" t="str">
        <f t="shared" si="14"/>
        <v/>
      </c>
      <c r="Y13" s="9" t="str">
        <f t="shared" si="15"/>
        <v/>
      </c>
      <c r="Z13" s="9" t="str">
        <f t="shared" si="16"/>
        <v/>
      </c>
      <c r="AA13" s="9" t="str">
        <f t="shared" si="17"/>
        <v/>
      </c>
      <c r="AB13" s="9" t="str">
        <f t="shared" si="18"/>
        <v/>
      </c>
      <c r="AC13" s="9" t="str">
        <f t="shared" si="19"/>
        <v/>
      </c>
      <c r="AD13" s="9">
        <f t="shared" si="20"/>
        <v>1</v>
      </c>
      <c r="AE13" s="9" t="str">
        <f t="shared" si="21"/>
        <v/>
      </c>
      <c r="AF13" s="9" t="str">
        <f t="shared" si="22"/>
        <v/>
      </c>
      <c r="AG13" s="15" t="str">
        <f t="shared" si="23"/>
        <v/>
      </c>
      <c r="AH13" s="16" t="str">
        <f t="shared" si="0"/>
        <v/>
      </c>
      <c r="AI13" s="16" t="str">
        <f t="shared" si="0"/>
        <v/>
      </c>
      <c r="AJ13" s="16" t="str">
        <f t="shared" si="0"/>
        <v/>
      </c>
      <c r="AK13" s="16" t="str">
        <f t="shared" si="0"/>
        <v/>
      </c>
      <c r="AL13" s="16" t="str">
        <f t="shared" si="0"/>
        <v/>
      </c>
      <c r="AM13" s="16">
        <f t="shared" si="0"/>
        <v>1</v>
      </c>
      <c r="AN13" s="16" t="str">
        <f t="shared" si="0"/>
        <v/>
      </c>
      <c r="AO13" s="17" t="str">
        <f t="shared" si="0"/>
        <v/>
      </c>
      <c r="AP13" s="23">
        <f t="shared" si="24"/>
        <v>1</v>
      </c>
      <c r="AQ13" s="22" t="str">
        <f t="shared" si="1"/>
        <v/>
      </c>
      <c r="AR13" s="22" t="str">
        <f t="shared" si="1"/>
        <v/>
      </c>
      <c r="AS13" s="22" t="str">
        <f t="shared" si="1"/>
        <v/>
      </c>
      <c r="AT13" s="22" t="str">
        <f t="shared" si="1"/>
        <v/>
      </c>
      <c r="AU13" s="22">
        <f t="shared" si="1"/>
        <v>1</v>
      </c>
      <c r="AV13" s="22">
        <f t="shared" si="1"/>
        <v>1</v>
      </c>
      <c r="AW13" s="22" t="str">
        <f t="shared" si="1"/>
        <v/>
      </c>
      <c r="AX13" s="24">
        <f t="shared" si="1"/>
        <v>1</v>
      </c>
      <c r="AY13" s="23">
        <f t="shared" si="25"/>
        <v>1</v>
      </c>
      <c r="AZ13" s="22">
        <f t="shared" si="2"/>
        <v>1</v>
      </c>
      <c r="BA13" s="22">
        <f t="shared" si="2"/>
        <v>1</v>
      </c>
      <c r="BB13" s="22">
        <f t="shared" si="2"/>
        <v>1</v>
      </c>
      <c r="BC13" s="22">
        <f t="shared" si="2"/>
        <v>1</v>
      </c>
      <c r="BD13" s="22">
        <f t="shared" si="2"/>
        <v>1</v>
      </c>
      <c r="BE13" s="22">
        <f t="shared" si="2"/>
        <v>1</v>
      </c>
      <c r="BF13" s="22">
        <f t="shared" si="2"/>
        <v>1</v>
      </c>
      <c r="BG13" s="24">
        <f t="shared" si="2"/>
        <v>1</v>
      </c>
      <c r="BH13" s="22" t="str">
        <f t="shared" si="26"/>
        <v>gbm</v>
      </c>
    </row>
    <row r="14" spans="1:60" x14ac:dyDescent="0.25">
      <c r="A14" t="s">
        <v>27</v>
      </c>
      <c r="B14" t="str">
        <f t="shared" si="3"/>
        <v/>
      </c>
      <c r="C14" s="15">
        <v>53.963622023297603</v>
      </c>
      <c r="D14" s="16">
        <v>52.155766510728498</v>
      </c>
      <c r="E14" s="16">
        <v>47.419830751794102</v>
      </c>
      <c r="F14" s="16">
        <v>50.671881463472097</v>
      </c>
      <c r="G14" s="16">
        <v>47.403544290753203</v>
      </c>
      <c r="H14" s="16">
        <v>44.8129369856238</v>
      </c>
      <c r="I14" s="16">
        <v>34.654644884770399</v>
      </c>
      <c r="J14" s="16">
        <v>45.657840728759801</v>
      </c>
      <c r="K14" s="17">
        <v>33.543937683105497</v>
      </c>
      <c r="L14" s="3" t="s">
        <v>10</v>
      </c>
      <c r="M14">
        <v>-14.5</v>
      </c>
      <c r="N14" s="1" t="str">
        <f t="shared" si="4"/>
        <v/>
      </c>
      <c r="O14" s="1" t="str">
        <f t="shared" si="5"/>
        <v/>
      </c>
      <c r="P14" s="1" t="str">
        <f t="shared" si="6"/>
        <v/>
      </c>
      <c r="Q14" s="1" t="str">
        <f t="shared" si="7"/>
        <v/>
      </c>
      <c r="R14" s="1" t="str">
        <f t="shared" si="8"/>
        <v/>
      </c>
      <c r="S14" s="1" t="str">
        <f t="shared" si="9"/>
        <v/>
      </c>
      <c r="T14" s="1" t="str">
        <f t="shared" si="10"/>
        <v/>
      </c>
      <c r="U14" s="1" t="str">
        <f t="shared" si="11"/>
        <v/>
      </c>
      <c r="V14" s="1" t="str">
        <f t="shared" si="12"/>
        <v/>
      </c>
      <c r="W14" s="13">
        <f t="shared" si="13"/>
        <v>0</v>
      </c>
      <c r="X14" s="8" t="str">
        <f t="shared" si="14"/>
        <v/>
      </c>
      <c r="Y14" s="9" t="str">
        <f t="shared" si="15"/>
        <v/>
      </c>
      <c r="Z14" s="9" t="str">
        <f t="shared" si="16"/>
        <v/>
      </c>
      <c r="AA14" s="9" t="str">
        <f t="shared" si="17"/>
        <v/>
      </c>
      <c r="AB14" s="9" t="str">
        <f t="shared" si="18"/>
        <v/>
      </c>
      <c r="AC14" s="9" t="str">
        <f t="shared" si="19"/>
        <v/>
      </c>
      <c r="AD14" s="9" t="str">
        <f t="shared" si="20"/>
        <v/>
      </c>
      <c r="AE14" s="9" t="str">
        <f t="shared" si="21"/>
        <v/>
      </c>
      <c r="AF14" s="9" t="str">
        <f t="shared" si="22"/>
        <v/>
      </c>
      <c r="AG14" s="15" t="str">
        <f t="shared" si="23"/>
        <v/>
      </c>
      <c r="AH14" s="16" t="str">
        <f t="shared" si="0"/>
        <v/>
      </c>
      <c r="AI14" s="16" t="str">
        <f t="shared" si="0"/>
        <v/>
      </c>
      <c r="AJ14" s="16" t="str">
        <f t="shared" si="0"/>
        <v/>
      </c>
      <c r="AK14" s="16" t="str">
        <f t="shared" si="0"/>
        <v/>
      </c>
      <c r="AL14" s="16" t="str">
        <f t="shared" si="0"/>
        <v/>
      </c>
      <c r="AM14" s="16" t="str">
        <f t="shared" si="0"/>
        <v/>
      </c>
      <c r="AN14" s="16" t="str">
        <f t="shared" si="0"/>
        <v/>
      </c>
      <c r="AO14" s="17" t="str">
        <f t="shared" si="0"/>
        <v/>
      </c>
      <c r="AP14" s="23" t="str">
        <f t="shared" si="24"/>
        <v/>
      </c>
      <c r="AQ14" s="22" t="str">
        <f t="shared" si="1"/>
        <v/>
      </c>
      <c r="AR14" s="22" t="str">
        <f t="shared" si="1"/>
        <v/>
      </c>
      <c r="AS14" s="22" t="str">
        <f t="shared" si="1"/>
        <v/>
      </c>
      <c r="AT14" s="22" t="str">
        <f t="shared" si="1"/>
        <v/>
      </c>
      <c r="AU14" s="22" t="str">
        <f t="shared" si="1"/>
        <v/>
      </c>
      <c r="AV14" s="22" t="str">
        <f t="shared" si="1"/>
        <v/>
      </c>
      <c r="AW14" s="22" t="str">
        <f t="shared" si="1"/>
        <v/>
      </c>
      <c r="AX14" s="24" t="str">
        <f t="shared" si="1"/>
        <v/>
      </c>
      <c r="AY14" s="23" t="str">
        <f t="shared" si="25"/>
        <v/>
      </c>
      <c r="AZ14" s="22" t="str">
        <f t="shared" si="2"/>
        <v/>
      </c>
      <c r="BA14" s="22" t="str">
        <f t="shared" si="2"/>
        <v/>
      </c>
      <c r="BB14" s="22" t="str">
        <f t="shared" si="2"/>
        <v/>
      </c>
      <c r="BC14" s="22" t="str">
        <f t="shared" si="2"/>
        <v/>
      </c>
      <c r="BD14" s="22" t="str">
        <f t="shared" si="2"/>
        <v/>
      </c>
      <c r="BE14" s="22" t="str">
        <f t="shared" si="2"/>
        <v/>
      </c>
      <c r="BF14" s="22" t="str">
        <f t="shared" si="2"/>
        <v/>
      </c>
      <c r="BG14" s="24" t="str">
        <f t="shared" si="2"/>
        <v/>
      </c>
      <c r="BH14" s="22">
        <f t="shared" si="26"/>
        <v>0</v>
      </c>
    </row>
    <row r="15" spans="1:60" x14ac:dyDescent="0.25">
      <c r="A15" t="s">
        <v>53</v>
      </c>
      <c r="B15" t="str">
        <f t="shared" si="3"/>
        <v>Keras</v>
      </c>
      <c r="C15" s="15">
        <v>54.622409033074902</v>
      </c>
      <c r="D15" s="16">
        <v>53.097492492859402</v>
      </c>
      <c r="E15" s="16">
        <v>42.553559372411897</v>
      </c>
      <c r="F15" s="16">
        <v>26.939548511122901</v>
      </c>
      <c r="G15" s="16">
        <v>0.2018005306332</v>
      </c>
      <c r="H15" s="16">
        <v>24.212465889320701</v>
      </c>
      <c r="I15" s="16">
        <v>24.495617867393801</v>
      </c>
      <c r="J15" s="16">
        <v>25.07253074646</v>
      </c>
      <c r="K15" s="17">
        <v>20.6533107757568</v>
      </c>
      <c r="L15" s="3" t="s">
        <v>11</v>
      </c>
      <c r="M15">
        <v>14</v>
      </c>
      <c r="N15" s="1">
        <f t="shared" si="4"/>
        <v>40.622409033074902</v>
      </c>
      <c r="O15" s="1">
        <f t="shared" si="5"/>
        <v>39.097492492859402</v>
      </c>
      <c r="P15" s="1">
        <f t="shared" si="6"/>
        <v>28.553559372411897</v>
      </c>
      <c r="Q15" s="1">
        <f t="shared" si="7"/>
        <v>12.939548511122901</v>
      </c>
      <c r="R15" s="1">
        <f t="shared" si="8"/>
        <v>13.7981994693668</v>
      </c>
      <c r="S15" s="1">
        <f t="shared" si="9"/>
        <v>10.212465889320701</v>
      </c>
      <c r="T15" s="1">
        <f t="shared" si="10"/>
        <v>10.495617867393801</v>
      </c>
      <c r="U15" s="1">
        <f t="shared" si="11"/>
        <v>11.07253074646</v>
      </c>
      <c r="V15" s="1">
        <f t="shared" si="12"/>
        <v>6.6533107757568004</v>
      </c>
      <c r="W15" s="13">
        <f t="shared" si="13"/>
        <v>6.6533107757568004</v>
      </c>
      <c r="X15" s="8" t="str">
        <f t="shared" si="14"/>
        <v/>
      </c>
      <c r="Y15" s="9" t="str">
        <f t="shared" si="15"/>
        <v/>
      </c>
      <c r="Z15" s="9" t="str">
        <f t="shared" si="16"/>
        <v/>
      </c>
      <c r="AA15" s="9" t="str">
        <f t="shared" si="17"/>
        <v/>
      </c>
      <c r="AB15" s="9" t="str">
        <f t="shared" si="18"/>
        <v/>
      </c>
      <c r="AC15" s="9" t="str">
        <f t="shared" si="19"/>
        <v/>
      </c>
      <c r="AD15" s="9" t="str">
        <f t="shared" si="20"/>
        <v/>
      </c>
      <c r="AE15" s="9" t="str">
        <f t="shared" si="21"/>
        <v/>
      </c>
      <c r="AF15" s="9">
        <f t="shared" si="22"/>
        <v>1</v>
      </c>
      <c r="AG15" s="15" t="str">
        <f t="shared" si="23"/>
        <v/>
      </c>
      <c r="AH15" s="16" t="str">
        <f t="shared" si="0"/>
        <v/>
      </c>
      <c r="AI15" s="16" t="str">
        <f t="shared" si="0"/>
        <v/>
      </c>
      <c r="AJ15" s="16" t="str">
        <f t="shared" si="0"/>
        <v/>
      </c>
      <c r="AK15" s="16" t="str">
        <f t="shared" si="0"/>
        <v/>
      </c>
      <c r="AL15" s="16" t="str">
        <f t="shared" si="0"/>
        <v/>
      </c>
      <c r="AM15" s="16" t="str">
        <f t="shared" si="0"/>
        <v/>
      </c>
      <c r="AN15" s="16" t="str">
        <f t="shared" si="0"/>
        <v/>
      </c>
      <c r="AO15" s="17" t="str">
        <f t="shared" si="0"/>
        <v/>
      </c>
      <c r="AP15" s="23" t="str">
        <f t="shared" si="24"/>
        <v/>
      </c>
      <c r="AQ15" s="22" t="str">
        <f t="shared" si="1"/>
        <v/>
      </c>
      <c r="AR15" s="22" t="str">
        <f t="shared" si="1"/>
        <v/>
      </c>
      <c r="AS15" s="22" t="str">
        <f t="shared" si="1"/>
        <v/>
      </c>
      <c r="AT15" s="22" t="str">
        <f t="shared" si="1"/>
        <v/>
      </c>
      <c r="AU15" s="22" t="str">
        <f t="shared" si="1"/>
        <v/>
      </c>
      <c r="AV15" s="22" t="str">
        <f t="shared" si="1"/>
        <v/>
      </c>
      <c r="AW15" s="22" t="str">
        <f t="shared" si="1"/>
        <v/>
      </c>
      <c r="AX15" s="24">
        <f t="shared" si="1"/>
        <v>1</v>
      </c>
      <c r="AY15" s="23" t="str">
        <f t="shared" si="25"/>
        <v/>
      </c>
      <c r="AZ15" s="22" t="str">
        <f t="shared" si="2"/>
        <v/>
      </c>
      <c r="BA15" s="22" t="str">
        <f t="shared" si="2"/>
        <v/>
      </c>
      <c r="BB15" s="22">
        <f t="shared" si="2"/>
        <v>1</v>
      </c>
      <c r="BC15" s="22">
        <f t="shared" si="2"/>
        <v>1</v>
      </c>
      <c r="BD15" s="22">
        <f t="shared" si="2"/>
        <v>1</v>
      </c>
      <c r="BE15" s="22">
        <f t="shared" si="2"/>
        <v>1</v>
      </c>
      <c r="BF15" s="22">
        <f t="shared" si="2"/>
        <v>1</v>
      </c>
      <c r="BG15" s="24">
        <f t="shared" si="2"/>
        <v>1</v>
      </c>
      <c r="BH15" s="22" t="str">
        <f t="shared" si="26"/>
        <v>Keras</v>
      </c>
    </row>
    <row r="16" spans="1:60" x14ac:dyDescent="0.25">
      <c r="A16" t="s">
        <v>28</v>
      </c>
      <c r="B16" t="str">
        <f t="shared" si="3"/>
        <v>Cube</v>
      </c>
      <c r="C16" s="15">
        <v>42.839739699472503</v>
      </c>
      <c r="D16" s="16">
        <v>41.450106865784001</v>
      </c>
      <c r="E16" s="16">
        <v>33.513280899568997</v>
      </c>
      <c r="F16" s="16">
        <v>26.939548511122901</v>
      </c>
      <c r="G16" s="16">
        <v>54.533780335109498</v>
      </c>
      <c r="H16" s="16">
        <v>35.614618328063997</v>
      </c>
      <c r="I16" s="16">
        <v>31.000018415663298</v>
      </c>
      <c r="J16" s="16">
        <v>26.627529144287099</v>
      </c>
      <c r="K16" s="17">
        <v>27.777860641479499</v>
      </c>
      <c r="L16" s="3" t="s">
        <v>11</v>
      </c>
      <c r="M16">
        <v>11</v>
      </c>
      <c r="N16" s="1">
        <f t="shared" si="4"/>
        <v>31.839739699472503</v>
      </c>
      <c r="O16" s="1">
        <f t="shared" si="5"/>
        <v>30.450106865784001</v>
      </c>
      <c r="P16" s="1">
        <f t="shared" si="6"/>
        <v>22.513280899568997</v>
      </c>
      <c r="Q16" s="1">
        <f t="shared" si="7"/>
        <v>15.939548511122901</v>
      </c>
      <c r="R16" s="1">
        <f t="shared" si="8"/>
        <v>43.533780335109498</v>
      </c>
      <c r="S16" s="1">
        <f t="shared" si="9"/>
        <v>24.614618328063997</v>
      </c>
      <c r="T16" s="1">
        <f t="shared" si="10"/>
        <v>20.000018415663298</v>
      </c>
      <c r="U16" s="1">
        <f t="shared" si="11"/>
        <v>15.627529144287099</v>
      </c>
      <c r="V16" s="1">
        <f t="shared" si="12"/>
        <v>16.777860641479499</v>
      </c>
      <c r="W16" s="13">
        <f t="shared" si="13"/>
        <v>15.627529144287099</v>
      </c>
      <c r="X16" s="8" t="str">
        <f t="shared" si="14"/>
        <v/>
      </c>
      <c r="Y16" s="9" t="str">
        <f t="shared" si="15"/>
        <v/>
      </c>
      <c r="Z16" s="9" t="str">
        <f t="shared" si="16"/>
        <v/>
      </c>
      <c r="AA16" s="9" t="str">
        <f t="shared" si="17"/>
        <v/>
      </c>
      <c r="AB16" s="9" t="str">
        <f t="shared" si="18"/>
        <v/>
      </c>
      <c r="AC16" s="9" t="str">
        <f t="shared" si="19"/>
        <v/>
      </c>
      <c r="AD16" s="9" t="str">
        <f t="shared" si="20"/>
        <v/>
      </c>
      <c r="AE16" s="9">
        <f t="shared" si="21"/>
        <v>1</v>
      </c>
      <c r="AF16" s="9" t="str">
        <f t="shared" si="22"/>
        <v/>
      </c>
      <c r="AG16" s="15" t="str">
        <f t="shared" si="23"/>
        <v/>
      </c>
      <c r="AH16" s="16" t="str">
        <f t="shared" si="0"/>
        <v/>
      </c>
      <c r="AI16" s="16" t="str">
        <f t="shared" si="0"/>
        <v/>
      </c>
      <c r="AJ16" s="16" t="str">
        <f t="shared" si="0"/>
        <v/>
      </c>
      <c r="AK16" s="16" t="str">
        <f t="shared" si="0"/>
        <v/>
      </c>
      <c r="AL16" s="16" t="str">
        <f t="shared" si="0"/>
        <v/>
      </c>
      <c r="AM16" s="16" t="str">
        <f t="shared" si="0"/>
        <v/>
      </c>
      <c r="AN16" s="16" t="str">
        <f t="shared" si="0"/>
        <v/>
      </c>
      <c r="AO16" s="17" t="str">
        <f t="shared" si="0"/>
        <v/>
      </c>
      <c r="AP16" s="23" t="str">
        <f t="shared" si="24"/>
        <v/>
      </c>
      <c r="AQ16" s="22" t="str">
        <f t="shared" si="1"/>
        <v/>
      </c>
      <c r="AR16" s="22" t="str">
        <f t="shared" si="1"/>
        <v/>
      </c>
      <c r="AS16" s="22" t="str">
        <f t="shared" si="1"/>
        <v/>
      </c>
      <c r="AT16" s="22" t="str">
        <f t="shared" si="1"/>
        <v/>
      </c>
      <c r="AU16" s="22" t="str">
        <f t="shared" si="1"/>
        <v/>
      </c>
      <c r="AV16" s="22" t="str">
        <f t="shared" si="1"/>
        <v/>
      </c>
      <c r="AW16" s="22" t="str">
        <f t="shared" si="1"/>
        <v/>
      </c>
      <c r="AX16" s="24" t="str">
        <f t="shared" si="1"/>
        <v/>
      </c>
      <c r="AY16" s="23" t="str">
        <f t="shared" si="25"/>
        <v/>
      </c>
      <c r="AZ16" s="22" t="str">
        <f t="shared" si="2"/>
        <v/>
      </c>
      <c r="BA16" s="22" t="str">
        <f t="shared" si="2"/>
        <v/>
      </c>
      <c r="BB16" s="22" t="str">
        <f t="shared" si="2"/>
        <v/>
      </c>
      <c r="BC16" s="22" t="str">
        <f t="shared" si="2"/>
        <v/>
      </c>
      <c r="BD16" s="22" t="str">
        <f t="shared" si="2"/>
        <v/>
      </c>
      <c r="BE16" s="22" t="str">
        <f t="shared" si="2"/>
        <v/>
      </c>
      <c r="BF16" s="22" t="str">
        <f t="shared" si="2"/>
        <v/>
      </c>
      <c r="BG16" s="24" t="str">
        <f t="shared" si="2"/>
        <v/>
      </c>
      <c r="BH16" s="22" t="str">
        <f t="shared" si="26"/>
        <v>Cube</v>
      </c>
    </row>
    <row r="17" spans="1:60" x14ac:dyDescent="0.25">
      <c r="A17" t="s">
        <v>29</v>
      </c>
      <c r="B17" t="str">
        <f t="shared" si="3"/>
        <v>Cube</v>
      </c>
      <c r="C17" s="15">
        <v>22.697564473992301</v>
      </c>
      <c r="D17" s="16">
        <v>21.219810007484401</v>
      </c>
      <c r="E17" s="16">
        <v>17.003555166451999</v>
      </c>
      <c r="F17" s="16">
        <v>26.939548511122901</v>
      </c>
      <c r="G17" s="16">
        <v>8.3898412638753701</v>
      </c>
      <c r="H17" s="16">
        <v>17.3486585414195</v>
      </c>
      <c r="I17" s="16">
        <v>29.8282293130017</v>
      </c>
      <c r="J17" s="16">
        <v>14.058529853820801</v>
      </c>
      <c r="K17" s="17">
        <v>26.148134231567401</v>
      </c>
      <c r="L17" s="3" t="s">
        <v>11</v>
      </c>
      <c r="M17">
        <v>14</v>
      </c>
      <c r="N17" s="1">
        <f t="shared" si="4"/>
        <v>8.6975644739923013</v>
      </c>
      <c r="O17" s="1">
        <f t="shared" si="5"/>
        <v>7.2198100074844014</v>
      </c>
      <c r="P17" s="1">
        <f t="shared" si="6"/>
        <v>3.0035551664519993</v>
      </c>
      <c r="Q17" s="1">
        <f t="shared" si="7"/>
        <v>12.939548511122901</v>
      </c>
      <c r="R17" s="1">
        <f t="shared" si="8"/>
        <v>5.6101587361246299</v>
      </c>
      <c r="S17" s="1">
        <f t="shared" si="9"/>
        <v>3.3486585414194998</v>
      </c>
      <c r="T17" s="1">
        <f t="shared" si="10"/>
        <v>15.8282293130017</v>
      </c>
      <c r="U17" s="1">
        <f t="shared" si="11"/>
        <v>5.8529853820800781E-2</v>
      </c>
      <c r="V17" s="1">
        <f t="shared" si="12"/>
        <v>12.148134231567401</v>
      </c>
      <c r="W17" s="13">
        <f t="shared" si="13"/>
        <v>5.8529853820800781E-2</v>
      </c>
      <c r="X17" s="8" t="str">
        <f t="shared" si="14"/>
        <v/>
      </c>
      <c r="Y17" s="9" t="str">
        <f t="shared" si="15"/>
        <v/>
      </c>
      <c r="Z17" s="9" t="str">
        <f t="shared" si="16"/>
        <v/>
      </c>
      <c r="AA17" s="9" t="str">
        <f t="shared" si="17"/>
        <v/>
      </c>
      <c r="AB17" s="9" t="str">
        <f t="shared" si="18"/>
        <v/>
      </c>
      <c r="AC17" s="9" t="str">
        <f t="shared" si="19"/>
        <v/>
      </c>
      <c r="AD17" s="9" t="str">
        <f t="shared" si="20"/>
        <v/>
      </c>
      <c r="AE17" s="9">
        <f t="shared" si="21"/>
        <v>1</v>
      </c>
      <c r="AF17" s="9" t="str">
        <f t="shared" si="22"/>
        <v/>
      </c>
      <c r="AG17" s="15" t="str">
        <f t="shared" si="23"/>
        <v/>
      </c>
      <c r="AH17" s="16" t="str">
        <f t="shared" si="0"/>
        <v/>
      </c>
      <c r="AI17" s="16">
        <f t="shared" si="0"/>
        <v>1</v>
      </c>
      <c r="AJ17" s="16" t="str">
        <f t="shared" si="0"/>
        <v/>
      </c>
      <c r="AK17" s="16" t="str">
        <f t="shared" si="0"/>
        <v/>
      </c>
      <c r="AL17" s="16">
        <f t="shared" si="0"/>
        <v>1</v>
      </c>
      <c r="AM17" s="16" t="str">
        <f t="shared" si="0"/>
        <v/>
      </c>
      <c r="AN17" s="16">
        <f t="shared" si="0"/>
        <v>1</v>
      </c>
      <c r="AO17" s="17" t="str">
        <f t="shared" si="0"/>
        <v/>
      </c>
      <c r="AP17" s="23">
        <f t="shared" si="24"/>
        <v>1</v>
      </c>
      <c r="AQ17" s="22">
        <f t="shared" si="1"/>
        <v>1</v>
      </c>
      <c r="AR17" s="22">
        <f t="shared" si="1"/>
        <v>1</v>
      </c>
      <c r="AS17" s="22" t="str">
        <f t="shared" si="1"/>
        <v/>
      </c>
      <c r="AT17" s="22">
        <f t="shared" si="1"/>
        <v>1</v>
      </c>
      <c r="AU17" s="22">
        <f t="shared" si="1"/>
        <v>1</v>
      </c>
      <c r="AV17" s="22" t="str">
        <f t="shared" si="1"/>
        <v/>
      </c>
      <c r="AW17" s="22">
        <f t="shared" si="1"/>
        <v>1</v>
      </c>
      <c r="AX17" s="24" t="str">
        <f t="shared" si="1"/>
        <v/>
      </c>
      <c r="AY17" s="23">
        <f t="shared" si="25"/>
        <v>1</v>
      </c>
      <c r="AZ17" s="22">
        <f t="shared" si="2"/>
        <v>1</v>
      </c>
      <c r="BA17" s="22">
        <f t="shared" si="2"/>
        <v>1</v>
      </c>
      <c r="BB17" s="22">
        <f t="shared" si="2"/>
        <v>1</v>
      </c>
      <c r="BC17" s="22">
        <f t="shared" si="2"/>
        <v>1</v>
      </c>
      <c r="BD17" s="22">
        <f t="shared" si="2"/>
        <v>1</v>
      </c>
      <c r="BE17" s="22" t="str">
        <f t="shared" si="2"/>
        <v/>
      </c>
      <c r="BF17" s="22">
        <f t="shared" si="2"/>
        <v>1</v>
      </c>
      <c r="BG17" s="24">
        <f t="shared" si="2"/>
        <v>1</v>
      </c>
      <c r="BH17" s="22" t="str">
        <f t="shared" si="26"/>
        <v>Cube</v>
      </c>
    </row>
    <row r="18" spans="1:60" x14ac:dyDescent="0.25">
      <c r="A18" t="s">
        <v>30</v>
      </c>
      <c r="B18" t="str">
        <f t="shared" si="3"/>
        <v>enet</v>
      </c>
      <c r="C18" s="15">
        <v>28.992845427977301</v>
      </c>
      <c r="D18" s="16">
        <v>26.677285967394401</v>
      </c>
      <c r="E18" s="16">
        <v>24.959669034983602</v>
      </c>
      <c r="F18" s="16">
        <v>26.939548511122901</v>
      </c>
      <c r="G18" s="16">
        <v>8.7047499075816095</v>
      </c>
      <c r="H18" s="16">
        <v>41.223747355644001</v>
      </c>
      <c r="I18" s="16">
        <v>45.066157770140101</v>
      </c>
      <c r="J18" s="16">
        <v>26.919010162353501</v>
      </c>
      <c r="K18" s="17">
        <v>31.9760932922363</v>
      </c>
      <c r="L18" s="3" t="s">
        <v>11</v>
      </c>
      <c r="M18">
        <v>17.5</v>
      </c>
      <c r="N18" s="1">
        <f t="shared" si="4"/>
        <v>11.492845427977301</v>
      </c>
      <c r="O18" s="1">
        <f t="shared" si="5"/>
        <v>9.1772859673944005</v>
      </c>
      <c r="P18" s="1">
        <f t="shared" si="6"/>
        <v>7.4596690349836017</v>
      </c>
      <c r="Q18" s="1">
        <f t="shared" si="7"/>
        <v>9.4395485111229007</v>
      </c>
      <c r="R18" s="1">
        <f t="shared" si="8"/>
        <v>8.7952500924183905</v>
      </c>
      <c r="S18" s="1">
        <f t="shared" si="9"/>
        <v>23.723747355644001</v>
      </c>
      <c r="T18" s="1">
        <f t="shared" si="10"/>
        <v>27.566157770140101</v>
      </c>
      <c r="U18" s="1">
        <f t="shared" si="11"/>
        <v>9.4190101623535014</v>
      </c>
      <c r="V18" s="1">
        <f t="shared" si="12"/>
        <v>14.4760932922363</v>
      </c>
      <c r="W18" s="13">
        <f t="shared" si="13"/>
        <v>7.4596690349836017</v>
      </c>
      <c r="X18" s="8" t="str">
        <f t="shared" si="14"/>
        <v/>
      </c>
      <c r="Y18" s="9" t="str">
        <f t="shared" si="15"/>
        <v/>
      </c>
      <c r="Z18" s="9">
        <f t="shared" si="16"/>
        <v>1</v>
      </c>
      <c r="AA18" s="9" t="str">
        <f t="shared" si="17"/>
        <v/>
      </c>
      <c r="AB18" s="9" t="str">
        <f t="shared" si="18"/>
        <v/>
      </c>
      <c r="AC18" s="9" t="str">
        <f t="shared" si="19"/>
        <v/>
      </c>
      <c r="AD18" s="9" t="str">
        <f t="shared" si="20"/>
        <v/>
      </c>
      <c r="AE18" s="9" t="str">
        <f t="shared" si="21"/>
        <v/>
      </c>
      <c r="AF18" s="9" t="str">
        <f t="shared" si="22"/>
        <v/>
      </c>
      <c r="AG18" s="15" t="str">
        <f t="shared" si="23"/>
        <v/>
      </c>
      <c r="AH18" s="16" t="str">
        <f t="shared" si="23"/>
        <v/>
      </c>
      <c r="AI18" s="16" t="str">
        <f t="shared" si="23"/>
        <v/>
      </c>
      <c r="AJ18" s="16" t="str">
        <f t="shared" si="23"/>
        <v/>
      </c>
      <c r="AK18" s="16" t="str">
        <f t="shared" si="23"/>
        <v/>
      </c>
      <c r="AL18" s="16" t="str">
        <f t="shared" si="23"/>
        <v/>
      </c>
      <c r="AM18" s="16" t="str">
        <f t="shared" si="23"/>
        <v/>
      </c>
      <c r="AN18" s="16" t="str">
        <f t="shared" si="23"/>
        <v/>
      </c>
      <c r="AO18" s="17" t="str">
        <f t="shared" si="23"/>
        <v/>
      </c>
      <c r="AP18" s="23" t="str">
        <f t="shared" si="24"/>
        <v/>
      </c>
      <c r="AQ18" s="22">
        <f t="shared" si="24"/>
        <v>1</v>
      </c>
      <c r="AR18" s="22">
        <f t="shared" si="24"/>
        <v>1</v>
      </c>
      <c r="AS18" s="22">
        <f t="shared" si="24"/>
        <v>1</v>
      </c>
      <c r="AT18" s="22">
        <f t="shared" si="24"/>
        <v>1</v>
      </c>
      <c r="AU18" s="22" t="str">
        <f t="shared" si="24"/>
        <v/>
      </c>
      <c r="AV18" s="22" t="str">
        <f t="shared" si="24"/>
        <v/>
      </c>
      <c r="AW18" s="22">
        <f t="shared" si="24"/>
        <v>1</v>
      </c>
      <c r="AX18" s="24" t="str">
        <f t="shared" si="24"/>
        <v/>
      </c>
      <c r="AY18" s="23">
        <f t="shared" si="25"/>
        <v>1</v>
      </c>
      <c r="AZ18" s="22">
        <f t="shared" si="25"/>
        <v>1</v>
      </c>
      <c r="BA18" s="22">
        <f t="shared" si="25"/>
        <v>1</v>
      </c>
      <c r="BB18" s="22">
        <f t="shared" si="25"/>
        <v>1</v>
      </c>
      <c r="BC18" s="22">
        <f t="shared" si="25"/>
        <v>1</v>
      </c>
      <c r="BD18" s="22" t="str">
        <f t="shared" si="25"/>
        <v/>
      </c>
      <c r="BE18" s="22" t="str">
        <f t="shared" si="25"/>
        <v/>
      </c>
      <c r="BF18" s="22">
        <f t="shared" si="25"/>
        <v>1</v>
      </c>
      <c r="BG18" s="24">
        <f t="shared" si="25"/>
        <v>1</v>
      </c>
      <c r="BH18" s="22" t="str">
        <f t="shared" si="26"/>
        <v>enet</v>
      </c>
    </row>
    <row r="19" spans="1:60" x14ac:dyDescent="0.25">
      <c r="A19" t="s">
        <v>31</v>
      </c>
      <c r="B19" t="str">
        <f t="shared" si="3"/>
        <v>linReg</v>
      </c>
      <c r="C19" s="15">
        <v>43.9209227731928</v>
      </c>
      <c r="D19" s="16">
        <v>41.923069374394501</v>
      </c>
      <c r="E19" s="16">
        <v>37.991306715745402</v>
      </c>
      <c r="F19" s="16">
        <v>41.899154190744802</v>
      </c>
      <c r="G19" s="16">
        <v>29.215743717191302</v>
      </c>
      <c r="H19" s="16">
        <v>35.580956286621799</v>
      </c>
      <c r="I19" s="16">
        <v>23.921618129106498</v>
      </c>
      <c r="J19" s="16">
        <v>37.599529266357401</v>
      </c>
      <c r="K19" s="17">
        <v>19.407119750976602</v>
      </c>
      <c r="L19" s="3" t="s">
        <v>11</v>
      </c>
      <c r="M19">
        <v>43.5</v>
      </c>
      <c r="N19" s="1">
        <f t="shared" si="4"/>
        <v>0.42092277319279958</v>
      </c>
      <c r="O19" s="1">
        <f t="shared" si="5"/>
        <v>1.5769306256054989</v>
      </c>
      <c r="P19" s="1">
        <f t="shared" si="6"/>
        <v>5.5086932842545977</v>
      </c>
      <c r="Q19" s="1">
        <f t="shared" si="7"/>
        <v>1.6008458092551976</v>
      </c>
      <c r="R19" s="1">
        <f t="shared" si="8"/>
        <v>14.284256282808698</v>
      </c>
      <c r="S19" s="1">
        <f t="shared" si="9"/>
        <v>7.9190437133782012</v>
      </c>
      <c r="T19" s="1">
        <f t="shared" si="10"/>
        <v>19.578381870893502</v>
      </c>
      <c r="U19" s="1">
        <f t="shared" si="11"/>
        <v>5.9004707336425994</v>
      </c>
      <c r="V19" s="1">
        <f t="shared" si="12"/>
        <v>24.092880249023398</v>
      </c>
      <c r="W19" s="13">
        <f t="shared" si="13"/>
        <v>0.42092277319279958</v>
      </c>
      <c r="X19" s="8">
        <f t="shared" si="14"/>
        <v>1</v>
      </c>
      <c r="Y19" s="9" t="str">
        <f t="shared" si="15"/>
        <v/>
      </c>
      <c r="Z19" s="9" t="str">
        <f t="shared" si="16"/>
        <v/>
      </c>
      <c r="AA19" s="9" t="str">
        <f t="shared" si="17"/>
        <v/>
      </c>
      <c r="AB19" s="9" t="str">
        <f t="shared" si="18"/>
        <v/>
      </c>
      <c r="AC19" s="9" t="str">
        <f t="shared" si="19"/>
        <v/>
      </c>
      <c r="AD19" s="9" t="str">
        <f t="shared" si="20"/>
        <v/>
      </c>
      <c r="AE19" s="9" t="str">
        <f t="shared" si="21"/>
        <v/>
      </c>
      <c r="AF19" s="9" t="str">
        <f t="shared" si="22"/>
        <v/>
      </c>
      <c r="AG19" s="15">
        <f t="shared" si="23"/>
        <v>1</v>
      </c>
      <c r="AH19" s="16">
        <f t="shared" si="23"/>
        <v>1</v>
      </c>
      <c r="AI19" s="16" t="str">
        <f t="shared" si="23"/>
        <v/>
      </c>
      <c r="AJ19" s="16">
        <f t="shared" si="23"/>
        <v>1</v>
      </c>
      <c r="AK19" s="16" t="str">
        <f t="shared" si="23"/>
        <v/>
      </c>
      <c r="AL19" s="16" t="str">
        <f t="shared" si="23"/>
        <v/>
      </c>
      <c r="AM19" s="16" t="str">
        <f t="shared" si="23"/>
        <v/>
      </c>
      <c r="AN19" s="16" t="str">
        <f t="shared" si="23"/>
        <v/>
      </c>
      <c r="AO19" s="17" t="str">
        <f t="shared" si="23"/>
        <v/>
      </c>
      <c r="AP19" s="23">
        <f t="shared" si="24"/>
        <v>1</v>
      </c>
      <c r="AQ19" s="22">
        <f t="shared" si="24"/>
        <v>1</v>
      </c>
      <c r="AR19" s="22">
        <f t="shared" si="24"/>
        <v>1</v>
      </c>
      <c r="AS19" s="22">
        <f t="shared" si="24"/>
        <v>1</v>
      </c>
      <c r="AT19" s="22" t="str">
        <f t="shared" si="24"/>
        <v/>
      </c>
      <c r="AU19" s="22">
        <f t="shared" si="24"/>
        <v>1</v>
      </c>
      <c r="AV19" s="22" t="str">
        <f t="shared" si="24"/>
        <v/>
      </c>
      <c r="AW19" s="22">
        <f t="shared" si="24"/>
        <v>1</v>
      </c>
      <c r="AX19" s="24" t="str">
        <f t="shared" si="24"/>
        <v/>
      </c>
      <c r="AY19" s="23">
        <f t="shared" si="25"/>
        <v>1</v>
      </c>
      <c r="AZ19" s="22">
        <f t="shared" si="25"/>
        <v>1</v>
      </c>
      <c r="BA19" s="22">
        <f t="shared" si="25"/>
        <v>1</v>
      </c>
      <c r="BB19" s="22">
        <f t="shared" si="25"/>
        <v>1</v>
      </c>
      <c r="BC19" s="22">
        <f t="shared" si="25"/>
        <v>1</v>
      </c>
      <c r="BD19" s="22">
        <f t="shared" si="25"/>
        <v>1</v>
      </c>
      <c r="BE19" s="22" t="str">
        <f t="shared" si="25"/>
        <v/>
      </c>
      <c r="BF19" s="22">
        <f t="shared" si="25"/>
        <v>1</v>
      </c>
      <c r="BG19" s="24" t="str">
        <f t="shared" si="25"/>
        <v/>
      </c>
      <c r="BH19" s="22" t="str">
        <f t="shared" si="26"/>
        <v>linReg</v>
      </c>
    </row>
    <row r="20" spans="1:60" x14ac:dyDescent="0.25">
      <c r="A20" t="s">
        <v>32</v>
      </c>
      <c r="B20" t="str">
        <f t="shared" si="3"/>
        <v>Keras</v>
      </c>
      <c r="C20" s="15">
        <v>38.233744765541601</v>
      </c>
      <c r="D20" s="16">
        <v>36.641593469663199</v>
      </c>
      <c r="E20" s="16">
        <v>30.314066549768398</v>
      </c>
      <c r="F20" s="16">
        <v>26.939548511122901</v>
      </c>
      <c r="G20" s="16">
        <v>0.37028449022179899</v>
      </c>
      <c r="H20" s="16">
        <v>24.392833230504799</v>
      </c>
      <c r="I20" s="16">
        <v>24.495617867393801</v>
      </c>
      <c r="J20" s="16">
        <v>24.811529159545898</v>
      </c>
      <c r="K20" s="17">
        <v>20.901927947998001</v>
      </c>
      <c r="L20" s="3" t="s">
        <v>11</v>
      </c>
      <c r="M20">
        <v>17</v>
      </c>
      <c r="N20" s="1">
        <f t="shared" si="4"/>
        <v>21.233744765541601</v>
      </c>
      <c r="O20" s="1">
        <f t="shared" si="5"/>
        <v>19.641593469663199</v>
      </c>
      <c r="P20" s="1">
        <f t="shared" si="6"/>
        <v>13.314066549768398</v>
      </c>
      <c r="Q20" s="1">
        <f t="shared" si="7"/>
        <v>9.9395485111229007</v>
      </c>
      <c r="R20" s="1">
        <f t="shared" si="8"/>
        <v>16.629715509778201</v>
      </c>
      <c r="S20" s="1">
        <f t="shared" si="9"/>
        <v>7.3928332305047988</v>
      </c>
      <c r="T20" s="1">
        <f t="shared" si="10"/>
        <v>7.4956178673938005</v>
      </c>
      <c r="U20" s="1">
        <f t="shared" si="11"/>
        <v>7.8115291595458984</v>
      </c>
      <c r="V20" s="1">
        <f t="shared" si="12"/>
        <v>3.9019279479980007</v>
      </c>
      <c r="W20" s="13">
        <f t="shared" si="13"/>
        <v>3.9019279479980007</v>
      </c>
      <c r="X20" s="8" t="str">
        <f t="shared" si="14"/>
        <v/>
      </c>
      <c r="Y20" s="9" t="str">
        <f t="shared" si="15"/>
        <v/>
      </c>
      <c r="Z20" s="9" t="str">
        <f t="shared" si="16"/>
        <v/>
      </c>
      <c r="AA20" s="9" t="str">
        <f t="shared" si="17"/>
        <v/>
      </c>
      <c r="AB20" s="9" t="str">
        <f t="shared" si="18"/>
        <v/>
      </c>
      <c r="AC20" s="9" t="str">
        <f t="shared" si="19"/>
        <v/>
      </c>
      <c r="AD20" s="9" t="str">
        <f t="shared" si="20"/>
        <v/>
      </c>
      <c r="AE20" s="9" t="str">
        <f t="shared" si="21"/>
        <v/>
      </c>
      <c r="AF20" s="9">
        <f t="shared" si="22"/>
        <v>1</v>
      </c>
      <c r="AG20" s="15" t="str">
        <f t="shared" si="23"/>
        <v/>
      </c>
      <c r="AH20" s="16" t="str">
        <f t="shared" si="23"/>
        <v/>
      </c>
      <c r="AI20" s="16" t="str">
        <f t="shared" si="23"/>
        <v/>
      </c>
      <c r="AJ20" s="16" t="str">
        <f t="shared" si="23"/>
        <v/>
      </c>
      <c r="AK20" s="16" t="str">
        <f t="shared" si="23"/>
        <v/>
      </c>
      <c r="AL20" s="16" t="str">
        <f t="shared" si="23"/>
        <v/>
      </c>
      <c r="AM20" s="16" t="str">
        <f t="shared" si="23"/>
        <v/>
      </c>
      <c r="AN20" s="16" t="str">
        <f t="shared" si="23"/>
        <v/>
      </c>
      <c r="AO20" s="17">
        <f t="shared" si="23"/>
        <v>1</v>
      </c>
      <c r="AP20" s="23" t="str">
        <f t="shared" si="24"/>
        <v/>
      </c>
      <c r="AQ20" s="22" t="str">
        <f t="shared" si="24"/>
        <v/>
      </c>
      <c r="AR20" s="22" t="str">
        <f t="shared" si="24"/>
        <v/>
      </c>
      <c r="AS20" s="22">
        <f t="shared" si="24"/>
        <v>1</v>
      </c>
      <c r="AT20" s="22" t="str">
        <f t="shared" si="24"/>
        <v/>
      </c>
      <c r="AU20" s="22">
        <f t="shared" si="24"/>
        <v>1</v>
      </c>
      <c r="AV20" s="22">
        <f t="shared" si="24"/>
        <v>1</v>
      </c>
      <c r="AW20" s="22">
        <f t="shared" si="24"/>
        <v>1</v>
      </c>
      <c r="AX20" s="24">
        <f t="shared" si="24"/>
        <v>1</v>
      </c>
      <c r="AY20" s="23" t="str">
        <f t="shared" si="25"/>
        <v/>
      </c>
      <c r="AZ20" s="22" t="str">
        <f t="shared" si="25"/>
        <v/>
      </c>
      <c r="BA20" s="22">
        <f t="shared" si="25"/>
        <v>1</v>
      </c>
      <c r="BB20" s="22">
        <f t="shared" si="25"/>
        <v>1</v>
      </c>
      <c r="BC20" s="22" t="str">
        <f t="shared" si="25"/>
        <v/>
      </c>
      <c r="BD20" s="22">
        <f t="shared" si="25"/>
        <v>1</v>
      </c>
      <c r="BE20" s="22">
        <f t="shared" si="25"/>
        <v>1</v>
      </c>
      <c r="BF20" s="22">
        <f t="shared" si="25"/>
        <v>1</v>
      </c>
      <c r="BG20" s="24">
        <f t="shared" si="25"/>
        <v>1</v>
      </c>
      <c r="BH20" s="22" t="str">
        <f t="shared" si="26"/>
        <v>Keras</v>
      </c>
    </row>
    <row r="21" spans="1:60" x14ac:dyDescent="0.25">
      <c r="A21" t="s">
        <v>33</v>
      </c>
      <c r="B21" t="str">
        <f t="shared" si="3"/>
        <v>enet</v>
      </c>
      <c r="C21" s="15">
        <v>42.769723626996402</v>
      </c>
      <c r="D21" s="16">
        <v>41.056434810765097</v>
      </c>
      <c r="E21" s="16">
        <v>38.287879986159297</v>
      </c>
      <c r="F21" s="16">
        <v>39.886363636363797</v>
      </c>
      <c r="G21" s="16">
        <v>43.076356641990401</v>
      </c>
      <c r="H21" s="16">
        <v>40.130808528754301</v>
      </c>
      <c r="I21" s="16">
        <v>39.7589305252964</v>
      </c>
      <c r="J21" s="16">
        <v>40.188610076904297</v>
      </c>
      <c r="K21" s="17">
        <v>44.283023834228501</v>
      </c>
      <c r="L21" s="3" t="s">
        <v>11</v>
      </c>
      <c r="M21">
        <v>34</v>
      </c>
      <c r="N21" s="1">
        <f t="shared" si="4"/>
        <v>8.7697236269964023</v>
      </c>
      <c r="O21" s="1">
        <f t="shared" si="5"/>
        <v>7.0564348107650972</v>
      </c>
      <c r="P21" s="1">
        <f t="shared" si="6"/>
        <v>4.2878799861592967</v>
      </c>
      <c r="Q21" s="1">
        <f t="shared" si="7"/>
        <v>5.8863636363637966</v>
      </c>
      <c r="R21" s="1">
        <f t="shared" si="8"/>
        <v>9.0763566419904009</v>
      </c>
      <c r="S21" s="1">
        <f t="shared" si="9"/>
        <v>6.1308085287543008</v>
      </c>
      <c r="T21" s="1">
        <f t="shared" si="10"/>
        <v>5.7589305252963996</v>
      </c>
      <c r="U21" s="1">
        <f t="shared" si="11"/>
        <v>6.1886100769042969</v>
      </c>
      <c r="V21" s="1">
        <f t="shared" si="12"/>
        <v>10.283023834228501</v>
      </c>
      <c r="W21" s="13">
        <f t="shared" si="13"/>
        <v>4.2878799861592967</v>
      </c>
      <c r="X21" s="8" t="str">
        <f t="shared" si="14"/>
        <v/>
      </c>
      <c r="Y21" s="9" t="str">
        <f t="shared" si="15"/>
        <v/>
      </c>
      <c r="Z21" s="9">
        <f t="shared" si="16"/>
        <v>1</v>
      </c>
      <c r="AA21" s="9" t="str">
        <f t="shared" si="17"/>
        <v/>
      </c>
      <c r="AB21" s="9" t="str">
        <f t="shared" si="18"/>
        <v/>
      </c>
      <c r="AC21" s="9" t="str">
        <f t="shared" si="19"/>
        <v/>
      </c>
      <c r="AD21" s="9" t="str">
        <f t="shared" si="20"/>
        <v/>
      </c>
      <c r="AE21" s="9" t="str">
        <f t="shared" si="21"/>
        <v/>
      </c>
      <c r="AF21" s="9" t="str">
        <f t="shared" si="22"/>
        <v/>
      </c>
      <c r="AG21" s="15" t="str">
        <f t="shared" si="23"/>
        <v/>
      </c>
      <c r="AH21" s="16" t="str">
        <f t="shared" si="23"/>
        <v/>
      </c>
      <c r="AI21" s="16">
        <f t="shared" si="23"/>
        <v>1</v>
      </c>
      <c r="AJ21" s="16" t="str">
        <f t="shared" si="23"/>
        <v/>
      </c>
      <c r="AK21" s="16" t="str">
        <f t="shared" si="23"/>
        <v/>
      </c>
      <c r="AL21" s="16" t="str">
        <f t="shared" si="23"/>
        <v/>
      </c>
      <c r="AM21" s="16" t="str">
        <f t="shared" si="23"/>
        <v/>
      </c>
      <c r="AN21" s="16" t="str">
        <f t="shared" si="23"/>
        <v/>
      </c>
      <c r="AO21" s="17" t="str">
        <f t="shared" si="23"/>
        <v/>
      </c>
      <c r="AP21" s="23">
        <f t="shared" si="24"/>
        <v>1</v>
      </c>
      <c r="AQ21" s="22">
        <f t="shared" si="24"/>
        <v>1</v>
      </c>
      <c r="AR21" s="22">
        <f t="shared" si="24"/>
        <v>1</v>
      </c>
      <c r="AS21" s="22">
        <f t="shared" si="24"/>
        <v>1</v>
      </c>
      <c r="AT21" s="22">
        <f t="shared" si="24"/>
        <v>1</v>
      </c>
      <c r="AU21" s="22">
        <f t="shared" si="24"/>
        <v>1</v>
      </c>
      <c r="AV21" s="22">
        <f t="shared" si="24"/>
        <v>1</v>
      </c>
      <c r="AW21" s="22">
        <f t="shared" si="24"/>
        <v>1</v>
      </c>
      <c r="AX21" s="24" t="str">
        <f t="shared" si="24"/>
        <v/>
      </c>
      <c r="AY21" s="23">
        <f t="shared" si="25"/>
        <v>1</v>
      </c>
      <c r="AZ21" s="22">
        <f t="shared" si="25"/>
        <v>1</v>
      </c>
      <c r="BA21" s="22">
        <f t="shared" si="25"/>
        <v>1</v>
      </c>
      <c r="BB21" s="22">
        <f t="shared" si="25"/>
        <v>1</v>
      </c>
      <c r="BC21" s="22">
        <f t="shared" si="25"/>
        <v>1</v>
      </c>
      <c r="BD21" s="22">
        <f t="shared" si="25"/>
        <v>1</v>
      </c>
      <c r="BE21" s="22">
        <f t="shared" si="25"/>
        <v>1</v>
      </c>
      <c r="BF21" s="22">
        <f t="shared" si="25"/>
        <v>1</v>
      </c>
      <c r="BG21" s="24">
        <f t="shared" si="25"/>
        <v>1</v>
      </c>
      <c r="BH21" s="22" t="str">
        <f t="shared" si="26"/>
        <v>enet</v>
      </c>
    </row>
    <row r="22" spans="1:60" x14ac:dyDescent="0.25">
      <c r="A22" t="s">
        <v>34</v>
      </c>
      <c r="B22" t="str">
        <f t="shared" si="3"/>
        <v/>
      </c>
      <c r="C22" s="15">
        <v>31.186391996660898</v>
      </c>
      <c r="D22" s="16">
        <v>29.3406130770916</v>
      </c>
      <c r="E22" s="16">
        <v>27.082611215730299</v>
      </c>
      <c r="F22" s="16">
        <v>26.939548511122901</v>
      </c>
      <c r="G22" s="16">
        <v>20.195124831025701</v>
      </c>
      <c r="H22" s="16">
        <v>25.840193591356101</v>
      </c>
      <c r="I22" s="16">
        <v>24.796580569510901</v>
      </c>
      <c r="J22" s="16">
        <v>20.896530151367202</v>
      </c>
      <c r="K22" s="17">
        <v>22.477687835693398</v>
      </c>
      <c r="L22" s="3" t="s">
        <v>56</v>
      </c>
      <c r="M22">
        <v>-6</v>
      </c>
      <c r="N22" s="1" t="str">
        <f t="shared" si="4"/>
        <v/>
      </c>
      <c r="O22" s="1" t="str">
        <f t="shared" si="5"/>
        <v/>
      </c>
      <c r="P22" s="1" t="str">
        <f t="shared" si="6"/>
        <v/>
      </c>
      <c r="Q22" s="1" t="str">
        <f t="shared" si="7"/>
        <v/>
      </c>
      <c r="R22" s="1" t="str">
        <f t="shared" si="8"/>
        <v/>
      </c>
      <c r="S22" s="1" t="str">
        <f t="shared" si="9"/>
        <v/>
      </c>
      <c r="T22" s="1" t="str">
        <f t="shared" si="10"/>
        <v/>
      </c>
      <c r="U22" s="1" t="str">
        <f t="shared" si="11"/>
        <v/>
      </c>
      <c r="V22" s="1" t="str">
        <f t="shared" si="12"/>
        <v/>
      </c>
      <c r="W22" s="13">
        <f t="shared" si="13"/>
        <v>0</v>
      </c>
      <c r="X22" s="8" t="str">
        <f t="shared" si="14"/>
        <v/>
      </c>
      <c r="Y22" s="9" t="str">
        <f t="shared" si="15"/>
        <v/>
      </c>
      <c r="Z22" s="9" t="str">
        <f t="shared" si="16"/>
        <v/>
      </c>
      <c r="AA22" s="9" t="str">
        <f t="shared" si="17"/>
        <v/>
      </c>
      <c r="AB22" s="9" t="str">
        <f t="shared" si="18"/>
        <v/>
      </c>
      <c r="AC22" s="9" t="str">
        <f t="shared" si="19"/>
        <v/>
      </c>
      <c r="AD22" s="9" t="str">
        <f t="shared" si="20"/>
        <v/>
      </c>
      <c r="AE22" s="9" t="str">
        <f t="shared" si="21"/>
        <v/>
      </c>
      <c r="AF22" s="9" t="str">
        <f t="shared" si="22"/>
        <v/>
      </c>
      <c r="AG22" s="15" t="str">
        <f t="shared" si="23"/>
        <v/>
      </c>
      <c r="AH22" s="16" t="str">
        <f t="shared" si="23"/>
        <v/>
      </c>
      <c r="AI22" s="16" t="str">
        <f t="shared" si="23"/>
        <v/>
      </c>
      <c r="AJ22" s="16" t="str">
        <f t="shared" si="23"/>
        <v/>
      </c>
      <c r="AK22" s="16" t="str">
        <f t="shared" si="23"/>
        <v/>
      </c>
      <c r="AL22" s="16" t="str">
        <f t="shared" si="23"/>
        <v/>
      </c>
      <c r="AM22" s="16" t="str">
        <f t="shared" si="23"/>
        <v/>
      </c>
      <c r="AN22" s="16" t="str">
        <f t="shared" si="23"/>
        <v/>
      </c>
      <c r="AO22" s="17" t="str">
        <f t="shared" si="23"/>
        <v/>
      </c>
      <c r="AP22" s="23" t="str">
        <f t="shared" si="24"/>
        <v/>
      </c>
      <c r="AQ22" s="22" t="str">
        <f t="shared" si="24"/>
        <v/>
      </c>
      <c r="AR22" s="22" t="str">
        <f t="shared" si="24"/>
        <v/>
      </c>
      <c r="AS22" s="22" t="str">
        <f t="shared" si="24"/>
        <v/>
      </c>
      <c r="AT22" s="22" t="str">
        <f t="shared" si="24"/>
        <v/>
      </c>
      <c r="AU22" s="22" t="str">
        <f t="shared" si="24"/>
        <v/>
      </c>
      <c r="AV22" s="22" t="str">
        <f t="shared" si="24"/>
        <v/>
      </c>
      <c r="AW22" s="22" t="str">
        <f t="shared" si="24"/>
        <v/>
      </c>
      <c r="AX22" s="24" t="str">
        <f t="shared" si="24"/>
        <v/>
      </c>
      <c r="AY22" s="23" t="str">
        <f t="shared" si="25"/>
        <v/>
      </c>
      <c r="AZ22" s="22" t="str">
        <f t="shared" si="25"/>
        <v/>
      </c>
      <c r="BA22" s="22" t="str">
        <f t="shared" si="25"/>
        <v/>
      </c>
      <c r="BB22" s="22" t="str">
        <f t="shared" si="25"/>
        <v/>
      </c>
      <c r="BC22" s="22" t="str">
        <f t="shared" si="25"/>
        <v/>
      </c>
      <c r="BD22" s="22" t="str">
        <f t="shared" si="25"/>
        <v/>
      </c>
      <c r="BE22" s="22" t="str">
        <f t="shared" si="25"/>
        <v/>
      </c>
      <c r="BF22" s="22" t="str">
        <f t="shared" si="25"/>
        <v/>
      </c>
      <c r="BG22" s="24" t="str">
        <f t="shared" si="25"/>
        <v/>
      </c>
      <c r="BH22" s="22">
        <f t="shared" si="26"/>
        <v>0</v>
      </c>
    </row>
    <row r="23" spans="1:60" x14ac:dyDescent="0.25">
      <c r="A23" t="s">
        <v>35</v>
      </c>
      <c r="B23" t="str">
        <f t="shared" si="3"/>
        <v>svm</v>
      </c>
      <c r="C23" s="15">
        <v>86.273770172648199</v>
      </c>
      <c r="D23" s="16">
        <v>84.026699319254206</v>
      </c>
      <c r="E23" s="16">
        <v>67.127153049763905</v>
      </c>
      <c r="F23" s="16">
        <v>86.262790554381098</v>
      </c>
      <c r="G23" s="16">
        <v>73.735977407685397</v>
      </c>
      <c r="H23" s="16">
        <v>62.230953366236797</v>
      </c>
      <c r="I23" s="16">
        <v>66.492711386923403</v>
      </c>
      <c r="J23" s="16">
        <v>42.3191108703613</v>
      </c>
      <c r="K23" s="17">
        <v>85.127868652343807</v>
      </c>
      <c r="L23" s="3" t="s">
        <v>11</v>
      </c>
      <c r="M23">
        <v>77.75</v>
      </c>
      <c r="N23" s="1">
        <f t="shared" si="4"/>
        <v>8.5237701726481987</v>
      </c>
      <c r="O23" s="1">
        <f t="shared" si="5"/>
        <v>6.276699319254206</v>
      </c>
      <c r="P23" s="1">
        <f t="shared" si="6"/>
        <v>10.622846950236095</v>
      </c>
      <c r="Q23" s="1">
        <f t="shared" si="7"/>
        <v>8.5127905543810982</v>
      </c>
      <c r="R23" s="1">
        <f t="shared" si="8"/>
        <v>4.0140225923146033</v>
      </c>
      <c r="S23" s="1">
        <f t="shared" si="9"/>
        <v>15.519046633763203</v>
      </c>
      <c r="T23" s="1">
        <f t="shared" si="10"/>
        <v>11.257288613076597</v>
      </c>
      <c r="U23" s="1">
        <f t="shared" si="11"/>
        <v>35.4308891296387</v>
      </c>
      <c r="V23" s="1">
        <f t="shared" si="12"/>
        <v>7.3778686523438068</v>
      </c>
      <c r="W23" s="13">
        <f t="shared" si="13"/>
        <v>4.0140225923146033</v>
      </c>
      <c r="X23" s="8" t="str">
        <f t="shared" si="14"/>
        <v/>
      </c>
      <c r="Y23" s="9" t="str">
        <f t="shared" si="15"/>
        <v/>
      </c>
      <c r="Z23" s="9" t="str">
        <f t="shared" si="16"/>
        <v/>
      </c>
      <c r="AA23" s="9" t="str">
        <f t="shared" si="17"/>
        <v/>
      </c>
      <c r="AB23" s="9">
        <f t="shared" si="18"/>
        <v>1</v>
      </c>
      <c r="AC23" s="9" t="str">
        <f t="shared" si="19"/>
        <v/>
      </c>
      <c r="AD23" s="9" t="str">
        <f t="shared" si="20"/>
        <v/>
      </c>
      <c r="AE23" s="9" t="str">
        <f t="shared" si="21"/>
        <v/>
      </c>
      <c r="AF23" s="9" t="str">
        <f t="shared" si="22"/>
        <v/>
      </c>
      <c r="AG23" s="15" t="str">
        <f t="shared" si="23"/>
        <v/>
      </c>
      <c r="AH23" s="16" t="str">
        <f t="shared" si="23"/>
        <v/>
      </c>
      <c r="AI23" s="16" t="str">
        <f t="shared" si="23"/>
        <v/>
      </c>
      <c r="AJ23" s="16" t="str">
        <f t="shared" si="23"/>
        <v/>
      </c>
      <c r="AK23" s="16">
        <f t="shared" si="23"/>
        <v>1</v>
      </c>
      <c r="AL23" s="16" t="str">
        <f t="shared" si="23"/>
        <v/>
      </c>
      <c r="AM23" s="16" t="str">
        <f t="shared" si="23"/>
        <v/>
      </c>
      <c r="AN23" s="16" t="str">
        <f t="shared" si="23"/>
        <v/>
      </c>
      <c r="AO23" s="17" t="str">
        <f t="shared" si="23"/>
        <v/>
      </c>
      <c r="AP23" s="23">
        <f t="shared" si="24"/>
        <v>1</v>
      </c>
      <c r="AQ23" s="22">
        <f t="shared" si="24"/>
        <v>1</v>
      </c>
      <c r="AR23" s="22" t="str">
        <f t="shared" si="24"/>
        <v/>
      </c>
      <c r="AS23" s="22">
        <f t="shared" si="24"/>
        <v>1</v>
      </c>
      <c r="AT23" s="22">
        <f t="shared" si="24"/>
        <v>1</v>
      </c>
      <c r="AU23" s="22" t="str">
        <f t="shared" si="24"/>
        <v/>
      </c>
      <c r="AV23" s="22" t="str">
        <f t="shared" si="24"/>
        <v/>
      </c>
      <c r="AW23" s="22" t="str">
        <f t="shared" si="24"/>
        <v/>
      </c>
      <c r="AX23" s="24">
        <f t="shared" si="24"/>
        <v>1</v>
      </c>
      <c r="AY23" s="23">
        <f t="shared" si="25"/>
        <v>1</v>
      </c>
      <c r="AZ23" s="22">
        <f t="shared" si="25"/>
        <v>1</v>
      </c>
      <c r="BA23" s="22">
        <f t="shared" si="25"/>
        <v>1</v>
      </c>
      <c r="BB23" s="22">
        <f t="shared" si="25"/>
        <v>1</v>
      </c>
      <c r="BC23" s="22">
        <f t="shared" si="25"/>
        <v>1</v>
      </c>
      <c r="BD23" s="22" t="str">
        <f t="shared" si="25"/>
        <v/>
      </c>
      <c r="BE23" s="22">
        <f t="shared" si="25"/>
        <v>1</v>
      </c>
      <c r="BF23" s="22" t="str">
        <f t="shared" si="25"/>
        <v/>
      </c>
      <c r="BG23" s="24">
        <f t="shared" si="25"/>
        <v>1</v>
      </c>
      <c r="BH23" s="22" t="str">
        <f t="shared" si="26"/>
        <v>svm</v>
      </c>
    </row>
    <row r="24" spans="1:60" x14ac:dyDescent="0.25">
      <c r="A24" t="s">
        <v>36</v>
      </c>
      <c r="B24" t="str">
        <f t="shared" si="3"/>
        <v>svm</v>
      </c>
      <c r="C24" s="15">
        <v>43.581008215170201</v>
      </c>
      <c r="D24" s="16">
        <v>41.740674700912201</v>
      </c>
      <c r="E24" s="16">
        <v>39.191852874857503</v>
      </c>
      <c r="F24" s="16">
        <v>40.853699645290398</v>
      </c>
      <c r="G24" s="16">
        <v>20.320738253277199</v>
      </c>
      <c r="H24" s="16">
        <v>40.038377716267902</v>
      </c>
      <c r="I24" s="16">
        <v>39.267071174018803</v>
      </c>
      <c r="J24" s="16">
        <v>40.614711761474602</v>
      </c>
      <c r="K24" s="17">
        <v>42.828052520752003</v>
      </c>
      <c r="L24" s="3" t="s">
        <v>11</v>
      </c>
      <c r="M24">
        <v>12.5</v>
      </c>
      <c r="N24" s="1">
        <f t="shared" si="4"/>
        <v>31.081008215170201</v>
      </c>
      <c r="O24" s="1">
        <f t="shared" si="5"/>
        <v>29.240674700912201</v>
      </c>
      <c r="P24" s="1">
        <f t="shared" si="6"/>
        <v>26.691852874857503</v>
      </c>
      <c r="Q24" s="1">
        <f t="shared" si="7"/>
        <v>28.353699645290398</v>
      </c>
      <c r="R24" s="1">
        <f t="shared" si="8"/>
        <v>7.8207382532771987</v>
      </c>
      <c r="S24" s="1">
        <f t="shared" si="9"/>
        <v>27.538377716267902</v>
      </c>
      <c r="T24" s="1">
        <f t="shared" si="10"/>
        <v>26.767071174018803</v>
      </c>
      <c r="U24" s="1">
        <f t="shared" si="11"/>
        <v>28.114711761474602</v>
      </c>
      <c r="V24" s="1">
        <f t="shared" si="12"/>
        <v>30.328052520752003</v>
      </c>
      <c r="W24" s="13">
        <f t="shared" si="13"/>
        <v>7.8207382532771987</v>
      </c>
      <c r="X24" s="8" t="str">
        <f t="shared" si="14"/>
        <v/>
      </c>
      <c r="Y24" s="9" t="str">
        <f t="shared" si="15"/>
        <v/>
      </c>
      <c r="Z24" s="9" t="str">
        <f t="shared" si="16"/>
        <v/>
      </c>
      <c r="AA24" s="9" t="str">
        <f t="shared" si="17"/>
        <v/>
      </c>
      <c r="AB24" s="9">
        <f t="shared" si="18"/>
        <v>1</v>
      </c>
      <c r="AC24" s="9" t="str">
        <f t="shared" si="19"/>
        <v/>
      </c>
      <c r="AD24" s="9" t="str">
        <f t="shared" si="20"/>
        <v/>
      </c>
      <c r="AE24" s="9" t="str">
        <f t="shared" si="21"/>
        <v/>
      </c>
      <c r="AF24" s="9" t="str">
        <f t="shared" si="22"/>
        <v/>
      </c>
      <c r="AG24" s="15" t="str">
        <f t="shared" si="23"/>
        <v/>
      </c>
      <c r="AH24" s="16" t="str">
        <f t="shared" si="23"/>
        <v/>
      </c>
      <c r="AI24" s="16" t="str">
        <f t="shared" si="23"/>
        <v/>
      </c>
      <c r="AJ24" s="16" t="str">
        <f t="shared" si="23"/>
        <v/>
      </c>
      <c r="AK24" s="16" t="str">
        <f t="shared" si="23"/>
        <v/>
      </c>
      <c r="AL24" s="16" t="str">
        <f t="shared" si="23"/>
        <v/>
      </c>
      <c r="AM24" s="16" t="str">
        <f t="shared" si="23"/>
        <v/>
      </c>
      <c r="AN24" s="16" t="str">
        <f t="shared" si="23"/>
        <v/>
      </c>
      <c r="AO24" s="17" t="str">
        <f t="shared" si="23"/>
        <v/>
      </c>
      <c r="AP24" s="23" t="str">
        <f t="shared" si="24"/>
        <v/>
      </c>
      <c r="AQ24" s="22" t="str">
        <f t="shared" si="24"/>
        <v/>
      </c>
      <c r="AR24" s="22" t="str">
        <f t="shared" si="24"/>
        <v/>
      </c>
      <c r="AS24" s="22" t="str">
        <f t="shared" si="24"/>
        <v/>
      </c>
      <c r="AT24" s="22">
        <f t="shared" si="24"/>
        <v>1</v>
      </c>
      <c r="AU24" s="22" t="str">
        <f t="shared" si="24"/>
        <v/>
      </c>
      <c r="AV24" s="22" t="str">
        <f t="shared" si="24"/>
        <v/>
      </c>
      <c r="AW24" s="22" t="str">
        <f t="shared" si="24"/>
        <v/>
      </c>
      <c r="AX24" s="24" t="str">
        <f t="shared" si="24"/>
        <v/>
      </c>
      <c r="AY24" s="23" t="str">
        <f t="shared" si="25"/>
        <v/>
      </c>
      <c r="AZ24" s="22" t="str">
        <f t="shared" si="25"/>
        <v/>
      </c>
      <c r="BA24" s="22" t="str">
        <f t="shared" si="25"/>
        <v/>
      </c>
      <c r="BB24" s="22" t="str">
        <f t="shared" si="25"/>
        <v/>
      </c>
      <c r="BC24" s="22">
        <f t="shared" si="25"/>
        <v>1</v>
      </c>
      <c r="BD24" s="22" t="str">
        <f t="shared" si="25"/>
        <v/>
      </c>
      <c r="BE24" s="22" t="str">
        <f t="shared" si="25"/>
        <v/>
      </c>
      <c r="BF24" s="22" t="str">
        <f t="shared" si="25"/>
        <v/>
      </c>
      <c r="BG24" s="24" t="str">
        <f t="shared" si="25"/>
        <v/>
      </c>
      <c r="BH24" s="22" t="str">
        <f t="shared" si="26"/>
        <v>svm</v>
      </c>
    </row>
    <row r="25" spans="1:60" x14ac:dyDescent="0.25">
      <c r="A25" t="s">
        <v>37</v>
      </c>
      <c r="B25" t="str">
        <f t="shared" si="3"/>
        <v>svm</v>
      </c>
      <c r="C25" s="15">
        <v>90.437386529547496</v>
      </c>
      <c r="D25" s="16">
        <v>88.672584988303001</v>
      </c>
      <c r="E25" s="16">
        <v>84.150639223544303</v>
      </c>
      <c r="F25" s="16">
        <v>87.681654538181604</v>
      </c>
      <c r="G25" s="16">
        <v>54.875620786032101</v>
      </c>
      <c r="H25" s="16">
        <v>67.200108390383903</v>
      </c>
      <c r="I25" s="16">
        <v>42.4182009660421</v>
      </c>
      <c r="J25" s="16">
        <v>74.505813598632798</v>
      </c>
      <c r="K25" s="17">
        <v>40.0068168640137</v>
      </c>
      <c r="L25" s="3" t="s">
        <v>11</v>
      </c>
      <c r="M25">
        <v>54.75</v>
      </c>
      <c r="N25" s="1">
        <f t="shared" si="4"/>
        <v>35.687386529547496</v>
      </c>
      <c r="O25" s="1">
        <f t="shared" si="5"/>
        <v>33.922584988303001</v>
      </c>
      <c r="P25" s="1">
        <f t="shared" si="6"/>
        <v>29.400639223544303</v>
      </c>
      <c r="Q25" s="1">
        <f t="shared" si="7"/>
        <v>32.931654538181604</v>
      </c>
      <c r="R25" s="1">
        <f t="shared" si="8"/>
        <v>0.12562078603210125</v>
      </c>
      <c r="S25" s="1">
        <f t="shared" si="9"/>
        <v>12.450108390383903</v>
      </c>
      <c r="T25" s="1">
        <f t="shared" si="10"/>
        <v>12.3317990339579</v>
      </c>
      <c r="U25" s="1">
        <f t="shared" si="11"/>
        <v>19.755813598632798</v>
      </c>
      <c r="V25" s="1">
        <f t="shared" si="12"/>
        <v>14.7431831359863</v>
      </c>
      <c r="W25" s="13">
        <f t="shared" si="13"/>
        <v>0.12562078603210125</v>
      </c>
      <c r="X25" s="8" t="str">
        <f t="shared" si="14"/>
        <v/>
      </c>
      <c r="Y25" s="9" t="str">
        <f t="shared" si="15"/>
        <v/>
      </c>
      <c r="Z25" s="9" t="str">
        <f t="shared" si="16"/>
        <v/>
      </c>
      <c r="AA25" s="9" t="str">
        <f t="shared" si="17"/>
        <v/>
      </c>
      <c r="AB25" s="9">
        <f t="shared" si="18"/>
        <v>1</v>
      </c>
      <c r="AC25" s="9" t="str">
        <f t="shared" si="19"/>
        <v/>
      </c>
      <c r="AD25" s="9" t="str">
        <f t="shared" si="20"/>
        <v/>
      </c>
      <c r="AE25" s="9" t="str">
        <f t="shared" si="21"/>
        <v/>
      </c>
      <c r="AF25" s="9" t="str">
        <f t="shared" si="22"/>
        <v/>
      </c>
      <c r="AG25" s="15" t="str">
        <f t="shared" si="23"/>
        <v/>
      </c>
      <c r="AH25" s="16" t="str">
        <f t="shared" si="23"/>
        <v/>
      </c>
      <c r="AI25" s="16" t="str">
        <f t="shared" si="23"/>
        <v/>
      </c>
      <c r="AJ25" s="16" t="str">
        <f t="shared" si="23"/>
        <v/>
      </c>
      <c r="AK25" s="16">
        <f t="shared" si="23"/>
        <v>1</v>
      </c>
      <c r="AL25" s="16" t="str">
        <f t="shared" si="23"/>
        <v/>
      </c>
      <c r="AM25" s="16" t="str">
        <f t="shared" si="23"/>
        <v/>
      </c>
      <c r="AN25" s="16" t="str">
        <f t="shared" si="23"/>
        <v/>
      </c>
      <c r="AO25" s="17" t="str">
        <f t="shared" si="23"/>
        <v/>
      </c>
      <c r="AP25" s="23" t="str">
        <f t="shared" si="24"/>
        <v/>
      </c>
      <c r="AQ25" s="22" t="str">
        <f t="shared" si="24"/>
        <v/>
      </c>
      <c r="AR25" s="22" t="str">
        <f t="shared" si="24"/>
        <v/>
      </c>
      <c r="AS25" s="22" t="str">
        <f t="shared" si="24"/>
        <v/>
      </c>
      <c r="AT25" s="22">
        <f t="shared" si="24"/>
        <v>1</v>
      </c>
      <c r="AU25" s="22" t="str">
        <f t="shared" si="24"/>
        <v/>
      </c>
      <c r="AV25" s="22" t="str">
        <f t="shared" si="24"/>
        <v/>
      </c>
      <c r="AW25" s="22" t="str">
        <f t="shared" si="24"/>
        <v/>
      </c>
      <c r="AX25" s="24" t="str">
        <f t="shared" si="24"/>
        <v/>
      </c>
      <c r="AY25" s="23" t="str">
        <f t="shared" si="25"/>
        <v/>
      </c>
      <c r="AZ25" s="22" t="str">
        <f t="shared" si="25"/>
        <v/>
      </c>
      <c r="BA25" s="22" t="str">
        <f t="shared" si="25"/>
        <v/>
      </c>
      <c r="BB25" s="22" t="str">
        <f t="shared" si="25"/>
        <v/>
      </c>
      <c r="BC25" s="22">
        <f t="shared" si="25"/>
        <v>1</v>
      </c>
      <c r="BD25" s="22">
        <f t="shared" si="25"/>
        <v>1</v>
      </c>
      <c r="BE25" s="22">
        <f t="shared" si="25"/>
        <v>1</v>
      </c>
      <c r="BF25" s="22" t="str">
        <f t="shared" si="25"/>
        <v/>
      </c>
      <c r="BG25" s="24">
        <f t="shared" si="25"/>
        <v>1</v>
      </c>
      <c r="BH25" s="22" t="str">
        <f t="shared" si="26"/>
        <v>svm</v>
      </c>
    </row>
    <row r="26" spans="1:60" x14ac:dyDescent="0.25">
      <c r="A26" t="s">
        <v>38</v>
      </c>
      <c r="B26" t="str">
        <f t="shared" si="3"/>
        <v>MARS</v>
      </c>
      <c r="C26" s="15">
        <v>59.687756340432102</v>
      </c>
      <c r="D26" s="16">
        <v>57.821407152482003</v>
      </c>
      <c r="E26" s="16">
        <v>51.883688381967701</v>
      </c>
      <c r="F26" s="16">
        <v>53.785517827108499</v>
      </c>
      <c r="G26" s="16">
        <v>57.100719905162698</v>
      </c>
      <c r="H26" s="16">
        <v>51.561472012994898</v>
      </c>
      <c r="I26" s="16">
        <v>24.005683752615401</v>
      </c>
      <c r="J26" s="16">
        <v>29.157529830932599</v>
      </c>
      <c r="K26" s="17">
        <v>33.547801971435497</v>
      </c>
      <c r="L26" s="3" t="s">
        <v>11</v>
      </c>
      <c r="M26">
        <v>53</v>
      </c>
      <c r="N26" s="1">
        <f t="shared" si="4"/>
        <v>6.6877563404321023</v>
      </c>
      <c r="O26" s="1">
        <f t="shared" si="5"/>
        <v>4.8214071524820028</v>
      </c>
      <c r="P26" s="1">
        <f t="shared" si="6"/>
        <v>1.1163116180322987</v>
      </c>
      <c r="Q26" s="1">
        <f t="shared" si="7"/>
        <v>0.78551782710849949</v>
      </c>
      <c r="R26" s="1">
        <f t="shared" si="8"/>
        <v>4.1007199051626984</v>
      </c>
      <c r="S26" s="1">
        <f t="shared" si="9"/>
        <v>1.4385279870051022</v>
      </c>
      <c r="T26" s="1">
        <f t="shared" si="10"/>
        <v>28.994316247384599</v>
      </c>
      <c r="U26" s="1">
        <f t="shared" si="11"/>
        <v>23.842470169067401</v>
      </c>
      <c r="V26" s="1">
        <f t="shared" si="12"/>
        <v>19.452198028564503</v>
      </c>
      <c r="W26" s="13">
        <f t="shared" si="13"/>
        <v>0.78551782710849949</v>
      </c>
      <c r="X26" s="8" t="str">
        <f t="shared" si="14"/>
        <v/>
      </c>
      <c r="Y26" s="9" t="str">
        <f t="shared" si="15"/>
        <v/>
      </c>
      <c r="Z26" s="9" t="str">
        <f t="shared" si="16"/>
        <v/>
      </c>
      <c r="AA26" s="9">
        <f t="shared" si="17"/>
        <v>1</v>
      </c>
      <c r="AB26" s="9" t="str">
        <f t="shared" si="18"/>
        <v/>
      </c>
      <c r="AC26" s="9" t="str">
        <f t="shared" si="19"/>
        <v/>
      </c>
      <c r="AD26" s="9" t="str">
        <f t="shared" si="20"/>
        <v/>
      </c>
      <c r="AE26" s="9" t="str">
        <f t="shared" si="21"/>
        <v/>
      </c>
      <c r="AF26" s="9" t="str">
        <f t="shared" si="22"/>
        <v/>
      </c>
      <c r="AG26" s="15" t="str">
        <f t="shared" si="23"/>
        <v/>
      </c>
      <c r="AH26" s="16">
        <f t="shared" si="23"/>
        <v>1</v>
      </c>
      <c r="AI26" s="16">
        <f t="shared" si="23"/>
        <v>1</v>
      </c>
      <c r="AJ26" s="16">
        <f t="shared" si="23"/>
        <v>1</v>
      </c>
      <c r="AK26" s="16">
        <f t="shared" si="23"/>
        <v>1</v>
      </c>
      <c r="AL26" s="16">
        <f t="shared" si="23"/>
        <v>1</v>
      </c>
      <c r="AM26" s="16" t="str">
        <f t="shared" si="23"/>
        <v/>
      </c>
      <c r="AN26" s="16" t="str">
        <f t="shared" si="23"/>
        <v/>
      </c>
      <c r="AO26" s="17" t="str">
        <f t="shared" si="23"/>
        <v/>
      </c>
      <c r="AP26" s="23">
        <f t="shared" si="24"/>
        <v>1</v>
      </c>
      <c r="AQ26" s="22">
        <f t="shared" si="24"/>
        <v>1</v>
      </c>
      <c r="AR26" s="22">
        <f t="shared" si="24"/>
        <v>1</v>
      </c>
      <c r="AS26" s="22">
        <f t="shared" si="24"/>
        <v>1</v>
      </c>
      <c r="AT26" s="22">
        <f t="shared" si="24"/>
        <v>1</v>
      </c>
      <c r="AU26" s="22">
        <f t="shared" si="24"/>
        <v>1</v>
      </c>
      <c r="AV26" s="22" t="str">
        <f t="shared" si="24"/>
        <v/>
      </c>
      <c r="AW26" s="22" t="str">
        <f t="shared" si="24"/>
        <v/>
      </c>
      <c r="AX26" s="24" t="str">
        <f t="shared" si="24"/>
        <v/>
      </c>
      <c r="AY26" s="23">
        <f t="shared" si="25"/>
        <v>1</v>
      </c>
      <c r="AZ26" s="22">
        <f t="shared" si="25"/>
        <v>1</v>
      </c>
      <c r="BA26" s="22">
        <f t="shared" si="25"/>
        <v>1</v>
      </c>
      <c r="BB26" s="22">
        <f t="shared" si="25"/>
        <v>1</v>
      </c>
      <c r="BC26" s="22">
        <f t="shared" si="25"/>
        <v>1</v>
      </c>
      <c r="BD26" s="22">
        <f t="shared" si="25"/>
        <v>1</v>
      </c>
      <c r="BE26" s="22" t="str">
        <f t="shared" si="25"/>
        <v/>
      </c>
      <c r="BF26" s="22" t="str">
        <f t="shared" si="25"/>
        <v/>
      </c>
      <c r="BG26" s="24" t="str">
        <f t="shared" si="25"/>
        <v/>
      </c>
      <c r="BH26" s="22" t="str">
        <f t="shared" si="26"/>
        <v>MARS</v>
      </c>
    </row>
    <row r="27" spans="1:60" x14ac:dyDescent="0.25">
      <c r="A27" t="s">
        <v>39</v>
      </c>
      <c r="B27" t="str">
        <f t="shared" si="3"/>
        <v>svm</v>
      </c>
      <c r="C27" s="15">
        <v>28.584689629300701</v>
      </c>
      <c r="D27" s="16">
        <v>27.026422511323499</v>
      </c>
      <c r="E27" s="16">
        <v>21.662169941021599</v>
      </c>
      <c r="F27" s="16">
        <v>26.939548511122901</v>
      </c>
      <c r="G27" s="16">
        <v>20.914073515188399</v>
      </c>
      <c r="H27" s="16">
        <v>22.898998019217601</v>
      </c>
      <c r="I27" s="16">
        <v>24.480709393520701</v>
      </c>
      <c r="J27" s="16">
        <v>23.767530441284201</v>
      </c>
      <c r="K27" s="17">
        <v>33.129299163818402</v>
      </c>
      <c r="L27" s="3" t="s">
        <v>11</v>
      </c>
      <c r="M27">
        <v>15</v>
      </c>
      <c r="N27" s="1">
        <f t="shared" si="4"/>
        <v>13.584689629300701</v>
      </c>
      <c r="O27" s="1">
        <f t="shared" si="5"/>
        <v>12.026422511323499</v>
      </c>
      <c r="P27" s="1">
        <f t="shared" si="6"/>
        <v>6.6621699410215989</v>
      </c>
      <c r="Q27" s="1">
        <f t="shared" si="7"/>
        <v>11.939548511122901</v>
      </c>
      <c r="R27" s="1">
        <f t="shared" si="8"/>
        <v>5.9140735151883987</v>
      </c>
      <c r="S27" s="1">
        <f t="shared" si="9"/>
        <v>7.8989980192176006</v>
      </c>
      <c r="T27" s="1">
        <f t="shared" si="10"/>
        <v>9.4807093935207014</v>
      </c>
      <c r="U27" s="1">
        <f t="shared" si="11"/>
        <v>8.767530441284201</v>
      </c>
      <c r="V27" s="1">
        <f t="shared" si="12"/>
        <v>18.129299163818402</v>
      </c>
      <c r="W27" s="13">
        <f t="shared" si="13"/>
        <v>5.9140735151883987</v>
      </c>
      <c r="X27" s="8" t="str">
        <f t="shared" si="14"/>
        <v/>
      </c>
      <c r="Y27" s="9" t="str">
        <f t="shared" si="15"/>
        <v/>
      </c>
      <c r="Z27" s="9" t="str">
        <f t="shared" si="16"/>
        <v/>
      </c>
      <c r="AA27" s="9" t="str">
        <f t="shared" si="17"/>
        <v/>
      </c>
      <c r="AB27" s="9">
        <f t="shared" si="18"/>
        <v>1</v>
      </c>
      <c r="AC27" s="9" t="str">
        <f t="shared" si="19"/>
        <v/>
      </c>
      <c r="AD27" s="9" t="str">
        <f t="shared" si="20"/>
        <v/>
      </c>
      <c r="AE27" s="9" t="str">
        <f t="shared" si="21"/>
        <v/>
      </c>
      <c r="AF27" s="9" t="str">
        <f t="shared" si="22"/>
        <v/>
      </c>
      <c r="AG27" s="15" t="str">
        <f t="shared" si="23"/>
        <v/>
      </c>
      <c r="AH27" s="16" t="str">
        <f t="shared" si="23"/>
        <v/>
      </c>
      <c r="AI27" s="16" t="str">
        <f t="shared" si="23"/>
        <v/>
      </c>
      <c r="AJ27" s="16" t="str">
        <f t="shared" si="23"/>
        <v/>
      </c>
      <c r="AK27" s="16" t="str">
        <f t="shared" si="23"/>
        <v/>
      </c>
      <c r="AL27" s="16" t="str">
        <f t="shared" si="23"/>
        <v/>
      </c>
      <c r="AM27" s="16" t="str">
        <f t="shared" si="23"/>
        <v/>
      </c>
      <c r="AN27" s="16" t="str">
        <f t="shared" si="23"/>
        <v/>
      </c>
      <c r="AO27" s="17" t="str">
        <f t="shared" si="23"/>
        <v/>
      </c>
      <c r="AP27" s="23" t="str">
        <f t="shared" si="24"/>
        <v/>
      </c>
      <c r="AQ27" s="22" t="str">
        <f t="shared" si="24"/>
        <v/>
      </c>
      <c r="AR27" s="22">
        <f t="shared" si="24"/>
        <v>1</v>
      </c>
      <c r="AS27" s="22" t="str">
        <f t="shared" si="24"/>
        <v/>
      </c>
      <c r="AT27" s="22">
        <f t="shared" si="24"/>
        <v>1</v>
      </c>
      <c r="AU27" s="22">
        <f t="shared" si="24"/>
        <v>1</v>
      </c>
      <c r="AV27" s="22">
        <f t="shared" si="24"/>
        <v>1</v>
      </c>
      <c r="AW27" s="22">
        <f t="shared" si="24"/>
        <v>1</v>
      </c>
      <c r="AX27" s="24" t="str">
        <f t="shared" si="24"/>
        <v/>
      </c>
      <c r="AY27" s="23">
        <f t="shared" si="25"/>
        <v>1</v>
      </c>
      <c r="AZ27" s="22">
        <f t="shared" si="25"/>
        <v>1</v>
      </c>
      <c r="BA27" s="22">
        <f t="shared" si="25"/>
        <v>1</v>
      </c>
      <c r="BB27" s="22">
        <f t="shared" si="25"/>
        <v>1</v>
      </c>
      <c r="BC27" s="22">
        <f t="shared" si="25"/>
        <v>1</v>
      </c>
      <c r="BD27" s="22">
        <f t="shared" si="25"/>
        <v>1</v>
      </c>
      <c r="BE27" s="22">
        <f t="shared" si="25"/>
        <v>1</v>
      </c>
      <c r="BF27" s="22">
        <f t="shared" si="25"/>
        <v>1</v>
      </c>
      <c r="BG27" s="24" t="str">
        <f t="shared" si="25"/>
        <v/>
      </c>
      <c r="BH27" s="22" t="str">
        <f t="shared" si="26"/>
        <v>svm</v>
      </c>
    </row>
    <row r="28" spans="1:60" x14ac:dyDescent="0.25">
      <c r="A28" t="s">
        <v>40</v>
      </c>
      <c r="B28" t="str">
        <f t="shared" si="3"/>
        <v>linReg</v>
      </c>
      <c r="C28" s="15">
        <v>59.852960266687198</v>
      </c>
      <c r="D28" s="16">
        <v>57.8493898776279</v>
      </c>
      <c r="E28" s="16">
        <v>53.912238826132402</v>
      </c>
      <c r="F28" s="16">
        <v>57.775581108762601</v>
      </c>
      <c r="G28" s="16">
        <v>54.134076909288702</v>
      </c>
      <c r="H28" s="16">
        <v>50.746804368636703</v>
      </c>
      <c r="I28" s="16">
        <v>38.300330736528302</v>
      </c>
      <c r="J28" s="16">
        <v>46.041908264160199</v>
      </c>
      <c r="K28" s="17">
        <v>54.358730316162102</v>
      </c>
      <c r="L28" s="3" t="s">
        <v>11</v>
      </c>
      <c r="M28">
        <v>72.75</v>
      </c>
      <c r="N28" s="1">
        <f t="shared" si="4"/>
        <v>12.897039733312802</v>
      </c>
      <c r="O28" s="1">
        <f t="shared" si="5"/>
        <v>14.9006101223721</v>
      </c>
      <c r="P28" s="1">
        <f t="shared" si="6"/>
        <v>18.837761173867598</v>
      </c>
      <c r="Q28" s="1">
        <f t="shared" si="7"/>
        <v>14.974418891237399</v>
      </c>
      <c r="R28" s="1">
        <f t="shared" si="8"/>
        <v>18.615923090711298</v>
      </c>
      <c r="S28" s="1">
        <f t="shared" si="9"/>
        <v>22.003195631363297</v>
      </c>
      <c r="T28" s="1">
        <f t="shared" si="10"/>
        <v>34.449669263471698</v>
      </c>
      <c r="U28" s="1">
        <f t="shared" si="11"/>
        <v>26.708091735839801</v>
      </c>
      <c r="V28" s="1">
        <f t="shared" si="12"/>
        <v>18.391269683837898</v>
      </c>
      <c r="W28" s="13">
        <f t="shared" si="13"/>
        <v>12.897039733312802</v>
      </c>
      <c r="X28" s="8">
        <f t="shared" si="14"/>
        <v>1</v>
      </c>
      <c r="Y28" s="9" t="str">
        <f t="shared" si="15"/>
        <v/>
      </c>
      <c r="Z28" s="9" t="str">
        <f t="shared" si="16"/>
        <v/>
      </c>
      <c r="AA28" s="9" t="str">
        <f t="shared" si="17"/>
        <v/>
      </c>
      <c r="AB28" s="9" t="str">
        <f t="shared" si="18"/>
        <v/>
      </c>
      <c r="AC28" s="9" t="str">
        <f t="shared" si="19"/>
        <v/>
      </c>
      <c r="AD28" s="9" t="str">
        <f t="shared" si="20"/>
        <v/>
      </c>
      <c r="AE28" s="9" t="str">
        <f t="shared" si="21"/>
        <v/>
      </c>
      <c r="AF28" s="9" t="str">
        <f t="shared" si="22"/>
        <v/>
      </c>
      <c r="AG28" s="15" t="str">
        <f t="shared" si="23"/>
        <v/>
      </c>
      <c r="AH28" s="16" t="str">
        <f t="shared" si="23"/>
        <v/>
      </c>
      <c r="AI28" s="16" t="str">
        <f t="shared" si="23"/>
        <v/>
      </c>
      <c r="AJ28" s="16" t="str">
        <f t="shared" si="23"/>
        <v/>
      </c>
      <c r="AK28" s="16" t="str">
        <f t="shared" si="23"/>
        <v/>
      </c>
      <c r="AL28" s="16" t="str">
        <f t="shared" si="23"/>
        <v/>
      </c>
      <c r="AM28" s="16" t="str">
        <f t="shared" si="23"/>
        <v/>
      </c>
      <c r="AN28" s="16" t="str">
        <f t="shared" si="23"/>
        <v/>
      </c>
      <c r="AO28" s="17" t="str">
        <f t="shared" si="23"/>
        <v/>
      </c>
      <c r="AP28" s="23" t="str">
        <f t="shared" si="24"/>
        <v/>
      </c>
      <c r="AQ28" s="22" t="str">
        <f t="shared" si="24"/>
        <v/>
      </c>
      <c r="AR28" s="22" t="str">
        <f t="shared" si="24"/>
        <v/>
      </c>
      <c r="AS28" s="22" t="str">
        <f t="shared" si="24"/>
        <v/>
      </c>
      <c r="AT28" s="22" t="str">
        <f t="shared" si="24"/>
        <v/>
      </c>
      <c r="AU28" s="22" t="str">
        <f t="shared" si="24"/>
        <v/>
      </c>
      <c r="AV28" s="22" t="str">
        <f t="shared" si="24"/>
        <v/>
      </c>
      <c r="AW28" s="22" t="str">
        <f t="shared" si="24"/>
        <v/>
      </c>
      <c r="AX28" s="24" t="str">
        <f t="shared" si="24"/>
        <v/>
      </c>
      <c r="AY28" s="23">
        <f t="shared" si="25"/>
        <v>1</v>
      </c>
      <c r="AZ28" s="22">
        <f t="shared" si="25"/>
        <v>1</v>
      </c>
      <c r="BA28" s="22" t="str">
        <f t="shared" si="25"/>
        <v/>
      </c>
      <c r="BB28" s="22">
        <f t="shared" si="25"/>
        <v>1</v>
      </c>
      <c r="BC28" s="22" t="str">
        <f t="shared" si="25"/>
        <v/>
      </c>
      <c r="BD28" s="22" t="str">
        <f t="shared" si="25"/>
        <v/>
      </c>
      <c r="BE28" s="22" t="str">
        <f t="shared" si="25"/>
        <v/>
      </c>
      <c r="BF28" s="22" t="str">
        <f t="shared" si="25"/>
        <v/>
      </c>
      <c r="BG28" s="24" t="str">
        <f t="shared" si="25"/>
        <v/>
      </c>
      <c r="BH28" s="22" t="str">
        <f t="shared" si="26"/>
        <v>linReg</v>
      </c>
    </row>
    <row r="29" spans="1:60" x14ac:dyDescent="0.25">
      <c r="A29" t="s">
        <v>41</v>
      </c>
      <c r="B29" t="str">
        <f t="shared" si="3"/>
        <v/>
      </c>
      <c r="C29" s="15">
        <v>29.3345391300922</v>
      </c>
      <c r="D29" s="16">
        <v>27.819413871078801</v>
      </c>
      <c r="E29" s="16">
        <v>23.963153355021898</v>
      </c>
      <c r="F29" s="16">
        <v>24.568018174544601</v>
      </c>
      <c r="G29" s="16">
        <v>17.7207369570258</v>
      </c>
      <c r="H29" s="16">
        <v>27.066716112956499</v>
      </c>
      <c r="I29" s="16">
        <v>28.389268896416802</v>
      </c>
      <c r="J29" s="16">
        <v>24.945529937744102</v>
      </c>
      <c r="K29" s="17">
        <v>28.3870944976807</v>
      </c>
      <c r="L29" s="3" t="s">
        <v>57</v>
      </c>
      <c r="M29">
        <v>2</v>
      </c>
      <c r="N29" s="1" t="str">
        <f t="shared" si="4"/>
        <v/>
      </c>
      <c r="O29" s="1" t="str">
        <f t="shared" si="5"/>
        <v/>
      </c>
      <c r="P29" s="1" t="str">
        <f t="shared" si="6"/>
        <v/>
      </c>
      <c r="Q29" s="1" t="str">
        <f t="shared" si="7"/>
        <v/>
      </c>
      <c r="R29" s="1" t="str">
        <f t="shared" si="8"/>
        <v/>
      </c>
      <c r="S29" s="1" t="str">
        <f t="shared" si="9"/>
        <v/>
      </c>
      <c r="T29" s="1" t="str">
        <f t="shared" si="10"/>
        <v/>
      </c>
      <c r="U29" s="1" t="str">
        <f t="shared" si="11"/>
        <v/>
      </c>
      <c r="V29" s="1" t="str">
        <f t="shared" si="12"/>
        <v/>
      </c>
      <c r="W29" s="13">
        <f t="shared" si="13"/>
        <v>0</v>
      </c>
      <c r="X29" s="8" t="str">
        <f t="shared" si="14"/>
        <v/>
      </c>
      <c r="Y29" s="9" t="str">
        <f t="shared" si="15"/>
        <v/>
      </c>
      <c r="Z29" s="9" t="str">
        <f t="shared" si="16"/>
        <v/>
      </c>
      <c r="AA29" s="9" t="str">
        <f t="shared" si="17"/>
        <v/>
      </c>
      <c r="AB29" s="9" t="str">
        <f t="shared" si="18"/>
        <v/>
      </c>
      <c r="AC29" s="9" t="str">
        <f t="shared" si="19"/>
        <v/>
      </c>
      <c r="AD29" s="9" t="str">
        <f t="shared" si="20"/>
        <v/>
      </c>
      <c r="AE29" s="9" t="str">
        <f t="shared" si="21"/>
        <v/>
      </c>
      <c r="AF29" s="9" t="str">
        <f t="shared" si="22"/>
        <v/>
      </c>
      <c r="AG29" s="15" t="str">
        <f t="shared" si="23"/>
        <v/>
      </c>
      <c r="AH29" s="16" t="str">
        <f t="shared" si="23"/>
        <v/>
      </c>
      <c r="AI29" s="16" t="str">
        <f t="shared" si="23"/>
        <v/>
      </c>
      <c r="AJ29" s="16" t="str">
        <f t="shared" si="23"/>
        <v/>
      </c>
      <c r="AK29" s="16" t="str">
        <f t="shared" si="23"/>
        <v/>
      </c>
      <c r="AL29" s="16" t="str">
        <f t="shared" si="23"/>
        <v/>
      </c>
      <c r="AM29" s="16" t="str">
        <f t="shared" si="23"/>
        <v/>
      </c>
      <c r="AN29" s="16" t="str">
        <f t="shared" si="23"/>
        <v/>
      </c>
      <c r="AO29" s="17" t="str">
        <f t="shared" si="23"/>
        <v/>
      </c>
      <c r="AP29" s="23" t="str">
        <f t="shared" si="24"/>
        <v/>
      </c>
      <c r="AQ29" s="22" t="str">
        <f t="shared" si="24"/>
        <v/>
      </c>
      <c r="AR29" s="22" t="str">
        <f t="shared" si="24"/>
        <v/>
      </c>
      <c r="AS29" s="22" t="str">
        <f t="shared" si="24"/>
        <v/>
      </c>
      <c r="AT29" s="22" t="str">
        <f t="shared" si="24"/>
        <v/>
      </c>
      <c r="AU29" s="22" t="str">
        <f t="shared" si="24"/>
        <v/>
      </c>
      <c r="AV29" s="22" t="str">
        <f t="shared" si="24"/>
        <v/>
      </c>
      <c r="AW29" s="22" t="str">
        <f t="shared" si="24"/>
        <v/>
      </c>
      <c r="AX29" s="24" t="str">
        <f t="shared" si="24"/>
        <v/>
      </c>
      <c r="AY29" s="23" t="str">
        <f t="shared" si="25"/>
        <v/>
      </c>
      <c r="AZ29" s="22" t="str">
        <f t="shared" si="25"/>
        <v/>
      </c>
      <c r="BA29" s="22" t="str">
        <f t="shared" si="25"/>
        <v/>
      </c>
      <c r="BB29" s="22" t="str">
        <f t="shared" si="25"/>
        <v/>
      </c>
      <c r="BC29" s="22" t="str">
        <f t="shared" si="25"/>
        <v/>
      </c>
      <c r="BD29" s="22" t="str">
        <f t="shared" si="25"/>
        <v/>
      </c>
      <c r="BE29" s="22" t="str">
        <f t="shared" si="25"/>
        <v/>
      </c>
      <c r="BF29" s="22" t="str">
        <f t="shared" si="25"/>
        <v/>
      </c>
      <c r="BG29" s="24" t="str">
        <f t="shared" si="25"/>
        <v/>
      </c>
      <c r="BH29" s="22">
        <f t="shared" si="26"/>
        <v>0</v>
      </c>
    </row>
    <row r="30" spans="1:60" x14ac:dyDescent="0.25">
      <c r="A30" t="s">
        <v>54</v>
      </c>
      <c r="B30" t="str">
        <f t="shared" si="3"/>
        <v>linReg</v>
      </c>
      <c r="C30" s="15">
        <v>40.625027407438203</v>
      </c>
      <c r="D30" s="16">
        <v>38.376325247312401</v>
      </c>
      <c r="E30" s="16">
        <v>36.721312429177701</v>
      </c>
      <c r="F30" s="16">
        <v>36.445348049096097</v>
      </c>
      <c r="G30" s="16">
        <v>18.805487082109298</v>
      </c>
      <c r="H30" s="16">
        <v>30.5684010133151</v>
      </c>
      <c r="I30" s="16">
        <v>29.396114227698</v>
      </c>
      <c r="J30" s="16">
        <v>31.249528884887699</v>
      </c>
      <c r="K30" s="17">
        <v>20.8377780914307</v>
      </c>
      <c r="L30" s="3" t="s">
        <v>11</v>
      </c>
      <c r="M30">
        <v>44</v>
      </c>
      <c r="N30" s="1">
        <f t="shared" si="4"/>
        <v>3.3749725925617966</v>
      </c>
      <c r="O30" s="1">
        <f t="shared" si="5"/>
        <v>5.6236747526875988</v>
      </c>
      <c r="P30" s="1">
        <f t="shared" si="6"/>
        <v>7.2786875708222993</v>
      </c>
      <c r="Q30" s="1">
        <f t="shared" si="7"/>
        <v>7.554651950903903</v>
      </c>
      <c r="R30" s="1">
        <f t="shared" si="8"/>
        <v>25.194512917890702</v>
      </c>
      <c r="S30" s="1">
        <f t="shared" si="9"/>
        <v>13.4315989866849</v>
      </c>
      <c r="T30" s="1">
        <f t="shared" si="10"/>
        <v>14.603885772302</v>
      </c>
      <c r="U30" s="1">
        <f t="shared" si="11"/>
        <v>12.750471115112301</v>
      </c>
      <c r="V30" s="1">
        <f t="shared" si="12"/>
        <v>23.1622219085693</v>
      </c>
      <c r="W30" s="13">
        <f t="shared" si="13"/>
        <v>3.3749725925617966</v>
      </c>
      <c r="X30" s="8">
        <f t="shared" si="14"/>
        <v>1</v>
      </c>
      <c r="Y30" s="9" t="str">
        <f t="shared" si="15"/>
        <v/>
      </c>
      <c r="Z30" s="9" t="str">
        <f t="shared" si="16"/>
        <v/>
      </c>
      <c r="AA30" s="9" t="str">
        <f t="shared" si="17"/>
        <v/>
      </c>
      <c r="AB30" s="9" t="str">
        <f t="shared" si="18"/>
        <v/>
      </c>
      <c r="AC30" s="9" t="str">
        <f t="shared" si="19"/>
        <v/>
      </c>
      <c r="AD30" s="9" t="str">
        <f t="shared" si="20"/>
        <v/>
      </c>
      <c r="AE30" s="9" t="str">
        <f t="shared" si="21"/>
        <v/>
      </c>
      <c r="AF30" s="9" t="str">
        <f t="shared" si="22"/>
        <v/>
      </c>
      <c r="AG30" s="15">
        <f t="shared" si="23"/>
        <v>1</v>
      </c>
      <c r="AH30" s="16" t="str">
        <f t="shared" si="23"/>
        <v/>
      </c>
      <c r="AI30" s="16" t="str">
        <f t="shared" si="23"/>
        <v/>
      </c>
      <c r="AJ30" s="16" t="str">
        <f t="shared" si="23"/>
        <v/>
      </c>
      <c r="AK30" s="16" t="str">
        <f t="shared" si="23"/>
        <v/>
      </c>
      <c r="AL30" s="16" t="str">
        <f t="shared" si="23"/>
        <v/>
      </c>
      <c r="AM30" s="16" t="str">
        <f t="shared" si="23"/>
        <v/>
      </c>
      <c r="AN30" s="16" t="str">
        <f t="shared" si="23"/>
        <v/>
      </c>
      <c r="AO30" s="17" t="str">
        <f t="shared" si="23"/>
        <v/>
      </c>
      <c r="AP30" s="23">
        <f t="shared" si="24"/>
        <v>1</v>
      </c>
      <c r="AQ30" s="22">
        <f t="shared" si="24"/>
        <v>1</v>
      </c>
      <c r="AR30" s="22">
        <f t="shared" si="24"/>
        <v>1</v>
      </c>
      <c r="AS30" s="22">
        <f t="shared" si="24"/>
        <v>1</v>
      </c>
      <c r="AT30" s="22" t="str">
        <f t="shared" si="24"/>
        <v/>
      </c>
      <c r="AU30" s="22" t="str">
        <f t="shared" si="24"/>
        <v/>
      </c>
      <c r="AV30" s="22" t="str">
        <f t="shared" si="24"/>
        <v/>
      </c>
      <c r="AW30" s="22" t="str">
        <f t="shared" si="24"/>
        <v/>
      </c>
      <c r="AX30" s="24" t="str">
        <f t="shared" si="24"/>
        <v/>
      </c>
      <c r="AY30" s="23">
        <f t="shared" si="25"/>
        <v>1</v>
      </c>
      <c r="AZ30" s="22">
        <f t="shared" si="25"/>
        <v>1</v>
      </c>
      <c r="BA30" s="22">
        <f t="shared" si="25"/>
        <v>1</v>
      </c>
      <c r="BB30" s="22">
        <f t="shared" si="25"/>
        <v>1</v>
      </c>
      <c r="BC30" s="22" t="str">
        <f t="shared" si="25"/>
        <v/>
      </c>
      <c r="BD30" s="22">
        <f t="shared" si="25"/>
        <v>1</v>
      </c>
      <c r="BE30" s="22">
        <f t="shared" si="25"/>
        <v>1</v>
      </c>
      <c r="BF30" s="22">
        <f t="shared" si="25"/>
        <v>1</v>
      </c>
      <c r="BG30" s="24" t="str">
        <f t="shared" si="25"/>
        <v/>
      </c>
      <c r="BH30" s="22" t="str">
        <f t="shared" si="26"/>
        <v>linReg</v>
      </c>
    </row>
    <row r="31" spans="1:60" x14ac:dyDescent="0.25">
      <c r="A31" t="s">
        <v>42</v>
      </c>
      <c r="B31" t="str">
        <f t="shared" si="3"/>
        <v>Keras</v>
      </c>
      <c r="C31" s="15">
        <v>30.6071025997073</v>
      </c>
      <c r="D31" s="16">
        <v>29.019810409249398</v>
      </c>
      <c r="E31" s="16">
        <v>24.578429397930801</v>
      </c>
      <c r="F31" s="16">
        <v>24.444445092561899</v>
      </c>
      <c r="G31" s="16">
        <v>20.034666942893502</v>
      </c>
      <c r="H31" s="16">
        <v>25.613157330362199</v>
      </c>
      <c r="I31" s="16">
        <v>28.605650014563</v>
      </c>
      <c r="J31" s="16">
        <v>25.123529434204102</v>
      </c>
      <c r="K31" s="17">
        <v>31.3319301605225</v>
      </c>
      <c r="L31" s="3" t="s">
        <v>11</v>
      </c>
      <c r="M31">
        <v>32</v>
      </c>
      <c r="N31" s="1">
        <f t="shared" si="4"/>
        <v>1.3928974002926999</v>
      </c>
      <c r="O31" s="1">
        <f t="shared" si="5"/>
        <v>2.9801895907506015</v>
      </c>
      <c r="P31" s="1">
        <f t="shared" si="6"/>
        <v>7.4215706020691989</v>
      </c>
      <c r="Q31" s="1">
        <f t="shared" si="7"/>
        <v>7.5555549074381005</v>
      </c>
      <c r="R31" s="1">
        <f t="shared" si="8"/>
        <v>11.965333057106498</v>
      </c>
      <c r="S31" s="1">
        <f t="shared" si="9"/>
        <v>6.3868426696378009</v>
      </c>
      <c r="T31" s="1">
        <f t="shared" si="10"/>
        <v>3.3943499854369996</v>
      </c>
      <c r="U31" s="1">
        <f t="shared" si="11"/>
        <v>6.8764705657958984</v>
      </c>
      <c r="V31" s="1">
        <f t="shared" si="12"/>
        <v>0.66806983947749998</v>
      </c>
      <c r="W31" s="13">
        <f t="shared" si="13"/>
        <v>0.66806983947749998</v>
      </c>
      <c r="X31" s="8" t="str">
        <f t="shared" si="14"/>
        <v/>
      </c>
      <c r="Y31" s="9" t="str">
        <f t="shared" si="15"/>
        <v/>
      </c>
      <c r="Z31" s="9" t="str">
        <f t="shared" si="16"/>
        <v/>
      </c>
      <c r="AA31" s="9" t="str">
        <f t="shared" si="17"/>
        <v/>
      </c>
      <c r="AB31" s="9" t="str">
        <f t="shared" si="18"/>
        <v/>
      </c>
      <c r="AC31" s="9" t="str">
        <f t="shared" si="19"/>
        <v/>
      </c>
      <c r="AD31" s="9" t="str">
        <f t="shared" si="20"/>
        <v/>
      </c>
      <c r="AE31" s="9" t="str">
        <f t="shared" si="21"/>
        <v/>
      </c>
      <c r="AF31" s="9">
        <f t="shared" si="22"/>
        <v>1</v>
      </c>
      <c r="AG31" s="15">
        <f t="shared" si="23"/>
        <v>1</v>
      </c>
      <c r="AH31" s="16">
        <f t="shared" si="23"/>
        <v>1</v>
      </c>
      <c r="AI31" s="16" t="str">
        <f t="shared" si="23"/>
        <v/>
      </c>
      <c r="AJ31" s="16" t="str">
        <f t="shared" si="23"/>
        <v/>
      </c>
      <c r="AK31" s="16" t="str">
        <f t="shared" si="23"/>
        <v/>
      </c>
      <c r="AL31" s="16" t="str">
        <f t="shared" si="23"/>
        <v/>
      </c>
      <c r="AM31" s="16">
        <f t="shared" si="23"/>
        <v>1</v>
      </c>
      <c r="AN31" s="16" t="str">
        <f t="shared" si="23"/>
        <v/>
      </c>
      <c r="AO31" s="17">
        <f t="shared" si="23"/>
        <v>1</v>
      </c>
      <c r="AP31" s="23">
        <f t="shared" si="24"/>
        <v>1</v>
      </c>
      <c r="AQ31" s="22">
        <f t="shared" si="24"/>
        <v>1</v>
      </c>
      <c r="AR31" s="22">
        <f t="shared" si="24"/>
        <v>1</v>
      </c>
      <c r="AS31" s="22">
        <f t="shared" si="24"/>
        <v>1</v>
      </c>
      <c r="AT31" s="22" t="str">
        <f t="shared" si="24"/>
        <v/>
      </c>
      <c r="AU31" s="22">
        <f t="shared" si="24"/>
        <v>1</v>
      </c>
      <c r="AV31" s="22">
        <f t="shared" si="24"/>
        <v>1</v>
      </c>
      <c r="AW31" s="22">
        <f t="shared" si="24"/>
        <v>1</v>
      </c>
      <c r="AX31" s="24">
        <f t="shared" si="24"/>
        <v>1</v>
      </c>
      <c r="AY31" s="23">
        <f t="shared" si="25"/>
        <v>1</v>
      </c>
      <c r="AZ31" s="22">
        <f t="shared" si="25"/>
        <v>1</v>
      </c>
      <c r="BA31" s="22">
        <f t="shared" si="25"/>
        <v>1</v>
      </c>
      <c r="BB31" s="22">
        <f t="shared" si="25"/>
        <v>1</v>
      </c>
      <c r="BC31" s="22">
        <f t="shared" si="25"/>
        <v>1</v>
      </c>
      <c r="BD31" s="22">
        <f t="shared" si="25"/>
        <v>1</v>
      </c>
      <c r="BE31" s="22">
        <f t="shared" si="25"/>
        <v>1</v>
      </c>
      <c r="BF31" s="22">
        <f t="shared" si="25"/>
        <v>1</v>
      </c>
      <c r="BG31" s="24">
        <f t="shared" si="25"/>
        <v>1</v>
      </c>
      <c r="BH31" s="22" t="str">
        <f t="shared" si="26"/>
        <v>Keras</v>
      </c>
    </row>
    <row r="32" spans="1:60" x14ac:dyDescent="0.25">
      <c r="A32" t="s">
        <v>43</v>
      </c>
      <c r="B32" t="str">
        <f t="shared" si="3"/>
        <v>svm</v>
      </c>
      <c r="C32" s="15">
        <v>34.296178830784399</v>
      </c>
      <c r="D32" s="16">
        <v>32.546963241404903</v>
      </c>
      <c r="E32" s="16">
        <v>28.281256052732001</v>
      </c>
      <c r="F32" s="16">
        <v>28.161944745125801</v>
      </c>
      <c r="G32" s="16">
        <v>38.669378863652298</v>
      </c>
      <c r="H32" s="16">
        <v>27.886253971692199</v>
      </c>
      <c r="I32" s="16">
        <v>27.520345975544799</v>
      </c>
      <c r="J32" s="16">
        <v>26.713529586791999</v>
      </c>
      <c r="K32" s="17">
        <v>34.1053466796875</v>
      </c>
      <c r="L32" s="3" t="s">
        <v>11</v>
      </c>
      <c r="M32">
        <v>42</v>
      </c>
      <c r="N32" s="1">
        <f t="shared" si="4"/>
        <v>7.7038211692156011</v>
      </c>
      <c r="O32" s="1">
        <f t="shared" si="5"/>
        <v>9.453036758595097</v>
      </c>
      <c r="P32" s="1">
        <f t="shared" si="6"/>
        <v>13.718743947267999</v>
      </c>
      <c r="Q32" s="1">
        <f t="shared" si="7"/>
        <v>13.838055254874199</v>
      </c>
      <c r="R32" s="1">
        <f t="shared" si="8"/>
        <v>3.3306211363477018</v>
      </c>
      <c r="S32" s="1">
        <f t="shared" si="9"/>
        <v>14.113746028307801</v>
      </c>
      <c r="T32" s="1">
        <f t="shared" si="10"/>
        <v>14.479654024455201</v>
      </c>
      <c r="U32" s="1">
        <f t="shared" si="11"/>
        <v>15.286470413208001</v>
      </c>
      <c r="V32" s="1">
        <f t="shared" si="12"/>
        <v>7.8946533203125</v>
      </c>
      <c r="W32" s="13">
        <f t="shared" si="13"/>
        <v>3.3306211363477018</v>
      </c>
      <c r="X32" s="8" t="str">
        <f t="shared" si="14"/>
        <v/>
      </c>
      <c r="Y32" s="9" t="str">
        <f t="shared" si="15"/>
        <v/>
      </c>
      <c r="Z32" s="9" t="str">
        <f t="shared" si="16"/>
        <v/>
      </c>
      <c r="AA32" s="9" t="str">
        <f t="shared" si="17"/>
        <v/>
      </c>
      <c r="AB32" s="9">
        <f t="shared" si="18"/>
        <v>1</v>
      </c>
      <c r="AC32" s="9" t="str">
        <f t="shared" si="19"/>
        <v/>
      </c>
      <c r="AD32" s="9" t="str">
        <f t="shared" si="20"/>
        <v/>
      </c>
      <c r="AE32" s="9" t="str">
        <f t="shared" si="21"/>
        <v/>
      </c>
      <c r="AF32" s="9" t="str">
        <f t="shared" si="22"/>
        <v/>
      </c>
      <c r="AG32" s="15" t="str">
        <f t="shared" si="23"/>
        <v/>
      </c>
      <c r="AH32" s="16" t="str">
        <f t="shared" si="23"/>
        <v/>
      </c>
      <c r="AI32" s="16" t="str">
        <f t="shared" si="23"/>
        <v/>
      </c>
      <c r="AJ32" s="16" t="str">
        <f t="shared" si="23"/>
        <v/>
      </c>
      <c r="AK32" s="16">
        <f t="shared" si="23"/>
        <v>1</v>
      </c>
      <c r="AL32" s="16" t="str">
        <f t="shared" si="23"/>
        <v/>
      </c>
      <c r="AM32" s="16" t="str">
        <f t="shared" si="23"/>
        <v/>
      </c>
      <c r="AN32" s="16" t="str">
        <f t="shared" si="23"/>
        <v/>
      </c>
      <c r="AO32" s="17" t="str">
        <f t="shared" si="23"/>
        <v/>
      </c>
      <c r="AP32" s="23">
        <f t="shared" si="24"/>
        <v>1</v>
      </c>
      <c r="AQ32" s="22">
        <f t="shared" si="24"/>
        <v>1</v>
      </c>
      <c r="AR32" s="22" t="str">
        <f t="shared" si="24"/>
        <v/>
      </c>
      <c r="AS32" s="22" t="str">
        <f t="shared" si="24"/>
        <v/>
      </c>
      <c r="AT32" s="22">
        <f t="shared" si="24"/>
        <v>1</v>
      </c>
      <c r="AU32" s="22" t="str">
        <f t="shared" si="24"/>
        <v/>
      </c>
      <c r="AV32" s="22" t="str">
        <f t="shared" si="24"/>
        <v/>
      </c>
      <c r="AW32" s="22" t="str">
        <f t="shared" si="24"/>
        <v/>
      </c>
      <c r="AX32" s="24">
        <f t="shared" si="24"/>
        <v>1</v>
      </c>
      <c r="AY32" s="23">
        <f t="shared" si="25"/>
        <v>1</v>
      </c>
      <c r="AZ32" s="22">
        <f t="shared" si="25"/>
        <v>1</v>
      </c>
      <c r="BA32" s="22">
        <f t="shared" si="25"/>
        <v>1</v>
      </c>
      <c r="BB32" s="22">
        <f t="shared" si="25"/>
        <v>1</v>
      </c>
      <c r="BC32" s="22">
        <f t="shared" si="25"/>
        <v>1</v>
      </c>
      <c r="BD32" s="22">
        <f t="shared" si="25"/>
        <v>1</v>
      </c>
      <c r="BE32" s="22">
        <f t="shared" si="25"/>
        <v>1</v>
      </c>
      <c r="BF32" s="22" t="str">
        <f t="shared" si="25"/>
        <v/>
      </c>
      <c r="BG32" s="24">
        <f t="shared" si="25"/>
        <v>1</v>
      </c>
      <c r="BH32" s="22" t="str">
        <f t="shared" si="26"/>
        <v>svm</v>
      </c>
    </row>
    <row r="33" spans="1:60" x14ac:dyDescent="0.25">
      <c r="A33" t="s">
        <v>44</v>
      </c>
      <c r="B33" t="str">
        <f t="shared" si="3"/>
        <v>linReg</v>
      </c>
      <c r="C33" s="15">
        <v>36.683176180783498</v>
      </c>
      <c r="D33" s="16">
        <v>35.206639006062098</v>
      </c>
      <c r="E33" s="16">
        <v>30.219621461787199</v>
      </c>
      <c r="F33" s="16">
        <v>29.6589272654534</v>
      </c>
      <c r="G33" s="16">
        <v>30.359190105043702</v>
      </c>
      <c r="H33" s="16">
        <v>28.0280665962039</v>
      </c>
      <c r="I33" s="16">
        <v>29.017878993588599</v>
      </c>
      <c r="J33" s="16">
        <v>28.596530914306602</v>
      </c>
      <c r="K33" s="17">
        <v>30.0589809417725</v>
      </c>
      <c r="L33" s="3" t="s">
        <v>11</v>
      </c>
      <c r="M33">
        <v>39</v>
      </c>
      <c r="N33" s="1">
        <f t="shared" si="4"/>
        <v>2.316823819216502</v>
      </c>
      <c r="O33" s="1">
        <f t="shared" si="5"/>
        <v>3.7933609939379025</v>
      </c>
      <c r="P33" s="1">
        <f t="shared" si="6"/>
        <v>8.7803785382128012</v>
      </c>
      <c r="Q33" s="1">
        <f t="shared" si="7"/>
        <v>9.3410727345466</v>
      </c>
      <c r="R33" s="1">
        <f t="shared" si="8"/>
        <v>8.6408098949562984</v>
      </c>
      <c r="S33" s="1">
        <f t="shared" si="9"/>
        <v>10.9719334037961</v>
      </c>
      <c r="T33" s="1">
        <f t="shared" si="10"/>
        <v>9.9821210064114005</v>
      </c>
      <c r="U33" s="1">
        <f t="shared" si="11"/>
        <v>10.403469085693398</v>
      </c>
      <c r="V33" s="1">
        <f t="shared" si="12"/>
        <v>8.9410190582275</v>
      </c>
      <c r="W33" s="13">
        <f t="shared" si="13"/>
        <v>2.316823819216502</v>
      </c>
      <c r="X33" s="8">
        <f t="shared" si="14"/>
        <v>1</v>
      </c>
      <c r="Y33" s="9" t="str">
        <f t="shared" si="15"/>
        <v/>
      </c>
      <c r="Z33" s="9" t="str">
        <f t="shared" si="16"/>
        <v/>
      </c>
      <c r="AA33" s="9" t="str">
        <f t="shared" si="17"/>
        <v/>
      </c>
      <c r="AB33" s="9" t="str">
        <f t="shared" si="18"/>
        <v/>
      </c>
      <c r="AC33" s="9" t="str">
        <f t="shared" si="19"/>
        <v/>
      </c>
      <c r="AD33" s="9" t="str">
        <f t="shared" si="20"/>
        <v/>
      </c>
      <c r="AE33" s="9" t="str">
        <f t="shared" si="21"/>
        <v/>
      </c>
      <c r="AF33" s="9" t="str">
        <f t="shared" si="22"/>
        <v/>
      </c>
      <c r="AG33" s="15">
        <f t="shared" si="23"/>
        <v>1</v>
      </c>
      <c r="AH33" s="16">
        <f t="shared" si="23"/>
        <v>1</v>
      </c>
      <c r="AI33" s="16" t="str">
        <f t="shared" si="23"/>
        <v/>
      </c>
      <c r="AJ33" s="16" t="str">
        <f t="shared" si="23"/>
        <v/>
      </c>
      <c r="AK33" s="16" t="str">
        <f t="shared" si="23"/>
        <v/>
      </c>
      <c r="AL33" s="16" t="str">
        <f t="shared" si="23"/>
        <v/>
      </c>
      <c r="AM33" s="16" t="str">
        <f t="shared" si="23"/>
        <v/>
      </c>
      <c r="AN33" s="16" t="str">
        <f t="shared" si="23"/>
        <v/>
      </c>
      <c r="AO33" s="17" t="str">
        <f t="shared" si="23"/>
        <v/>
      </c>
      <c r="AP33" s="23">
        <f t="shared" si="24"/>
        <v>1</v>
      </c>
      <c r="AQ33" s="22">
        <f t="shared" si="24"/>
        <v>1</v>
      </c>
      <c r="AR33" s="22">
        <f t="shared" si="24"/>
        <v>1</v>
      </c>
      <c r="AS33" s="22">
        <f t="shared" si="24"/>
        <v>1</v>
      </c>
      <c r="AT33" s="22">
        <f t="shared" si="24"/>
        <v>1</v>
      </c>
      <c r="AU33" s="22" t="str">
        <f t="shared" si="24"/>
        <v/>
      </c>
      <c r="AV33" s="22">
        <f t="shared" si="24"/>
        <v>1</v>
      </c>
      <c r="AW33" s="22" t="str">
        <f t="shared" si="24"/>
        <v/>
      </c>
      <c r="AX33" s="24">
        <f t="shared" si="24"/>
        <v>1</v>
      </c>
      <c r="AY33" s="23">
        <f t="shared" si="25"/>
        <v>1</v>
      </c>
      <c r="AZ33" s="22">
        <f t="shared" si="25"/>
        <v>1</v>
      </c>
      <c r="BA33" s="22">
        <f t="shared" si="25"/>
        <v>1</v>
      </c>
      <c r="BB33" s="22">
        <f t="shared" si="25"/>
        <v>1</v>
      </c>
      <c r="BC33" s="22">
        <f t="shared" si="25"/>
        <v>1</v>
      </c>
      <c r="BD33" s="22">
        <f t="shared" si="25"/>
        <v>1</v>
      </c>
      <c r="BE33" s="22">
        <f t="shared" si="25"/>
        <v>1</v>
      </c>
      <c r="BF33" s="22">
        <f t="shared" si="25"/>
        <v>1</v>
      </c>
      <c r="BG33" s="24">
        <f t="shared" si="25"/>
        <v>1</v>
      </c>
      <c r="BH33" s="22" t="str">
        <f t="shared" si="26"/>
        <v>linReg</v>
      </c>
    </row>
    <row r="34" spans="1:60" x14ac:dyDescent="0.25">
      <c r="A34" t="s">
        <v>45</v>
      </c>
      <c r="B34" t="str">
        <f t="shared" si="3"/>
        <v>Keras</v>
      </c>
      <c r="C34" s="15">
        <v>26.5640198364522</v>
      </c>
      <c r="D34" s="16">
        <v>24.715496581353001</v>
      </c>
      <c r="E34" s="16">
        <v>21.727684818052499</v>
      </c>
      <c r="F34" s="16">
        <v>26.939548511122901</v>
      </c>
      <c r="G34" s="16">
        <v>16.3568005486642</v>
      </c>
      <c r="H34" s="16">
        <v>23.380777085902899</v>
      </c>
      <c r="I34" s="16">
        <v>24.480709393520701</v>
      </c>
      <c r="J34" s="16">
        <v>22.255529403686499</v>
      </c>
      <c r="K34" s="17">
        <v>21.580743789672901</v>
      </c>
      <c r="L34" s="3" t="s">
        <v>11</v>
      </c>
      <c r="M34">
        <v>19</v>
      </c>
      <c r="N34" s="1">
        <f t="shared" si="4"/>
        <v>7.5640198364522</v>
      </c>
      <c r="O34" s="1">
        <f t="shared" si="5"/>
        <v>5.7154965813530012</v>
      </c>
      <c r="P34" s="1">
        <f t="shared" si="6"/>
        <v>2.7276848180524986</v>
      </c>
      <c r="Q34" s="1">
        <f t="shared" si="7"/>
        <v>7.9395485111229007</v>
      </c>
      <c r="R34" s="1">
        <f t="shared" si="8"/>
        <v>2.6431994513357999</v>
      </c>
      <c r="S34" s="1">
        <f t="shared" si="9"/>
        <v>4.3807770859028992</v>
      </c>
      <c r="T34" s="1">
        <f t="shared" si="10"/>
        <v>5.4807093935207014</v>
      </c>
      <c r="U34" s="1">
        <f t="shared" si="11"/>
        <v>3.2555294036864986</v>
      </c>
      <c r="V34" s="1">
        <f t="shared" si="12"/>
        <v>2.5807437896729013</v>
      </c>
      <c r="W34" s="13">
        <f t="shared" si="13"/>
        <v>2.5807437896729013</v>
      </c>
      <c r="X34" s="8" t="str">
        <f t="shared" si="14"/>
        <v/>
      </c>
      <c r="Y34" s="9" t="str">
        <f t="shared" si="15"/>
        <v/>
      </c>
      <c r="Z34" s="9" t="str">
        <f t="shared" si="16"/>
        <v/>
      </c>
      <c r="AA34" s="9" t="str">
        <f t="shared" si="17"/>
        <v/>
      </c>
      <c r="AB34" s="9" t="str">
        <f t="shared" si="18"/>
        <v/>
      </c>
      <c r="AC34" s="9" t="str">
        <f t="shared" si="19"/>
        <v/>
      </c>
      <c r="AD34" s="9" t="str">
        <f t="shared" si="20"/>
        <v/>
      </c>
      <c r="AE34" s="9" t="str">
        <f t="shared" si="21"/>
        <v/>
      </c>
      <c r="AF34" s="9">
        <f t="shared" si="22"/>
        <v>1</v>
      </c>
      <c r="AG34" s="15" t="str">
        <f t="shared" si="23"/>
        <v/>
      </c>
      <c r="AH34" s="16" t="str">
        <f t="shared" si="23"/>
        <v/>
      </c>
      <c r="AI34" s="16">
        <f t="shared" si="23"/>
        <v>1</v>
      </c>
      <c r="AJ34" s="16" t="str">
        <f t="shared" si="23"/>
        <v/>
      </c>
      <c r="AK34" s="16">
        <f t="shared" si="23"/>
        <v>1</v>
      </c>
      <c r="AL34" s="16">
        <f t="shared" si="23"/>
        <v>1</v>
      </c>
      <c r="AM34" s="16" t="str">
        <f t="shared" si="23"/>
        <v/>
      </c>
      <c r="AN34" s="16">
        <f t="shared" si="23"/>
        <v>1</v>
      </c>
      <c r="AO34" s="17">
        <f t="shared" si="23"/>
        <v>1</v>
      </c>
      <c r="AP34" s="23">
        <f t="shared" si="24"/>
        <v>1</v>
      </c>
      <c r="AQ34" s="22">
        <f t="shared" si="24"/>
        <v>1</v>
      </c>
      <c r="AR34" s="22">
        <f t="shared" si="24"/>
        <v>1</v>
      </c>
      <c r="AS34" s="22">
        <f t="shared" si="24"/>
        <v>1</v>
      </c>
      <c r="AT34" s="22">
        <f t="shared" si="24"/>
        <v>1</v>
      </c>
      <c r="AU34" s="22">
        <f t="shared" si="24"/>
        <v>1</v>
      </c>
      <c r="AV34" s="22">
        <f t="shared" si="24"/>
        <v>1</v>
      </c>
      <c r="AW34" s="22">
        <f t="shared" si="24"/>
        <v>1</v>
      </c>
      <c r="AX34" s="24">
        <f t="shared" si="24"/>
        <v>1</v>
      </c>
      <c r="AY34" s="23">
        <f t="shared" si="25"/>
        <v>1</v>
      </c>
      <c r="AZ34" s="22">
        <f t="shared" si="25"/>
        <v>1</v>
      </c>
      <c r="BA34" s="22">
        <f t="shared" si="25"/>
        <v>1</v>
      </c>
      <c r="BB34" s="22">
        <f t="shared" si="25"/>
        <v>1</v>
      </c>
      <c r="BC34" s="22">
        <f t="shared" si="25"/>
        <v>1</v>
      </c>
      <c r="BD34" s="22">
        <f t="shared" si="25"/>
        <v>1</v>
      </c>
      <c r="BE34" s="22">
        <f t="shared" si="25"/>
        <v>1</v>
      </c>
      <c r="BF34" s="22">
        <f t="shared" si="25"/>
        <v>1</v>
      </c>
      <c r="BG34" s="24">
        <f t="shared" si="25"/>
        <v>1</v>
      </c>
      <c r="BH34" s="22" t="str">
        <f t="shared" si="26"/>
        <v>Keras</v>
      </c>
    </row>
    <row r="35" spans="1:60" x14ac:dyDescent="0.25">
      <c r="A35" t="s">
        <v>46</v>
      </c>
      <c r="B35" t="str">
        <f t="shared" si="3"/>
        <v>enet</v>
      </c>
      <c r="C35" s="15">
        <v>42.560338820683597</v>
      </c>
      <c r="D35" s="16">
        <v>40.510739040007998</v>
      </c>
      <c r="E35" s="16">
        <v>38.987847571525002</v>
      </c>
      <c r="F35" s="16">
        <v>41.457235646943097</v>
      </c>
      <c r="G35" s="16">
        <v>38.0550463768312</v>
      </c>
      <c r="H35" s="16">
        <v>57.447610891810399</v>
      </c>
      <c r="I35" s="16">
        <v>66.954337924992103</v>
      </c>
      <c r="J35" s="16">
        <v>42.745208740234403</v>
      </c>
      <c r="K35" s="17">
        <v>85.498344421386705</v>
      </c>
      <c r="L35" s="3" t="s">
        <v>11</v>
      </c>
      <c r="M35">
        <v>39.25</v>
      </c>
      <c r="N35" s="1">
        <f t="shared" si="4"/>
        <v>3.3103388206835973</v>
      </c>
      <c r="O35" s="1">
        <f t="shared" si="5"/>
        <v>1.2607390400079979</v>
      </c>
      <c r="P35" s="1">
        <f t="shared" si="6"/>
        <v>0.26215242847499809</v>
      </c>
      <c r="Q35" s="1">
        <f t="shared" si="7"/>
        <v>2.2072356469430972</v>
      </c>
      <c r="R35" s="1">
        <f t="shared" si="8"/>
        <v>1.1949536231688</v>
      </c>
      <c r="S35" s="1">
        <f t="shared" si="9"/>
        <v>18.197610891810399</v>
      </c>
      <c r="T35" s="1">
        <f t="shared" si="10"/>
        <v>27.704337924992103</v>
      </c>
      <c r="U35" s="1">
        <f t="shared" si="11"/>
        <v>3.4952087402344034</v>
      </c>
      <c r="V35" s="1">
        <f t="shared" si="12"/>
        <v>46.248344421386705</v>
      </c>
      <c r="W35" s="13">
        <f t="shared" si="13"/>
        <v>0.26215242847499809</v>
      </c>
      <c r="X35" s="8" t="str">
        <f t="shared" si="14"/>
        <v/>
      </c>
      <c r="Y35" s="9" t="str">
        <f t="shared" si="15"/>
        <v/>
      </c>
      <c r="Z35" s="9">
        <f t="shared" si="16"/>
        <v>1</v>
      </c>
      <c r="AA35" s="9" t="str">
        <f t="shared" si="17"/>
        <v/>
      </c>
      <c r="AB35" s="9" t="str">
        <f t="shared" si="18"/>
        <v/>
      </c>
      <c r="AC35" s="9" t="str">
        <f t="shared" si="19"/>
        <v/>
      </c>
      <c r="AD35" s="9" t="str">
        <f t="shared" si="20"/>
        <v/>
      </c>
      <c r="AE35" s="9" t="str">
        <f t="shared" si="21"/>
        <v/>
      </c>
      <c r="AF35" s="9" t="str">
        <f t="shared" si="22"/>
        <v/>
      </c>
      <c r="AG35" s="15">
        <f t="shared" si="23"/>
        <v>1</v>
      </c>
      <c r="AH35" s="16">
        <f t="shared" si="23"/>
        <v>1</v>
      </c>
      <c r="AI35" s="16">
        <f t="shared" si="23"/>
        <v>1</v>
      </c>
      <c r="AJ35" s="16">
        <f t="shared" si="23"/>
        <v>1</v>
      </c>
      <c r="AK35" s="16">
        <f t="shared" si="23"/>
        <v>1</v>
      </c>
      <c r="AL35" s="16" t="str">
        <f t="shared" si="23"/>
        <v/>
      </c>
      <c r="AM35" s="16" t="str">
        <f t="shared" si="23"/>
        <v/>
      </c>
      <c r="AN35" s="16">
        <f t="shared" si="23"/>
        <v>1</v>
      </c>
      <c r="AO35" s="17" t="str">
        <f t="shared" si="23"/>
        <v/>
      </c>
      <c r="AP35" s="23">
        <f t="shared" si="24"/>
        <v>1</v>
      </c>
      <c r="AQ35" s="22">
        <f t="shared" si="24"/>
        <v>1</v>
      </c>
      <c r="AR35" s="22">
        <f t="shared" si="24"/>
        <v>1</v>
      </c>
      <c r="AS35" s="22">
        <f t="shared" si="24"/>
        <v>1</v>
      </c>
      <c r="AT35" s="22">
        <f t="shared" si="24"/>
        <v>1</v>
      </c>
      <c r="AU35" s="22" t="str">
        <f t="shared" si="24"/>
        <v/>
      </c>
      <c r="AV35" s="22" t="str">
        <f t="shared" si="24"/>
        <v/>
      </c>
      <c r="AW35" s="22">
        <f t="shared" si="24"/>
        <v>1</v>
      </c>
      <c r="AX35" s="24" t="str">
        <f t="shared" si="24"/>
        <v/>
      </c>
      <c r="AY35" s="23">
        <f t="shared" si="25"/>
        <v>1</v>
      </c>
      <c r="AZ35" s="22">
        <f t="shared" si="25"/>
        <v>1</v>
      </c>
      <c r="BA35" s="22">
        <f t="shared" si="25"/>
        <v>1</v>
      </c>
      <c r="BB35" s="22">
        <f t="shared" si="25"/>
        <v>1</v>
      </c>
      <c r="BC35" s="22">
        <f t="shared" si="25"/>
        <v>1</v>
      </c>
      <c r="BD35" s="22" t="str">
        <f t="shared" si="25"/>
        <v/>
      </c>
      <c r="BE35" s="22" t="str">
        <f t="shared" si="25"/>
        <v/>
      </c>
      <c r="BF35" s="22">
        <f t="shared" si="25"/>
        <v>1</v>
      </c>
      <c r="BG35" s="24" t="str">
        <f t="shared" si="25"/>
        <v/>
      </c>
      <c r="BH35" s="22" t="str">
        <f t="shared" si="26"/>
        <v>enet</v>
      </c>
    </row>
    <row r="36" spans="1:60" x14ac:dyDescent="0.25">
      <c r="A36" t="s">
        <v>47</v>
      </c>
      <c r="B36" t="str">
        <f t="shared" si="3"/>
        <v>enet</v>
      </c>
      <c r="C36" s="15">
        <v>29.135089864287099</v>
      </c>
      <c r="D36" s="16">
        <v>26.855183394689</v>
      </c>
      <c r="E36" s="16">
        <v>24.4907388887965</v>
      </c>
      <c r="F36" s="16">
        <v>26.939548511122901</v>
      </c>
      <c r="G36" s="16">
        <v>27.4127971783169</v>
      </c>
      <c r="H36" s="16">
        <v>24.704421089037201</v>
      </c>
      <c r="I36" s="16">
        <v>36.014861841012298</v>
      </c>
      <c r="J36" s="16">
        <v>24.788509368896499</v>
      </c>
      <c r="K36" s="17">
        <v>31.720727920532202</v>
      </c>
      <c r="L36" s="3" t="s">
        <v>11</v>
      </c>
      <c r="M36">
        <v>2</v>
      </c>
      <c r="N36" s="1">
        <f t="shared" si="4"/>
        <v>27.135089864287099</v>
      </c>
      <c r="O36" s="1">
        <f t="shared" si="5"/>
        <v>24.855183394689</v>
      </c>
      <c r="P36" s="1">
        <f t="shared" si="6"/>
        <v>22.4907388887965</v>
      </c>
      <c r="Q36" s="1">
        <f t="shared" si="7"/>
        <v>24.939548511122901</v>
      </c>
      <c r="R36" s="1">
        <f t="shared" si="8"/>
        <v>25.4127971783169</v>
      </c>
      <c r="S36" s="1">
        <f t="shared" si="9"/>
        <v>22.704421089037201</v>
      </c>
      <c r="T36" s="1">
        <f t="shared" si="10"/>
        <v>34.014861841012298</v>
      </c>
      <c r="U36" s="1">
        <f t="shared" si="11"/>
        <v>22.788509368896499</v>
      </c>
      <c r="V36" s="1">
        <f t="shared" si="12"/>
        <v>29.720727920532202</v>
      </c>
      <c r="W36" s="13">
        <f t="shared" si="13"/>
        <v>22.4907388887965</v>
      </c>
      <c r="X36" s="8" t="str">
        <f t="shared" si="14"/>
        <v/>
      </c>
      <c r="Y36" s="9" t="str">
        <f t="shared" si="15"/>
        <v/>
      </c>
      <c r="Z36" s="9">
        <f t="shared" si="16"/>
        <v>1</v>
      </c>
      <c r="AA36" s="9" t="str">
        <f t="shared" si="17"/>
        <v/>
      </c>
      <c r="AB36" s="9" t="str">
        <f t="shared" si="18"/>
        <v/>
      </c>
      <c r="AC36" s="9" t="str">
        <f t="shared" si="19"/>
        <v/>
      </c>
      <c r="AD36" s="9" t="str">
        <f t="shared" si="20"/>
        <v/>
      </c>
      <c r="AE36" s="9" t="str">
        <f t="shared" si="21"/>
        <v/>
      </c>
      <c r="AF36" s="9" t="str">
        <f t="shared" si="22"/>
        <v/>
      </c>
      <c r="AG36" s="15" t="str">
        <f t="shared" si="23"/>
        <v/>
      </c>
      <c r="AH36" s="16" t="str">
        <f t="shared" si="23"/>
        <v/>
      </c>
      <c r="AI36" s="16" t="str">
        <f t="shared" si="23"/>
        <v/>
      </c>
      <c r="AJ36" s="16" t="str">
        <f t="shared" si="23"/>
        <v/>
      </c>
      <c r="AK36" s="16" t="str">
        <f t="shared" si="23"/>
        <v/>
      </c>
      <c r="AL36" s="16" t="str">
        <f t="shared" si="23"/>
        <v/>
      </c>
      <c r="AM36" s="16" t="str">
        <f t="shared" si="23"/>
        <v/>
      </c>
      <c r="AN36" s="16" t="str">
        <f t="shared" si="23"/>
        <v/>
      </c>
      <c r="AO36" s="17" t="str">
        <f t="shared" si="23"/>
        <v/>
      </c>
      <c r="AP36" s="23" t="str">
        <f t="shared" si="24"/>
        <v/>
      </c>
      <c r="AQ36" s="22" t="str">
        <f t="shared" si="24"/>
        <v/>
      </c>
      <c r="AR36" s="22" t="str">
        <f t="shared" si="24"/>
        <v/>
      </c>
      <c r="AS36" s="22" t="str">
        <f t="shared" si="24"/>
        <v/>
      </c>
      <c r="AT36" s="22" t="str">
        <f t="shared" si="24"/>
        <v/>
      </c>
      <c r="AU36" s="22" t="str">
        <f t="shared" si="24"/>
        <v/>
      </c>
      <c r="AV36" s="22" t="str">
        <f t="shared" si="24"/>
        <v/>
      </c>
      <c r="AW36" s="22" t="str">
        <f t="shared" si="24"/>
        <v/>
      </c>
      <c r="AX36" s="24" t="str">
        <f t="shared" si="24"/>
        <v/>
      </c>
      <c r="AY36" s="23" t="str">
        <f t="shared" si="25"/>
        <v/>
      </c>
      <c r="AZ36" s="22" t="str">
        <f t="shared" si="25"/>
        <v/>
      </c>
      <c r="BA36" s="22" t="str">
        <f t="shared" si="25"/>
        <v/>
      </c>
      <c r="BB36" s="22" t="str">
        <f t="shared" si="25"/>
        <v/>
      </c>
      <c r="BC36" s="22" t="str">
        <f t="shared" si="25"/>
        <v/>
      </c>
      <c r="BD36" s="22" t="str">
        <f t="shared" si="25"/>
        <v/>
      </c>
      <c r="BE36" s="22" t="str">
        <f t="shared" si="25"/>
        <v/>
      </c>
      <c r="BF36" s="22" t="str">
        <f t="shared" si="25"/>
        <v/>
      </c>
      <c r="BG36" s="24" t="str">
        <f t="shared" si="25"/>
        <v/>
      </c>
      <c r="BH36" s="22" t="str">
        <f t="shared" si="26"/>
        <v>enet</v>
      </c>
    </row>
    <row r="37" spans="1:60" x14ac:dyDescent="0.25">
      <c r="A37" t="s">
        <v>50</v>
      </c>
      <c r="B37" t="str">
        <f t="shared" si="3"/>
        <v>MARS</v>
      </c>
      <c r="C37" s="15">
        <v>29.683395094097801</v>
      </c>
      <c r="D37" s="16">
        <v>27.8559722665129</v>
      </c>
      <c r="E37" s="16">
        <v>24.437774894007699</v>
      </c>
      <c r="F37" s="16">
        <v>26.939548511122901</v>
      </c>
      <c r="G37" s="16">
        <v>12.1698478221236</v>
      </c>
      <c r="H37" s="16">
        <v>23.9263996735014</v>
      </c>
      <c r="I37" s="16">
        <v>25.115900945652999</v>
      </c>
      <c r="J37" s="16">
        <v>22.7235298156738</v>
      </c>
      <c r="K37" s="17">
        <v>25.648633956909201</v>
      </c>
      <c r="L37" s="3" t="s">
        <v>11</v>
      </c>
      <c r="M37">
        <v>27</v>
      </c>
      <c r="N37" s="1">
        <f t="shared" si="4"/>
        <v>2.6833950940978006</v>
      </c>
      <c r="O37" s="1">
        <f t="shared" si="5"/>
        <v>0.85597226651290015</v>
      </c>
      <c r="P37" s="1">
        <f t="shared" si="6"/>
        <v>2.5622251059923009</v>
      </c>
      <c r="Q37" s="1">
        <f t="shared" si="7"/>
        <v>6.045148887709928E-2</v>
      </c>
      <c r="R37" s="1">
        <f t="shared" si="8"/>
        <v>14.8301521778764</v>
      </c>
      <c r="S37" s="1">
        <f t="shared" si="9"/>
        <v>3.0736003264985996</v>
      </c>
      <c r="T37" s="1">
        <f t="shared" si="10"/>
        <v>1.8840990543470006</v>
      </c>
      <c r="U37" s="1">
        <f t="shared" si="11"/>
        <v>4.2764701843262003</v>
      </c>
      <c r="V37" s="1">
        <f t="shared" si="12"/>
        <v>1.351366043090799</v>
      </c>
      <c r="W37" s="13">
        <f t="shared" si="13"/>
        <v>6.045148887709928E-2</v>
      </c>
      <c r="X37" s="8" t="str">
        <f t="shared" si="14"/>
        <v/>
      </c>
      <c r="Y37" s="9" t="str">
        <f t="shared" si="15"/>
        <v/>
      </c>
      <c r="Z37" s="9" t="str">
        <f t="shared" si="16"/>
        <v/>
      </c>
      <c r="AA37" s="9">
        <f t="shared" si="17"/>
        <v>1</v>
      </c>
      <c r="AB37" s="9" t="str">
        <f t="shared" si="18"/>
        <v/>
      </c>
      <c r="AC37" s="9" t="str">
        <f t="shared" si="19"/>
        <v/>
      </c>
      <c r="AD37" s="9" t="str">
        <f t="shared" si="20"/>
        <v/>
      </c>
      <c r="AE37" s="9" t="str">
        <f t="shared" si="21"/>
        <v/>
      </c>
      <c r="AF37" s="9" t="str">
        <f t="shared" si="22"/>
        <v/>
      </c>
      <c r="AG37" s="15">
        <f t="shared" si="23"/>
        <v>1</v>
      </c>
      <c r="AH37" s="16">
        <f t="shared" si="23"/>
        <v>1</v>
      </c>
      <c r="AI37" s="16">
        <f t="shared" si="23"/>
        <v>1</v>
      </c>
      <c r="AJ37" s="16">
        <f t="shared" si="23"/>
        <v>1</v>
      </c>
      <c r="AK37" s="16" t="str">
        <f t="shared" si="23"/>
        <v/>
      </c>
      <c r="AL37" s="16">
        <f t="shared" si="23"/>
        <v>1</v>
      </c>
      <c r="AM37" s="16">
        <f t="shared" si="23"/>
        <v>1</v>
      </c>
      <c r="AN37" s="16">
        <f t="shared" si="23"/>
        <v>1</v>
      </c>
      <c r="AO37" s="17">
        <f t="shared" si="23"/>
        <v>1</v>
      </c>
      <c r="AP37" s="23">
        <f t="shared" si="24"/>
        <v>1</v>
      </c>
      <c r="AQ37" s="22">
        <f t="shared" si="24"/>
        <v>1</v>
      </c>
      <c r="AR37" s="22">
        <f t="shared" si="24"/>
        <v>1</v>
      </c>
      <c r="AS37" s="22">
        <f t="shared" si="24"/>
        <v>1</v>
      </c>
      <c r="AT37" s="22" t="str">
        <f t="shared" si="24"/>
        <v/>
      </c>
      <c r="AU37" s="22">
        <f t="shared" si="24"/>
        <v>1</v>
      </c>
      <c r="AV37" s="22">
        <f t="shared" si="24"/>
        <v>1</v>
      </c>
      <c r="AW37" s="22">
        <f t="shared" si="24"/>
        <v>1</v>
      </c>
      <c r="AX37" s="24">
        <f t="shared" si="24"/>
        <v>1</v>
      </c>
      <c r="AY37" s="23">
        <f t="shared" si="25"/>
        <v>1</v>
      </c>
      <c r="AZ37" s="22">
        <f t="shared" si="25"/>
        <v>1</v>
      </c>
      <c r="BA37" s="22">
        <f t="shared" si="25"/>
        <v>1</v>
      </c>
      <c r="BB37" s="22">
        <f t="shared" si="25"/>
        <v>1</v>
      </c>
      <c r="BC37" s="22">
        <f t="shared" si="25"/>
        <v>1</v>
      </c>
      <c r="BD37" s="22">
        <f t="shared" si="25"/>
        <v>1</v>
      </c>
      <c r="BE37" s="22">
        <f t="shared" si="25"/>
        <v>1</v>
      </c>
      <c r="BF37" s="22">
        <f t="shared" si="25"/>
        <v>1</v>
      </c>
      <c r="BG37" s="24">
        <f t="shared" si="25"/>
        <v>1</v>
      </c>
      <c r="BH37" s="22" t="str">
        <f t="shared" si="26"/>
        <v>MARS</v>
      </c>
    </row>
    <row r="38" spans="1:60" x14ac:dyDescent="0.25">
      <c r="A38" t="s">
        <v>51</v>
      </c>
      <c r="B38" t="str">
        <f t="shared" si="3"/>
        <v>rf</v>
      </c>
      <c r="C38" s="15">
        <v>34.295261703637401</v>
      </c>
      <c r="D38" s="16">
        <v>32.232586693125299</v>
      </c>
      <c r="E38" s="16">
        <v>27.8790607391525</v>
      </c>
      <c r="F38" s="16">
        <v>26.939548511122901</v>
      </c>
      <c r="G38" s="16">
        <v>21.7785692363843</v>
      </c>
      <c r="H38" s="16">
        <v>24.179496699553798</v>
      </c>
      <c r="I38" s="16">
        <v>23.611786472648699</v>
      </c>
      <c r="J38" s="16">
        <v>19.330530166626001</v>
      </c>
      <c r="K38" s="17">
        <v>18.505189895629901</v>
      </c>
      <c r="L38" s="3" t="s">
        <v>11</v>
      </c>
      <c r="M38">
        <v>24</v>
      </c>
      <c r="N38" s="1">
        <f t="shared" si="4"/>
        <v>10.295261703637401</v>
      </c>
      <c r="O38" s="1">
        <f t="shared" si="5"/>
        <v>8.2325866931252989</v>
      </c>
      <c r="P38" s="1">
        <f t="shared" si="6"/>
        <v>3.8790607391525</v>
      </c>
      <c r="Q38" s="1">
        <f t="shared" si="7"/>
        <v>2.9395485111229007</v>
      </c>
      <c r="R38" s="1">
        <f t="shared" si="8"/>
        <v>2.2214307636157002</v>
      </c>
      <c r="S38" s="1">
        <f t="shared" si="9"/>
        <v>0.17949669955379832</v>
      </c>
      <c r="T38" s="1">
        <f t="shared" si="10"/>
        <v>0.38821352735130077</v>
      </c>
      <c r="U38" s="1">
        <f t="shared" si="11"/>
        <v>4.6694698333739986</v>
      </c>
      <c r="V38" s="1">
        <f t="shared" si="12"/>
        <v>5.4948101043700994</v>
      </c>
      <c r="W38" s="13">
        <f t="shared" si="13"/>
        <v>0.17949669955379832</v>
      </c>
      <c r="X38" s="8" t="str">
        <f t="shared" si="14"/>
        <v/>
      </c>
      <c r="Y38" s="9" t="str">
        <f t="shared" si="15"/>
        <v/>
      </c>
      <c r="Z38" s="9" t="str">
        <f t="shared" si="16"/>
        <v/>
      </c>
      <c r="AA38" s="9" t="str">
        <f t="shared" si="17"/>
        <v/>
      </c>
      <c r="AB38" s="9" t="str">
        <f t="shared" si="18"/>
        <v/>
      </c>
      <c r="AC38" s="9">
        <f t="shared" si="19"/>
        <v>1</v>
      </c>
      <c r="AD38" s="9" t="str">
        <f t="shared" si="20"/>
        <v/>
      </c>
      <c r="AE38" s="9" t="str">
        <f t="shared" si="21"/>
        <v/>
      </c>
      <c r="AF38" s="9" t="str">
        <f t="shared" si="22"/>
        <v/>
      </c>
      <c r="AG38" s="15" t="str">
        <f t="shared" si="23"/>
        <v/>
      </c>
      <c r="AH38" s="16" t="str">
        <f t="shared" si="23"/>
        <v/>
      </c>
      <c r="AI38" s="16">
        <f t="shared" si="23"/>
        <v>1</v>
      </c>
      <c r="AJ38" s="16">
        <f t="shared" si="23"/>
        <v>1</v>
      </c>
      <c r="AK38" s="16">
        <f t="shared" si="23"/>
        <v>1</v>
      </c>
      <c r="AL38" s="16">
        <f t="shared" si="23"/>
        <v>1</v>
      </c>
      <c r="AM38" s="16">
        <f t="shared" si="23"/>
        <v>1</v>
      </c>
      <c r="AN38" s="16">
        <f t="shared" si="23"/>
        <v>1</v>
      </c>
      <c r="AO38" s="17" t="str">
        <f t="shared" si="23"/>
        <v/>
      </c>
      <c r="AP38" s="23" t="str">
        <f t="shared" si="24"/>
        <v/>
      </c>
      <c r="AQ38" s="22">
        <f t="shared" si="24"/>
        <v>1</v>
      </c>
      <c r="AR38" s="22">
        <f t="shared" si="24"/>
        <v>1</v>
      </c>
      <c r="AS38" s="22">
        <f t="shared" si="24"/>
        <v>1</v>
      </c>
      <c r="AT38" s="22">
        <f t="shared" si="24"/>
        <v>1</v>
      </c>
      <c r="AU38" s="22">
        <f t="shared" si="24"/>
        <v>1</v>
      </c>
      <c r="AV38" s="22">
        <f t="shared" si="24"/>
        <v>1</v>
      </c>
      <c r="AW38" s="22">
        <f t="shared" si="24"/>
        <v>1</v>
      </c>
      <c r="AX38" s="24">
        <f t="shared" si="24"/>
        <v>1</v>
      </c>
      <c r="AY38" s="23">
        <f t="shared" si="25"/>
        <v>1</v>
      </c>
      <c r="AZ38" s="22">
        <f t="shared" si="25"/>
        <v>1</v>
      </c>
      <c r="BA38" s="22">
        <f t="shared" si="25"/>
        <v>1</v>
      </c>
      <c r="BB38" s="22">
        <f t="shared" si="25"/>
        <v>1</v>
      </c>
      <c r="BC38" s="22">
        <f t="shared" si="25"/>
        <v>1</v>
      </c>
      <c r="BD38" s="22">
        <f t="shared" si="25"/>
        <v>1</v>
      </c>
      <c r="BE38" s="22">
        <f t="shared" si="25"/>
        <v>1</v>
      </c>
      <c r="BF38" s="22">
        <f t="shared" si="25"/>
        <v>1</v>
      </c>
      <c r="BG38" s="24">
        <f t="shared" si="25"/>
        <v>1</v>
      </c>
      <c r="BH38" s="22" t="str">
        <f t="shared" si="26"/>
        <v>rf</v>
      </c>
    </row>
    <row r="39" spans="1:60" x14ac:dyDescent="0.25">
      <c r="B39" t="str">
        <f t="shared" si="3"/>
        <v/>
      </c>
      <c r="C39" s="15"/>
      <c r="D39" s="16"/>
      <c r="E39" s="16"/>
      <c r="F39" s="16"/>
      <c r="G39" s="16"/>
      <c r="H39" s="16"/>
      <c r="I39" s="16"/>
      <c r="J39" s="16"/>
      <c r="K39" s="17"/>
      <c r="L39" s="3"/>
      <c r="N39" s="1" t="str">
        <f t="shared" si="4"/>
        <v/>
      </c>
      <c r="O39" s="1" t="str">
        <f t="shared" si="5"/>
        <v/>
      </c>
      <c r="P39" s="1" t="str">
        <f t="shared" si="6"/>
        <v/>
      </c>
      <c r="Q39" s="1" t="str">
        <f t="shared" si="7"/>
        <v/>
      </c>
      <c r="R39" s="1" t="str">
        <f t="shared" si="8"/>
        <v/>
      </c>
      <c r="S39" s="1" t="str">
        <f t="shared" si="9"/>
        <v/>
      </c>
      <c r="T39" s="1" t="str">
        <f t="shared" si="10"/>
        <v/>
      </c>
      <c r="U39" s="1" t="str">
        <f t="shared" si="11"/>
        <v/>
      </c>
      <c r="V39" s="1" t="str">
        <f t="shared" si="12"/>
        <v/>
      </c>
      <c r="W39" s="13">
        <f t="shared" si="13"/>
        <v>0</v>
      </c>
      <c r="X39" s="8" t="str">
        <f t="shared" si="14"/>
        <v/>
      </c>
      <c r="Y39" s="9" t="str">
        <f t="shared" si="15"/>
        <v/>
      </c>
      <c r="Z39" s="9" t="str">
        <f t="shared" si="16"/>
        <v/>
      </c>
      <c r="AA39" s="9" t="str">
        <f t="shared" si="17"/>
        <v/>
      </c>
      <c r="AB39" s="9" t="str">
        <f t="shared" si="18"/>
        <v/>
      </c>
      <c r="AC39" s="9" t="str">
        <f t="shared" si="19"/>
        <v/>
      </c>
      <c r="AD39" s="9" t="str">
        <f t="shared" si="20"/>
        <v/>
      </c>
      <c r="AE39" s="9" t="str">
        <f t="shared" si="21"/>
        <v/>
      </c>
      <c r="AF39" s="9" t="str">
        <f t="shared" si="22"/>
        <v/>
      </c>
      <c r="AG39" s="15" t="str">
        <f t="shared" si="23"/>
        <v/>
      </c>
      <c r="AH39" s="16" t="str">
        <f t="shared" si="23"/>
        <v/>
      </c>
      <c r="AI39" s="16" t="str">
        <f t="shared" si="23"/>
        <v/>
      </c>
      <c r="AJ39" s="16" t="str">
        <f t="shared" si="23"/>
        <v/>
      </c>
      <c r="AK39" s="16" t="str">
        <f t="shared" si="23"/>
        <v/>
      </c>
      <c r="AL39" s="16" t="str">
        <f t="shared" si="23"/>
        <v/>
      </c>
      <c r="AM39" s="16" t="str">
        <f t="shared" si="23"/>
        <v/>
      </c>
      <c r="AN39" s="16" t="str">
        <f t="shared" si="23"/>
        <v/>
      </c>
      <c r="AO39" s="17" t="str">
        <f t="shared" si="23"/>
        <v/>
      </c>
      <c r="AP39" s="23" t="str">
        <f t="shared" si="24"/>
        <v/>
      </c>
      <c r="AQ39" s="22" t="str">
        <f t="shared" si="24"/>
        <v/>
      </c>
      <c r="AR39" s="22" t="str">
        <f t="shared" si="24"/>
        <v/>
      </c>
      <c r="AS39" s="22" t="str">
        <f t="shared" si="24"/>
        <v/>
      </c>
      <c r="AT39" s="22" t="str">
        <f t="shared" si="24"/>
        <v/>
      </c>
      <c r="AU39" s="22" t="str">
        <f t="shared" si="24"/>
        <v/>
      </c>
      <c r="AV39" s="22" t="str">
        <f t="shared" si="24"/>
        <v/>
      </c>
      <c r="AW39" s="22" t="str">
        <f t="shared" si="24"/>
        <v/>
      </c>
      <c r="AX39" s="24" t="str">
        <f t="shared" si="24"/>
        <v/>
      </c>
      <c r="AY39" s="23" t="str">
        <f t="shared" si="25"/>
        <v/>
      </c>
      <c r="AZ39" s="22" t="str">
        <f t="shared" si="25"/>
        <v/>
      </c>
      <c r="BA39" s="22" t="str">
        <f t="shared" si="25"/>
        <v/>
      </c>
      <c r="BB39" s="22" t="str">
        <f t="shared" si="25"/>
        <v/>
      </c>
      <c r="BC39" s="22" t="str">
        <f t="shared" si="25"/>
        <v/>
      </c>
      <c r="BD39" s="22" t="str">
        <f t="shared" si="25"/>
        <v/>
      </c>
      <c r="BE39" s="22" t="str">
        <f t="shared" si="25"/>
        <v/>
      </c>
      <c r="BF39" s="22" t="str">
        <f t="shared" si="25"/>
        <v/>
      </c>
      <c r="BG39" s="24" t="str">
        <f t="shared" si="25"/>
        <v/>
      </c>
      <c r="BH39" s="22">
        <f t="shared" si="26"/>
        <v>0</v>
      </c>
    </row>
    <row r="40" spans="1:60" ht="15.75" thickBot="1" x14ac:dyDescent="0.3">
      <c r="B40" t="str">
        <f t="shared" si="3"/>
        <v/>
      </c>
      <c r="C40" s="18"/>
      <c r="D40" s="19"/>
      <c r="E40" s="19"/>
      <c r="F40" s="19"/>
      <c r="G40" s="19"/>
      <c r="H40" s="19"/>
      <c r="I40" s="19"/>
      <c r="J40" s="19"/>
      <c r="K40" s="20"/>
      <c r="L40" s="3"/>
      <c r="N40" s="1" t="str">
        <f t="shared" si="4"/>
        <v/>
      </c>
      <c r="O40" s="1" t="str">
        <f t="shared" si="5"/>
        <v/>
      </c>
      <c r="P40" s="1" t="str">
        <f t="shared" si="6"/>
        <v/>
      </c>
      <c r="Q40" s="1" t="str">
        <f t="shared" si="7"/>
        <v/>
      </c>
      <c r="R40" s="1" t="str">
        <f t="shared" si="8"/>
        <v/>
      </c>
      <c r="S40" s="1" t="str">
        <f t="shared" si="9"/>
        <v/>
      </c>
      <c r="T40" s="1" t="str">
        <f t="shared" si="10"/>
        <v/>
      </c>
      <c r="U40" s="1" t="str">
        <f t="shared" si="11"/>
        <v/>
      </c>
      <c r="V40" s="1" t="str">
        <f t="shared" si="12"/>
        <v/>
      </c>
      <c r="W40" s="13">
        <f t="shared" si="13"/>
        <v>0</v>
      </c>
      <c r="X40" s="10" t="str">
        <f t="shared" si="14"/>
        <v/>
      </c>
      <c r="Y40" s="11" t="str">
        <f t="shared" si="15"/>
        <v/>
      </c>
      <c r="Z40" s="11" t="str">
        <f t="shared" si="16"/>
        <v/>
      </c>
      <c r="AA40" s="11" t="str">
        <f t="shared" si="17"/>
        <v/>
      </c>
      <c r="AB40" s="11" t="str">
        <f t="shared" si="18"/>
        <v/>
      </c>
      <c r="AC40" s="11" t="str">
        <f t="shared" si="19"/>
        <v/>
      </c>
      <c r="AD40" s="11" t="str">
        <f t="shared" si="20"/>
        <v/>
      </c>
      <c r="AE40" s="11" t="str">
        <f t="shared" si="21"/>
        <v/>
      </c>
      <c r="AF40" s="11" t="str">
        <f t="shared" si="22"/>
        <v/>
      </c>
      <c r="AG40" s="18" t="str">
        <f t="shared" si="23"/>
        <v/>
      </c>
      <c r="AH40" s="19" t="str">
        <f t="shared" si="23"/>
        <v/>
      </c>
      <c r="AI40" s="19" t="str">
        <f t="shared" si="23"/>
        <v/>
      </c>
      <c r="AJ40" s="19" t="str">
        <f t="shared" si="23"/>
        <v/>
      </c>
      <c r="AK40" s="19" t="str">
        <f t="shared" si="23"/>
        <v/>
      </c>
      <c r="AL40" s="19" t="str">
        <f t="shared" si="23"/>
        <v/>
      </c>
      <c r="AM40" s="19" t="str">
        <f t="shared" si="23"/>
        <v/>
      </c>
      <c r="AN40" s="19" t="str">
        <f t="shared" si="23"/>
        <v/>
      </c>
      <c r="AO40" s="20" t="str">
        <f t="shared" si="23"/>
        <v/>
      </c>
      <c r="AP40" s="25" t="str">
        <f t="shared" si="24"/>
        <v/>
      </c>
      <c r="AQ40" s="26" t="str">
        <f t="shared" si="24"/>
        <v/>
      </c>
      <c r="AR40" s="26" t="str">
        <f t="shared" si="24"/>
        <v/>
      </c>
      <c r="AS40" s="26" t="str">
        <f t="shared" si="24"/>
        <v/>
      </c>
      <c r="AT40" s="26" t="str">
        <f t="shared" si="24"/>
        <v/>
      </c>
      <c r="AU40" s="26" t="str">
        <f t="shared" si="24"/>
        <v/>
      </c>
      <c r="AV40" s="26" t="str">
        <f t="shared" si="24"/>
        <v/>
      </c>
      <c r="AW40" s="26" t="str">
        <f t="shared" si="24"/>
        <v/>
      </c>
      <c r="AX40" s="27" t="str">
        <f t="shared" si="24"/>
        <v/>
      </c>
      <c r="AY40" s="25" t="str">
        <f t="shared" si="25"/>
        <v/>
      </c>
      <c r="AZ40" s="26" t="str">
        <f t="shared" si="25"/>
        <v/>
      </c>
      <c r="BA40" s="26" t="str">
        <f t="shared" si="25"/>
        <v/>
      </c>
      <c r="BB40" s="26" t="str">
        <f t="shared" si="25"/>
        <v/>
      </c>
      <c r="BC40" s="26" t="str">
        <f t="shared" si="25"/>
        <v/>
      </c>
      <c r="BD40" s="26" t="str">
        <f t="shared" si="25"/>
        <v/>
      </c>
      <c r="BE40" s="26" t="str">
        <f t="shared" si="25"/>
        <v/>
      </c>
      <c r="BF40" s="26" t="str">
        <f t="shared" si="25"/>
        <v/>
      </c>
      <c r="BG40" s="27" t="str">
        <f t="shared" si="25"/>
        <v/>
      </c>
      <c r="BH40" s="22">
        <f t="shared" si="26"/>
        <v>0</v>
      </c>
    </row>
    <row r="41" spans="1:60" x14ac:dyDescent="0.25">
      <c r="N41" s="2">
        <f>AVERAGE(N2:N40)</f>
        <v>14.00686336709664</v>
      </c>
      <c r="O41" s="2">
        <f t="shared" ref="O41:W41" si="27">AVERAGE(O2:O40)</f>
        <v>13.34433297013635</v>
      </c>
      <c r="P41" s="2">
        <f t="shared" si="27"/>
        <v>12.562297219209968</v>
      </c>
      <c r="Q41" s="2">
        <f t="shared" si="27"/>
        <v>12.322849547566266</v>
      </c>
      <c r="R41" s="2">
        <f t="shared" si="27"/>
        <v>11.170697681693472</v>
      </c>
      <c r="S41" s="2">
        <f t="shared" si="27"/>
        <v>12.855804908748295</v>
      </c>
      <c r="T41" s="2">
        <f t="shared" si="27"/>
        <v>15.489365039886829</v>
      </c>
      <c r="U41" s="2">
        <f t="shared" si="27"/>
        <v>14.273335688041922</v>
      </c>
      <c r="V41" s="2">
        <f t="shared" si="27"/>
        <v>13.705031770648375</v>
      </c>
      <c r="W41" s="2">
        <f t="shared" si="27"/>
        <v>4.3430295391552125</v>
      </c>
      <c r="X41" s="12">
        <f>SUM(X2:X40)</f>
        <v>6</v>
      </c>
      <c r="Y41" s="12">
        <f t="shared" ref="Y41:BG41" si="28">SUM(Y2:Y40)</f>
        <v>0</v>
      </c>
      <c r="Z41" s="12">
        <f t="shared" si="28"/>
        <v>4</v>
      </c>
      <c r="AA41" s="12">
        <f t="shared" si="28"/>
        <v>2</v>
      </c>
      <c r="AB41" s="12">
        <f t="shared" si="28"/>
        <v>9</v>
      </c>
      <c r="AC41" s="12">
        <f t="shared" si="28"/>
        <v>2</v>
      </c>
      <c r="AD41" s="12">
        <f t="shared" si="28"/>
        <v>1</v>
      </c>
      <c r="AE41" s="12">
        <f t="shared" si="28"/>
        <v>3</v>
      </c>
      <c r="AF41" s="12">
        <f t="shared" si="28"/>
        <v>6</v>
      </c>
      <c r="AG41" s="21">
        <f t="shared" si="28"/>
        <v>7</v>
      </c>
      <c r="AH41" s="21">
        <f t="shared" si="28"/>
        <v>7</v>
      </c>
      <c r="AI41" s="21">
        <f t="shared" si="28"/>
        <v>9</v>
      </c>
      <c r="AJ41" s="21">
        <f t="shared" si="28"/>
        <v>6</v>
      </c>
      <c r="AK41" s="21">
        <f t="shared" si="28"/>
        <v>11</v>
      </c>
      <c r="AL41" s="21">
        <f t="shared" si="28"/>
        <v>6</v>
      </c>
      <c r="AM41" s="21">
        <f t="shared" si="28"/>
        <v>5</v>
      </c>
      <c r="AN41" s="21">
        <f t="shared" si="28"/>
        <v>6</v>
      </c>
      <c r="AO41" s="21">
        <f t="shared" si="28"/>
        <v>5</v>
      </c>
      <c r="AP41" s="29">
        <f t="shared" si="28"/>
        <v>17</v>
      </c>
      <c r="AQ41" s="29">
        <f t="shared" si="28"/>
        <v>17</v>
      </c>
      <c r="AR41" s="29">
        <f t="shared" si="28"/>
        <v>16</v>
      </c>
      <c r="AS41" s="29">
        <f t="shared" si="28"/>
        <v>16</v>
      </c>
      <c r="AT41" s="29">
        <f t="shared" si="28"/>
        <v>18</v>
      </c>
      <c r="AU41" s="29">
        <f t="shared" si="28"/>
        <v>15</v>
      </c>
      <c r="AV41" s="29">
        <f t="shared" si="28"/>
        <v>12</v>
      </c>
      <c r="AW41" s="29">
        <f t="shared" si="28"/>
        <v>14</v>
      </c>
      <c r="AX41" s="29">
        <f t="shared" si="28"/>
        <v>14</v>
      </c>
      <c r="AY41" s="28">
        <f t="shared" si="28"/>
        <v>24</v>
      </c>
      <c r="AZ41" s="28">
        <f t="shared" si="28"/>
        <v>23</v>
      </c>
      <c r="BA41" s="28">
        <f t="shared" si="28"/>
        <v>23</v>
      </c>
      <c r="BB41" s="28">
        <f t="shared" si="28"/>
        <v>26</v>
      </c>
      <c r="BC41" s="28">
        <f t="shared" si="28"/>
        <v>25</v>
      </c>
      <c r="BD41" s="28">
        <f t="shared" si="28"/>
        <v>21</v>
      </c>
      <c r="BE41" s="28">
        <f t="shared" si="28"/>
        <v>20</v>
      </c>
      <c r="BF41" s="28">
        <f t="shared" si="28"/>
        <v>20</v>
      </c>
      <c r="BG41" s="28">
        <f t="shared" si="28"/>
        <v>20</v>
      </c>
    </row>
    <row r="42" spans="1:60" x14ac:dyDescent="0.25">
      <c r="B42" s="30"/>
      <c r="W42" s="14"/>
    </row>
    <row r="43" spans="1:60" x14ac:dyDescent="0.25">
      <c r="W43" s="14"/>
    </row>
    <row r="44" spans="1:60" x14ac:dyDescent="0.25">
      <c r="W44" s="14"/>
    </row>
    <row r="45" spans="1:60" x14ac:dyDescent="0.25">
      <c r="W45" s="14"/>
    </row>
    <row r="46" spans="1:60" x14ac:dyDescent="0.25">
      <c r="W46" s="14"/>
    </row>
    <row r="47" spans="1:60" x14ac:dyDescent="0.25">
      <c r="W47" s="14"/>
    </row>
    <row r="48" spans="1:60" x14ac:dyDescent="0.25">
      <c r="W48" s="14"/>
    </row>
    <row r="49" spans="23:23" x14ac:dyDescent="0.25">
      <c r="W49" s="14"/>
    </row>
    <row r="50" spans="23:23" x14ac:dyDescent="0.25">
      <c r="W50" s="1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2F28D-B3B4-4C5C-B38A-D587A67604B7}">
  <dimension ref="A1:BH50"/>
  <sheetViews>
    <sheetView zoomScale="70" zoomScaleNormal="70" workbookViewId="0">
      <selection activeCell="A41" sqref="A41:B43"/>
    </sheetView>
  </sheetViews>
  <sheetFormatPr defaultRowHeight="15" x14ac:dyDescent="0.25"/>
  <cols>
    <col min="1" max="1" width="53.5703125" customWidth="1"/>
    <col min="2" max="2" width="14.28515625" customWidth="1"/>
  </cols>
  <sheetData>
    <row r="1" spans="1:60" x14ac:dyDescent="0.25">
      <c r="A1" t="s">
        <v>58</v>
      </c>
      <c r="B1" t="s">
        <v>59</v>
      </c>
      <c r="C1" s="5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7" t="s">
        <v>8</v>
      </c>
      <c r="L1" s="4" t="s">
        <v>13</v>
      </c>
      <c r="M1" s="31" t="s">
        <v>63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s="4" t="s">
        <v>14</v>
      </c>
      <c r="X1" s="5" t="s">
        <v>0</v>
      </c>
      <c r="Y1" s="6" t="s">
        <v>1</v>
      </c>
      <c r="Z1" s="6" t="s">
        <v>2</v>
      </c>
      <c r="AA1" s="6" t="s">
        <v>3</v>
      </c>
      <c r="AB1" s="6" t="s">
        <v>4</v>
      </c>
      <c r="AC1" s="6" t="s">
        <v>5</v>
      </c>
      <c r="AD1" s="6" t="s">
        <v>6</v>
      </c>
      <c r="AE1" s="6" t="s">
        <v>7</v>
      </c>
      <c r="AF1" s="6" t="s">
        <v>8</v>
      </c>
      <c r="AG1" s="5" t="s">
        <v>0</v>
      </c>
      <c r="AH1" s="6" t="s">
        <v>1</v>
      </c>
      <c r="AI1" s="6" t="s">
        <v>2</v>
      </c>
      <c r="AJ1" s="6" t="s">
        <v>3</v>
      </c>
      <c r="AK1" s="6" t="s">
        <v>4</v>
      </c>
      <c r="AL1" s="6" t="s">
        <v>5</v>
      </c>
      <c r="AM1" s="6" t="s">
        <v>6</v>
      </c>
      <c r="AN1" s="6" t="s">
        <v>7</v>
      </c>
      <c r="AO1" s="7" t="s">
        <v>8</v>
      </c>
      <c r="AP1" s="5" t="s">
        <v>0</v>
      </c>
      <c r="AQ1" s="6" t="s">
        <v>1</v>
      </c>
      <c r="AR1" s="6" t="s">
        <v>2</v>
      </c>
      <c r="AS1" s="6" t="s">
        <v>3</v>
      </c>
      <c r="AT1" s="6" t="s">
        <v>4</v>
      </c>
      <c r="AU1" s="6" t="s">
        <v>5</v>
      </c>
      <c r="AV1" s="6" t="s">
        <v>6</v>
      </c>
      <c r="AW1" s="6" t="s">
        <v>7</v>
      </c>
      <c r="AX1" s="7" t="s">
        <v>8</v>
      </c>
      <c r="AY1" s="5" t="s">
        <v>0</v>
      </c>
      <c r="AZ1" s="6" t="s">
        <v>1</v>
      </c>
      <c r="BA1" s="6" t="s">
        <v>2</v>
      </c>
      <c r="BB1" s="6" t="s">
        <v>3</v>
      </c>
      <c r="BC1" s="6" t="s">
        <v>4</v>
      </c>
      <c r="BD1" s="6" t="s">
        <v>5</v>
      </c>
      <c r="BE1" s="6" t="s">
        <v>6</v>
      </c>
      <c r="BF1" s="6" t="s">
        <v>7</v>
      </c>
      <c r="BG1" s="7" t="s">
        <v>8</v>
      </c>
    </row>
    <row r="2" spans="1:60" x14ac:dyDescent="0.25">
      <c r="A2" t="s">
        <v>15</v>
      </c>
      <c r="B2" t="str">
        <f>IF(BH2=0,"",BH2)</f>
        <v/>
      </c>
      <c r="C2" s="15">
        <v>24.504266808442502</v>
      </c>
      <c r="D2" s="16">
        <v>25.610591877601099</v>
      </c>
      <c r="E2" s="16">
        <v>24.542930105118401</v>
      </c>
      <c r="F2" s="16">
        <v>25.2330498585854</v>
      </c>
      <c r="G2" s="16">
        <v>34.9085978158259</v>
      </c>
      <c r="H2" s="16">
        <v>27.125358903946999</v>
      </c>
      <c r="I2" s="16">
        <v>22.993215715922801</v>
      </c>
      <c r="J2" s="16">
        <v>20.9285697937012</v>
      </c>
      <c r="K2" s="17">
        <v>29.854366302490199</v>
      </c>
      <c r="L2" s="3" t="s">
        <v>10</v>
      </c>
      <c r="M2">
        <v>-6</v>
      </c>
      <c r="N2" s="1" t="str">
        <f>IF(L2="Running",ABS(M2-C2),"")</f>
        <v/>
      </c>
      <c r="O2" s="1" t="str">
        <f>IF(L2="Running",ABS(M2-D2),"")</f>
        <v/>
      </c>
      <c r="P2" s="1" t="str">
        <f>IF(L2="Running",ABS(M2-E2),"")</f>
        <v/>
      </c>
      <c r="Q2" s="1" t="str">
        <f>IF(L2="Running",ABS(M2-F2),"")</f>
        <v/>
      </c>
      <c r="R2" s="1" t="str">
        <f>IF(L2="Running",ABS(M2-G2),"")</f>
        <v/>
      </c>
      <c r="S2" s="1" t="str">
        <f>IF(L2="Running",ABS(M2-H2),"")</f>
        <v/>
      </c>
      <c r="T2" s="1" t="str">
        <f>IF(L2="Running",ABS(M2-I2),"")</f>
        <v/>
      </c>
      <c r="U2" s="1" t="str">
        <f>IF(L2="Running",ABS(M2-J2),"")</f>
        <v/>
      </c>
      <c r="V2" s="1" t="str">
        <f>IF(L2="Running",ABS(M2-K2),"")</f>
        <v/>
      </c>
      <c r="W2" s="13">
        <f>MIN(N2:V2)</f>
        <v>0</v>
      </c>
      <c r="X2" s="8" t="str">
        <f>IF(N2=W2,1,"")</f>
        <v/>
      </c>
      <c r="Y2" s="9" t="str">
        <f>IF(O2=W2,1,"")</f>
        <v/>
      </c>
      <c r="Z2" s="9" t="str">
        <f>IF(P2=W2,1,"")</f>
        <v/>
      </c>
      <c r="AA2" s="9" t="str">
        <f>IF(Q2=W2,1,"")</f>
        <v/>
      </c>
      <c r="AB2" s="9" t="str">
        <f>IF(R2=W2,1,"")</f>
        <v/>
      </c>
      <c r="AC2" s="9" t="str">
        <f>IF(S2=W2,1,"")</f>
        <v/>
      </c>
      <c r="AD2" s="9" t="str">
        <f>IF(T2=W2,1,"")</f>
        <v/>
      </c>
      <c r="AE2" s="9" t="str">
        <f>IF(U2=W2,1,"")</f>
        <v/>
      </c>
      <c r="AF2" s="9" t="str">
        <f>IF(V2=W2,1,"")</f>
        <v/>
      </c>
      <c r="AG2" s="15" t="str">
        <f>IF(N2&lt;5,1,"")</f>
        <v/>
      </c>
      <c r="AH2" s="16" t="str">
        <f t="shared" ref="AH2:AO17" si="0">IF(O2&lt;5,1,"")</f>
        <v/>
      </c>
      <c r="AI2" s="16" t="str">
        <f t="shared" si="0"/>
        <v/>
      </c>
      <c r="AJ2" s="16" t="str">
        <f t="shared" si="0"/>
        <v/>
      </c>
      <c r="AK2" s="16" t="str">
        <f t="shared" si="0"/>
        <v/>
      </c>
      <c r="AL2" s="16" t="str">
        <f t="shared" si="0"/>
        <v/>
      </c>
      <c r="AM2" s="16" t="str">
        <f t="shared" si="0"/>
        <v/>
      </c>
      <c r="AN2" s="16" t="str">
        <f t="shared" si="0"/>
        <v/>
      </c>
      <c r="AO2" s="17" t="str">
        <f t="shared" si="0"/>
        <v/>
      </c>
      <c r="AP2" s="23" t="str">
        <f>IF(N2&lt;10,1,"")</f>
        <v/>
      </c>
      <c r="AQ2" s="22" t="str">
        <f t="shared" ref="AQ2:AX17" si="1">IF(O2&lt;10,1,"")</f>
        <v/>
      </c>
      <c r="AR2" s="22" t="str">
        <f t="shared" si="1"/>
        <v/>
      </c>
      <c r="AS2" s="22" t="str">
        <f t="shared" si="1"/>
        <v/>
      </c>
      <c r="AT2" s="22" t="str">
        <f t="shared" si="1"/>
        <v/>
      </c>
      <c r="AU2" s="22" t="str">
        <f t="shared" si="1"/>
        <v/>
      </c>
      <c r="AV2" s="22" t="str">
        <f t="shared" si="1"/>
        <v/>
      </c>
      <c r="AW2" s="22" t="str">
        <f t="shared" si="1"/>
        <v/>
      </c>
      <c r="AX2" s="24" t="str">
        <f t="shared" si="1"/>
        <v/>
      </c>
      <c r="AY2" s="23" t="str">
        <f>IF(N2&lt;15,1,"")</f>
        <v/>
      </c>
      <c r="AZ2" s="22" t="str">
        <f t="shared" ref="AZ2:BG17" si="2">IF(O2&lt;15,1,"")</f>
        <v/>
      </c>
      <c r="BA2" s="22" t="str">
        <f t="shared" si="2"/>
        <v/>
      </c>
      <c r="BB2" s="22" t="str">
        <f t="shared" si="2"/>
        <v/>
      </c>
      <c r="BC2" s="22" t="str">
        <f t="shared" si="2"/>
        <v/>
      </c>
      <c r="BD2" s="22" t="str">
        <f t="shared" si="2"/>
        <v/>
      </c>
      <c r="BE2" s="22" t="str">
        <f t="shared" si="2"/>
        <v/>
      </c>
      <c r="BF2" s="22" t="str">
        <f t="shared" si="2"/>
        <v/>
      </c>
      <c r="BG2" s="24" t="str">
        <f t="shared" si="2"/>
        <v/>
      </c>
      <c r="BH2" s="22">
        <f>IF(X2=1,"linReg",IF(Y2=1,"pls",IF(Z2=1,"enet",IF(AA2=1,"MARS",IF(AB2=1,"svm",IF(AC2=1,"rf",IF(AD2=1,"gbm",IF(AE2=1,"Cube",IF(AF2=1,"Keras",)))))))))</f>
        <v>0</v>
      </c>
    </row>
    <row r="3" spans="1:60" x14ac:dyDescent="0.25">
      <c r="A3" t="s">
        <v>16</v>
      </c>
      <c r="B3" t="str">
        <f t="shared" ref="B3:B40" si="3">IF(BH3=0,"",BH3)</f>
        <v>Keras</v>
      </c>
      <c r="C3" s="15">
        <v>29.3917853117389</v>
      </c>
      <c r="D3" s="16">
        <v>30.526116995817201</v>
      </c>
      <c r="E3" s="16">
        <v>29.433711337470399</v>
      </c>
      <c r="F3" s="16">
        <v>23.1452943344541</v>
      </c>
      <c r="G3" s="16">
        <v>34.659515411410801</v>
      </c>
      <c r="H3" s="16">
        <v>29.3577287708607</v>
      </c>
      <c r="I3" s="16">
        <v>26.121836756436402</v>
      </c>
      <c r="J3" s="16">
        <v>24.9940700531006</v>
      </c>
      <c r="K3" s="17">
        <v>18.763755798339801</v>
      </c>
      <c r="L3" s="3" t="s">
        <v>11</v>
      </c>
      <c r="M3">
        <v>-7</v>
      </c>
      <c r="N3" s="1">
        <f t="shared" ref="N3:N40" si="4">IF(L3="Running",ABS(M3-C3),"")</f>
        <v>36.3917853117389</v>
      </c>
      <c r="O3" s="1">
        <f t="shared" ref="O3:O40" si="5">IF(L3="Running",ABS(M3-D3),"")</f>
        <v>37.526116995817205</v>
      </c>
      <c r="P3" s="1">
        <f t="shared" ref="P3:P40" si="6">IF(L3="Running",ABS(M3-E3),"")</f>
        <v>36.433711337470399</v>
      </c>
      <c r="Q3" s="1">
        <f t="shared" ref="Q3:Q40" si="7">IF(L3="Running",ABS(M3-F3),"")</f>
        <v>30.1452943344541</v>
      </c>
      <c r="R3" s="1">
        <f t="shared" ref="R3:R40" si="8">IF(L3="Running",ABS(M3-G3),"")</f>
        <v>41.659515411410801</v>
      </c>
      <c r="S3" s="1">
        <f t="shared" ref="S3:S40" si="9">IF(L3="Running",ABS(M3-H3),"")</f>
        <v>36.357728770860703</v>
      </c>
      <c r="T3" s="1">
        <f t="shared" ref="T3:T40" si="10">IF(L3="Running",ABS(M3-I3),"")</f>
        <v>33.121836756436402</v>
      </c>
      <c r="U3" s="1">
        <f t="shared" ref="U3:U40" si="11">IF(L3="Running",ABS(M3-J3),"")</f>
        <v>31.9940700531006</v>
      </c>
      <c r="V3" s="1">
        <f t="shared" ref="V3:V40" si="12">IF(L3="Running",ABS(M3-K3),"")</f>
        <v>25.763755798339801</v>
      </c>
      <c r="W3" s="13">
        <f t="shared" ref="W3:W40" si="13">MIN(N3:V3)</f>
        <v>25.763755798339801</v>
      </c>
      <c r="X3" s="8" t="str">
        <f t="shared" ref="X3:X40" si="14">IF(N3=W3,1,"")</f>
        <v/>
      </c>
      <c r="Y3" s="9" t="str">
        <f t="shared" ref="Y3:Y40" si="15">IF(O3=W3,1,"")</f>
        <v/>
      </c>
      <c r="Z3" s="9" t="str">
        <f t="shared" ref="Z3:Z40" si="16">IF(P3=W3,1,"")</f>
        <v/>
      </c>
      <c r="AA3" s="9" t="str">
        <f t="shared" ref="AA3:AA40" si="17">IF(Q3=W3,1,"")</f>
        <v/>
      </c>
      <c r="AB3" s="9" t="str">
        <f t="shared" ref="AB3:AB40" si="18">IF(R3=W3,1,"")</f>
        <v/>
      </c>
      <c r="AC3" s="9" t="str">
        <f t="shared" ref="AC3:AC40" si="19">IF(S3=W3,1,"")</f>
        <v/>
      </c>
      <c r="AD3" s="9" t="str">
        <f t="shared" ref="AD3:AD40" si="20">IF(T3=W3,1,"")</f>
        <v/>
      </c>
      <c r="AE3" s="9" t="str">
        <f t="shared" ref="AE3:AE40" si="21">IF(U3=W3,1,"")</f>
        <v/>
      </c>
      <c r="AF3" s="9">
        <f t="shared" ref="AF3:AF40" si="22">IF(V3=W3,1,"")</f>
        <v>1</v>
      </c>
      <c r="AG3" s="15" t="str">
        <f t="shared" ref="AG3:AO40" si="23">IF(N3&lt;5,1,"")</f>
        <v/>
      </c>
      <c r="AH3" s="16" t="str">
        <f t="shared" si="0"/>
        <v/>
      </c>
      <c r="AI3" s="16" t="str">
        <f t="shared" si="0"/>
        <v/>
      </c>
      <c r="AJ3" s="16" t="str">
        <f t="shared" si="0"/>
        <v/>
      </c>
      <c r="AK3" s="16" t="str">
        <f t="shared" si="0"/>
        <v/>
      </c>
      <c r="AL3" s="16" t="str">
        <f t="shared" si="0"/>
        <v/>
      </c>
      <c r="AM3" s="16" t="str">
        <f t="shared" si="0"/>
        <v/>
      </c>
      <c r="AN3" s="16" t="str">
        <f t="shared" si="0"/>
        <v/>
      </c>
      <c r="AO3" s="17" t="str">
        <f t="shared" si="0"/>
        <v/>
      </c>
      <c r="AP3" s="23" t="str">
        <f t="shared" ref="AP3:AX40" si="24">IF(N3&lt;10,1,"")</f>
        <v/>
      </c>
      <c r="AQ3" s="22" t="str">
        <f t="shared" si="1"/>
        <v/>
      </c>
      <c r="AR3" s="22" t="str">
        <f t="shared" si="1"/>
        <v/>
      </c>
      <c r="AS3" s="22" t="str">
        <f t="shared" si="1"/>
        <v/>
      </c>
      <c r="AT3" s="22" t="str">
        <f t="shared" si="1"/>
        <v/>
      </c>
      <c r="AU3" s="22" t="str">
        <f t="shared" si="1"/>
        <v/>
      </c>
      <c r="AV3" s="22" t="str">
        <f t="shared" si="1"/>
        <v/>
      </c>
      <c r="AW3" s="22" t="str">
        <f t="shared" si="1"/>
        <v/>
      </c>
      <c r="AX3" s="24" t="str">
        <f t="shared" si="1"/>
        <v/>
      </c>
      <c r="AY3" s="23" t="str">
        <f t="shared" ref="AY3:BG40" si="25">IF(N3&lt;15,1,"")</f>
        <v/>
      </c>
      <c r="AZ3" s="22" t="str">
        <f t="shared" si="2"/>
        <v/>
      </c>
      <c r="BA3" s="22" t="str">
        <f t="shared" si="2"/>
        <v/>
      </c>
      <c r="BB3" s="22" t="str">
        <f t="shared" si="2"/>
        <v/>
      </c>
      <c r="BC3" s="22" t="str">
        <f t="shared" si="2"/>
        <v/>
      </c>
      <c r="BD3" s="22" t="str">
        <f t="shared" si="2"/>
        <v/>
      </c>
      <c r="BE3" s="22" t="str">
        <f t="shared" si="2"/>
        <v/>
      </c>
      <c r="BF3" s="22" t="str">
        <f t="shared" si="2"/>
        <v/>
      </c>
      <c r="BG3" s="24" t="str">
        <f t="shared" si="2"/>
        <v/>
      </c>
      <c r="BH3" s="22" t="str">
        <f t="shared" ref="BH3:BH40" si="26">IF(X3=1,"linReg",IF(Y3=1,"pls",IF(Z3=1,"enet",IF(AA3=1,"MARS",IF(AB3=1,"svm",IF(AC3=1,"rf",IF(AD3=1,"gbm",IF(AE3=1,"Cube",IF(AF3=1,"Keras",)))))))))</f>
        <v>Keras</v>
      </c>
    </row>
    <row r="4" spans="1:60" x14ac:dyDescent="0.25">
      <c r="A4" t="s">
        <v>17</v>
      </c>
      <c r="B4" t="str">
        <f t="shared" si="3"/>
        <v>linReg</v>
      </c>
      <c r="C4" s="15">
        <v>35.781110344126603</v>
      </c>
      <c r="D4" s="16">
        <v>36.889940238118299</v>
      </c>
      <c r="E4" s="16">
        <v>35.876407666770397</v>
      </c>
      <c r="F4" s="16">
        <v>47.773082502105197</v>
      </c>
      <c r="G4" s="16">
        <v>45.123531947069097</v>
      </c>
      <c r="H4" s="16">
        <v>42.427162932287303</v>
      </c>
      <c r="I4" s="16">
        <v>37.807198836258102</v>
      </c>
      <c r="J4" s="16">
        <v>41.126571655273402</v>
      </c>
      <c r="K4" s="17">
        <v>42.452156066894503</v>
      </c>
      <c r="L4" s="3" t="s">
        <v>11</v>
      </c>
      <c r="M4">
        <v>12</v>
      </c>
      <c r="N4" s="1">
        <f t="shared" si="4"/>
        <v>23.781110344126603</v>
      </c>
      <c r="O4" s="1">
        <f t="shared" si="5"/>
        <v>24.889940238118299</v>
      </c>
      <c r="P4" s="1">
        <f t="shared" si="6"/>
        <v>23.876407666770397</v>
      </c>
      <c r="Q4" s="1">
        <f t="shared" si="7"/>
        <v>35.773082502105197</v>
      </c>
      <c r="R4" s="1">
        <f t="shared" si="8"/>
        <v>33.123531947069097</v>
      </c>
      <c r="S4" s="1">
        <f t="shared" si="9"/>
        <v>30.427162932287303</v>
      </c>
      <c r="T4" s="1">
        <f t="shared" si="10"/>
        <v>25.807198836258102</v>
      </c>
      <c r="U4" s="1">
        <f t="shared" si="11"/>
        <v>29.126571655273402</v>
      </c>
      <c r="V4" s="1">
        <f t="shared" si="12"/>
        <v>30.452156066894503</v>
      </c>
      <c r="W4" s="13">
        <f t="shared" si="13"/>
        <v>23.781110344126603</v>
      </c>
      <c r="X4" s="8">
        <f t="shared" si="14"/>
        <v>1</v>
      </c>
      <c r="Y4" s="9" t="str">
        <f t="shared" si="15"/>
        <v/>
      </c>
      <c r="Z4" s="9" t="str">
        <f t="shared" si="16"/>
        <v/>
      </c>
      <c r="AA4" s="9" t="str">
        <f t="shared" si="17"/>
        <v/>
      </c>
      <c r="AB4" s="9" t="str">
        <f t="shared" si="18"/>
        <v/>
      </c>
      <c r="AC4" s="9" t="str">
        <f t="shared" si="19"/>
        <v/>
      </c>
      <c r="AD4" s="9" t="str">
        <f t="shared" si="20"/>
        <v/>
      </c>
      <c r="AE4" s="9" t="str">
        <f t="shared" si="21"/>
        <v/>
      </c>
      <c r="AF4" s="9" t="str">
        <f t="shared" si="22"/>
        <v/>
      </c>
      <c r="AG4" s="15" t="str">
        <f t="shared" si="23"/>
        <v/>
      </c>
      <c r="AH4" s="16" t="str">
        <f t="shared" si="0"/>
        <v/>
      </c>
      <c r="AI4" s="16" t="str">
        <f t="shared" si="0"/>
        <v/>
      </c>
      <c r="AJ4" s="16" t="str">
        <f t="shared" si="0"/>
        <v/>
      </c>
      <c r="AK4" s="16" t="str">
        <f t="shared" si="0"/>
        <v/>
      </c>
      <c r="AL4" s="16" t="str">
        <f t="shared" si="0"/>
        <v/>
      </c>
      <c r="AM4" s="16" t="str">
        <f t="shared" si="0"/>
        <v/>
      </c>
      <c r="AN4" s="16" t="str">
        <f t="shared" si="0"/>
        <v/>
      </c>
      <c r="AO4" s="17" t="str">
        <f t="shared" si="0"/>
        <v/>
      </c>
      <c r="AP4" s="23" t="str">
        <f t="shared" si="24"/>
        <v/>
      </c>
      <c r="AQ4" s="22" t="str">
        <f t="shared" si="1"/>
        <v/>
      </c>
      <c r="AR4" s="22" t="str">
        <f t="shared" si="1"/>
        <v/>
      </c>
      <c r="AS4" s="22" t="str">
        <f t="shared" si="1"/>
        <v/>
      </c>
      <c r="AT4" s="22" t="str">
        <f t="shared" si="1"/>
        <v/>
      </c>
      <c r="AU4" s="22" t="str">
        <f t="shared" si="1"/>
        <v/>
      </c>
      <c r="AV4" s="22" t="str">
        <f t="shared" si="1"/>
        <v/>
      </c>
      <c r="AW4" s="22" t="str">
        <f t="shared" si="1"/>
        <v/>
      </c>
      <c r="AX4" s="24" t="str">
        <f t="shared" si="1"/>
        <v/>
      </c>
      <c r="AY4" s="23" t="str">
        <f t="shared" si="25"/>
        <v/>
      </c>
      <c r="AZ4" s="22" t="str">
        <f t="shared" si="2"/>
        <v/>
      </c>
      <c r="BA4" s="22" t="str">
        <f t="shared" si="2"/>
        <v/>
      </c>
      <c r="BB4" s="22" t="str">
        <f t="shared" si="2"/>
        <v/>
      </c>
      <c r="BC4" s="22" t="str">
        <f t="shared" si="2"/>
        <v/>
      </c>
      <c r="BD4" s="22" t="str">
        <f t="shared" si="2"/>
        <v/>
      </c>
      <c r="BE4" s="22" t="str">
        <f t="shared" si="2"/>
        <v/>
      </c>
      <c r="BF4" s="22" t="str">
        <f t="shared" si="2"/>
        <v/>
      </c>
      <c r="BG4" s="24" t="str">
        <f t="shared" si="2"/>
        <v/>
      </c>
      <c r="BH4" s="22" t="str">
        <f t="shared" si="26"/>
        <v>linReg</v>
      </c>
    </row>
    <row r="5" spans="1:60" x14ac:dyDescent="0.25">
      <c r="A5" t="s">
        <v>18</v>
      </c>
      <c r="B5" t="str">
        <f t="shared" si="3"/>
        <v>Cube</v>
      </c>
      <c r="C5" s="15">
        <v>25.031962708544299</v>
      </c>
      <c r="D5" s="16">
        <v>26.2551196679632</v>
      </c>
      <c r="E5" s="16">
        <v>25.0695612726226</v>
      </c>
      <c r="F5" s="16">
        <v>23.8412128424979</v>
      </c>
      <c r="G5" s="16">
        <v>35.747187217535199</v>
      </c>
      <c r="H5" s="16">
        <v>29.169667556301899</v>
      </c>
      <c r="I5" s="16">
        <v>22.414848045912901</v>
      </c>
      <c r="J5" s="16">
        <v>20.3005695343018</v>
      </c>
      <c r="K5" s="17">
        <v>24.486467361450199</v>
      </c>
      <c r="L5" s="3" t="s">
        <v>11</v>
      </c>
      <c r="M5">
        <v>18</v>
      </c>
      <c r="N5" s="1">
        <f t="shared" si="4"/>
        <v>7.0319627085442988</v>
      </c>
      <c r="O5" s="1">
        <f t="shared" si="5"/>
        <v>8.2551196679632</v>
      </c>
      <c r="P5" s="1">
        <f t="shared" si="6"/>
        <v>7.0695612726226003</v>
      </c>
      <c r="Q5" s="1">
        <f t="shared" si="7"/>
        <v>5.8412128424978995</v>
      </c>
      <c r="R5" s="1">
        <f t="shared" si="8"/>
        <v>17.747187217535199</v>
      </c>
      <c r="S5" s="1">
        <f t="shared" si="9"/>
        <v>11.169667556301899</v>
      </c>
      <c r="T5" s="1">
        <f t="shared" si="10"/>
        <v>4.4148480459129011</v>
      </c>
      <c r="U5" s="1">
        <f t="shared" si="11"/>
        <v>2.3005695343018004</v>
      </c>
      <c r="V5" s="1">
        <f t="shared" si="12"/>
        <v>6.4864673614501989</v>
      </c>
      <c r="W5" s="13">
        <f t="shared" si="13"/>
        <v>2.3005695343018004</v>
      </c>
      <c r="X5" s="8" t="str">
        <f t="shared" si="14"/>
        <v/>
      </c>
      <c r="Y5" s="9" t="str">
        <f t="shared" si="15"/>
        <v/>
      </c>
      <c r="Z5" s="9" t="str">
        <f t="shared" si="16"/>
        <v/>
      </c>
      <c r="AA5" s="9" t="str">
        <f t="shared" si="17"/>
        <v/>
      </c>
      <c r="AB5" s="9" t="str">
        <f t="shared" si="18"/>
        <v/>
      </c>
      <c r="AC5" s="9" t="str">
        <f t="shared" si="19"/>
        <v/>
      </c>
      <c r="AD5" s="9" t="str">
        <f t="shared" si="20"/>
        <v/>
      </c>
      <c r="AE5" s="9">
        <f t="shared" si="21"/>
        <v>1</v>
      </c>
      <c r="AF5" s="9" t="str">
        <f t="shared" si="22"/>
        <v/>
      </c>
      <c r="AG5" s="15" t="str">
        <f t="shared" si="23"/>
        <v/>
      </c>
      <c r="AH5" s="16" t="str">
        <f t="shared" si="0"/>
        <v/>
      </c>
      <c r="AI5" s="16" t="str">
        <f t="shared" si="0"/>
        <v/>
      </c>
      <c r="AJ5" s="16" t="str">
        <f t="shared" si="0"/>
        <v/>
      </c>
      <c r="AK5" s="16" t="str">
        <f t="shared" si="0"/>
        <v/>
      </c>
      <c r="AL5" s="16" t="str">
        <f t="shared" si="0"/>
        <v/>
      </c>
      <c r="AM5" s="16">
        <f t="shared" si="0"/>
        <v>1</v>
      </c>
      <c r="AN5" s="16">
        <f t="shared" si="0"/>
        <v>1</v>
      </c>
      <c r="AO5" s="17" t="str">
        <f t="shared" si="0"/>
        <v/>
      </c>
      <c r="AP5" s="23">
        <f t="shared" si="24"/>
        <v>1</v>
      </c>
      <c r="AQ5" s="22">
        <f t="shared" si="1"/>
        <v>1</v>
      </c>
      <c r="AR5" s="22">
        <f t="shared" si="1"/>
        <v>1</v>
      </c>
      <c r="AS5" s="22">
        <f t="shared" si="1"/>
        <v>1</v>
      </c>
      <c r="AT5" s="22" t="str">
        <f t="shared" si="1"/>
        <v/>
      </c>
      <c r="AU5" s="22" t="str">
        <f t="shared" si="1"/>
        <v/>
      </c>
      <c r="AV5" s="22">
        <f t="shared" si="1"/>
        <v>1</v>
      </c>
      <c r="AW5" s="22">
        <f t="shared" si="1"/>
        <v>1</v>
      </c>
      <c r="AX5" s="24">
        <f t="shared" si="1"/>
        <v>1</v>
      </c>
      <c r="AY5" s="23">
        <f t="shared" si="25"/>
        <v>1</v>
      </c>
      <c r="AZ5" s="22">
        <f t="shared" si="2"/>
        <v>1</v>
      </c>
      <c r="BA5" s="22">
        <f t="shared" si="2"/>
        <v>1</v>
      </c>
      <c r="BB5" s="22">
        <f t="shared" si="2"/>
        <v>1</v>
      </c>
      <c r="BC5" s="22" t="str">
        <f t="shared" si="2"/>
        <v/>
      </c>
      <c r="BD5" s="22">
        <f t="shared" si="2"/>
        <v>1</v>
      </c>
      <c r="BE5" s="22">
        <f t="shared" si="2"/>
        <v>1</v>
      </c>
      <c r="BF5" s="22">
        <f t="shared" si="2"/>
        <v>1</v>
      </c>
      <c r="BG5" s="24">
        <f t="shared" si="2"/>
        <v>1</v>
      </c>
      <c r="BH5" s="22" t="str">
        <f t="shared" si="26"/>
        <v>Cube</v>
      </c>
    </row>
    <row r="6" spans="1:60" x14ac:dyDescent="0.25">
      <c r="A6" t="s">
        <v>60</v>
      </c>
      <c r="B6" t="str">
        <f t="shared" si="3"/>
        <v>Keras</v>
      </c>
      <c r="C6" s="15">
        <v>19.878813306922499</v>
      </c>
      <c r="D6" s="16">
        <v>48.008673071246299</v>
      </c>
      <c r="E6" s="16">
        <v>32.232399197787402</v>
      </c>
      <c r="F6" s="16">
        <v>54.268321910513897</v>
      </c>
      <c r="G6" s="16">
        <v>19.656655662834201</v>
      </c>
      <c r="H6" s="16">
        <v>32.936243556331597</v>
      </c>
      <c r="I6" s="16">
        <v>46.967226874185101</v>
      </c>
      <c r="J6" s="16">
        <v>50.950569152832003</v>
      </c>
      <c r="K6" s="17">
        <v>23.912143707275401</v>
      </c>
      <c r="L6" s="3" t="s">
        <v>11</v>
      </c>
      <c r="M6">
        <v>24</v>
      </c>
      <c r="N6" s="1">
        <f t="shared" si="4"/>
        <v>4.121186693077501</v>
      </c>
      <c r="O6" s="1">
        <f t="shared" si="5"/>
        <v>24.008673071246299</v>
      </c>
      <c r="P6" s="1">
        <f t="shared" si="6"/>
        <v>8.2323991977874016</v>
      </c>
      <c r="Q6" s="1">
        <f t="shared" si="7"/>
        <v>30.268321910513897</v>
      </c>
      <c r="R6" s="1">
        <f t="shared" si="8"/>
        <v>4.3433443371657994</v>
      </c>
      <c r="S6" s="1">
        <f t="shared" si="9"/>
        <v>8.9362435563315969</v>
      </c>
      <c r="T6" s="1">
        <f t="shared" si="10"/>
        <v>22.967226874185101</v>
      </c>
      <c r="U6" s="1">
        <f t="shared" si="11"/>
        <v>26.950569152832003</v>
      </c>
      <c r="V6" s="1">
        <f t="shared" si="12"/>
        <v>8.7856292724598717E-2</v>
      </c>
      <c r="W6" s="13">
        <f t="shared" si="13"/>
        <v>8.7856292724598717E-2</v>
      </c>
      <c r="X6" s="8" t="str">
        <f t="shared" si="14"/>
        <v/>
      </c>
      <c r="Y6" s="9" t="str">
        <f t="shared" si="15"/>
        <v/>
      </c>
      <c r="Z6" s="9" t="str">
        <f t="shared" si="16"/>
        <v/>
      </c>
      <c r="AA6" s="9" t="str">
        <f t="shared" si="17"/>
        <v/>
      </c>
      <c r="AB6" s="9" t="str">
        <f t="shared" si="18"/>
        <v/>
      </c>
      <c r="AC6" s="9" t="str">
        <f t="shared" si="19"/>
        <v/>
      </c>
      <c r="AD6" s="9" t="str">
        <f t="shared" si="20"/>
        <v/>
      </c>
      <c r="AE6" s="9" t="str">
        <f t="shared" si="21"/>
        <v/>
      </c>
      <c r="AF6" s="9">
        <f t="shared" si="22"/>
        <v>1</v>
      </c>
      <c r="AG6" s="15">
        <f t="shared" si="23"/>
        <v>1</v>
      </c>
      <c r="AH6" s="16" t="str">
        <f t="shared" si="0"/>
        <v/>
      </c>
      <c r="AI6" s="16" t="str">
        <f t="shared" si="0"/>
        <v/>
      </c>
      <c r="AJ6" s="16" t="str">
        <f t="shared" si="0"/>
        <v/>
      </c>
      <c r="AK6" s="16">
        <f t="shared" si="0"/>
        <v>1</v>
      </c>
      <c r="AL6" s="16" t="str">
        <f t="shared" si="0"/>
        <v/>
      </c>
      <c r="AM6" s="16" t="str">
        <f t="shared" si="0"/>
        <v/>
      </c>
      <c r="AN6" s="16" t="str">
        <f t="shared" si="0"/>
        <v/>
      </c>
      <c r="AO6" s="17">
        <f t="shared" si="0"/>
        <v>1</v>
      </c>
      <c r="AP6" s="23">
        <f t="shared" si="24"/>
        <v>1</v>
      </c>
      <c r="AQ6" s="22" t="str">
        <f t="shared" si="1"/>
        <v/>
      </c>
      <c r="AR6" s="22">
        <f t="shared" si="1"/>
        <v>1</v>
      </c>
      <c r="AS6" s="22" t="str">
        <f t="shared" si="1"/>
        <v/>
      </c>
      <c r="AT6" s="22">
        <f t="shared" si="1"/>
        <v>1</v>
      </c>
      <c r="AU6" s="22">
        <f t="shared" si="1"/>
        <v>1</v>
      </c>
      <c r="AV6" s="22" t="str">
        <f t="shared" si="1"/>
        <v/>
      </c>
      <c r="AW6" s="22" t="str">
        <f t="shared" si="1"/>
        <v/>
      </c>
      <c r="AX6" s="24">
        <f t="shared" si="1"/>
        <v>1</v>
      </c>
      <c r="AY6" s="23">
        <f t="shared" si="25"/>
        <v>1</v>
      </c>
      <c r="AZ6" s="22" t="str">
        <f t="shared" si="2"/>
        <v/>
      </c>
      <c r="BA6" s="22">
        <f t="shared" si="2"/>
        <v>1</v>
      </c>
      <c r="BB6" s="22" t="str">
        <f t="shared" si="2"/>
        <v/>
      </c>
      <c r="BC6" s="22">
        <f t="shared" si="2"/>
        <v>1</v>
      </c>
      <c r="BD6" s="22">
        <f t="shared" si="2"/>
        <v>1</v>
      </c>
      <c r="BE6" s="22" t="str">
        <f t="shared" si="2"/>
        <v/>
      </c>
      <c r="BF6" s="22" t="str">
        <f t="shared" si="2"/>
        <v/>
      </c>
      <c r="BG6" s="24">
        <f t="shared" si="2"/>
        <v>1</v>
      </c>
      <c r="BH6" s="22" t="str">
        <f t="shared" si="26"/>
        <v>Keras</v>
      </c>
    </row>
    <row r="7" spans="1:60" x14ac:dyDescent="0.25">
      <c r="A7" t="s">
        <v>19</v>
      </c>
      <c r="B7" t="str">
        <f t="shared" si="3"/>
        <v>Keras</v>
      </c>
      <c r="C7" s="15">
        <v>40.055113544325998</v>
      </c>
      <c r="D7" s="16">
        <v>41.263851562884199</v>
      </c>
      <c r="E7" s="16">
        <v>40.145592101069703</v>
      </c>
      <c r="F7" s="16">
        <v>45.199996666249199</v>
      </c>
      <c r="G7" s="16">
        <v>44.526583176880997</v>
      </c>
      <c r="H7" s="16">
        <v>38.058896837737102</v>
      </c>
      <c r="I7" s="16">
        <v>42.431740470768297</v>
      </c>
      <c r="J7" s="16">
        <v>40.7689399719238</v>
      </c>
      <c r="K7" s="17">
        <v>50.505336761474602</v>
      </c>
      <c r="L7" s="3" t="s">
        <v>11</v>
      </c>
      <c r="M7">
        <v>54.75</v>
      </c>
      <c r="N7" s="1">
        <f t="shared" si="4"/>
        <v>14.694886455674002</v>
      </c>
      <c r="O7" s="1">
        <f t="shared" si="5"/>
        <v>13.486148437115801</v>
      </c>
      <c r="P7" s="1">
        <f t="shared" si="6"/>
        <v>14.604407898930297</v>
      </c>
      <c r="Q7" s="1">
        <f t="shared" si="7"/>
        <v>9.5500033337508015</v>
      </c>
      <c r="R7" s="1">
        <f t="shared" si="8"/>
        <v>10.223416823119003</v>
      </c>
      <c r="S7" s="1">
        <f t="shared" si="9"/>
        <v>16.691103162262898</v>
      </c>
      <c r="T7" s="1">
        <f t="shared" si="10"/>
        <v>12.318259529231703</v>
      </c>
      <c r="U7" s="1">
        <f t="shared" si="11"/>
        <v>13.9810600280762</v>
      </c>
      <c r="V7" s="1">
        <f t="shared" si="12"/>
        <v>4.2446632385253977</v>
      </c>
      <c r="W7" s="13">
        <f t="shared" si="13"/>
        <v>4.2446632385253977</v>
      </c>
      <c r="X7" s="8" t="str">
        <f t="shared" si="14"/>
        <v/>
      </c>
      <c r="Y7" s="9" t="str">
        <f t="shared" si="15"/>
        <v/>
      </c>
      <c r="Z7" s="9" t="str">
        <f t="shared" si="16"/>
        <v/>
      </c>
      <c r="AA7" s="9" t="str">
        <f t="shared" si="17"/>
        <v/>
      </c>
      <c r="AB7" s="9" t="str">
        <f t="shared" si="18"/>
        <v/>
      </c>
      <c r="AC7" s="9" t="str">
        <f t="shared" si="19"/>
        <v/>
      </c>
      <c r="AD7" s="9" t="str">
        <f t="shared" si="20"/>
        <v/>
      </c>
      <c r="AE7" s="9" t="str">
        <f t="shared" si="21"/>
        <v/>
      </c>
      <c r="AF7" s="9">
        <f t="shared" si="22"/>
        <v>1</v>
      </c>
      <c r="AG7" s="15" t="str">
        <f t="shared" si="23"/>
        <v/>
      </c>
      <c r="AH7" s="16" t="str">
        <f t="shared" si="0"/>
        <v/>
      </c>
      <c r="AI7" s="16" t="str">
        <f t="shared" si="0"/>
        <v/>
      </c>
      <c r="AJ7" s="16" t="str">
        <f t="shared" si="0"/>
        <v/>
      </c>
      <c r="AK7" s="16" t="str">
        <f t="shared" si="0"/>
        <v/>
      </c>
      <c r="AL7" s="16" t="str">
        <f t="shared" si="0"/>
        <v/>
      </c>
      <c r="AM7" s="16" t="str">
        <f t="shared" si="0"/>
        <v/>
      </c>
      <c r="AN7" s="16" t="str">
        <f t="shared" si="0"/>
        <v/>
      </c>
      <c r="AO7" s="17">
        <f t="shared" si="0"/>
        <v>1</v>
      </c>
      <c r="AP7" s="23" t="str">
        <f t="shared" si="24"/>
        <v/>
      </c>
      <c r="AQ7" s="22" t="str">
        <f t="shared" si="1"/>
        <v/>
      </c>
      <c r="AR7" s="22" t="str">
        <f t="shared" si="1"/>
        <v/>
      </c>
      <c r="AS7" s="22">
        <f t="shared" si="1"/>
        <v>1</v>
      </c>
      <c r="AT7" s="22" t="str">
        <f t="shared" si="1"/>
        <v/>
      </c>
      <c r="AU7" s="22" t="str">
        <f t="shared" si="1"/>
        <v/>
      </c>
      <c r="AV7" s="22" t="str">
        <f t="shared" si="1"/>
        <v/>
      </c>
      <c r="AW7" s="22" t="str">
        <f t="shared" si="1"/>
        <v/>
      </c>
      <c r="AX7" s="24">
        <f t="shared" si="1"/>
        <v>1</v>
      </c>
      <c r="AY7" s="23">
        <f t="shared" si="25"/>
        <v>1</v>
      </c>
      <c r="AZ7" s="22">
        <f t="shared" si="2"/>
        <v>1</v>
      </c>
      <c r="BA7" s="22">
        <f t="shared" si="2"/>
        <v>1</v>
      </c>
      <c r="BB7" s="22">
        <f t="shared" si="2"/>
        <v>1</v>
      </c>
      <c r="BC7" s="22">
        <f t="shared" si="2"/>
        <v>1</v>
      </c>
      <c r="BD7" s="22" t="str">
        <f t="shared" si="2"/>
        <v/>
      </c>
      <c r="BE7" s="22">
        <f t="shared" si="2"/>
        <v>1</v>
      </c>
      <c r="BF7" s="22">
        <f t="shared" si="2"/>
        <v>1</v>
      </c>
      <c r="BG7" s="24">
        <f t="shared" si="2"/>
        <v>1</v>
      </c>
      <c r="BH7" s="22" t="str">
        <f t="shared" si="26"/>
        <v>Keras</v>
      </c>
    </row>
    <row r="8" spans="1:60" x14ac:dyDescent="0.25">
      <c r="A8" t="s">
        <v>20</v>
      </c>
      <c r="B8" t="str">
        <f t="shared" si="3"/>
        <v/>
      </c>
      <c r="C8" s="15">
        <v>22.157060864366098</v>
      </c>
      <c r="D8" s="16">
        <v>23.4051522391539</v>
      </c>
      <c r="E8" s="16">
        <v>22.162515880558399</v>
      </c>
      <c r="F8" s="16">
        <v>26.160941202643802</v>
      </c>
      <c r="G8" s="16">
        <v>24.582682285013199</v>
      </c>
      <c r="H8" s="16">
        <v>21.964472187003</v>
      </c>
      <c r="I8" s="16">
        <v>24.698161221304201</v>
      </c>
      <c r="J8" s="16">
        <v>22.020570755004901</v>
      </c>
      <c r="K8" s="17">
        <v>32.9469604492188</v>
      </c>
      <c r="L8" s="3" t="s">
        <v>10</v>
      </c>
      <c r="M8">
        <v>-4</v>
      </c>
      <c r="N8" s="1" t="str">
        <f t="shared" si="4"/>
        <v/>
      </c>
      <c r="O8" s="1" t="str">
        <f t="shared" si="5"/>
        <v/>
      </c>
      <c r="P8" s="1" t="str">
        <f t="shared" si="6"/>
        <v/>
      </c>
      <c r="Q8" s="1" t="str">
        <f t="shared" si="7"/>
        <v/>
      </c>
      <c r="R8" s="1" t="str">
        <f t="shared" si="8"/>
        <v/>
      </c>
      <c r="S8" s="1" t="str">
        <f t="shared" si="9"/>
        <v/>
      </c>
      <c r="T8" s="1" t="str">
        <f t="shared" si="10"/>
        <v/>
      </c>
      <c r="U8" s="1" t="str">
        <f t="shared" si="11"/>
        <v/>
      </c>
      <c r="V8" s="1" t="str">
        <f t="shared" si="12"/>
        <v/>
      </c>
      <c r="W8" s="13">
        <f t="shared" si="13"/>
        <v>0</v>
      </c>
      <c r="X8" s="8" t="str">
        <f t="shared" si="14"/>
        <v/>
      </c>
      <c r="Y8" s="9" t="str">
        <f t="shared" si="15"/>
        <v/>
      </c>
      <c r="Z8" s="9" t="str">
        <f t="shared" si="16"/>
        <v/>
      </c>
      <c r="AA8" s="9" t="str">
        <f t="shared" si="17"/>
        <v/>
      </c>
      <c r="AB8" s="9" t="str">
        <f t="shared" si="18"/>
        <v/>
      </c>
      <c r="AC8" s="9" t="str">
        <f t="shared" si="19"/>
        <v/>
      </c>
      <c r="AD8" s="9" t="str">
        <f t="shared" si="20"/>
        <v/>
      </c>
      <c r="AE8" s="9" t="str">
        <f t="shared" si="21"/>
        <v/>
      </c>
      <c r="AF8" s="9" t="str">
        <f t="shared" si="22"/>
        <v/>
      </c>
      <c r="AG8" s="15" t="str">
        <f t="shared" si="23"/>
        <v/>
      </c>
      <c r="AH8" s="16" t="str">
        <f t="shared" si="0"/>
        <v/>
      </c>
      <c r="AI8" s="16" t="str">
        <f t="shared" si="0"/>
        <v/>
      </c>
      <c r="AJ8" s="16" t="str">
        <f t="shared" si="0"/>
        <v/>
      </c>
      <c r="AK8" s="16" t="str">
        <f t="shared" si="0"/>
        <v/>
      </c>
      <c r="AL8" s="16" t="str">
        <f t="shared" si="0"/>
        <v/>
      </c>
      <c r="AM8" s="16" t="str">
        <f t="shared" si="0"/>
        <v/>
      </c>
      <c r="AN8" s="16" t="str">
        <f t="shared" si="0"/>
        <v/>
      </c>
      <c r="AO8" s="17" t="str">
        <f t="shared" si="0"/>
        <v/>
      </c>
      <c r="AP8" s="23" t="str">
        <f t="shared" si="24"/>
        <v/>
      </c>
      <c r="AQ8" s="22" t="str">
        <f t="shared" si="1"/>
        <v/>
      </c>
      <c r="AR8" s="22" t="str">
        <f t="shared" si="1"/>
        <v/>
      </c>
      <c r="AS8" s="22" t="str">
        <f t="shared" si="1"/>
        <v/>
      </c>
      <c r="AT8" s="22" t="str">
        <f t="shared" si="1"/>
        <v/>
      </c>
      <c r="AU8" s="22" t="str">
        <f t="shared" si="1"/>
        <v/>
      </c>
      <c r="AV8" s="22" t="str">
        <f t="shared" si="1"/>
        <v/>
      </c>
      <c r="AW8" s="22" t="str">
        <f t="shared" si="1"/>
        <v/>
      </c>
      <c r="AX8" s="24" t="str">
        <f t="shared" si="1"/>
        <v/>
      </c>
      <c r="AY8" s="23" t="str">
        <f t="shared" si="25"/>
        <v/>
      </c>
      <c r="AZ8" s="22" t="str">
        <f t="shared" si="2"/>
        <v/>
      </c>
      <c r="BA8" s="22" t="str">
        <f t="shared" si="2"/>
        <v/>
      </c>
      <c r="BB8" s="22" t="str">
        <f t="shared" si="2"/>
        <v/>
      </c>
      <c r="BC8" s="22" t="str">
        <f t="shared" si="2"/>
        <v/>
      </c>
      <c r="BD8" s="22" t="str">
        <f t="shared" si="2"/>
        <v/>
      </c>
      <c r="BE8" s="22" t="str">
        <f t="shared" si="2"/>
        <v/>
      </c>
      <c r="BF8" s="22" t="str">
        <f t="shared" si="2"/>
        <v/>
      </c>
      <c r="BG8" s="24" t="str">
        <f t="shared" si="2"/>
        <v/>
      </c>
      <c r="BH8" s="22">
        <f t="shared" si="26"/>
        <v>0</v>
      </c>
    </row>
    <row r="9" spans="1:60" x14ac:dyDescent="0.25">
      <c r="A9" t="s">
        <v>21</v>
      </c>
      <c r="B9" t="str">
        <f t="shared" si="3"/>
        <v>Keras</v>
      </c>
      <c r="C9" s="15">
        <v>38.385745527431901</v>
      </c>
      <c r="D9" s="16">
        <v>39.361248629436297</v>
      </c>
      <c r="E9" s="16">
        <v>38.445717655032098</v>
      </c>
      <c r="F9" s="16">
        <v>39.943640222577301</v>
      </c>
      <c r="G9" s="16">
        <v>53.983606063110599</v>
      </c>
      <c r="H9" s="16">
        <v>39.775976024893303</v>
      </c>
      <c r="I9" s="16">
        <v>36.293375165248001</v>
      </c>
      <c r="J9" s="16">
        <v>37.537071228027301</v>
      </c>
      <c r="K9" s="17">
        <v>19.585453033447301</v>
      </c>
      <c r="L9" s="3" t="s">
        <v>11</v>
      </c>
      <c r="M9">
        <v>25</v>
      </c>
      <c r="N9" s="1">
        <f t="shared" si="4"/>
        <v>13.385745527431901</v>
      </c>
      <c r="O9" s="1">
        <f t="shared" si="5"/>
        <v>14.361248629436297</v>
      </c>
      <c r="P9" s="1">
        <f t="shared" si="6"/>
        <v>13.445717655032098</v>
      </c>
      <c r="Q9" s="1">
        <f t="shared" si="7"/>
        <v>14.943640222577301</v>
      </c>
      <c r="R9" s="1">
        <f t="shared" si="8"/>
        <v>28.983606063110599</v>
      </c>
      <c r="S9" s="1">
        <f t="shared" si="9"/>
        <v>14.775976024893303</v>
      </c>
      <c r="T9" s="1">
        <f t="shared" si="10"/>
        <v>11.293375165248001</v>
      </c>
      <c r="U9" s="1">
        <f t="shared" si="11"/>
        <v>12.537071228027301</v>
      </c>
      <c r="V9" s="1">
        <f t="shared" si="12"/>
        <v>5.4145469665526988</v>
      </c>
      <c r="W9" s="13">
        <f t="shared" si="13"/>
        <v>5.4145469665526988</v>
      </c>
      <c r="X9" s="8" t="str">
        <f t="shared" si="14"/>
        <v/>
      </c>
      <c r="Y9" s="9" t="str">
        <f t="shared" si="15"/>
        <v/>
      </c>
      <c r="Z9" s="9" t="str">
        <f t="shared" si="16"/>
        <v/>
      </c>
      <c r="AA9" s="9" t="str">
        <f t="shared" si="17"/>
        <v/>
      </c>
      <c r="AB9" s="9" t="str">
        <f t="shared" si="18"/>
        <v/>
      </c>
      <c r="AC9" s="9" t="str">
        <f t="shared" si="19"/>
        <v/>
      </c>
      <c r="AD9" s="9" t="str">
        <f t="shared" si="20"/>
        <v/>
      </c>
      <c r="AE9" s="9" t="str">
        <f t="shared" si="21"/>
        <v/>
      </c>
      <c r="AF9" s="9">
        <f t="shared" si="22"/>
        <v>1</v>
      </c>
      <c r="AG9" s="15" t="str">
        <f t="shared" si="23"/>
        <v/>
      </c>
      <c r="AH9" s="16" t="str">
        <f t="shared" si="0"/>
        <v/>
      </c>
      <c r="AI9" s="16" t="str">
        <f t="shared" si="0"/>
        <v/>
      </c>
      <c r="AJ9" s="16" t="str">
        <f t="shared" si="0"/>
        <v/>
      </c>
      <c r="AK9" s="16" t="str">
        <f t="shared" si="0"/>
        <v/>
      </c>
      <c r="AL9" s="16" t="str">
        <f t="shared" si="0"/>
        <v/>
      </c>
      <c r="AM9" s="16" t="str">
        <f t="shared" si="0"/>
        <v/>
      </c>
      <c r="AN9" s="16" t="str">
        <f t="shared" si="0"/>
        <v/>
      </c>
      <c r="AO9" s="17" t="str">
        <f t="shared" si="0"/>
        <v/>
      </c>
      <c r="AP9" s="23" t="str">
        <f t="shared" si="24"/>
        <v/>
      </c>
      <c r="AQ9" s="22" t="str">
        <f t="shared" si="1"/>
        <v/>
      </c>
      <c r="AR9" s="22" t="str">
        <f t="shared" si="1"/>
        <v/>
      </c>
      <c r="AS9" s="22" t="str">
        <f t="shared" si="1"/>
        <v/>
      </c>
      <c r="AT9" s="22" t="str">
        <f t="shared" si="1"/>
        <v/>
      </c>
      <c r="AU9" s="22" t="str">
        <f t="shared" si="1"/>
        <v/>
      </c>
      <c r="AV9" s="22" t="str">
        <f t="shared" si="1"/>
        <v/>
      </c>
      <c r="AW9" s="22" t="str">
        <f t="shared" si="1"/>
        <v/>
      </c>
      <c r="AX9" s="24">
        <f t="shared" si="1"/>
        <v>1</v>
      </c>
      <c r="AY9" s="23">
        <f t="shared" si="25"/>
        <v>1</v>
      </c>
      <c r="AZ9" s="22">
        <f t="shared" si="2"/>
        <v>1</v>
      </c>
      <c r="BA9" s="22">
        <f t="shared" si="2"/>
        <v>1</v>
      </c>
      <c r="BB9" s="22">
        <f t="shared" si="2"/>
        <v>1</v>
      </c>
      <c r="BC9" s="22" t="str">
        <f t="shared" si="2"/>
        <v/>
      </c>
      <c r="BD9" s="22">
        <f t="shared" si="2"/>
        <v>1</v>
      </c>
      <c r="BE9" s="22">
        <f t="shared" si="2"/>
        <v>1</v>
      </c>
      <c r="BF9" s="22">
        <f t="shared" si="2"/>
        <v>1</v>
      </c>
      <c r="BG9" s="24">
        <f t="shared" si="2"/>
        <v>1</v>
      </c>
      <c r="BH9" s="22" t="str">
        <f t="shared" si="26"/>
        <v>Keras</v>
      </c>
    </row>
    <row r="10" spans="1:60" x14ac:dyDescent="0.25">
      <c r="A10" t="s">
        <v>22</v>
      </c>
      <c r="B10" t="str">
        <f t="shared" si="3"/>
        <v>Cube</v>
      </c>
      <c r="C10" s="15">
        <v>21.433340151347299</v>
      </c>
      <c r="D10" s="16">
        <v>22.6916109539094</v>
      </c>
      <c r="E10" s="16">
        <v>21.458135595268601</v>
      </c>
      <c r="F10" s="16">
        <v>25.001077022570801</v>
      </c>
      <c r="G10" s="16">
        <v>33.881928967391602</v>
      </c>
      <c r="H10" s="16">
        <v>24.779578776678498</v>
      </c>
      <c r="I10" s="16">
        <v>22.993215715922801</v>
      </c>
      <c r="J10" s="16">
        <v>20.368070602416999</v>
      </c>
      <c r="K10" s="17">
        <v>37.109912872314503</v>
      </c>
      <c r="L10" s="3" t="s">
        <v>11</v>
      </c>
      <c r="M10">
        <v>17</v>
      </c>
      <c r="N10" s="1">
        <f t="shared" si="4"/>
        <v>4.4333401513472985</v>
      </c>
      <c r="O10" s="1">
        <f t="shared" si="5"/>
        <v>5.6916109539094002</v>
      </c>
      <c r="P10" s="1">
        <f t="shared" si="6"/>
        <v>4.458135595268601</v>
      </c>
      <c r="Q10" s="1">
        <f t="shared" si="7"/>
        <v>8.0010770225708008</v>
      </c>
      <c r="R10" s="1">
        <f t="shared" si="8"/>
        <v>16.881928967391602</v>
      </c>
      <c r="S10" s="1">
        <f t="shared" si="9"/>
        <v>7.7795787766784983</v>
      </c>
      <c r="T10" s="1">
        <f t="shared" si="10"/>
        <v>5.9932157159228012</v>
      </c>
      <c r="U10" s="1">
        <f t="shared" si="11"/>
        <v>3.3680706024169993</v>
      </c>
      <c r="V10" s="1">
        <f t="shared" si="12"/>
        <v>20.109912872314503</v>
      </c>
      <c r="W10" s="13">
        <f t="shared" si="13"/>
        <v>3.3680706024169993</v>
      </c>
      <c r="X10" s="8" t="str">
        <f t="shared" si="14"/>
        <v/>
      </c>
      <c r="Y10" s="9" t="str">
        <f t="shared" si="15"/>
        <v/>
      </c>
      <c r="Z10" s="9" t="str">
        <f t="shared" si="16"/>
        <v/>
      </c>
      <c r="AA10" s="9" t="str">
        <f t="shared" si="17"/>
        <v/>
      </c>
      <c r="AB10" s="9" t="str">
        <f t="shared" si="18"/>
        <v/>
      </c>
      <c r="AC10" s="9" t="str">
        <f t="shared" si="19"/>
        <v/>
      </c>
      <c r="AD10" s="9" t="str">
        <f t="shared" si="20"/>
        <v/>
      </c>
      <c r="AE10" s="9">
        <f t="shared" si="21"/>
        <v>1</v>
      </c>
      <c r="AF10" s="9" t="str">
        <f t="shared" si="22"/>
        <v/>
      </c>
      <c r="AG10" s="15">
        <f t="shared" si="23"/>
        <v>1</v>
      </c>
      <c r="AH10" s="16" t="str">
        <f t="shared" si="0"/>
        <v/>
      </c>
      <c r="AI10" s="16">
        <f t="shared" si="0"/>
        <v>1</v>
      </c>
      <c r="AJ10" s="16" t="str">
        <f t="shared" si="0"/>
        <v/>
      </c>
      <c r="AK10" s="16" t="str">
        <f t="shared" si="0"/>
        <v/>
      </c>
      <c r="AL10" s="16" t="str">
        <f t="shared" si="0"/>
        <v/>
      </c>
      <c r="AM10" s="16" t="str">
        <f t="shared" si="0"/>
        <v/>
      </c>
      <c r="AN10" s="16">
        <f t="shared" si="0"/>
        <v>1</v>
      </c>
      <c r="AO10" s="17" t="str">
        <f t="shared" si="0"/>
        <v/>
      </c>
      <c r="AP10" s="23">
        <f t="shared" si="24"/>
        <v>1</v>
      </c>
      <c r="AQ10" s="22">
        <f t="shared" si="1"/>
        <v>1</v>
      </c>
      <c r="AR10" s="22">
        <f t="shared" si="1"/>
        <v>1</v>
      </c>
      <c r="AS10" s="22">
        <f t="shared" si="1"/>
        <v>1</v>
      </c>
      <c r="AT10" s="22" t="str">
        <f t="shared" si="1"/>
        <v/>
      </c>
      <c r="AU10" s="22">
        <f t="shared" si="1"/>
        <v>1</v>
      </c>
      <c r="AV10" s="22">
        <f t="shared" si="1"/>
        <v>1</v>
      </c>
      <c r="AW10" s="22">
        <f t="shared" si="1"/>
        <v>1</v>
      </c>
      <c r="AX10" s="24" t="str">
        <f t="shared" si="1"/>
        <v/>
      </c>
      <c r="AY10" s="23">
        <f t="shared" si="25"/>
        <v>1</v>
      </c>
      <c r="AZ10" s="22">
        <f t="shared" si="2"/>
        <v>1</v>
      </c>
      <c r="BA10" s="22">
        <f t="shared" si="2"/>
        <v>1</v>
      </c>
      <c r="BB10" s="22">
        <f t="shared" si="2"/>
        <v>1</v>
      </c>
      <c r="BC10" s="22" t="str">
        <f t="shared" si="2"/>
        <v/>
      </c>
      <c r="BD10" s="22">
        <f t="shared" si="2"/>
        <v>1</v>
      </c>
      <c r="BE10" s="22">
        <f t="shared" si="2"/>
        <v>1</v>
      </c>
      <c r="BF10" s="22">
        <f t="shared" si="2"/>
        <v>1</v>
      </c>
      <c r="BG10" s="24" t="str">
        <f t="shared" si="2"/>
        <v/>
      </c>
      <c r="BH10" s="22" t="str">
        <f t="shared" si="26"/>
        <v>Cube</v>
      </c>
    </row>
    <row r="11" spans="1:60" x14ac:dyDescent="0.25">
      <c r="A11" t="s">
        <v>23</v>
      </c>
      <c r="B11" t="str">
        <f t="shared" si="3"/>
        <v>svm</v>
      </c>
      <c r="C11" s="15">
        <v>46.582219496914</v>
      </c>
      <c r="D11" s="16">
        <v>47.436920677025903</v>
      </c>
      <c r="E11" s="16">
        <v>46.707785093930298</v>
      </c>
      <c r="F11" s="16">
        <v>46.845191158046802</v>
      </c>
      <c r="G11" s="16">
        <v>54.918085594028099</v>
      </c>
      <c r="H11" s="16">
        <v>51.0139293213971</v>
      </c>
      <c r="I11" s="16">
        <v>49.361056490401602</v>
      </c>
      <c r="J11" s="16">
        <v>41.774768829345703</v>
      </c>
      <c r="K11" s="17">
        <v>36.457450866699197</v>
      </c>
      <c r="L11" s="3" t="s">
        <v>11</v>
      </c>
      <c r="M11">
        <v>58.75</v>
      </c>
      <c r="N11" s="1">
        <f t="shared" si="4"/>
        <v>12.167780503086</v>
      </c>
      <c r="O11" s="1">
        <f t="shared" si="5"/>
        <v>11.313079322974097</v>
      </c>
      <c r="P11" s="1">
        <f t="shared" si="6"/>
        <v>12.042214906069702</v>
      </c>
      <c r="Q11" s="1">
        <f t="shared" si="7"/>
        <v>11.904808841953198</v>
      </c>
      <c r="R11" s="1">
        <f t="shared" si="8"/>
        <v>3.8319144059719008</v>
      </c>
      <c r="S11" s="1">
        <f t="shared" si="9"/>
        <v>7.7360706786028999</v>
      </c>
      <c r="T11" s="1">
        <f t="shared" si="10"/>
        <v>9.3889435095983984</v>
      </c>
      <c r="U11" s="1">
        <f t="shared" si="11"/>
        <v>16.975231170654297</v>
      </c>
      <c r="V11" s="1">
        <f t="shared" si="12"/>
        <v>22.292549133300803</v>
      </c>
      <c r="W11" s="13">
        <f t="shared" si="13"/>
        <v>3.8319144059719008</v>
      </c>
      <c r="X11" s="8" t="str">
        <f t="shared" si="14"/>
        <v/>
      </c>
      <c r="Y11" s="9" t="str">
        <f t="shared" si="15"/>
        <v/>
      </c>
      <c r="Z11" s="9" t="str">
        <f t="shared" si="16"/>
        <v/>
      </c>
      <c r="AA11" s="9" t="str">
        <f t="shared" si="17"/>
        <v/>
      </c>
      <c r="AB11" s="9">
        <f t="shared" si="18"/>
        <v>1</v>
      </c>
      <c r="AC11" s="9" t="str">
        <f t="shared" si="19"/>
        <v/>
      </c>
      <c r="AD11" s="9" t="str">
        <f t="shared" si="20"/>
        <v/>
      </c>
      <c r="AE11" s="9" t="str">
        <f t="shared" si="21"/>
        <v/>
      </c>
      <c r="AF11" s="9" t="str">
        <f t="shared" si="22"/>
        <v/>
      </c>
      <c r="AG11" s="15" t="str">
        <f t="shared" si="23"/>
        <v/>
      </c>
      <c r="AH11" s="16" t="str">
        <f t="shared" si="0"/>
        <v/>
      </c>
      <c r="AI11" s="16" t="str">
        <f t="shared" si="0"/>
        <v/>
      </c>
      <c r="AJ11" s="16" t="str">
        <f t="shared" si="0"/>
        <v/>
      </c>
      <c r="AK11" s="16">
        <f t="shared" si="0"/>
        <v>1</v>
      </c>
      <c r="AL11" s="16" t="str">
        <f t="shared" si="0"/>
        <v/>
      </c>
      <c r="AM11" s="16" t="str">
        <f t="shared" si="0"/>
        <v/>
      </c>
      <c r="AN11" s="16" t="str">
        <f t="shared" si="0"/>
        <v/>
      </c>
      <c r="AO11" s="17" t="str">
        <f t="shared" si="0"/>
        <v/>
      </c>
      <c r="AP11" s="23" t="str">
        <f t="shared" si="24"/>
        <v/>
      </c>
      <c r="AQ11" s="22" t="str">
        <f t="shared" si="1"/>
        <v/>
      </c>
      <c r="AR11" s="22" t="str">
        <f t="shared" si="1"/>
        <v/>
      </c>
      <c r="AS11" s="22" t="str">
        <f t="shared" si="1"/>
        <v/>
      </c>
      <c r="AT11" s="22">
        <f t="shared" si="1"/>
        <v>1</v>
      </c>
      <c r="AU11" s="22">
        <f t="shared" si="1"/>
        <v>1</v>
      </c>
      <c r="AV11" s="22">
        <f t="shared" si="1"/>
        <v>1</v>
      </c>
      <c r="AW11" s="22" t="str">
        <f t="shared" si="1"/>
        <v/>
      </c>
      <c r="AX11" s="24" t="str">
        <f t="shared" si="1"/>
        <v/>
      </c>
      <c r="AY11" s="23">
        <f t="shared" si="25"/>
        <v>1</v>
      </c>
      <c r="AZ11" s="22">
        <f t="shared" si="2"/>
        <v>1</v>
      </c>
      <c r="BA11" s="22">
        <f t="shared" si="2"/>
        <v>1</v>
      </c>
      <c r="BB11" s="22">
        <f t="shared" si="2"/>
        <v>1</v>
      </c>
      <c r="BC11" s="22">
        <f t="shared" si="2"/>
        <v>1</v>
      </c>
      <c r="BD11" s="22">
        <f t="shared" si="2"/>
        <v>1</v>
      </c>
      <c r="BE11" s="22">
        <f t="shared" si="2"/>
        <v>1</v>
      </c>
      <c r="BF11" s="22" t="str">
        <f t="shared" si="2"/>
        <v/>
      </c>
      <c r="BG11" s="24" t="str">
        <f t="shared" si="2"/>
        <v/>
      </c>
      <c r="BH11" s="22" t="str">
        <f t="shared" si="26"/>
        <v>svm</v>
      </c>
    </row>
    <row r="12" spans="1:60" x14ac:dyDescent="0.25">
      <c r="A12" t="s">
        <v>24</v>
      </c>
      <c r="B12" t="str">
        <f t="shared" si="3"/>
        <v>pls</v>
      </c>
      <c r="C12" s="15">
        <v>21.575997938731799</v>
      </c>
      <c r="D12" s="16">
        <v>22.775458224260198</v>
      </c>
      <c r="E12" s="16">
        <v>21.5953592688657</v>
      </c>
      <c r="F12" s="16">
        <v>27.320805382716799</v>
      </c>
      <c r="G12" s="16">
        <v>25.056707447829901</v>
      </c>
      <c r="H12" s="16">
        <v>21.921311336929701</v>
      </c>
      <c r="I12" s="16">
        <v>24.2420120108739</v>
      </c>
      <c r="J12" s="16">
        <v>23.673070907592798</v>
      </c>
      <c r="K12" s="17">
        <v>21.234403610229499</v>
      </c>
      <c r="L12" s="3" t="s">
        <v>11</v>
      </c>
      <c r="M12">
        <v>23</v>
      </c>
      <c r="N12" s="1">
        <f t="shared" si="4"/>
        <v>1.4240020612682009</v>
      </c>
      <c r="O12" s="1">
        <f t="shared" si="5"/>
        <v>0.22454177573980161</v>
      </c>
      <c r="P12" s="1">
        <f t="shared" si="6"/>
        <v>1.4046407311343003</v>
      </c>
      <c r="Q12" s="1">
        <f t="shared" si="7"/>
        <v>4.3208053827167987</v>
      </c>
      <c r="R12" s="1">
        <f t="shared" si="8"/>
        <v>2.0567074478299006</v>
      </c>
      <c r="S12" s="1">
        <f t="shared" si="9"/>
        <v>1.0786886630702988</v>
      </c>
      <c r="T12" s="1">
        <f t="shared" si="10"/>
        <v>1.2420120108738999</v>
      </c>
      <c r="U12" s="1">
        <f t="shared" si="11"/>
        <v>0.67307090759279831</v>
      </c>
      <c r="V12" s="1">
        <f t="shared" si="12"/>
        <v>1.7655963897705007</v>
      </c>
      <c r="W12" s="13">
        <f t="shared" si="13"/>
        <v>0.22454177573980161</v>
      </c>
      <c r="X12" s="8" t="str">
        <f t="shared" si="14"/>
        <v/>
      </c>
      <c r="Y12" s="9">
        <f t="shared" si="15"/>
        <v>1</v>
      </c>
      <c r="Z12" s="9" t="str">
        <f t="shared" si="16"/>
        <v/>
      </c>
      <c r="AA12" s="9" t="str">
        <f t="shared" si="17"/>
        <v/>
      </c>
      <c r="AB12" s="9" t="str">
        <f t="shared" si="18"/>
        <v/>
      </c>
      <c r="AC12" s="9" t="str">
        <f t="shared" si="19"/>
        <v/>
      </c>
      <c r="AD12" s="9" t="str">
        <f t="shared" si="20"/>
        <v/>
      </c>
      <c r="AE12" s="9" t="str">
        <f t="shared" si="21"/>
        <v/>
      </c>
      <c r="AF12" s="9" t="str">
        <f t="shared" si="22"/>
        <v/>
      </c>
      <c r="AG12" s="15">
        <f t="shared" si="23"/>
        <v>1</v>
      </c>
      <c r="AH12" s="16">
        <f t="shared" si="0"/>
        <v>1</v>
      </c>
      <c r="AI12" s="16">
        <f t="shared" si="0"/>
        <v>1</v>
      </c>
      <c r="AJ12" s="16">
        <f t="shared" si="0"/>
        <v>1</v>
      </c>
      <c r="AK12" s="16">
        <f t="shared" si="0"/>
        <v>1</v>
      </c>
      <c r="AL12" s="16">
        <f t="shared" si="0"/>
        <v>1</v>
      </c>
      <c r="AM12" s="16">
        <f t="shared" si="0"/>
        <v>1</v>
      </c>
      <c r="AN12" s="16">
        <f t="shared" si="0"/>
        <v>1</v>
      </c>
      <c r="AO12" s="17">
        <f t="shared" si="0"/>
        <v>1</v>
      </c>
      <c r="AP12" s="23">
        <f t="shared" si="24"/>
        <v>1</v>
      </c>
      <c r="AQ12" s="22">
        <f t="shared" si="1"/>
        <v>1</v>
      </c>
      <c r="AR12" s="22">
        <f t="shared" si="1"/>
        <v>1</v>
      </c>
      <c r="AS12" s="22">
        <f t="shared" si="1"/>
        <v>1</v>
      </c>
      <c r="AT12" s="22">
        <f t="shared" si="1"/>
        <v>1</v>
      </c>
      <c r="AU12" s="22">
        <f t="shared" si="1"/>
        <v>1</v>
      </c>
      <c r="AV12" s="22">
        <f t="shared" si="1"/>
        <v>1</v>
      </c>
      <c r="AW12" s="22">
        <f t="shared" si="1"/>
        <v>1</v>
      </c>
      <c r="AX12" s="24">
        <f t="shared" si="1"/>
        <v>1</v>
      </c>
      <c r="AY12" s="23">
        <f t="shared" si="25"/>
        <v>1</v>
      </c>
      <c r="AZ12" s="22">
        <f t="shared" si="2"/>
        <v>1</v>
      </c>
      <c r="BA12" s="22">
        <f t="shared" si="2"/>
        <v>1</v>
      </c>
      <c r="BB12" s="22">
        <f t="shared" si="2"/>
        <v>1</v>
      </c>
      <c r="BC12" s="22">
        <f t="shared" si="2"/>
        <v>1</v>
      </c>
      <c r="BD12" s="22">
        <f t="shared" si="2"/>
        <v>1</v>
      </c>
      <c r="BE12" s="22">
        <f t="shared" si="2"/>
        <v>1</v>
      </c>
      <c r="BF12" s="22">
        <f t="shared" si="2"/>
        <v>1</v>
      </c>
      <c r="BG12" s="24">
        <f t="shared" si="2"/>
        <v>1</v>
      </c>
      <c r="BH12" s="22" t="str">
        <f t="shared" si="26"/>
        <v>pls</v>
      </c>
    </row>
    <row r="13" spans="1:60" x14ac:dyDescent="0.25">
      <c r="A13" t="s">
        <v>25</v>
      </c>
      <c r="B13" t="str">
        <f t="shared" si="3"/>
        <v>pls</v>
      </c>
      <c r="C13" s="15">
        <v>27.041799839752802</v>
      </c>
      <c r="D13" s="16">
        <v>28.727031372260001</v>
      </c>
      <c r="E13" s="16">
        <v>27.051002450814899</v>
      </c>
      <c r="F13" s="16">
        <v>24.305158514527101</v>
      </c>
      <c r="G13" s="16">
        <v>18.701236672430799</v>
      </c>
      <c r="H13" s="16">
        <v>23.123154152341801</v>
      </c>
      <c r="I13" s="16">
        <v>20.674532643335901</v>
      </c>
      <c r="J13" s="16">
        <v>24.5235710144043</v>
      </c>
      <c r="K13" s="17">
        <v>26.068780899047901</v>
      </c>
      <c r="L13" s="3" t="s">
        <v>11</v>
      </c>
      <c r="M13">
        <v>28</v>
      </c>
      <c r="N13" s="1">
        <f t="shared" si="4"/>
        <v>0.95820016024719834</v>
      </c>
      <c r="O13" s="1">
        <f t="shared" si="5"/>
        <v>0.72703137226000081</v>
      </c>
      <c r="P13" s="1">
        <f t="shared" si="6"/>
        <v>0.94899754918510126</v>
      </c>
      <c r="Q13" s="1">
        <f t="shared" si="7"/>
        <v>3.6948414854728995</v>
      </c>
      <c r="R13" s="1">
        <f t="shared" si="8"/>
        <v>9.2987633275692012</v>
      </c>
      <c r="S13" s="1">
        <f t="shared" si="9"/>
        <v>4.8768458476581991</v>
      </c>
      <c r="T13" s="1">
        <f t="shared" si="10"/>
        <v>7.3254673566640989</v>
      </c>
      <c r="U13" s="1">
        <f t="shared" si="11"/>
        <v>3.4764289855956996</v>
      </c>
      <c r="V13" s="1">
        <f t="shared" si="12"/>
        <v>1.9312191009520987</v>
      </c>
      <c r="W13" s="13">
        <f t="shared" si="13"/>
        <v>0.72703137226000081</v>
      </c>
      <c r="X13" s="8" t="str">
        <f t="shared" si="14"/>
        <v/>
      </c>
      <c r="Y13" s="9">
        <f t="shared" si="15"/>
        <v>1</v>
      </c>
      <c r="Z13" s="9" t="str">
        <f t="shared" si="16"/>
        <v/>
      </c>
      <c r="AA13" s="9" t="str">
        <f t="shared" si="17"/>
        <v/>
      </c>
      <c r="AB13" s="9" t="str">
        <f t="shared" si="18"/>
        <v/>
      </c>
      <c r="AC13" s="9" t="str">
        <f t="shared" si="19"/>
        <v/>
      </c>
      <c r="AD13" s="9" t="str">
        <f t="shared" si="20"/>
        <v/>
      </c>
      <c r="AE13" s="9" t="str">
        <f t="shared" si="21"/>
        <v/>
      </c>
      <c r="AF13" s="9" t="str">
        <f t="shared" si="22"/>
        <v/>
      </c>
      <c r="AG13" s="15">
        <f t="shared" si="23"/>
        <v>1</v>
      </c>
      <c r="AH13" s="16">
        <f t="shared" si="0"/>
        <v>1</v>
      </c>
      <c r="AI13" s="16">
        <f t="shared" si="0"/>
        <v>1</v>
      </c>
      <c r="AJ13" s="16">
        <f t="shared" si="0"/>
        <v>1</v>
      </c>
      <c r="AK13" s="16" t="str">
        <f t="shared" si="0"/>
        <v/>
      </c>
      <c r="AL13" s="16">
        <f t="shared" si="0"/>
        <v>1</v>
      </c>
      <c r="AM13" s="16" t="str">
        <f t="shared" si="0"/>
        <v/>
      </c>
      <c r="AN13" s="16">
        <f t="shared" si="0"/>
        <v>1</v>
      </c>
      <c r="AO13" s="17">
        <f t="shared" si="0"/>
        <v>1</v>
      </c>
      <c r="AP13" s="23">
        <f t="shared" si="24"/>
        <v>1</v>
      </c>
      <c r="AQ13" s="22">
        <f t="shared" si="1"/>
        <v>1</v>
      </c>
      <c r="AR13" s="22">
        <f t="shared" si="1"/>
        <v>1</v>
      </c>
      <c r="AS13" s="22">
        <f t="shared" si="1"/>
        <v>1</v>
      </c>
      <c r="AT13" s="22">
        <f t="shared" si="1"/>
        <v>1</v>
      </c>
      <c r="AU13" s="22">
        <f t="shared" si="1"/>
        <v>1</v>
      </c>
      <c r="AV13" s="22">
        <f t="shared" si="1"/>
        <v>1</v>
      </c>
      <c r="AW13" s="22">
        <f t="shared" si="1"/>
        <v>1</v>
      </c>
      <c r="AX13" s="24">
        <f t="shared" si="1"/>
        <v>1</v>
      </c>
      <c r="AY13" s="23">
        <f t="shared" si="25"/>
        <v>1</v>
      </c>
      <c r="AZ13" s="22">
        <f t="shared" si="2"/>
        <v>1</v>
      </c>
      <c r="BA13" s="22">
        <f t="shared" si="2"/>
        <v>1</v>
      </c>
      <c r="BB13" s="22">
        <f t="shared" si="2"/>
        <v>1</v>
      </c>
      <c r="BC13" s="22">
        <f t="shared" si="2"/>
        <v>1</v>
      </c>
      <c r="BD13" s="22">
        <f t="shared" si="2"/>
        <v>1</v>
      </c>
      <c r="BE13" s="22">
        <f t="shared" si="2"/>
        <v>1</v>
      </c>
      <c r="BF13" s="22">
        <f t="shared" si="2"/>
        <v>1</v>
      </c>
      <c r="BG13" s="24">
        <f t="shared" si="2"/>
        <v>1</v>
      </c>
      <c r="BH13" s="22" t="str">
        <f t="shared" si="26"/>
        <v>pls</v>
      </c>
    </row>
    <row r="14" spans="1:60" x14ac:dyDescent="0.25">
      <c r="A14" t="s">
        <v>26</v>
      </c>
      <c r="B14" t="str">
        <f t="shared" si="3"/>
        <v>enet</v>
      </c>
      <c r="C14" s="15">
        <v>20.347825096045899</v>
      </c>
      <c r="D14" s="16">
        <v>21.7033594085289</v>
      </c>
      <c r="E14" s="16">
        <v>20.394359661849499</v>
      </c>
      <c r="F14" s="16">
        <v>22.461290783202301</v>
      </c>
      <c r="G14" s="16">
        <v>26.173632687268199</v>
      </c>
      <c r="H14" s="16">
        <v>28.900487608915501</v>
      </c>
      <c r="I14" s="16">
        <v>27.843325392824202</v>
      </c>
      <c r="J14" s="16">
        <v>19.413070678710898</v>
      </c>
      <c r="K14" s="17">
        <v>24.1989936828613</v>
      </c>
      <c r="L14" s="3" t="s">
        <v>11</v>
      </c>
      <c r="M14">
        <v>21</v>
      </c>
      <c r="N14" s="1">
        <f t="shared" si="4"/>
        <v>0.65217490395410138</v>
      </c>
      <c r="O14" s="1">
        <f t="shared" si="5"/>
        <v>0.70335940852890033</v>
      </c>
      <c r="P14" s="1">
        <f t="shared" si="6"/>
        <v>0.60564033815050067</v>
      </c>
      <c r="Q14" s="1">
        <f t="shared" si="7"/>
        <v>1.4612907832023012</v>
      </c>
      <c r="R14" s="1">
        <f t="shared" si="8"/>
        <v>5.1736326872681992</v>
      </c>
      <c r="S14" s="1">
        <f t="shared" si="9"/>
        <v>7.9004876089155012</v>
      </c>
      <c r="T14" s="1">
        <f t="shared" si="10"/>
        <v>6.8433253928242017</v>
      </c>
      <c r="U14" s="1">
        <f t="shared" si="11"/>
        <v>1.5869293212891016</v>
      </c>
      <c r="V14" s="1">
        <f t="shared" si="12"/>
        <v>3.1989936828612997</v>
      </c>
      <c r="W14" s="13">
        <f t="shared" si="13"/>
        <v>0.60564033815050067</v>
      </c>
      <c r="X14" s="8" t="str">
        <f t="shared" si="14"/>
        <v/>
      </c>
      <c r="Y14" s="9" t="str">
        <f t="shared" si="15"/>
        <v/>
      </c>
      <c r="Z14" s="9">
        <f t="shared" si="16"/>
        <v>1</v>
      </c>
      <c r="AA14" s="9" t="str">
        <f t="shared" si="17"/>
        <v/>
      </c>
      <c r="AB14" s="9" t="str">
        <f t="shared" si="18"/>
        <v/>
      </c>
      <c r="AC14" s="9" t="str">
        <f t="shared" si="19"/>
        <v/>
      </c>
      <c r="AD14" s="9" t="str">
        <f t="shared" si="20"/>
        <v/>
      </c>
      <c r="AE14" s="9" t="str">
        <f t="shared" si="21"/>
        <v/>
      </c>
      <c r="AF14" s="9" t="str">
        <f t="shared" si="22"/>
        <v/>
      </c>
      <c r="AG14" s="15">
        <f t="shared" si="23"/>
        <v>1</v>
      </c>
      <c r="AH14" s="16">
        <f t="shared" si="0"/>
        <v>1</v>
      </c>
      <c r="AI14" s="16">
        <f t="shared" si="0"/>
        <v>1</v>
      </c>
      <c r="AJ14" s="16">
        <f t="shared" si="0"/>
        <v>1</v>
      </c>
      <c r="AK14" s="16" t="str">
        <f t="shared" si="0"/>
        <v/>
      </c>
      <c r="AL14" s="16" t="str">
        <f t="shared" si="0"/>
        <v/>
      </c>
      <c r="AM14" s="16" t="str">
        <f t="shared" si="0"/>
        <v/>
      </c>
      <c r="AN14" s="16">
        <f t="shared" si="0"/>
        <v>1</v>
      </c>
      <c r="AO14" s="17">
        <f t="shared" si="0"/>
        <v>1</v>
      </c>
      <c r="AP14" s="23">
        <f t="shared" si="24"/>
        <v>1</v>
      </c>
      <c r="AQ14" s="22">
        <f t="shared" si="1"/>
        <v>1</v>
      </c>
      <c r="AR14" s="22">
        <f t="shared" si="1"/>
        <v>1</v>
      </c>
      <c r="AS14" s="22">
        <f t="shared" si="1"/>
        <v>1</v>
      </c>
      <c r="AT14" s="22">
        <f t="shared" si="1"/>
        <v>1</v>
      </c>
      <c r="AU14" s="22">
        <f t="shared" si="1"/>
        <v>1</v>
      </c>
      <c r="AV14" s="22">
        <f t="shared" si="1"/>
        <v>1</v>
      </c>
      <c r="AW14" s="22">
        <f t="shared" si="1"/>
        <v>1</v>
      </c>
      <c r="AX14" s="24">
        <f t="shared" si="1"/>
        <v>1</v>
      </c>
      <c r="AY14" s="23">
        <f t="shared" si="25"/>
        <v>1</v>
      </c>
      <c r="AZ14" s="22">
        <f t="shared" si="2"/>
        <v>1</v>
      </c>
      <c r="BA14" s="22">
        <f t="shared" si="2"/>
        <v>1</v>
      </c>
      <c r="BB14" s="22">
        <f t="shared" si="2"/>
        <v>1</v>
      </c>
      <c r="BC14" s="22">
        <f t="shared" si="2"/>
        <v>1</v>
      </c>
      <c r="BD14" s="22">
        <f t="shared" si="2"/>
        <v>1</v>
      </c>
      <c r="BE14" s="22">
        <f t="shared" si="2"/>
        <v>1</v>
      </c>
      <c r="BF14" s="22">
        <f t="shared" si="2"/>
        <v>1</v>
      </c>
      <c r="BG14" s="24">
        <f t="shared" si="2"/>
        <v>1</v>
      </c>
      <c r="BH14" s="22" t="str">
        <f t="shared" si="26"/>
        <v>enet</v>
      </c>
    </row>
    <row r="15" spans="1:60" x14ac:dyDescent="0.25">
      <c r="A15" t="s">
        <v>27</v>
      </c>
      <c r="B15" t="str">
        <f t="shared" si="3"/>
        <v>pls</v>
      </c>
      <c r="C15" s="15">
        <v>40.336574708933497</v>
      </c>
      <c r="D15" s="16">
        <v>41.789932391499498</v>
      </c>
      <c r="E15" s="16">
        <v>40.388614634398799</v>
      </c>
      <c r="F15" s="16">
        <v>40.711215214773098</v>
      </c>
      <c r="G15" s="16">
        <v>30.89202937676</v>
      </c>
      <c r="H15" s="16">
        <v>35.658276204570498</v>
      </c>
      <c r="I15" s="16">
        <v>38.875250863873603</v>
      </c>
      <c r="J15" s="16">
        <v>38.8826713562012</v>
      </c>
      <c r="K15" s="17">
        <v>28.453342437744102</v>
      </c>
      <c r="L15" s="3" t="s">
        <v>11</v>
      </c>
      <c r="M15">
        <v>67.25</v>
      </c>
      <c r="N15" s="1">
        <f t="shared" si="4"/>
        <v>26.913425291066503</v>
      </c>
      <c r="O15" s="1">
        <f t="shared" si="5"/>
        <v>25.460067608500502</v>
      </c>
      <c r="P15" s="1">
        <f t="shared" si="6"/>
        <v>26.861385365601201</v>
      </c>
      <c r="Q15" s="1">
        <f t="shared" si="7"/>
        <v>26.538784785226902</v>
      </c>
      <c r="R15" s="1">
        <f t="shared" si="8"/>
        <v>36.35797062324</v>
      </c>
      <c r="S15" s="1">
        <f t="shared" si="9"/>
        <v>31.591723795429502</v>
      </c>
      <c r="T15" s="1">
        <f t="shared" si="10"/>
        <v>28.374749136126397</v>
      </c>
      <c r="U15" s="1">
        <f t="shared" si="11"/>
        <v>28.3673286437988</v>
      </c>
      <c r="V15" s="1">
        <f t="shared" si="12"/>
        <v>38.796657562255902</v>
      </c>
      <c r="W15" s="13">
        <f t="shared" si="13"/>
        <v>25.460067608500502</v>
      </c>
      <c r="X15" s="8" t="str">
        <f t="shared" si="14"/>
        <v/>
      </c>
      <c r="Y15" s="9">
        <f t="shared" si="15"/>
        <v>1</v>
      </c>
      <c r="Z15" s="9" t="str">
        <f t="shared" si="16"/>
        <v/>
      </c>
      <c r="AA15" s="9" t="str">
        <f t="shared" si="17"/>
        <v/>
      </c>
      <c r="AB15" s="9" t="str">
        <f t="shared" si="18"/>
        <v/>
      </c>
      <c r="AC15" s="9" t="str">
        <f t="shared" si="19"/>
        <v/>
      </c>
      <c r="AD15" s="9" t="str">
        <f t="shared" si="20"/>
        <v/>
      </c>
      <c r="AE15" s="9" t="str">
        <f t="shared" si="21"/>
        <v/>
      </c>
      <c r="AF15" s="9" t="str">
        <f t="shared" si="22"/>
        <v/>
      </c>
      <c r="AG15" s="15" t="str">
        <f t="shared" si="23"/>
        <v/>
      </c>
      <c r="AH15" s="16" t="str">
        <f t="shared" si="0"/>
        <v/>
      </c>
      <c r="AI15" s="16" t="str">
        <f t="shared" si="0"/>
        <v/>
      </c>
      <c r="AJ15" s="16" t="str">
        <f t="shared" si="0"/>
        <v/>
      </c>
      <c r="AK15" s="16" t="str">
        <f t="shared" si="0"/>
        <v/>
      </c>
      <c r="AL15" s="16" t="str">
        <f t="shared" si="0"/>
        <v/>
      </c>
      <c r="AM15" s="16" t="str">
        <f t="shared" si="0"/>
        <v/>
      </c>
      <c r="AN15" s="16" t="str">
        <f t="shared" si="0"/>
        <v/>
      </c>
      <c r="AO15" s="17" t="str">
        <f t="shared" si="0"/>
        <v/>
      </c>
      <c r="AP15" s="23" t="str">
        <f t="shared" si="24"/>
        <v/>
      </c>
      <c r="AQ15" s="22" t="str">
        <f t="shared" si="1"/>
        <v/>
      </c>
      <c r="AR15" s="22" t="str">
        <f t="shared" si="1"/>
        <v/>
      </c>
      <c r="AS15" s="22" t="str">
        <f t="shared" si="1"/>
        <v/>
      </c>
      <c r="AT15" s="22" t="str">
        <f t="shared" si="1"/>
        <v/>
      </c>
      <c r="AU15" s="22" t="str">
        <f t="shared" si="1"/>
        <v/>
      </c>
      <c r="AV15" s="22" t="str">
        <f t="shared" si="1"/>
        <v/>
      </c>
      <c r="AW15" s="22" t="str">
        <f t="shared" si="1"/>
        <v/>
      </c>
      <c r="AX15" s="24" t="str">
        <f t="shared" si="1"/>
        <v/>
      </c>
      <c r="AY15" s="23" t="str">
        <f t="shared" si="25"/>
        <v/>
      </c>
      <c r="AZ15" s="22" t="str">
        <f t="shared" si="2"/>
        <v/>
      </c>
      <c r="BA15" s="22" t="str">
        <f t="shared" si="2"/>
        <v/>
      </c>
      <c r="BB15" s="22" t="str">
        <f t="shared" si="2"/>
        <v/>
      </c>
      <c r="BC15" s="22" t="str">
        <f t="shared" si="2"/>
        <v/>
      </c>
      <c r="BD15" s="22" t="str">
        <f t="shared" si="2"/>
        <v/>
      </c>
      <c r="BE15" s="22" t="str">
        <f t="shared" si="2"/>
        <v/>
      </c>
      <c r="BF15" s="22" t="str">
        <f t="shared" si="2"/>
        <v/>
      </c>
      <c r="BG15" s="24" t="str">
        <f t="shared" si="2"/>
        <v/>
      </c>
      <c r="BH15" s="22" t="str">
        <f t="shared" si="26"/>
        <v>pls</v>
      </c>
    </row>
    <row r="16" spans="1:60" x14ac:dyDescent="0.25">
      <c r="A16" t="s">
        <v>28</v>
      </c>
      <c r="B16" t="str">
        <f t="shared" si="3"/>
        <v>pls</v>
      </c>
      <c r="C16" s="15">
        <v>33.052754778651</v>
      </c>
      <c r="D16" s="16">
        <v>34.787195779717798</v>
      </c>
      <c r="E16" s="16">
        <v>33.063800484291399</v>
      </c>
      <c r="F16" s="16">
        <v>22.681348662424899</v>
      </c>
      <c r="G16" s="16">
        <v>23.090247585577099</v>
      </c>
      <c r="H16" s="16">
        <v>28.905827769642698</v>
      </c>
      <c r="I16" s="16">
        <v>30.056514516268901</v>
      </c>
      <c r="J16" s="16">
        <v>30.815069198608398</v>
      </c>
      <c r="K16" s="17">
        <v>23.613231658935501</v>
      </c>
      <c r="L16" s="3" t="s">
        <v>11</v>
      </c>
      <c r="M16">
        <v>55.5</v>
      </c>
      <c r="N16" s="1">
        <f t="shared" si="4"/>
        <v>22.447245221349</v>
      </c>
      <c r="O16" s="1">
        <f t="shared" si="5"/>
        <v>20.712804220282202</v>
      </c>
      <c r="P16" s="1">
        <f t="shared" si="6"/>
        <v>22.436199515708601</v>
      </c>
      <c r="Q16" s="1">
        <f t="shared" si="7"/>
        <v>32.818651337575105</v>
      </c>
      <c r="R16" s="1">
        <f t="shared" si="8"/>
        <v>32.409752414422897</v>
      </c>
      <c r="S16" s="1">
        <f t="shared" si="9"/>
        <v>26.594172230357302</v>
      </c>
      <c r="T16" s="1">
        <f t="shared" si="10"/>
        <v>25.443485483731099</v>
      </c>
      <c r="U16" s="1">
        <f t="shared" si="11"/>
        <v>24.684930801391602</v>
      </c>
      <c r="V16" s="1">
        <f t="shared" si="12"/>
        <v>31.886768341064499</v>
      </c>
      <c r="W16" s="13">
        <f t="shared" si="13"/>
        <v>20.712804220282202</v>
      </c>
      <c r="X16" s="8" t="str">
        <f t="shared" si="14"/>
        <v/>
      </c>
      <c r="Y16" s="9">
        <f t="shared" si="15"/>
        <v>1</v>
      </c>
      <c r="Z16" s="9" t="str">
        <f t="shared" si="16"/>
        <v/>
      </c>
      <c r="AA16" s="9" t="str">
        <f t="shared" si="17"/>
        <v/>
      </c>
      <c r="AB16" s="9" t="str">
        <f t="shared" si="18"/>
        <v/>
      </c>
      <c r="AC16" s="9" t="str">
        <f t="shared" si="19"/>
        <v/>
      </c>
      <c r="AD16" s="9" t="str">
        <f t="shared" si="20"/>
        <v/>
      </c>
      <c r="AE16" s="9" t="str">
        <f t="shared" si="21"/>
        <v/>
      </c>
      <c r="AF16" s="9" t="str">
        <f t="shared" si="22"/>
        <v/>
      </c>
      <c r="AG16" s="15" t="str">
        <f t="shared" si="23"/>
        <v/>
      </c>
      <c r="AH16" s="16" t="str">
        <f t="shared" si="0"/>
        <v/>
      </c>
      <c r="AI16" s="16" t="str">
        <f t="shared" si="0"/>
        <v/>
      </c>
      <c r="AJ16" s="16" t="str">
        <f t="shared" si="0"/>
        <v/>
      </c>
      <c r="AK16" s="16" t="str">
        <f t="shared" si="0"/>
        <v/>
      </c>
      <c r="AL16" s="16" t="str">
        <f t="shared" si="0"/>
        <v/>
      </c>
      <c r="AM16" s="16" t="str">
        <f t="shared" si="0"/>
        <v/>
      </c>
      <c r="AN16" s="16" t="str">
        <f t="shared" si="0"/>
        <v/>
      </c>
      <c r="AO16" s="17" t="str">
        <f t="shared" si="0"/>
        <v/>
      </c>
      <c r="AP16" s="23" t="str">
        <f t="shared" si="24"/>
        <v/>
      </c>
      <c r="AQ16" s="22" t="str">
        <f t="shared" si="1"/>
        <v/>
      </c>
      <c r="AR16" s="22" t="str">
        <f t="shared" si="1"/>
        <v/>
      </c>
      <c r="AS16" s="22" t="str">
        <f t="shared" si="1"/>
        <v/>
      </c>
      <c r="AT16" s="22" t="str">
        <f t="shared" si="1"/>
        <v/>
      </c>
      <c r="AU16" s="22" t="str">
        <f t="shared" si="1"/>
        <v/>
      </c>
      <c r="AV16" s="22" t="str">
        <f t="shared" si="1"/>
        <v/>
      </c>
      <c r="AW16" s="22" t="str">
        <f t="shared" si="1"/>
        <v/>
      </c>
      <c r="AX16" s="24" t="str">
        <f t="shared" si="1"/>
        <v/>
      </c>
      <c r="AY16" s="23" t="str">
        <f t="shared" si="25"/>
        <v/>
      </c>
      <c r="AZ16" s="22" t="str">
        <f t="shared" si="2"/>
        <v/>
      </c>
      <c r="BA16" s="22" t="str">
        <f t="shared" si="2"/>
        <v/>
      </c>
      <c r="BB16" s="22" t="str">
        <f t="shared" si="2"/>
        <v/>
      </c>
      <c r="BC16" s="22" t="str">
        <f t="shared" si="2"/>
        <v/>
      </c>
      <c r="BD16" s="22" t="str">
        <f t="shared" si="2"/>
        <v/>
      </c>
      <c r="BE16" s="22" t="str">
        <f t="shared" si="2"/>
        <v/>
      </c>
      <c r="BF16" s="22" t="str">
        <f t="shared" si="2"/>
        <v/>
      </c>
      <c r="BG16" s="24" t="str">
        <f t="shared" si="2"/>
        <v/>
      </c>
      <c r="BH16" s="22" t="str">
        <f t="shared" si="26"/>
        <v>pls</v>
      </c>
    </row>
    <row r="17" spans="1:60" x14ac:dyDescent="0.25">
      <c r="A17" t="s">
        <v>30</v>
      </c>
      <c r="B17" t="str">
        <f t="shared" si="3"/>
        <v>Keras</v>
      </c>
      <c r="C17" s="15">
        <v>28.474637498248601</v>
      </c>
      <c r="D17" s="16">
        <v>29.6679026244318</v>
      </c>
      <c r="E17" s="16">
        <v>28.488467461494999</v>
      </c>
      <c r="F17" s="16">
        <v>24.5371313505416</v>
      </c>
      <c r="G17" s="16">
        <v>29.513118272244999</v>
      </c>
      <c r="H17" s="16">
        <v>27.775965980445001</v>
      </c>
      <c r="I17" s="16">
        <v>25.2434066759477</v>
      </c>
      <c r="J17" s="16">
        <v>24.327070236206101</v>
      </c>
      <c r="K17" s="17">
        <v>31.468967437744102</v>
      </c>
      <c r="L17" s="3" t="s">
        <v>11</v>
      </c>
      <c r="M17">
        <v>52</v>
      </c>
      <c r="N17" s="1">
        <f t="shared" si="4"/>
        <v>23.525362501751399</v>
      </c>
      <c r="O17" s="1">
        <f t="shared" si="5"/>
        <v>22.3320973755682</v>
      </c>
      <c r="P17" s="1">
        <f t="shared" si="6"/>
        <v>23.511532538505001</v>
      </c>
      <c r="Q17" s="1">
        <f t="shared" si="7"/>
        <v>27.4628686494584</v>
      </c>
      <c r="R17" s="1">
        <f t="shared" si="8"/>
        <v>22.486881727755001</v>
      </c>
      <c r="S17" s="1">
        <f t="shared" si="9"/>
        <v>24.224034019554999</v>
      </c>
      <c r="T17" s="1">
        <f t="shared" si="10"/>
        <v>26.7565933240523</v>
      </c>
      <c r="U17" s="1">
        <f t="shared" si="11"/>
        <v>27.672929763793899</v>
      </c>
      <c r="V17" s="1">
        <f t="shared" si="12"/>
        <v>20.531032562255898</v>
      </c>
      <c r="W17" s="13">
        <f t="shared" si="13"/>
        <v>20.531032562255898</v>
      </c>
      <c r="X17" s="8" t="str">
        <f t="shared" si="14"/>
        <v/>
      </c>
      <c r="Y17" s="9" t="str">
        <f t="shared" si="15"/>
        <v/>
      </c>
      <c r="Z17" s="9" t="str">
        <f t="shared" si="16"/>
        <v/>
      </c>
      <c r="AA17" s="9" t="str">
        <f t="shared" si="17"/>
        <v/>
      </c>
      <c r="AB17" s="9" t="str">
        <f t="shared" si="18"/>
        <v/>
      </c>
      <c r="AC17" s="9" t="str">
        <f t="shared" si="19"/>
        <v/>
      </c>
      <c r="AD17" s="9" t="str">
        <f t="shared" si="20"/>
        <v/>
      </c>
      <c r="AE17" s="9" t="str">
        <f t="shared" si="21"/>
        <v/>
      </c>
      <c r="AF17" s="9">
        <f t="shared" si="22"/>
        <v>1</v>
      </c>
      <c r="AG17" s="15" t="str">
        <f t="shared" si="23"/>
        <v/>
      </c>
      <c r="AH17" s="16" t="str">
        <f t="shared" si="0"/>
        <v/>
      </c>
      <c r="AI17" s="16" t="str">
        <f t="shared" si="0"/>
        <v/>
      </c>
      <c r="AJ17" s="16" t="str">
        <f t="shared" si="0"/>
        <v/>
      </c>
      <c r="AK17" s="16" t="str">
        <f t="shared" si="0"/>
        <v/>
      </c>
      <c r="AL17" s="16" t="str">
        <f t="shared" si="0"/>
        <v/>
      </c>
      <c r="AM17" s="16" t="str">
        <f t="shared" si="0"/>
        <v/>
      </c>
      <c r="AN17" s="16" t="str">
        <f t="shared" si="0"/>
        <v/>
      </c>
      <c r="AO17" s="17" t="str">
        <f t="shared" si="0"/>
        <v/>
      </c>
      <c r="AP17" s="23" t="str">
        <f t="shared" si="24"/>
        <v/>
      </c>
      <c r="AQ17" s="22" t="str">
        <f t="shared" si="1"/>
        <v/>
      </c>
      <c r="AR17" s="22" t="str">
        <f t="shared" si="1"/>
        <v/>
      </c>
      <c r="AS17" s="22" t="str">
        <f t="shared" si="1"/>
        <v/>
      </c>
      <c r="AT17" s="22" t="str">
        <f t="shared" si="1"/>
        <v/>
      </c>
      <c r="AU17" s="22" t="str">
        <f t="shared" si="1"/>
        <v/>
      </c>
      <c r="AV17" s="22" t="str">
        <f t="shared" si="1"/>
        <v/>
      </c>
      <c r="AW17" s="22" t="str">
        <f t="shared" si="1"/>
        <v/>
      </c>
      <c r="AX17" s="24" t="str">
        <f t="shared" si="1"/>
        <v/>
      </c>
      <c r="AY17" s="23" t="str">
        <f t="shared" si="25"/>
        <v/>
      </c>
      <c r="AZ17" s="22" t="str">
        <f t="shared" si="2"/>
        <v/>
      </c>
      <c r="BA17" s="22" t="str">
        <f t="shared" si="2"/>
        <v/>
      </c>
      <c r="BB17" s="22" t="str">
        <f t="shared" si="2"/>
        <v/>
      </c>
      <c r="BC17" s="22" t="str">
        <f t="shared" si="2"/>
        <v/>
      </c>
      <c r="BD17" s="22" t="str">
        <f t="shared" si="2"/>
        <v/>
      </c>
      <c r="BE17" s="22" t="str">
        <f t="shared" si="2"/>
        <v/>
      </c>
      <c r="BF17" s="22" t="str">
        <f t="shared" si="2"/>
        <v/>
      </c>
      <c r="BG17" s="24" t="str">
        <f t="shared" si="2"/>
        <v/>
      </c>
      <c r="BH17" s="22" t="str">
        <f t="shared" si="26"/>
        <v>Keras</v>
      </c>
    </row>
    <row r="18" spans="1:60" x14ac:dyDescent="0.25">
      <c r="A18" t="s">
        <v>104</v>
      </c>
      <c r="B18" t="str">
        <f t="shared" si="3"/>
        <v/>
      </c>
      <c r="C18" s="15">
        <v>14.0518273970845</v>
      </c>
      <c r="D18" s="16">
        <v>12.0217251050929</v>
      </c>
      <c r="E18" s="16">
        <v>13.736882886059901</v>
      </c>
      <c r="F18" s="16">
        <v>28.248696726775201</v>
      </c>
      <c r="G18" s="16">
        <v>8.2574519172229106</v>
      </c>
      <c r="H18" s="16">
        <v>18.246071724607202</v>
      </c>
      <c r="I18" s="16">
        <v>25.8287611756625</v>
      </c>
      <c r="J18" s="16">
        <v>21.7870693206787</v>
      </c>
      <c r="K18" s="17">
        <v>28.765998840331999</v>
      </c>
      <c r="L18" s="3" t="s">
        <v>10</v>
      </c>
      <c r="M18">
        <v>17</v>
      </c>
      <c r="N18" s="1" t="str">
        <f t="shared" si="4"/>
        <v/>
      </c>
      <c r="O18" s="1" t="str">
        <f t="shared" si="5"/>
        <v/>
      </c>
      <c r="P18" s="1" t="str">
        <f t="shared" si="6"/>
        <v/>
      </c>
      <c r="Q18" s="1" t="str">
        <f t="shared" si="7"/>
        <v/>
      </c>
      <c r="R18" s="1" t="str">
        <f t="shared" si="8"/>
        <v/>
      </c>
      <c r="S18" s="1" t="str">
        <f t="shared" si="9"/>
        <v/>
      </c>
      <c r="T18" s="1" t="str">
        <f t="shared" si="10"/>
        <v/>
      </c>
      <c r="U18" s="1" t="str">
        <f t="shared" si="11"/>
        <v/>
      </c>
      <c r="V18" s="1" t="str">
        <f t="shared" si="12"/>
        <v/>
      </c>
      <c r="W18" s="13">
        <f t="shared" si="13"/>
        <v>0</v>
      </c>
      <c r="X18" s="8" t="str">
        <f t="shared" si="14"/>
        <v/>
      </c>
      <c r="Y18" s="9" t="str">
        <f t="shared" si="15"/>
        <v/>
      </c>
      <c r="Z18" s="9" t="str">
        <f t="shared" si="16"/>
        <v/>
      </c>
      <c r="AA18" s="9" t="str">
        <f t="shared" si="17"/>
        <v/>
      </c>
      <c r="AB18" s="9" t="str">
        <f t="shared" si="18"/>
        <v/>
      </c>
      <c r="AC18" s="9" t="str">
        <f t="shared" si="19"/>
        <v/>
      </c>
      <c r="AD18" s="9" t="str">
        <f t="shared" si="20"/>
        <v/>
      </c>
      <c r="AE18" s="9" t="str">
        <f t="shared" si="21"/>
        <v/>
      </c>
      <c r="AF18" s="9" t="str">
        <f t="shared" si="22"/>
        <v/>
      </c>
      <c r="AG18" s="15" t="str">
        <f t="shared" si="23"/>
        <v/>
      </c>
      <c r="AH18" s="16" t="str">
        <f t="shared" si="23"/>
        <v/>
      </c>
      <c r="AI18" s="16" t="str">
        <f t="shared" si="23"/>
        <v/>
      </c>
      <c r="AJ18" s="16" t="str">
        <f t="shared" si="23"/>
        <v/>
      </c>
      <c r="AK18" s="16" t="str">
        <f t="shared" si="23"/>
        <v/>
      </c>
      <c r="AL18" s="16" t="str">
        <f t="shared" si="23"/>
        <v/>
      </c>
      <c r="AM18" s="16" t="str">
        <f t="shared" si="23"/>
        <v/>
      </c>
      <c r="AN18" s="16" t="str">
        <f t="shared" si="23"/>
        <v/>
      </c>
      <c r="AO18" s="17" t="str">
        <f t="shared" si="23"/>
        <v/>
      </c>
      <c r="AP18" s="23" t="str">
        <f t="shared" si="24"/>
        <v/>
      </c>
      <c r="AQ18" s="22" t="str">
        <f t="shared" si="24"/>
        <v/>
      </c>
      <c r="AR18" s="22" t="str">
        <f t="shared" si="24"/>
        <v/>
      </c>
      <c r="AS18" s="22" t="str">
        <f t="shared" si="24"/>
        <v/>
      </c>
      <c r="AT18" s="22" t="str">
        <f t="shared" si="24"/>
        <v/>
      </c>
      <c r="AU18" s="22" t="str">
        <f t="shared" si="24"/>
        <v/>
      </c>
      <c r="AV18" s="22" t="str">
        <f t="shared" si="24"/>
        <v/>
      </c>
      <c r="AW18" s="22" t="str">
        <f t="shared" si="24"/>
        <v/>
      </c>
      <c r="AX18" s="24" t="str">
        <f t="shared" si="24"/>
        <v/>
      </c>
      <c r="AY18" s="23" t="str">
        <f t="shared" si="25"/>
        <v/>
      </c>
      <c r="AZ18" s="22" t="str">
        <f t="shared" si="25"/>
        <v/>
      </c>
      <c r="BA18" s="22" t="str">
        <f t="shared" si="25"/>
        <v/>
      </c>
      <c r="BB18" s="22" t="str">
        <f t="shared" si="25"/>
        <v/>
      </c>
      <c r="BC18" s="22" t="str">
        <f t="shared" si="25"/>
        <v/>
      </c>
      <c r="BD18" s="22" t="str">
        <f t="shared" si="25"/>
        <v/>
      </c>
      <c r="BE18" s="22" t="str">
        <f t="shared" si="25"/>
        <v/>
      </c>
      <c r="BF18" s="22" t="str">
        <f t="shared" si="25"/>
        <v/>
      </c>
      <c r="BG18" s="24" t="str">
        <f t="shared" si="25"/>
        <v/>
      </c>
      <c r="BH18" s="22">
        <f t="shared" si="26"/>
        <v>0</v>
      </c>
    </row>
    <row r="19" spans="1:60" x14ac:dyDescent="0.25">
      <c r="A19" t="s">
        <v>31</v>
      </c>
      <c r="B19" t="str">
        <f t="shared" si="3"/>
        <v>linReg</v>
      </c>
      <c r="C19" s="15">
        <v>33.397256433619397</v>
      </c>
      <c r="D19" s="16">
        <v>34.190918920350803</v>
      </c>
      <c r="E19" s="16">
        <v>33.500387589980697</v>
      </c>
      <c r="F19" s="16">
        <v>38.125393381155803</v>
      </c>
      <c r="G19" s="16">
        <v>37.7713915599236</v>
      </c>
      <c r="H19" s="16">
        <v>36.371277809561299</v>
      </c>
      <c r="I19" s="16">
        <v>33.542015234444399</v>
      </c>
      <c r="J19" s="16">
        <v>33.938568115234403</v>
      </c>
      <c r="K19" s="17">
        <v>17.9404392242432</v>
      </c>
      <c r="L19" s="3" t="s">
        <v>11</v>
      </c>
      <c r="M19">
        <v>26</v>
      </c>
      <c r="N19" s="1">
        <f t="shared" si="4"/>
        <v>7.3972564336193969</v>
      </c>
      <c r="O19" s="1">
        <f t="shared" si="5"/>
        <v>8.1909189203508035</v>
      </c>
      <c r="P19" s="1">
        <f t="shared" si="6"/>
        <v>7.5003875899806971</v>
      </c>
      <c r="Q19" s="1">
        <f t="shared" si="7"/>
        <v>12.125393381155803</v>
      </c>
      <c r="R19" s="1">
        <f t="shared" si="8"/>
        <v>11.7713915599236</v>
      </c>
      <c r="S19" s="1">
        <f t="shared" si="9"/>
        <v>10.371277809561299</v>
      </c>
      <c r="T19" s="1">
        <f t="shared" si="10"/>
        <v>7.5420152344443991</v>
      </c>
      <c r="U19" s="1">
        <f t="shared" si="11"/>
        <v>7.9385681152344034</v>
      </c>
      <c r="V19" s="1">
        <f t="shared" si="12"/>
        <v>8.0595607757568004</v>
      </c>
      <c r="W19" s="13">
        <f t="shared" si="13"/>
        <v>7.3972564336193969</v>
      </c>
      <c r="X19" s="8">
        <f t="shared" si="14"/>
        <v>1</v>
      </c>
      <c r="Y19" s="9" t="str">
        <f t="shared" si="15"/>
        <v/>
      </c>
      <c r="Z19" s="9" t="str">
        <f t="shared" si="16"/>
        <v/>
      </c>
      <c r="AA19" s="9" t="str">
        <f t="shared" si="17"/>
        <v/>
      </c>
      <c r="AB19" s="9" t="str">
        <f t="shared" si="18"/>
        <v/>
      </c>
      <c r="AC19" s="9" t="str">
        <f t="shared" si="19"/>
        <v/>
      </c>
      <c r="AD19" s="9" t="str">
        <f t="shared" si="20"/>
        <v/>
      </c>
      <c r="AE19" s="9" t="str">
        <f t="shared" si="21"/>
        <v/>
      </c>
      <c r="AF19" s="9" t="str">
        <f t="shared" si="22"/>
        <v/>
      </c>
      <c r="AG19" s="15" t="str">
        <f t="shared" si="23"/>
        <v/>
      </c>
      <c r="AH19" s="16" t="str">
        <f t="shared" si="23"/>
        <v/>
      </c>
      <c r="AI19" s="16" t="str">
        <f t="shared" si="23"/>
        <v/>
      </c>
      <c r="AJ19" s="16" t="str">
        <f t="shared" si="23"/>
        <v/>
      </c>
      <c r="AK19" s="16" t="str">
        <f t="shared" si="23"/>
        <v/>
      </c>
      <c r="AL19" s="16" t="str">
        <f t="shared" si="23"/>
        <v/>
      </c>
      <c r="AM19" s="16" t="str">
        <f t="shared" si="23"/>
        <v/>
      </c>
      <c r="AN19" s="16" t="str">
        <f t="shared" si="23"/>
        <v/>
      </c>
      <c r="AO19" s="17" t="str">
        <f t="shared" si="23"/>
        <v/>
      </c>
      <c r="AP19" s="23">
        <f t="shared" si="24"/>
        <v>1</v>
      </c>
      <c r="AQ19" s="22">
        <f t="shared" si="24"/>
        <v>1</v>
      </c>
      <c r="AR19" s="22">
        <f t="shared" si="24"/>
        <v>1</v>
      </c>
      <c r="AS19" s="22" t="str">
        <f t="shared" si="24"/>
        <v/>
      </c>
      <c r="AT19" s="22" t="str">
        <f t="shared" si="24"/>
        <v/>
      </c>
      <c r="AU19" s="22" t="str">
        <f t="shared" si="24"/>
        <v/>
      </c>
      <c r="AV19" s="22">
        <f t="shared" si="24"/>
        <v>1</v>
      </c>
      <c r="AW19" s="22">
        <f t="shared" si="24"/>
        <v>1</v>
      </c>
      <c r="AX19" s="24">
        <f t="shared" si="24"/>
        <v>1</v>
      </c>
      <c r="AY19" s="23">
        <f t="shared" si="25"/>
        <v>1</v>
      </c>
      <c r="AZ19" s="22">
        <f t="shared" si="25"/>
        <v>1</v>
      </c>
      <c r="BA19" s="22">
        <f t="shared" si="25"/>
        <v>1</v>
      </c>
      <c r="BB19" s="22">
        <f t="shared" si="25"/>
        <v>1</v>
      </c>
      <c r="BC19" s="22">
        <f t="shared" si="25"/>
        <v>1</v>
      </c>
      <c r="BD19" s="22">
        <f t="shared" si="25"/>
        <v>1</v>
      </c>
      <c r="BE19" s="22">
        <f t="shared" si="25"/>
        <v>1</v>
      </c>
      <c r="BF19" s="22">
        <f t="shared" si="25"/>
        <v>1</v>
      </c>
      <c r="BG19" s="24">
        <f t="shared" si="25"/>
        <v>1</v>
      </c>
      <c r="BH19" s="22" t="str">
        <f t="shared" si="26"/>
        <v>linReg</v>
      </c>
    </row>
    <row r="20" spans="1:60" x14ac:dyDescent="0.25">
      <c r="A20" t="s">
        <v>32</v>
      </c>
      <c r="B20" t="str">
        <f t="shared" si="3"/>
        <v>rf</v>
      </c>
      <c r="C20" s="15">
        <v>24.131830265254099</v>
      </c>
      <c r="D20" s="16">
        <v>22.195367466704901</v>
      </c>
      <c r="E20" s="16">
        <v>23.729779538815698</v>
      </c>
      <c r="F20" s="16">
        <v>27.784751054746</v>
      </c>
      <c r="G20" s="16">
        <v>14.154857992784899</v>
      </c>
      <c r="H20" s="16">
        <v>20.116848233202301</v>
      </c>
      <c r="I20" s="16">
        <v>23.367466520861299</v>
      </c>
      <c r="J20" s="16">
        <v>22.1160697937012</v>
      </c>
      <c r="K20" s="17">
        <v>21.9043674468994</v>
      </c>
      <c r="L20" s="3" t="s">
        <v>11</v>
      </c>
      <c r="M20">
        <v>21</v>
      </c>
      <c r="N20" s="1">
        <f t="shared" si="4"/>
        <v>3.1318302652540986</v>
      </c>
      <c r="O20" s="1">
        <f t="shared" si="5"/>
        <v>1.1953674667049015</v>
      </c>
      <c r="P20" s="1">
        <f t="shared" si="6"/>
        <v>2.7297795388156985</v>
      </c>
      <c r="Q20" s="1">
        <f t="shared" si="7"/>
        <v>6.7847510547459997</v>
      </c>
      <c r="R20" s="1">
        <f t="shared" si="8"/>
        <v>6.8451420072151006</v>
      </c>
      <c r="S20" s="1">
        <f t="shared" si="9"/>
        <v>0.88315176679769891</v>
      </c>
      <c r="T20" s="1">
        <f t="shared" si="10"/>
        <v>2.3674665208612993</v>
      </c>
      <c r="U20" s="1">
        <f t="shared" si="11"/>
        <v>1.1160697937012003</v>
      </c>
      <c r="V20" s="1">
        <f t="shared" si="12"/>
        <v>0.90436744689939985</v>
      </c>
      <c r="W20" s="13">
        <f t="shared" si="13"/>
        <v>0.88315176679769891</v>
      </c>
      <c r="X20" s="8" t="str">
        <f t="shared" si="14"/>
        <v/>
      </c>
      <c r="Y20" s="9" t="str">
        <f t="shared" si="15"/>
        <v/>
      </c>
      <c r="Z20" s="9" t="str">
        <f t="shared" si="16"/>
        <v/>
      </c>
      <c r="AA20" s="9" t="str">
        <f t="shared" si="17"/>
        <v/>
      </c>
      <c r="AB20" s="9" t="str">
        <f t="shared" si="18"/>
        <v/>
      </c>
      <c r="AC20" s="9">
        <f t="shared" si="19"/>
        <v>1</v>
      </c>
      <c r="AD20" s="9" t="str">
        <f t="shared" si="20"/>
        <v/>
      </c>
      <c r="AE20" s="9" t="str">
        <f t="shared" si="21"/>
        <v/>
      </c>
      <c r="AF20" s="9" t="str">
        <f t="shared" si="22"/>
        <v/>
      </c>
      <c r="AG20" s="15">
        <f t="shared" si="23"/>
        <v>1</v>
      </c>
      <c r="AH20" s="16">
        <f t="shared" si="23"/>
        <v>1</v>
      </c>
      <c r="AI20" s="16">
        <f t="shared" si="23"/>
        <v>1</v>
      </c>
      <c r="AJ20" s="16" t="str">
        <f t="shared" si="23"/>
        <v/>
      </c>
      <c r="AK20" s="16" t="str">
        <f t="shared" si="23"/>
        <v/>
      </c>
      <c r="AL20" s="16">
        <f t="shared" si="23"/>
        <v>1</v>
      </c>
      <c r="AM20" s="16">
        <f t="shared" si="23"/>
        <v>1</v>
      </c>
      <c r="AN20" s="16">
        <f t="shared" si="23"/>
        <v>1</v>
      </c>
      <c r="AO20" s="17">
        <f t="shared" si="23"/>
        <v>1</v>
      </c>
      <c r="AP20" s="23">
        <f t="shared" si="24"/>
        <v>1</v>
      </c>
      <c r="AQ20" s="22">
        <f t="shared" si="24"/>
        <v>1</v>
      </c>
      <c r="AR20" s="22">
        <f t="shared" si="24"/>
        <v>1</v>
      </c>
      <c r="AS20" s="22">
        <f t="shared" si="24"/>
        <v>1</v>
      </c>
      <c r="AT20" s="22">
        <f t="shared" si="24"/>
        <v>1</v>
      </c>
      <c r="AU20" s="22">
        <f t="shared" si="24"/>
        <v>1</v>
      </c>
      <c r="AV20" s="22">
        <f t="shared" si="24"/>
        <v>1</v>
      </c>
      <c r="AW20" s="22">
        <f t="shared" si="24"/>
        <v>1</v>
      </c>
      <c r="AX20" s="24">
        <f t="shared" si="24"/>
        <v>1</v>
      </c>
      <c r="AY20" s="23">
        <f t="shared" si="25"/>
        <v>1</v>
      </c>
      <c r="AZ20" s="22">
        <f t="shared" si="25"/>
        <v>1</v>
      </c>
      <c r="BA20" s="22">
        <f t="shared" si="25"/>
        <v>1</v>
      </c>
      <c r="BB20" s="22">
        <f t="shared" si="25"/>
        <v>1</v>
      </c>
      <c r="BC20" s="22">
        <f t="shared" si="25"/>
        <v>1</v>
      </c>
      <c r="BD20" s="22">
        <f t="shared" si="25"/>
        <v>1</v>
      </c>
      <c r="BE20" s="22">
        <f t="shared" si="25"/>
        <v>1</v>
      </c>
      <c r="BF20" s="22">
        <f t="shared" si="25"/>
        <v>1</v>
      </c>
      <c r="BG20" s="24">
        <f t="shared" si="25"/>
        <v>1</v>
      </c>
      <c r="BH20" s="22" t="str">
        <f t="shared" si="26"/>
        <v>rf</v>
      </c>
    </row>
    <row r="21" spans="1:60" x14ac:dyDescent="0.25">
      <c r="A21" t="s">
        <v>33</v>
      </c>
      <c r="B21" t="str">
        <f t="shared" si="3"/>
        <v>svm</v>
      </c>
      <c r="C21" s="15">
        <v>36.289269660121001</v>
      </c>
      <c r="D21" s="16">
        <v>37.439127526212403</v>
      </c>
      <c r="E21" s="16">
        <v>36.4007011945382</v>
      </c>
      <c r="F21" s="16">
        <v>43.786775010466101</v>
      </c>
      <c r="G21" s="16">
        <v>35.010049715051302</v>
      </c>
      <c r="H21" s="16">
        <v>39.597758347345</v>
      </c>
      <c r="I21" s="16">
        <v>37.693459356087601</v>
      </c>
      <c r="J21" s="16">
        <v>39.988441467285199</v>
      </c>
      <c r="K21" s="17">
        <v>45.609909057617202</v>
      </c>
      <c r="L21" s="3" t="s">
        <v>11</v>
      </c>
      <c r="M21">
        <v>23</v>
      </c>
      <c r="N21" s="1">
        <f t="shared" si="4"/>
        <v>13.289269660121001</v>
      </c>
      <c r="O21" s="1">
        <f t="shared" si="5"/>
        <v>14.439127526212403</v>
      </c>
      <c r="P21" s="1">
        <f t="shared" si="6"/>
        <v>13.4007011945382</v>
      </c>
      <c r="Q21" s="1">
        <f t="shared" si="7"/>
        <v>20.786775010466101</v>
      </c>
      <c r="R21" s="1">
        <f t="shared" si="8"/>
        <v>12.010049715051302</v>
      </c>
      <c r="S21" s="1">
        <f t="shared" si="9"/>
        <v>16.597758347345</v>
      </c>
      <c r="T21" s="1">
        <f t="shared" si="10"/>
        <v>14.693459356087601</v>
      </c>
      <c r="U21" s="1">
        <f t="shared" si="11"/>
        <v>16.988441467285199</v>
      </c>
      <c r="V21" s="1">
        <f t="shared" si="12"/>
        <v>22.609909057617202</v>
      </c>
      <c r="W21" s="13">
        <f t="shared" si="13"/>
        <v>12.010049715051302</v>
      </c>
      <c r="X21" s="8" t="str">
        <f t="shared" si="14"/>
        <v/>
      </c>
      <c r="Y21" s="9" t="str">
        <f t="shared" si="15"/>
        <v/>
      </c>
      <c r="Z21" s="9" t="str">
        <f t="shared" si="16"/>
        <v/>
      </c>
      <c r="AA21" s="9" t="str">
        <f t="shared" si="17"/>
        <v/>
      </c>
      <c r="AB21" s="9">
        <f t="shared" si="18"/>
        <v>1</v>
      </c>
      <c r="AC21" s="9" t="str">
        <f t="shared" si="19"/>
        <v/>
      </c>
      <c r="AD21" s="9" t="str">
        <f t="shared" si="20"/>
        <v/>
      </c>
      <c r="AE21" s="9" t="str">
        <f t="shared" si="21"/>
        <v/>
      </c>
      <c r="AF21" s="9" t="str">
        <f t="shared" si="22"/>
        <v/>
      </c>
      <c r="AG21" s="15" t="str">
        <f t="shared" si="23"/>
        <v/>
      </c>
      <c r="AH21" s="16" t="str">
        <f t="shared" si="23"/>
        <v/>
      </c>
      <c r="AI21" s="16" t="str">
        <f t="shared" si="23"/>
        <v/>
      </c>
      <c r="AJ21" s="16" t="str">
        <f t="shared" si="23"/>
        <v/>
      </c>
      <c r="AK21" s="16" t="str">
        <f t="shared" si="23"/>
        <v/>
      </c>
      <c r="AL21" s="16" t="str">
        <f t="shared" si="23"/>
        <v/>
      </c>
      <c r="AM21" s="16" t="str">
        <f t="shared" si="23"/>
        <v/>
      </c>
      <c r="AN21" s="16" t="str">
        <f t="shared" si="23"/>
        <v/>
      </c>
      <c r="AO21" s="17" t="str">
        <f t="shared" si="23"/>
        <v/>
      </c>
      <c r="AP21" s="23" t="str">
        <f t="shared" si="24"/>
        <v/>
      </c>
      <c r="AQ21" s="22" t="str">
        <f t="shared" si="24"/>
        <v/>
      </c>
      <c r="AR21" s="22" t="str">
        <f t="shared" si="24"/>
        <v/>
      </c>
      <c r="AS21" s="22" t="str">
        <f t="shared" si="24"/>
        <v/>
      </c>
      <c r="AT21" s="22" t="str">
        <f t="shared" si="24"/>
        <v/>
      </c>
      <c r="AU21" s="22" t="str">
        <f t="shared" si="24"/>
        <v/>
      </c>
      <c r="AV21" s="22" t="str">
        <f t="shared" si="24"/>
        <v/>
      </c>
      <c r="AW21" s="22" t="str">
        <f t="shared" si="24"/>
        <v/>
      </c>
      <c r="AX21" s="24" t="str">
        <f t="shared" si="24"/>
        <v/>
      </c>
      <c r="AY21" s="23">
        <f t="shared" si="25"/>
        <v>1</v>
      </c>
      <c r="AZ21" s="22">
        <f t="shared" si="25"/>
        <v>1</v>
      </c>
      <c r="BA21" s="22">
        <f t="shared" si="25"/>
        <v>1</v>
      </c>
      <c r="BB21" s="22" t="str">
        <f t="shared" si="25"/>
        <v/>
      </c>
      <c r="BC21" s="22">
        <f t="shared" si="25"/>
        <v>1</v>
      </c>
      <c r="BD21" s="22" t="str">
        <f t="shared" si="25"/>
        <v/>
      </c>
      <c r="BE21" s="22">
        <f t="shared" si="25"/>
        <v>1</v>
      </c>
      <c r="BF21" s="22" t="str">
        <f t="shared" si="25"/>
        <v/>
      </c>
      <c r="BG21" s="24" t="str">
        <f t="shared" si="25"/>
        <v/>
      </c>
      <c r="BH21" s="22" t="str">
        <f t="shared" si="26"/>
        <v>svm</v>
      </c>
    </row>
    <row r="22" spans="1:60" x14ac:dyDescent="0.25">
      <c r="A22" t="s">
        <v>35</v>
      </c>
      <c r="B22" t="str">
        <f t="shared" si="3"/>
        <v>gbm</v>
      </c>
      <c r="C22" s="15">
        <v>73.554142953809801</v>
      </c>
      <c r="D22" s="16">
        <v>72.504910807651797</v>
      </c>
      <c r="E22" s="16">
        <v>72.356866618118204</v>
      </c>
      <c r="F22" s="16">
        <v>59.283634219914198</v>
      </c>
      <c r="G22" s="16">
        <v>68.833082252538603</v>
      </c>
      <c r="H22" s="16">
        <v>65.764489365185796</v>
      </c>
      <c r="I22" s="16">
        <v>56.544242328428297</v>
      </c>
      <c r="J22" s="16">
        <v>40.378341674804702</v>
      </c>
      <c r="K22" s="17">
        <v>87.4620361328125</v>
      </c>
      <c r="L22" s="3" t="s">
        <v>11</v>
      </c>
      <c r="M22">
        <v>56.5</v>
      </c>
      <c r="N22" s="1">
        <f t="shared" si="4"/>
        <v>17.054142953809801</v>
      </c>
      <c r="O22" s="1">
        <f t="shared" si="5"/>
        <v>16.004910807651797</v>
      </c>
      <c r="P22" s="1">
        <f t="shared" si="6"/>
        <v>15.856866618118204</v>
      </c>
      <c r="Q22" s="1">
        <f t="shared" si="7"/>
        <v>2.7836342199141981</v>
      </c>
      <c r="R22" s="1">
        <f t="shared" si="8"/>
        <v>12.333082252538603</v>
      </c>
      <c r="S22" s="1">
        <f t="shared" si="9"/>
        <v>9.2644893651857956</v>
      </c>
      <c r="T22" s="1">
        <f t="shared" si="10"/>
        <v>4.4242328428296673E-2</v>
      </c>
      <c r="U22" s="1">
        <f t="shared" si="11"/>
        <v>16.121658325195298</v>
      </c>
      <c r="V22" s="1">
        <f>IF(L22="Running",ABS(M22-K22),"")</f>
        <v>30.9620361328125</v>
      </c>
      <c r="W22" s="13">
        <f t="shared" si="13"/>
        <v>4.4242328428296673E-2</v>
      </c>
      <c r="X22" s="8" t="str">
        <f t="shared" si="14"/>
        <v/>
      </c>
      <c r="Y22" s="9" t="str">
        <f t="shared" si="15"/>
        <v/>
      </c>
      <c r="Z22" s="9" t="str">
        <f t="shared" si="16"/>
        <v/>
      </c>
      <c r="AA22" s="9" t="str">
        <f t="shared" si="17"/>
        <v/>
      </c>
      <c r="AB22" s="9" t="str">
        <f t="shared" si="18"/>
        <v/>
      </c>
      <c r="AC22" s="9" t="str">
        <f t="shared" si="19"/>
        <v/>
      </c>
      <c r="AD22" s="9">
        <f t="shared" si="20"/>
        <v>1</v>
      </c>
      <c r="AE22" s="9" t="str">
        <f t="shared" si="21"/>
        <v/>
      </c>
      <c r="AF22" s="9" t="str">
        <f t="shared" si="22"/>
        <v/>
      </c>
      <c r="AG22" s="15" t="str">
        <f t="shared" si="23"/>
        <v/>
      </c>
      <c r="AH22" s="16" t="str">
        <f t="shared" si="23"/>
        <v/>
      </c>
      <c r="AI22" s="16" t="str">
        <f t="shared" si="23"/>
        <v/>
      </c>
      <c r="AJ22" s="16">
        <f t="shared" si="23"/>
        <v>1</v>
      </c>
      <c r="AK22" s="16" t="str">
        <f t="shared" si="23"/>
        <v/>
      </c>
      <c r="AL22" s="16" t="str">
        <f t="shared" si="23"/>
        <v/>
      </c>
      <c r="AM22" s="16">
        <f t="shared" si="23"/>
        <v>1</v>
      </c>
      <c r="AN22" s="16" t="str">
        <f t="shared" si="23"/>
        <v/>
      </c>
      <c r="AO22" s="17" t="str">
        <f t="shared" si="23"/>
        <v/>
      </c>
      <c r="AP22" s="23" t="str">
        <f t="shared" si="24"/>
        <v/>
      </c>
      <c r="AQ22" s="22" t="str">
        <f t="shared" si="24"/>
        <v/>
      </c>
      <c r="AR22" s="22" t="str">
        <f t="shared" si="24"/>
        <v/>
      </c>
      <c r="AS22" s="22">
        <f t="shared" si="24"/>
        <v>1</v>
      </c>
      <c r="AT22" s="22" t="str">
        <f t="shared" si="24"/>
        <v/>
      </c>
      <c r="AU22" s="22">
        <f t="shared" si="24"/>
        <v>1</v>
      </c>
      <c r="AV22" s="22">
        <f t="shared" si="24"/>
        <v>1</v>
      </c>
      <c r="AW22" s="22" t="str">
        <f t="shared" si="24"/>
        <v/>
      </c>
      <c r="AX22" s="24" t="str">
        <f t="shared" si="24"/>
        <v/>
      </c>
      <c r="AY22" s="23" t="str">
        <f t="shared" si="25"/>
        <v/>
      </c>
      <c r="AZ22" s="22" t="str">
        <f t="shared" si="25"/>
        <v/>
      </c>
      <c r="BA22" s="22" t="str">
        <f t="shared" si="25"/>
        <v/>
      </c>
      <c r="BB22" s="22">
        <f t="shared" si="25"/>
        <v>1</v>
      </c>
      <c r="BC22" s="22">
        <f t="shared" si="25"/>
        <v>1</v>
      </c>
      <c r="BD22" s="22">
        <f t="shared" si="25"/>
        <v>1</v>
      </c>
      <c r="BE22" s="22">
        <f t="shared" si="25"/>
        <v>1</v>
      </c>
      <c r="BF22" s="22" t="str">
        <f t="shared" si="25"/>
        <v/>
      </c>
      <c r="BG22" s="24" t="str">
        <f t="shared" si="25"/>
        <v/>
      </c>
      <c r="BH22" s="22" t="str">
        <f t="shared" si="26"/>
        <v>gbm</v>
      </c>
    </row>
    <row r="23" spans="1:60" x14ac:dyDescent="0.25">
      <c r="A23" t="s">
        <v>36</v>
      </c>
      <c r="B23" t="str">
        <f t="shared" si="3"/>
        <v>Keras</v>
      </c>
      <c r="C23" s="15">
        <v>39.906953104727499</v>
      </c>
      <c r="D23" s="16">
        <v>41.165539197294102</v>
      </c>
      <c r="E23" s="16">
        <v>39.9957630001295</v>
      </c>
      <c r="F23" s="16">
        <v>42.373553354683096</v>
      </c>
      <c r="G23" s="16">
        <v>49.483537950084802</v>
      </c>
      <c r="H23" s="16">
        <v>41.6379734641624</v>
      </c>
      <c r="I23" s="16">
        <v>34.607314927328098</v>
      </c>
      <c r="J23" s="16">
        <v>40.454139709472699</v>
      </c>
      <c r="K23" s="17">
        <v>45.2399291992188</v>
      </c>
      <c r="L23" s="3" t="s">
        <v>11</v>
      </c>
      <c r="M23">
        <v>46.75</v>
      </c>
      <c r="N23" s="1">
        <f t="shared" si="4"/>
        <v>6.8430468952725008</v>
      </c>
      <c r="O23" s="1">
        <f t="shared" si="5"/>
        <v>5.5844608027058982</v>
      </c>
      <c r="P23" s="1">
        <f t="shared" si="6"/>
        <v>6.7542369998704999</v>
      </c>
      <c r="Q23" s="1">
        <f t="shared" si="7"/>
        <v>4.3764466453169035</v>
      </c>
      <c r="R23" s="1">
        <f t="shared" si="8"/>
        <v>2.733537950084802</v>
      </c>
      <c r="S23" s="1">
        <f t="shared" si="9"/>
        <v>5.1120265358376002</v>
      </c>
      <c r="T23" s="1">
        <f t="shared" si="10"/>
        <v>12.142685072671902</v>
      </c>
      <c r="U23" s="1">
        <f t="shared" si="11"/>
        <v>6.2958602905273011</v>
      </c>
      <c r="V23" s="1">
        <f t="shared" si="12"/>
        <v>1.5100708007812003</v>
      </c>
      <c r="W23" s="13">
        <f t="shared" si="13"/>
        <v>1.5100708007812003</v>
      </c>
      <c r="X23" s="8" t="str">
        <f t="shared" si="14"/>
        <v/>
      </c>
      <c r="Y23" s="9" t="str">
        <f t="shared" si="15"/>
        <v/>
      </c>
      <c r="Z23" s="9" t="str">
        <f t="shared" si="16"/>
        <v/>
      </c>
      <c r="AA23" s="9" t="str">
        <f t="shared" si="17"/>
        <v/>
      </c>
      <c r="AB23" s="9" t="str">
        <f t="shared" si="18"/>
        <v/>
      </c>
      <c r="AC23" s="9" t="str">
        <f t="shared" si="19"/>
        <v/>
      </c>
      <c r="AD23" s="9" t="str">
        <f t="shared" si="20"/>
        <v/>
      </c>
      <c r="AE23" s="9" t="str">
        <f t="shared" si="21"/>
        <v/>
      </c>
      <c r="AF23" s="9">
        <f t="shared" si="22"/>
        <v>1</v>
      </c>
      <c r="AG23" s="15" t="str">
        <f t="shared" si="23"/>
        <v/>
      </c>
      <c r="AH23" s="16" t="str">
        <f t="shared" si="23"/>
        <v/>
      </c>
      <c r="AI23" s="16" t="str">
        <f t="shared" si="23"/>
        <v/>
      </c>
      <c r="AJ23" s="16">
        <f t="shared" si="23"/>
        <v>1</v>
      </c>
      <c r="AK23" s="16">
        <f t="shared" si="23"/>
        <v>1</v>
      </c>
      <c r="AL23" s="16" t="str">
        <f t="shared" si="23"/>
        <v/>
      </c>
      <c r="AM23" s="16" t="str">
        <f t="shared" si="23"/>
        <v/>
      </c>
      <c r="AN23" s="16" t="str">
        <f t="shared" si="23"/>
        <v/>
      </c>
      <c r="AO23" s="17">
        <f t="shared" si="23"/>
        <v>1</v>
      </c>
      <c r="AP23" s="23">
        <f t="shared" si="24"/>
        <v>1</v>
      </c>
      <c r="AQ23" s="22">
        <f t="shared" si="24"/>
        <v>1</v>
      </c>
      <c r="AR23" s="22">
        <f t="shared" si="24"/>
        <v>1</v>
      </c>
      <c r="AS23" s="22">
        <f t="shared" si="24"/>
        <v>1</v>
      </c>
      <c r="AT23" s="22">
        <f t="shared" si="24"/>
        <v>1</v>
      </c>
      <c r="AU23" s="22">
        <f t="shared" si="24"/>
        <v>1</v>
      </c>
      <c r="AV23" s="22" t="str">
        <f t="shared" si="24"/>
        <v/>
      </c>
      <c r="AW23" s="22">
        <f t="shared" si="24"/>
        <v>1</v>
      </c>
      <c r="AX23" s="24">
        <f t="shared" si="24"/>
        <v>1</v>
      </c>
      <c r="AY23" s="23">
        <f t="shared" si="25"/>
        <v>1</v>
      </c>
      <c r="AZ23" s="22">
        <f t="shared" si="25"/>
        <v>1</v>
      </c>
      <c r="BA23" s="22">
        <f t="shared" si="25"/>
        <v>1</v>
      </c>
      <c r="BB23" s="22">
        <f t="shared" si="25"/>
        <v>1</v>
      </c>
      <c r="BC23" s="22">
        <f t="shared" si="25"/>
        <v>1</v>
      </c>
      <c r="BD23" s="22">
        <f t="shared" si="25"/>
        <v>1</v>
      </c>
      <c r="BE23" s="22">
        <f t="shared" si="25"/>
        <v>1</v>
      </c>
      <c r="BF23" s="22">
        <f t="shared" si="25"/>
        <v>1</v>
      </c>
      <c r="BG23" s="24">
        <f t="shared" si="25"/>
        <v>1</v>
      </c>
      <c r="BH23" s="22" t="str">
        <f t="shared" si="26"/>
        <v>Keras</v>
      </c>
    </row>
    <row r="24" spans="1:60" x14ac:dyDescent="0.25">
      <c r="A24" t="s">
        <v>37</v>
      </c>
      <c r="B24" t="str">
        <f t="shared" si="3"/>
        <v>Keras</v>
      </c>
      <c r="C24" s="15">
        <v>68.525781515222903</v>
      </c>
      <c r="D24" s="16">
        <v>69.559575403326605</v>
      </c>
      <c r="E24" s="16">
        <v>68.617900139679406</v>
      </c>
      <c r="F24" s="16">
        <v>89.754889762331203</v>
      </c>
      <c r="G24" s="16">
        <v>59.1790477346213</v>
      </c>
      <c r="H24" s="16">
        <v>72.958965772981799</v>
      </c>
      <c r="I24" s="16">
        <v>85.909357687131802</v>
      </c>
      <c r="J24" s="16">
        <v>60.830089569091797</v>
      </c>
      <c r="K24" s="17">
        <v>49.505508422851598</v>
      </c>
      <c r="L24" s="3" t="s">
        <v>11</v>
      </c>
      <c r="M24">
        <v>42.25</v>
      </c>
      <c r="N24" s="1">
        <f t="shared" si="4"/>
        <v>26.275781515222903</v>
      </c>
      <c r="O24" s="1">
        <f t="shared" si="5"/>
        <v>27.309575403326605</v>
      </c>
      <c r="P24" s="1">
        <f t="shared" si="6"/>
        <v>26.367900139679406</v>
      </c>
      <c r="Q24" s="1">
        <f t="shared" si="7"/>
        <v>47.504889762331203</v>
      </c>
      <c r="R24" s="1">
        <f t="shared" si="8"/>
        <v>16.9290477346213</v>
      </c>
      <c r="S24" s="1">
        <f t="shared" si="9"/>
        <v>30.708965772981799</v>
      </c>
      <c r="T24" s="1">
        <f t="shared" si="10"/>
        <v>43.659357687131802</v>
      </c>
      <c r="U24" s="1">
        <f t="shared" si="11"/>
        <v>18.580089569091797</v>
      </c>
      <c r="V24" s="1">
        <f t="shared" si="12"/>
        <v>7.255508422851598</v>
      </c>
      <c r="W24" s="13">
        <f t="shared" si="13"/>
        <v>7.255508422851598</v>
      </c>
      <c r="X24" s="8" t="str">
        <f t="shared" si="14"/>
        <v/>
      </c>
      <c r="Y24" s="9" t="str">
        <f t="shared" si="15"/>
        <v/>
      </c>
      <c r="Z24" s="9" t="str">
        <f t="shared" si="16"/>
        <v/>
      </c>
      <c r="AA24" s="9" t="str">
        <f t="shared" si="17"/>
        <v/>
      </c>
      <c r="AB24" s="9" t="str">
        <f t="shared" si="18"/>
        <v/>
      </c>
      <c r="AC24" s="9" t="str">
        <f t="shared" si="19"/>
        <v/>
      </c>
      <c r="AD24" s="9" t="str">
        <f t="shared" si="20"/>
        <v/>
      </c>
      <c r="AE24" s="9" t="str">
        <f t="shared" si="21"/>
        <v/>
      </c>
      <c r="AF24" s="9">
        <f t="shared" si="22"/>
        <v>1</v>
      </c>
      <c r="AG24" s="15" t="str">
        <f t="shared" si="23"/>
        <v/>
      </c>
      <c r="AH24" s="16" t="str">
        <f t="shared" si="23"/>
        <v/>
      </c>
      <c r="AI24" s="16" t="str">
        <f t="shared" si="23"/>
        <v/>
      </c>
      <c r="AJ24" s="16" t="str">
        <f t="shared" si="23"/>
        <v/>
      </c>
      <c r="AK24" s="16" t="str">
        <f t="shared" si="23"/>
        <v/>
      </c>
      <c r="AL24" s="16" t="str">
        <f t="shared" si="23"/>
        <v/>
      </c>
      <c r="AM24" s="16" t="str">
        <f t="shared" si="23"/>
        <v/>
      </c>
      <c r="AN24" s="16" t="str">
        <f t="shared" si="23"/>
        <v/>
      </c>
      <c r="AO24" s="17" t="str">
        <f t="shared" si="23"/>
        <v/>
      </c>
      <c r="AP24" s="23" t="str">
        <f t="shared" si="24"/>
        <v/>
      </c>
      <c r="AQ24" s="22" t="str">
        <f t="shared" si="24"/>
        <v/>
      </c>
      <c r="AR24" s="22" t="str">
        <f t="shared" si="24"/>
        <v/>
      </c>
      <c r="AS24" s="22" t="str">
        <f t="shared" si="24"/>
        <v/>
      </c>
      <c r="AT24" s="22" t="str">
        <f t="shared" si="24"/>
        <v/>
      </c>
      <c r="AU24" s="22" t="str">
        <f t="shared" si="24"/>
        <v/>
      </c>
      <c r="AV24" s="22" t="str">
        <f t="shared" si="24"/>
        <v/>
      </c>
      <c r="AW24" s="22" t="str">
        <f t="shared" si="24"/>
        <v/>
      </c>
      <c r="AX24" s="24">
        <f t="shared" si="24"/>
        <v>1</v>
      </c>
      <c r="AY24" s="23" t="str">
        <f t="shared" si="25"/>
        <v/>
      </c>
      <c r="AZ24" s="22" t="str">
        <f t="shared" si="25"/>
        <v/>
      </c>
      <c r="BA24" s="22" t="str">
        <f t="shared" si="25"/>
        <v/>
      </c>
      <c r="BB24" s="22" t="str">
        <f t="shared" si="25"/>
        <v/>
      </c>
      <c r="BC24" s="22" t="str">
        <f t="shared" si="25"/>
        <v/>
      </c>
      <c r="BD24" s="22" t="str">
        <f t="shared" si="25"/>
        <v/>
      </c>
      <c r="BE24" s="22" t="str">
        <f t="shared" si="25"/>
        <v/>
      </c>
      <c r="BF24" s="22" t="str">
        <f t="shared" si="25"/>
        <v/>
      </c>
      <c r="BG24" s="24">
        <f t="shared" si="25"/>
        <v>1</v>
      </c>
      <c r="BH24" s="22" t="str">
        <f t="shared" si="26"/>
        <v>Keras</v>
      </c>
    </row>
    <row r="25" spans="1:60" x14ac:dyDescent="0.25">
      <c r="A25" t="s">
        <v>38</v>
      </c>
      <c r="B25" t="str">
        <f t="shared" si="3"/>
        <v>Keras</v>
      </c>
      <c r="C25" s="15">
        <v>50.429705743124998</v>
      </c>
      <c r="D25" s="16">
        <v>51.199484739476503</v>
      </c>
      <c r="E25" s="16">
        <v>50.507805010732099</v>
      </c>
      <c r="F25" s="16">
        <v>50.693457512930699</v>
      </c>
      <c r="G25" s="16">
        <v>40.484530093503302</v>
      </c>
      <c r="H25" s="16">
        <v>47.614649958167298</v>
      </c>
      <c r="I25" s="16">
        <v>48.640201762215497</v>
      </c>
      <c r="J25" s="16">
        <v>39.620571136474602</v>
      </c>
      <c r="K25" s="17">
        <v>20.266651153564499</v>
      </c>
      <c r="L25" s="3" t="s">
        <v>11</v>
      </c>
      <c r="M25">
        <v>23.5</v>
      </c>
      <c r="N25" s="1">
        <f t="shared" si="4"/>
        <v>26.929705743124998</v>
      </c>
      <c r="O25" s="1">
        <f t="shared" si="5"/>
        <v>27.699484739476503</v>
      </c>
      <c r="P25" s="1">
        <f t="shared" si="6"/>
        <v>27.007805010732099</v>
      </c>
      <c r="Q25" s="1">
        <f t="shared" si="7"/>
        <v>27.193457512930699</v>
      </c>
      <c r="R25" s="1">
        <f t="shared" si="8"/>
        <v>16.984530093503302</v>
      </c>
      <c r="S25" s="1">
        <f t="shared" si="9"/>
        <v>24.114649958167298</v>
      </c>
      <c r="T25" s="1">
        <f t="shared" si="10"/>
        <v>25.140201762215497</v>
      </c>
      <c r="U25" s="1">
        <f t="shared" si="11"/>
        <v>16.120571136474602</v>
      </c>
      <c r="V25" s="1">
        <f t="shared" si="12"/>
        <v>3.2333488464355007</v>
      </c>
      <c r="W25" s="13">
        <f t="shared" si="13"/>
        <v>3.2333488464355007</v>
      </c>
      <c r="X25" s="8" t="str">
        <f t="shared" si="14"/>
        <v/>
      </c>
      <c r="Y25" s="9" t="str">
        <f t="shared" si="15"/>
        <v/>
      </c>
      <c r="Z25" s="9" t="str">
        <f t="shared" si="16"/>
        <v/>
      </c>
      <c r="AA25" s="9" t="str">
        <f t="shared" si="17"/>
        <v/>
      </c>
      <c r="AB25" s="9" t="str">
        <f t="shared" si="18"/>
        <v/>
      </c>
      <c r="AC25" s="9" t="str">
        <f t="shared" si="19"/>
        <v/>
      </c>
      <c r="AD25" s="9" t="str">
        <f t="shared" si="20"/>
        <v/>
      </c>
      <c r="AE25" s="9" t="str">
        <f t="shared" si="21"/>
        <v/>
      </c>
      <c r="AF25" s="9">
        <f t="shared" si="22"/>
        <v>1</v>
      </c>
      <c r="AG25" s="15" t="str">
        <f t="shared" si="23"/>
        <v/>
      </c>
      <c r="AH25" s="16" t="str">
        <f t="shared" si="23"/>
        <v/>
      </c>
      <c r="AI25" s="16" t="str">
        <f t="shared" si="23"/>
        <v/>
      </c>
      <c r="AJ25" s="16" t="str">
        <f t="shared" si="23"/>
        <v/>
      </c>
      <c r="AK25" s="16" t="str">
        <f t="shared" si="23"/>
        <v/>
      </c>
      <c r="AL25" s="16" t="str">
        <f t="shared" si="23"/>
        <v/>
      </c>
      <c r="AM25" s="16" t="str">
        <f t="shared" si="23"/>
        <v/>
      </c>
      <c r="AN25" s="16" t="str">
        <f t="shared" si="23"/>
        <v/>
      </c>
      <c r="AO25" s="17">
        <f t="shared" si="23"/>
        <v>1</v>
      </c>
      <c r="AP25" s="23" t="str">
        <f t="shared" si="24"/>
        <v/>
      </c>
      <c r="AQ25" s="22" t="str">
        <f t="shared" si="24"/>
        <v/>
      </c>
      <c r="AR25" s="22" t="str">
        <f t="shared" si="24"/>
        <v/>
      </c>
      <c r="AS25" s="22" t="str">
        <f t="shared" si="24"/>
        <v/>
      </c>
      <c r="AT25" s="22" t="str">
        <f t="shared" si="24"/>
        <v/>
      </c>
      <c r="AU25" s="22" t="str">
        <f t="shared" si="24"/>
        <v/>
      </c>
      <c r="AV25" s="22" t="str">
        <f t="shared" si="24"/>
        <v/>
      </c>
      <c r="AW25" s="22" t="str">
        <f t="shared" si="24"/>
        <v/>
      </c>
      <c r="AX25" s="24">
        <f t="shared" si="24"/>
        <v>1</v>
      </c>
      <c r="AY25" s="23" t="str">
        <f t="shared" si="25"/>
        <v/>
      </c>
      <c r="AZ25" s="22" t="str">
        <f t="shared" si="25"/>
        <v/>
      </c>
      <c r="BA25" s="22" t="str">
        <f t="shared" si="25"/>
        <v/>
      </c>
      <c r="BB25" s="22" t="str">
        <f t="shared" si="25"/>
        <v/>
      </c>
      <c r="BC25" s="22" t="str">
        <f t="shared" si="25"/>
        <v/>
      </c>
      <c r="BD25" s="22" t="str">
        <f t="shared" si="25"/>
        <v/>
      </c>
      <c r="BE25" s="22" t="str">
        <f t="shared" si="25"/>
        <v/>
      </c>
      <c r="BF25" s="22" t="str">
        <f t="shared" si="25"/>
        <v/>
      </c>
      <c r="BG25" s="24">
        <f t="shared" si="25"/>
        <v>1</v>
      </c>
      <c r="BH25" s="22" t="str">
        <f t="shared" si="26"/>
        <v>Keras</v>
      </c>
    </row>
    <row r="26" spans="1:60" x14ac:dyDescent="0.25">
      <c r="A26" t="s">
        <v>39</v>
      </c>
      <c r="B26" t="str">
        <f t="shared" si="3"/>
        <v/>
      </c>
      <c r="C26" s="15">
        <v>18.548274140777298</v>
      </c>
      <c r="D26" s="16">
        <v>19.5265270762666</v>
      </c>
      <c r="E26" s="16">
        <v>18.588143118953901</v>
      </c>
      <c r="F26" s="16">
        <v>27.552778218731401</v>
      </c>
      <c r="G26" s="16">
        <v>18.654536755187799</v>
      </c>
      <c r="H26" s="16">
        <v>19.409917988879101</v>
      </c>
      <c r="I26" s="16">
        <v>24.2420120108739</v>
      </c>
      <c r="J26" s="16">
        <v>23.683570861816399</v>
      </c>
      <c r="K26" s="17">
        <v>19.693994522094702</v>
      </c>
      <c r="L26" s="3" t="s">
        <v>10</v>
      </c>
      <c r="M26">
        <v>16</v>
      </c>
      <c r="N26" s="1" t="str">
        <f t="shared" si="4"/>
        <v/>
      </c>
      <c r="O26" s="1" t="str">
        <f t="shared" si="5"/>
        <v/>
      </c>
      <c r="P26" s="1" t="str">
        <f t="shared" si="6"/>
        <v/>
      </c>
      <c r="Q26" s="1" t="str">
        <f t="shared" si="7"/>
        <v/>
      </c>
      <c r="R26" s="1" t="str">
        <f t="shared" si="8"/>
        <v/>
      </c>
      <c r="S26" s="1" t="str">
        <f t="shared" si="9"/>
        <v/>
      </c>
      <c r="T26" s="1" t="str">
        <f t="shared" si="10"/>
        <v/>
      </c>
      <c r="U26" s="1" t="str">
        <f t="shared" si="11"/>
        <v/>
      </c>
      <c r="V26" s="1" t="str">
        <f t="shared" si="12"/>
        <v/>
      </c>
      <c r="W26" s="13">
        <f t="shared" si="13"/>
        <v>0</v>
      </c>
      <c r="X26" s="8" t="str">
        <f t="shared" si="14"/>
        <v/>
      </c>
      <c r="Y26" s="9" t="str">
        <f t="shared" si="15"/>
        <v/>
      </c>
      <c r="Z26" s="9" t="str">
        <f t="shared" si="16"/>
        <v/>
      </c>
      <c r="AA26" s="9" t="str">
        <f t="shared" si="17"/>
        <v/>
      </c>
      <c r="AB26" s="9" t="str">
        <f t="shared" si="18"/>
        <v/>
      </c>
      <c r="AC26" s="9" t="str">
        <f t="shared" si="19"/>
        <v/>
      </c>
      <c r="AD26" s="9" t="str">
        <f t="shared" si="20"/>
        <v/>
      </c>
      <c r="AE26" s="9" t="str">
        <f t="shared" si="21"/>
        <v/>
      </c>
      <c r="AF26" s="9" t="str">
        <f t="shared" si="22"/>
        <v/>
      </c>
      <c r="AG26" s="15" t="str">
        <f t="shared" si="23"/>
        <v/>
      </c>
      <c r="AH26" s="16" t="str">
        <f t="shared" si="23"/>
        <v/>
      </c>
      <c r="AI26" s="16" t="str">
        <f t="shared" si="23"/>
        <v/>
      </c>
      <c r="AJ26" s="16" t="str">
        <f t="shared" si="23"/>
        <v/>
      </c>
      <c r="AK26" s="16" t="str">
        <f t="shared" si="23"/>
        <v/>
      </c>
      <c r="AL26" s="16" t="str">
        <f t="shared" si="23"/>
        <v/>
      </c>
      <c r="AM26" s="16" t="str">
        <f t="shared" si="23"/>
        <v/>
      </c>
      <c r="AN26" s="16" t="str">
        <f t="shared" si="23"/>
        <v/>
      </c>
      <c r="AO26" s="17" t="str">
        <f t="shared" si="23"/>
        <v/>
      </c>
      <c r="AP26" s="23" t="str">
        <f t="shared" si="24"/>
        <v/>
      </c>
      <c r="AQ26" s="22" t="str">
        <f t="shared" si="24"/>
        <v/>
      </c>
      <c r="AR26" s="22" t="str">
        <f t="shared" si="24"/>
        <v/>
      </c>
      <c r="AS26" s="22" t="str">
        <f t="shared" si="24"/>
        <v/>
      </c>
      <c r="AT26" s="22" t="str">
        <f t="shared" si="24"/>
        <v/>
      </c>
      <c r="AU26" s="22" t="str">
        <f t="shared" si="24"/>
        <v/>
      </c>
      <c r="AV26" s="22" t="str">
        <f t="shared" si="24"/>
        <v/>
      </c>
      <c r="AW26" s="22" t="str">
        <f t="shared" si="24"/>
        <v/>
      </c>
      <c r="AX26" s="24" t="str">
        <f t="shared" si="24"/>
        <v/>
      </c>
      <c r="AY26" s="23" t="str">
        <f t="shared" si="25"/>
        <v/>
      </c>
      <c r="AZ26" s="22" t="str">
        <f t="shared" si="25"/>
        <v/>
      </c>
      <c r="BA26" s="22" t="str">
        <f t="shared" si="25"/>
        <v/>
      </c>
      <c r="BB26" s="22" t="str">
        <f t="shared" si="25"/>
        <v/>
      </c>
      <c r="BC26" s="22" t="str">
        <f t="shared" si="25"/>
        <v/>
      </c>
      <c r="BD26" s="22" t="str">
        <f t="shared" si="25"/>
        <v/>
      </c>
      <c r="BE26" s="22" t="str">
        <f t="shared" si="25"/>
        <v/>
      </c>
      <c r="BF26" s="22" t="str">
        <f t="shared" si="25"/>
        <v/>
      </c>
      <c r="BG26" s="24" t="str">
        <f t="shared" si="25"/>
        <v/>
      </c>
      <c r="BH26" s="22">
        <f t="shared" si="26"/>
        <v>0</v>
      </c>
    </row>
    <row r="27" spans="1:60" x14ac:dyDescent="0.25">
      <c r="A27" t="s">
        <v>40</v>
      </c>
      <c r="B27" t="str">
        <f t="shared" si="3"/>
        <v/>
      </c>
      <c r="C27" s="15">
        <v>51.732908218315401</v>
      </c>
      <c r="D27" s="16">
        <v>52.902742587043697</v>
      </c>
      <c r="E27" s="16">
        <v>51.829390515917602</v>
      </c>
      <c r="F27" s="16">
        <v>54.665666714384798</v>
      </c>
      <c r="G27" s="16">
        <v>42.157398657395198</v>
      </c>
      <c r="H27" s="16">
        <v>51.6458323202624</v>
      </c>
      <c r="I27" s="16">
        <v>52.893902692161902</v>
      </c>
      <c r="J27" s="16">
        <v>50.831741333007798</v>
      </c>
      <c r="K27" s="17">
        <v>55.062454223632798</v>
      </c>
      <c r="L27" s="3" t="s">
        <v>57</v>
      </c>
      <c r="M27">
        <v>-33</v>
      </c>
      <c r="N27" s="1" t="str">
        <f t="shared" si="4"/>
        <v/>
      </c>
      <c r="O27" s="1" t="str">
        <f t="shared" si="5"/>
        <v/>
      </c>
      <c r="P27" s="1" t="str">
        <f t="shared" si="6"/>
        <v/>
      </c>
      <c r="Q27" s="1" t="str">
        <f t="shared" si="7"/>
        <v/>
      </c>
      <c r="R27" s="1" t="str">
        <f t="shared" si="8"/>
        <v/>
      </c>
      <c r="S27" s="1" t="str">
        <f t="shared" si="9"/>
        <v/>
      </c>
      <c r="T27" s="1" t="str">
        <f t="shared" si="10"/>
        <v/>
      </c>
      <c r="U27" s="1" t="str">
        <f t="shared" si="11"/>
        <v/>
      </c>
      <c r="V27" s="1" t="str">
        <f t="shared" si="12"/>
        <v/>
      </c>
      <c r="W27" s="13">
        <f t="shared" si="13"/>
        <v>0</v>
      </c>
      <c r="X27" s="8" t="str">
        <f t="shared" si="14"/>
        <v/>
      </c>
      <c r="Y27" s="9" t="str">
        <f t="shared" si="15"/>
        <v/>
      </c>
      <c r="Z27" s="9" t="str">
        <f t="shared" si="16"/>
        <v/>
      </c>
      <c r="AA27" s="9" t="str">
        <f t="shared" si="17"/>
        <v/>
      </c>
      <c r="AB27" s="9" t="str">
        <f t="shared" si="18"/>
        <v/>
      </c>
      <c r="AC27" s="9" t="str">
        <f t="shared" si="19"/>
        <v/>
      </c>
      <c r="AD27" s="9" t="str">
        <f t="shared" si="20"/>
        <v/>
      </c>
      <c r="AE27" s="9" t="str">
        <f t="shared" si="21"/>
        <v/>
      </c>
      <c r="AF27" s="9" t="str">
        <f t="shared" si="22"/>
        <v/>
      </c>
      <c r="AG27" s="15" t="str">
        <f t="shared" si="23"/>
        <v/>
      </c>
      <c r="AH27" s="16" t="str">
        <f t="shared" si="23"/>
        <v/>
      </c>
      <c r="AI27" s="16" t="str">
        <f t="shared" si="23"/>
        <v/>
      </c>
      <c r="AJ27" s="16" t="str">
        <f t="shared" si="23"/>
        <v/>
      </c>
      <c r="AK27" s="16" t="str">
        <f t="shared" si="23"/>
        <v/>
      </c>
      <c r="AL27" s="16" t="str">
        <f t="shared" si="23"/>
        <v/>
      </c>
      <c r="AM27" s="16" t="str">
        <f t="shared" si="23"/>
        <v/>
      </c>
      <c r="AN27" s="16" t="str">
        <f t="shared" si="23"/>
        <v/>
      </c>
      <c r="AO27" s="17" t="str">
        <f t="shared" si="23"/>
        <v/>
      </c>
      <c r="AP27" s="23" t="str">
        <f t="shared" si="24"/>
        <v/>
      </c>
      <c r="AQ27" s="22" t="str">
        <f t="shared" si="24"/>
        <v/>
      </c>
      <c r="AR27" s="22" t="str">
        <f t="shared" si="24"/>
        <v/>
      </c>
      <c r="AS27" s="22" t="str">
        <f t="shared" si="24"/>
        <v/>
      </c>
      <c r="AT27" s="22" t="str">
        <f t="shared" si="24"/>
        <v/>
      </c>
      <c r="AU27" s="22" t="str">
        <f t="shared" si="24"/>
        <v/>
      </c>
      <c r="AV27" s="22" t="str">
        <f t="shared" si="24"/>
        <v/>
      </c>
      <c r="AW27" s="22" t="str">
        <f t="shared" si="24"/>
        <v/>
      </c>
      <c r="AX27" s="24" t="str">
        <f t="shared" si="24"/>
        <v/>
      </c>
      <c r="AY27" s="23" t="str">
        <f t="shared" si="25"/>
        <v/>
      </c>
      <c r="AZ27" s="22" t="str">
        <f t="shared" si="25"/>
        <v/>
      </c>
      <c r="BA27" s="22" t="str">
        <f t="shared" si="25"/>
        <v/>
      </c>
      <c r="BB27" s="22" t="str">
        <f t="shared" si="25"/>
        <v/>
      </c>
      <c r="BC27" s="22" t="str">
        <f t="shared" si="25"/>
        <v/>
      </c>
      <c r="BD27" s="22" t="str">
        <f t="shared" si="25"/>
        <v/>
      </c>
      <c r="BE27" s="22" t="str">
        <f t="shared" si="25"/>
        <v/>
      </c>
      <c r="BF27" s="22" t="str">
        <f t="shared" si="25"/>
        <v/>
      </c>
      <c r="BG27" s="24" t="str">
        <f t="shared" si="25"/>
        <v/>
      </c>
      <c r="BH27" s="22">
        <f t="shared" si="26"/>
        <v>0</v>
      </c>
    </row>
    <row r="28" spans="1:60" x14ac:dyDescent="0.25">
      <c r="A28" t="s">
        <v>41</v>
      </c>
      <c r="B28" t="str">
        <f t="shared" si="3"/>
        <v/>
      </c>
      <c r="C28" s="15">
        <v>20.424364039459199</v>
      </c>
      <c r="D28" s="16">
        <v>21.9462280928417</v>
      </c>
      <c r="E28" s="16">
        <v>20.4652114040667</v>
      </c>
      <c r="F28" s="16">
        <v>23.260561861976399</v>
      </c>
      <c r="G28" s="16">
        <v>13.931067760877699</v>
      </c>
      <c r="H28" s="16">
        <v>23.9206512615803</v>
      </c>
      <c r="I28" s="16">
        <v>26.826822001849699</v>
      </c>
      <c r="J28" s="16">
        <v>19.756069183349599</v>
      </c>
      <c r="K28" s="17">
        <v>29.307094573974599</v>
      </c>
      <c r="L28" s="3" t="s">
        <v>116</v>
      </c>
      <c r="M28">
        <v>3</v>
      </c>
      <c r="N28" s="1" t="str">
        <f t="shared" si="4"/>
        <v/>
      </c>
      <c r="O28" s="1" t="str">
        <f t="shared" si="5"/>
        <v/>
      </c>
      <c r="P28" s="1" t="str">
        <f t="shared" si="6"/>
        <v/>
      </c>
      <c r="Q28" s="1" t="str">
        <f t="shared" si="7"/>
        <v/>
      </c>
      <c r="R28" s="1" t="str">
        <f t="shared" si="8"/>
        <v/>
      </c>
      <c r="S28" s="1" t="str">
        <f t="shared" si="9"/>
        <v/>
      </c>
      <c r="T28" s="1" t="str">
        <f t="shared" si="10"/>
        <v/>
      </c>
      <c r="U28" s="1" t="str">
        <f t="shared" si="11"/>
        <v/>
      </c>
      <c r="V28" s="1" t="str">
        <f t="shared" si="12"/>
        <v/>
      </c>
      <c r="W28" s="13">
        <f t="shared" si="13"/>
        <v>0</v>
      </c>
      <c r="X28" s="8" t="str">
        <f t="shared" si="14"/>
        <v/>
      </c>
      <c r="Y28" s="9" t="str">
        <f t="shared" si="15"/>
        <v/>
      </c>
      <c r="Z28" s="9" t="str">
        <f t="shared" si="16"/>
        <v/>
      </c>
      <c r="AA28" s="9" t="str">
        <f t="shared" si="17"/>
        <v/>
      </c>
      <c r="AB28" s="9" t="str">
        <f t="shared" si="18"/>
        <v/>
      </c>
      <c r="AC28" s="9" t="str">
        <f t="shared" si="19"/>
        <v/>
      </c>
      <c r="AD28" s="9" t="str">
        <f t="shared" si="20"/>
        <v/>
      </c>
      <c r="AE28" s="9" t="str">
        <f t="shared" si="21"/>
        <v/>
      </c>
      <c r="AF28" s="9" t="str">
        <f t="shared" si="22"/>
        <v/>
      </c>
      <c r="AG28" s="15" t="str">
        <f t="shared" si="23"/>
        <v/>
      </c>
      <c r="AH28" s="16" t="str">
        <f t="shared" si="23"/>
        <v/>
      </c>
      <c r="AI28" s="16" t="str">
        <f t="shared" si="23"/>
        <v/>
      </c>
      <c r="AJ28" s="16" t="str">
        <f t="shared" si="23"/>
        <v/>
      </c>
      <c r="AK28" s="16" t="str">
        <f t="shared" si="23"/>
        <v/>
      </c>
      <c r="AL28" s="16" t="str">
        <f t="shared" si="23"/>
        <v/>
      </c>
      <c r="AM28" s="16" t="str">
        <f t="shared" si="23"/>
        <v/>
      </c>
      <c r="AN28" s="16" t="str">
        <f t="shared" si="23"/>
        <v/>
      </c>
      <c r="AO28" s="17" t="str">
        <f t="shared" si="23"/>
        <v/>
      </c>
      <c r="AP28" s="23" t="str">
        <f t="shared" si="24"/>
        <v/>
      </c>
      <c r="AQ28" s="22" t="str">
        <f t="shared" si="24"/>
        <v/>
      </c>
      <c r="AR28" s="22" t="str">
        <f t="shared" si="24"/>
        <v/>
      </c>
      <c r="AS28" s="22" t="str">
        <f t="shared" si="24"/>
        <v/>
      </c>
      <c r="AT28" s="22" t="str">
        <f t="shared" si="24"/>
        <v/>
      </c>
      <c r="AU28" s="22" t="str">
        <f t="shared" si="24"/>
        <v/>
      </c>
      <c r="AV28" s="22" t="str">
        <f t="shared" si="24"/>
        <v/>
      </c>
      <c r="AW28" s="22" t="str">
        <f t="shared" si="24"/>
        <v/>
      </c>
      <c r="AX28" s="24" t="str">
        <f t="shared" si="24"/>
        <v/>
      </c>
      <c r="AY28" s="23" t="str">
        <f t="shared" si="25"/>
        <v/>
      </c>
      <c r="AZ28" s="22" t="str">
        <f t="shared" si="25"/>
        <v/>
      </c>
      <c r="BA28" s="22" t="str">
        <f t="shared" si="25"/>
        <v/>
      </c>
      <c r="BB28" s="22" t="str">
        <f t="shared" si="25"/>
        <v/>
      </c>
      <c r="BC28" s="22" t="str">
        <f t="shared" si="25"/>
        <v/>
      </c>
      <c r="BD28" s="22" t="str">
        <f t="shared" si="25"/>
        <v/>
      </c>
      <c r="BE28" s="22" t="str">
        <f t="shared" si="25"/>
        <v/>
      </c>
      <c r="BF28" s="22" t="str">
        <f t="shared" si="25"/>
        <v/>
      </c>
      <c r="BG28" s="24" t="str">
        <f t="shared" si="25"/>
        <v/>
      </c>
      <c r="BH28" s="22">
        <f t="shared" si="26"/>
        <v>0</v>
      </c>
    </row>
    <row r="29" spans="1:60" x14ac:dyDescent="0.25">
      <c r="A29" t="s">
        <v>54</v>
      </c>
      <c r="B29" t="str">
        <f t="shared" si="3"/>
        <v>Cube</v>
      </c>
      <c r="C29" s="15">
        <v>26.364285397776101</v>
      </c>
      <c r="D29" s="16">
        <v>27.540472209342401</v>
      </c>
      <c r="E29" s="16">
        <v>26.373673761100001</v>
      </c>
      <c r="F29" s="16">
        <v>25.727612027983799</v>
      </c>
      <c r="G29" s="16">
        <v>29.197307394587298</v>
      </c>
      <c r="H29" s="16">
        <v>30.6074214479498</v>
      </c>
      <c r="I29" s="16">
        <v>39.736770393606299</v>
      </c>
      <c r="J29" s="16">
        <v>44.4650688171387</v>
      </c>
      <c r="K29" s="17">
        <v>21.467348098754901</v>
      </c>
      <c r="L29" s="3" t="s">
        <v>11</v>
      </c>
      <c r="M29">
        <v>52.25</v>
      </c>
      <c r="N29" s="1">
        <f t="shared" si="4"/>
        <v>25.885714602223899</v>
      </c>
      <c r="O29" s="1">
        <f t="shared" si="5"/>
        <v>24.709527790657599</v>
      </c>
      <c r="P29" s="1">
        <f t="shared" si="6"/>
        <v>25.876326238899999</v>
      </c>
      <c r="Q29" s="1">
        <f t="shared" si="7"/>
        <v>26.522387972016201</v>
      </c>
      <c r="R29" s="1">
        <f t="shared" si="8"/>
        <v>23.052692605412702</v>
      </c>
      <c r="S29" s="1">
        <f t="shared" si="9"/>
        <v>21.6425785520502</v>
      </c>
      <c r="T29" s="1">
        <f t="shared" si="10"/>
        <v>12.513229606393701</v>
      </c>
      <c r="U29" s="1">
        <f t="shared" si="11"/>
        <v>7.7849311828612997</v>
      </c>
      <c r="V29" s="1">
        <f t="shared" si="12"/>
        <v>30.782651901245099</v>
      </c>
      <c r="W29" s="13">
        <f t="shared" si="13"/>
        <v>7.7849311828612997</v>
      </c>
      <c r="X29" s="8" t="str">
        <f t="shared" si="14"/>
        <v/>
      </c>
      <c r="Y29" s="9" t="str">
        <f t="shared" si="15"/>
        <v/>
      </c>
      <c r="Z29" s="9" t="str">
        <f t="shared" si="16"/>
        <v/>
      </c>
      <c r="AA29" s="9" t="str">
        <f t="shared" si="17"/>
        <v/>
      </c>
      <c r="AB29" s="9" t="str">
        <f t="shared" si="18"/>
        <v/>
      </c>
      <c r="AC29" s="9" t="str">
        <f t="shared" si="19"/>
        <v/>
      </c>
      <c r="AD29" s="9" t="str">
        <f t="shared" si="20"/>
        <v/>
      </c>
      <c r="AE29" s="9">
        <f t="shared" si="21"/>
        <v>1</v>
      </c>
      <c r="AF29" s="9" t="str">
        <f t="shared" si="22"/>
        <v/>
      </c>
      <c r="AG29" s="15" t="str">
        <f t="shared" si="23"/>
        <v/>
      </c>
      <c r="AH29" s="16" t="str">
        <f t="shared" si="23"/>
        <v/>
      </c>
      <c r="AI29" s="16" t="str">
        <f t="shared" si="23"/>
        <v/>
      </c>
      <c r="AJ29" s="16" t="str">
        <f t="shared" si="23"/>
        <v/>
      </c>
      <c r="AK29" s="16" t="str">
        <f t="shared" si="23"/>
        <v/>
      </c>
      <c r="AL29" s="16" t="str">
        <f t="shared" si="23"/>
        <v/>
      </c>
      <c r="AM29" s="16" t="str">
        <f t="shared" si="23"/>
        <v/>
      </c>
      <c r="AN29" s="16" t="str">
        <f t="shared" si="23"/>
        <v/>
      </c>
      <c r="AO29" s="17" t="str">
        <f t="shared" si="23"/>
        <v/>
      </c>
      <c r="AP29" s="23" t="str">
        <f t="shared" si="24"/>
        <v/>
      </c>
      <c r="AQ29" s="22" t="str">
        <f t="shared" si="24"/>
        <v/>
      </c>
      <c r="AR29" s="22" t="str">
        <f t="shared" si="24"/>
        <v/>
      </c>
      <c r="AS29" s="22" t="str">
        <f t="shared" si="24"/>
        <v/>
      </c>
      <c r="AT29" s="22" t="str">
        <f t="shared" si="24"/>
        <v/>
      </c>
      <c r="AU29" s="22" t="str">
        <f t="shared" si="24"/>
        <v/>
      </c>
      <c r="AV29" s="22" t="str">
        <f t="shared" si="24"/>
        <v/>
      </c>
      <c r="AW29" s="22">
        <f t="shared" si="24"/>
        <v>1</v>
      </c>
      <c r="AX29" s="24" t="str">
        <f t="shared" si="24"/>
        <v/>
      </c>
      <c r="AY29" s="23" t="str">
        <f t="shared" si="25"/>
        <v/>
      </c>
      <c r="AZ29" s="22" t="str">
        <f t="shared" si="25"/>
        <v/>
      </c>
      <c r="BA29" s="22" t="str">
        <f t="shared" si="25"/>
        <v/>
      </c>
      <c r="BB29" s="22" t="str">
        <f t="shared" si="25"/>
        <v/>
      </c>
      <c r="BC29" s="22" t="str">
        <f t="shared" si="25"/>
        <v/>
      </c>
      <c r="BD29" s="22" t="str">
        <f t="shared" si="25"/>
        <v/>
      </c>
      <c r="BE29" s="22">
        <f t="shared" si="25"/>
        <v>1</v>
      </c>
      <c r="BF29" s="22">
        <f t="shared" si="25"/>
        <v>1</v>
      </c>
      <c r="BG29" s="24" t="str">
        <f t="shared" si="25"/>
        <v/>
      </c>
      <c r="BH29" s="22" t="str">
        <f t="shared" si="26"/>
        <v>Cube</v>
      </c>
    </row>
    <row r="30" spans="1:60" x14ac:dyDescent="0.25">
      <c r="A30" t="s">
        <v>42</v>
      </c>
      <c r="B30" t="str">
        <f t="shared" si="3"/>
        <v>gbm</v>
      </c>
      <c r="C30" s="15">
        <v>23.069435550345599</v>
      </c>
      <c r="D30" s="16">
        <v>24.4102458551091</v>
      </c>
      <c r="E30" s="16">
        <v>23.1200770703161</v>
      </c>
      <c r="F30" s="16">
        <v>25.386514389449399</v>
      </c>
      <c r="G30" s="16">
        <v>27.692351354936498</v>
      </c>
      <c r="H30" s="16">
        <v>30.353179422930602</v>
      </c>
      <c r="I30" s="16">
        <v>30.942786044128798</v>
      </c>
      <c r="J30" s="16">
        <v>22.2835693359375</v>
      </c>
      <c r="K30" s="17">
        <v>30.4144992828369</v>
      </c>
      <c r="L30" s="3" t="s">
        <v>11</v>
      </c>
      <c r="M30">
        <v>36</v>
      </c>
      <c r="N30" s="1">
        <f t="shared" si="4"/>
        <v>12.930564449654401</v>
      </c>
      <c r="O30" s="1">
        <f t="shared" si="5"/>
        <v>11.5897541448909</v>
      </c>
      <c r="P30" s="1">
        <f t="shared" si="6"/>
        <v>12.8799229296839</v>
      </c>
      <c r="Q30" s="1">
        <f t="shared" si="7"/>
        <v>10.613485610550601</v>
      </c>
      <c r="R30" s="1">
        <f t="shared" si="8"/>
        <v>8.3076486450635016</v>
      </c>
      <c r="S30" s="1">
        <f t="shared" si="9"/>
        <v>5.6468205770693984</v>
      </c>
      <c r="T30" s="1">
        <f t="shared" si="10"/>
        <v>5.0572139558712017</v>
      </c>
      <c r="U30" s="1">
        <f t="shared" si="11"/>
        <v>13.7164306640625</v>
      </c>
      <c r="V30" s="1">
        <f t="shared" si="12"/>
        <v>5.5855007171631001</v>
      </c>
      <c r="W30" s="13">
        <f t="shared" si="13"/>
        <v>5.0572139558712017</v>
      </c>
      <c r="X30" s="8" t="str">
        <f t="shared" si="14"/>
        <v/>
      </c>
      <c r="Y30" s="9" t="str">
        <f t="shared" si="15"/>
        <v/>
      </c>
      <c r="Z30" s="9" t="str">
        <f t="shared" si="16"/>
        <v/>
      </c>
      <c r="AA30" s="9" t="str">
        <f t="shared" si="17"/>
        <v/>
      </c>
      <c r="AB30" s="9" t="str">
        <f t="shared" si="18"/>
        <v/>
      </c>
      <c r="AC30" s="9" t="str">
        <f t="shared" si="19"/>
        <v/>
      </c>
      <c r="AD30" s="9">
        <f t="shared" si="20"/>
        <v>1</v>
      </c>
      <c r="AE30" s="9" t="str">
        <f t="shared" si="21"/>
        <v/>
      </c>
      <c r="AF30" s="9" t="str">
        <f t="shared" si="22"/>
        <v/>
      </c>
      <c r="AG30" s="15" t="str">
        <f t="shared" si="23"/>
        <v/>
      </c>
      <c r="AH30" s="16" t="str">
        <f t="shared" si="23"/>
        <v/>
      </c>
      <c r="AI30" s="16" t="str">
        <f t="shared" si="23"/>
        <v/>
      </c>
      <c r="AJ30" s="16" t="str">
        <f t="shared" si="23"/>
        <v/>
      </c>
      <c r="AK30" s="16" t="str">
        <f t="shared" si="23"/>
        <v/>
      </c>
      <c r="AL30" s="16" t="str">
        <f t="shared" si="23"/>
        <v/>
      </c>
      <c r="AM30" s="16" t="str">
        <f t="shared" si="23"/>
        <v/>
      </c>
      <c r="AN30" s="16" t="str">
        <f t="shared" si="23"/>
        <v/>
      </c>
      <c r="AO30" s="17" t="str">
        <f t="shared" si="23"/>
        <v/>
      </c>
      <c r="AP30" s="23" t="str">
        <f t="shared" si="24"/>
        <v/>
      </c>
      <c r="AQ30" s="22" t="str">
        <f t="shared" si="24"/>
        <v/>
      </c>
      <c r="AR30" s="22" t="str">
        <f t="shared" si="24"/>
        <v/>
      </c>
      <c r="AS30" s="22" t="str">
        <f t="shared" si="24"/>
        <v/>
      </c>
      <c r="AT30" s="22">
        <f t="shared" si="24"/>
        <v>1</v>
      </c>
      <c r="AU30" s="22">
        <f t="shared" si="24"/>
        <v>1</v>
      </c>
      <c r="AV30" s="22">
        <f t="shared" si="24"/>
        <v>1</v>
      </c>
      <c r="AW30" s="22" t="str">
        <f t="shared" si="24"/>
        <v/>
      </c>
      <c r="AX30" s="24">
        <f t="shared" si="24"/>
        <v>1</v>
      </c>
      <c r="AY30" s="23">
        <f t="shared" si="25"/>
        <v>1</v>
      </c>
      <c r="AZ30" s="22">
        <f t="shared" si="25"/>
        <v>1</v>
      </c>
      <c r="BA30" s="22">
        <f t="shared" si="25"/>
        <v>1</v>
      </c>
      <c r="BB30" s="22">
        <f t="shared" si="25"/>
        <v>1</v>
      </c>
      <c r="BC30" s="22">
        <f t="shared" si="25"/>
        <v>1</v>
      </c>
      <c r="BD30" s="22">
        <f t="shared" si="25"/>
        <v>1</v>
      </c>
      <c r="BE30" s="22">
        <f t="shared" si="25"/>
        <v>1</v>
      </c>
      <c r="BF30" s="22">
        <f t="shared" si="25"/>
        <v>1</v>
      </c>
      <c r="BG30" s="24">
        <f t="shared" si="25"/>
        <v>1</v>
      </c>
      <c r="BH30" s="22" t="str">
        <f t="shared" si="26"/>
        <v>gbm</v>
      </c>
    </row>
    <row r="31" spans="1:60" x14ac:dyDescent="0.25">
      <c r="A31" t="s">
        <v>43</v>
      </c>
      <c r="B31" t="str">
        <f t="shared" si="3"/>
        <v>Keras</v>
      </c>
      <c r="C31" s="15">
        <v>28.465494961552999</v>
      </c>
      <c r="D31" s="16">
        <v>30.020961800019201</v>
      </c>
      <c r="E31" s="16">
        <v>28.481863913431098</v>
      </c>
      <c r="F31" s="16">
        <v>28.645396834011201</v>
      </c>
      <c r="G31" s="16">
        <v>31.995731741857298</v>
      </c>
      <c r="H31" s="16">
        <v>31.275747815436599</v>
      </c>
      <c r="I31" s="16">
        <v>27.780983246472399</v>
      </c>
      <c r="J31" s="16">
        <v>27.3550701141357</v>
      </c>
      <c r="K31" s="17">
        <v>33.912216186523402</v>
      </c>
      <c r="L31" s="3" t="s">
        <v>11</v>
      </c>
      <c r="M31">
        <v>46</v>
      </c>
      <c r="N31" s="1">
        <f t="shared" si="4"/>
        <v>17.534505038447001</v>
      </c>
      <c r="O31" s="1">
        <f t="shared" si="5"/>
        <v>15.979038199980799</v>
      </c>
      <c r="P31" s="1">
        <f t="shared" si="6"/>
        <v>17.518136086568902</v>
      </c>
      <c r="Q31" s="1">
        <f t="shared" si="7"/>
        <v>17.354603165988799</v>
      </c>
      <c r="R31" s="1">
        <f t="shared" si="8"/>
        <v>14.004268258142702</v>
      </c>
      <c r="S31" s="1">
        <f t="shared" si="9"/>
        <v>14.724252184563401</v>
      </c>
      <c r="T31" s="1">
        <f t="shared" si="10"/>
        <v>18.219016753527601</v>
      </c>
      <c r="U31" s="1">
        <f t="shared" si="11"/>
        <v>18.6449298858643</v>
      </c>
      <c r="V31" s="1">
        <f t="shared" si="12"/>
        <v>12.087783813476598</v>
      </c>
      <c r="W31" s="13">
        <f t="shared" si="13"/>
        <v>12.087783813476598</v>
      </c>
      <c r="X31" s="8" t="str">
        <f t="shared" si="14"/>
        <v/>
      </c>
      <c r="Y31" s="9" t="str">
        <f t="shared" si="15"/>
        <v/>
      </c>
      <c r="Z31" s="9" t="str">
        <f t="shared" si="16"/>
        <v/>
      </c>
      <c r="AA31" s="9" t="str">
        <f t="shared" si="17"/>
        <v/>
      </c>
      <c r="AB31" s="9" t="str">
        <f t="shared" si="18"/>
        <v/>
      </c>
      <c r="AC31" s="9" t="str">
        <f t="shared" si="19"/>
        <v/>
      </c>
      <c r="AD31" s="9" t="str">
        <f t="shared" si="20"/>
        <v/>
      </c>
      <c r="AE31" s="9" t="str">
        <f t="shared" si="21"/>
        <v/>
      </c>
      <c r="AF31" s="9">
        <f t="shared" si="22"/>
        <v>1</v>
      </c>
      <c r="AG31" s="15" t="str">
        <f t="shared" si="23"/>
        <v/>
      </c>
      <c r="AH31" s="16" t="str">
        <f t="shared" si="23"/>
        <v/>
      </c>
      <c r="AI31" s="16" t="str">
        <f t="shared" si="23"/>
        <v/>
      </c>
      <c r="AJ31" s="16" t="str">
        <f t="shared" si="23"/>
        <v/>
      </c>
      <c r="AK31" s="16" t="str">
        <f t="shared" si="23"/>
        <v/>
      </c>
      <c r="AL31" s="16" t="str">
        <f t="shared" si="23"/>
        <v/>
      </c>
      <c r="AM31" s="16" t="str">
        <f t="shared" si="23"/>
        <v/>
      </c>
      <c r="AN31" s="16" t="str">
        <f t="shared" si="23"/>
        <v/>
      </c>
      <c r="AO31" s="17" t="str">
        <f t="shared" si="23"/>
        <v/>
      </c>
      <c r="AP31" s="23" t="str">
        <f t="shared" si="24"/>
        <v/>
      </c>
      <c r="AQ31" s="22" t="str">
        <f t="shared" si="24"/>
        <v/>
      </c>
      <c r="AR31" s="22" t="str">
        <f t="shared" si="24"/>
        <v/>
      </c>
      <c r="AS31" s="22" t="str">
        <f t="shared" si="24"/>
        <v/>
      </c>
      <c r="AT31" s="22" t="str">
        <f t="shared" si="24"/>
        <v/>
      </c>
      <c r="AU31" s="22" t="str">
        <f t="shared" si="24"/>
        <v/>
      </c>
      <c r="AV31" s="22" t="str">
        <f t="shared" si="24"/>
        <v/>
      </c>
      <c r="AW31" s="22" t="str">
        <f t="shared" si="24"/>
        <v/>
      </c>
      <c r="AX31" s="24" t="str">
        <f t="shared" si="24"/>
        <v/>
      </c>
      <c r="AY31" s="23" t="str">
        <f t="shared" si="25"/>
        <v/>
      </c>
      <c r="AZ31" s="22" t="str">
        <f t="shared" si="25"/>
        <v/>
      </c>
      <c r="BA31" s="22" t="str">
        <f t="shared" si="25"/>
        <v/>
      </c>
      <c r="BB31" s="22" t="str">
        <f t="shared" si="25"/>
        <v/>
      </c>
      <c r="BC31" s="22">
        <f t="shared" si="25"/>
        <v>1</v>
      </c>
      <c r="BD31" s="22">
        <f t="shared" si="25"/>
        <v>1</v>
      </c>
      <c r="BE31" s="22" t="str">
        <f t="shared" si="25"/>
        <v/>
      </c>
      <c r="BF31" s="22" t="str">
        <f t="shared" si="25"/>
        <v/>
      </c>
      <c r="BG31" s="24">
        <f t="shared" si="25"/>
        <v>1</v>
      </c>
      <c r="BH31" s="22" t="str">
        <f t="shared" si="26"/>
        <v>Keras</v>
      </c>
    </row>
    <row r="32" spans="1:60" x14ac:dyDescent="0.25">
      <c r="A32" t="s">
        <v>64</v>
      </c>
      <c r="B32" t="str">
        <f t="shared" si="3"/>
        <v>pls</v>
      </c>
      <c r="C32" s="15">
        <v>24.416635635472399</v>
      </c>
      <c r="D32" s="16">
        <v>25.966523281300798</v>
      </c>
      <c r="E32" s="16">
        <v>24.420128405912799</v>
      </c>
      <c r="F32" s="16">
        <v>28.480669562789799</v>
      </c>
      <c r="G32" s="16">
        <v>12.408916421646101</v>
      </c>
      <c r="H32" s="16">
        <v>20.2684386907498</v>
      </c>
      <c r="I32" s="16">
        <v>31.928617701882899</v>
      </c>
      <c r="J32" s="16">
        <v>25.325569152831999</v>
      </c>
      <c r="K32" s="17">
        <v>22.9427700042725</v>
      </c>
      <c r="L32" s="3" t="s">
        <v>11</v>
      </c>
      <c r="M32">
        <v>26</v>
      </c>
      <c r="N32" s="1">
        <f t="shared" si="4"/>
        <v>1.5833643645276005</v>
      </c>
      <c r="O32" s="1">
        <f t="shared" si="5"/>
        <v>3.3476718699201768E-2</v>
      </c>
      <c r="P32" s="1">
        <f t="shared" si="6"/>
        <v>1.5798715940872015</v>
      </c>
      <c r="Q32" s="1">
        <f t="shared" si="7"/>
        <v>2.4806695627897994</v>
      </c>
      <c r="R32" s="1">
        <f t="shared" si="8"/>
        <v>13.591083578353899</v>
      </c>
      <c r="S32" s="1">
        <f t="shared" si="9"/>
        <v>5.7315613092501998</v>
      </c>
      <c r="T32" s="1">
        <f t="shared" si="10"/>
        <v>5.9286177018828994</v>
      </c>
      <c r="U32" s="1">
        <f t="shared" si="11"/>
        <v>0.67443084716800072</v>
      </c>
      <c r="V32" s="1">
        <f t="shared" si="12"/>
        <v>3.0572299957275</v>
      </c>
      <c r="W32" s="13">
        <f t="shared" si="13"/>
        <v>3.3476718699201768E-2</v>
      </c>
      <c r="X32" s="8" t="str">
        <f t="shared" si="14"/>
        <v/>
      </c>
      <c r="Y32" s="9">
        <f t="shared" si="15"/>
        <v>1</v>
      </c>
      <c r="Z32" s="9" t="str">
        <f t="shared" si="16"/>
        <v/>
      </c>
      <c r="AA32" s="9" t="str">
        <f t="shared" si="17"/>
        <v/>
      </c>
      <c r="AB32" s="9" t="str">
        <f t="shared" si="18"/>
        <v/>
      </c>
      <c r="AC32" s="9" t="str">
        <f t="shared" si="19"/>
        <v/>
      </c>
      <c r="AD32" s="9" t="str">
        <f t="shared" si="20"/>
        <v/>
      </c>
      <c r="AE32" s="9" t="str">
        <f t="shared" si="21"/>
        <v/>
      </c>
      <c r="AF32" s="9" t="str">
        <f t="shared" si="22"/>
        <v/>
      </c>
      <c r="AG32" s="15">
        <f t="shared" si="23"/>
        <v>1</v>
      </c>
      <c r="AH32" s="16">
        <f t="shared" si="23"/>
        <v>1</v>
      </c>
      <c r="AI32" s="16">
        <f t="shared" si="23"/>
        <v>1</v>
      </c>
      <c r="AJ32" s="16">
        <f t="shared" si="23"/>
        <v>1</v>
      </c>
      <c r="AK32" s="16" t="str">
        <f t="shared" si="23"/>
        <v/>
      </c>
      <c r="AL32" s="16" t="str">
        <f t="shared" si="23"/>
        <v/>
      </c>
      <c r="AM32" s="16" t="str">
        <f t="shared" si="23"/>
        <v/>
      </c>
      <c r="AN32" s="16">
        <f t="shared" si="23"/>
        <v>1</v>
      </c>
      <c r="AO32" s="17">
        <f t="shared" si="23"/>
        <v>1</v>
      </c>
      <c r="AP32" s="23">
        <f t="shared" si="24"/>
        <v>1</v>
      </c>
      <c r="AQ32" s="22">
        <f t="shared" si="24"/>
        <v>1</v>
      </c>
      <c r="AR32" s="22">
        <f t="shared" si="24"/>
        <v>1</v>
      </c>
      <c r="AS32" s="22">
        <f t="shared" si="24"/>
        <v>1</v>
      </c>
      <c r="AT32" s="22" t="str">
        <f t="shared" si="24"/>
        <v/>
      </c>
      <c r="AU32" s="22">
        <f t="shared" si="24"/>
        <v>1</v>
      </c>
      <c r="AV32" s="22">
        <f t="shared" si="24"/>
        <v>1</v>
      </c>
      <c r="AW32" s="22">
        <f t="shared" si="24"/>
        <v>1</v>
      </c>
      <c r="AX32" s="24">
        <f t="shared" si="24"/>
        <v>1</v>
      </c>
      <c r="AY32" s="23">
        <f t="shared" si="25"/>
        <v>1</v>
      </c>
      <c r="AZ32" s="22">
        <f t="shared" si="25"/>
        <v>1</v>
      </c>
      <c r="BA32" s="22">
        <f t="shared" si="25"/>
        <v>1</v>
      </c>
      <c r="BB32" s="22">
        <f t="shared" si="25"/>
        <v>1</v>
      </c>
      <c r="BC32" s="22">
        <f t="shared" si="25"/>
        <v>1</v>
      </c>
      <c r="BD32" s="22">
        <f t="shared" si="25"/>
        <v>1</v>
      </c>
      <c r="BE32" s="22">
        <f t="shared" si="25"/>
        <v>1</v>
      </c>
      <c r="BF32" s="22">
        <f t="shared" si="25"/>
        <v>1</v>
      </c>
      <c r="BG32" s="24">
        <f t="shared" si="25"/>
        <v>1</v>
      </c>
      <c r="BH32" s="22" t="str">
        <f t="shared" si="26"/>
        <v>pls</v>
      </c>
    </row>
    <row r="33" spans="1:60" x14ac:dyDescent="0.25">
      <c r="A33" t="s">
        <v>44</v>
      </c>
      <c r="B33" t="str">
        <f t="shared" si="3"/>
        <v/>
      </c>
      <c r="C33" s="15">
        <v>23.407805469145501</v>
      </c>
      <c r="D33" s="16">
        <v>24.930733488026899</v>
      </c>
      <c r="E33" s="16">
        <v>23.461419799598499</v>
      </c>
      <c r="F33" s="16">
        <v>26.540909678627902</v>
      </c>
      <c r="G33" s="16">
        <v>22.1784047245987</v>
      </c>
      <c r="H33" s="16">
        <v>30.4438735720408</v>
      </c>
      <c r="I33" s="16">
        <v>25.7555628975656</v>
      </c>
      <c r="J33" s="16">
        <v>23.175920486450199</v>
      </c>
      <c r="K33" s="17">
        <v>26.528173446655298</v>
      </c>
      <c r="L33" s="3" t="s">
        <v>55</v>
      </c>
      <c r="M33">
        <v>-8</v>
      </c>
      <c r="N33" s="1" t="str">
        <f t="shared" si="4"/>
        <v/>
      </c>
      <c r="O33" s="1" t="str">
        <f t="shared" si="5"/>
        <v/>
      </c>
      <c r="P33" s="1" t="str">
        <f t="shared" si="6"/>
        <v/>
      </c>
      <c r="Q33" s="1" t="str">
        <f t="shared" si="7"/>
        <v/>
      </c>
      <c r="R33" s="1" t="str">
        <f t="shared" si="8"/>
        <v/>
      </c>
      <c r="S33" s="1" t="str">
        <f t="shared" si="9"/>
        <v/>
      </c>
      <c r="T33" s="1" t="str">
        <f t="shared" si="10"/>
        <v/>
      </c>
      <c r="U33" s="1" t="str">
        <f t="shared" si="11"/>
        <v/>
      </c>
      <c r="V33" s="1" t="str">
        <f t="shared" si="12"/>
        <v/>
      </c>
      <c r="W33" s="13">
        <f t="shared" si="13"/>
        <v>0</v>
      </c>
      <c r="X33" s="8" t="str">
        <f t="shared" si="14"/>
        <v/>
      </c>
      <c r="Y33" s="9" t="str">
        <f t="shared" si="15"/>
        <v/>
      </c>
      <c r="Z33" s="9" t="str">
        <f t="shared" si="16"/>
        <v/>
      </c>
      <c r="AA33" s="9" t="str">
        <f t="shared" si="17"/>
        <v/>
      </c>
      <c r="AB33" s="9" t="str">
        <f t="shared" si="18"/>
        <v/>
      </c>
      <c r="AC33" s="9" t="str">
        <f t="shared" si="19"/>
        <v/>
      </c>
      <c r="AD33" s="9" t="str">
        <f t="shared" si="20"/>
        <v/>
      </c>
      <c r="AE33" s="9" t="str">
        <f t="shared" si="21"/>
        <v/>
      </c>
      <c r="AF33" s="9" t="str">
        <f t="shared" si="22"/>
        <v/>
      </c>
      <c r="AG33" s="15" t="str">
        <f t="shared" si="23"/>
        <v/>
      </c>
      <c r="AH33" s="16" t="str">
        <f t="shared" si="23"/>
        <v/>
      </c>
      <c r="AI33" s="16" t="str">
        <f t="shared" si="23"/>
        <v/>
      </c>
      <c r="AJ33" s="16" t="str">
        <f t="shared" si="23"/>
        <v/>
      </c>
      <c r="AK33" s="16" t="str">
        <f t="shared" si="23"/>
        <v/>
      </c>
      <c r="AL33" s="16" t="str">
        <f t="shared" si="23"/>
        <v/>
      </c>
      <c r="AM33" s="16" t="str">
        <f t="shared" si="23"/>
        <v/>
      </c>
      <c r="AN33" s="16" t="str">
        <f t="shared" si="23"/>
        <v/>
      </c>
      <c r="AO33" s="17" t="str">
        <f t="shared" si="23"/>
        <v/>
      </c>
      <c r="AP33" s="23" t="str">
        <f t="shared" si="24"/>
        <v/>
      </c>
      <c r="AQ33" s="22" t="str">
        <f t="shared" si="24"/>
        <v/>
      </c>
      <c r="AR33" s="22" t="str">
        <f t="shared" si="24"/>
        <v/>
      </c>
      <c r="AS33" s="22" t="str">
        <f t="shared" si="24"/>
        <v/>
      </c>
      <c r="AT33" s="22" t="str">
        <f t="shared" si="24"/>
        <v/>
      </c>
      <c r="AU33" s="22" t="str">
        <f t="shared" si="24"/>
        <v/>
      </c>
      <c r="AV33" s="22" t="str">
        <f t="shared" si="24"/>
        <v/>
      </c>
      <c r="AW33" s="22" t="str">
        <f t="shared" si="24"/>
        <v/>
      </c>
      <c r="AX33" s="24" t="str">
        <f t="shared" si="24"/>
        <v/>
      </c>
      <c r="AY33" s="23" t="str">
        <f t="shared" si="25"/>
        <v/>
      </c>
      <c r="AZ33" s="22" t="str">
        <f t="shared" si="25"/>
        <v/>
      </c>
      <c r="BA33" s="22" t="str">
        <f t="shared" si="25"/>
        <v/>
      </c>
      <c r="BB33" s="22" t="str">
        <f t="shared" si="25"/>
        <v/>
      </c>
      <c r="BC33" s="22" t="str">
        <f t="shared" si="25"/>
        <v/>
      </c>
      <c r="BD33" s="22" t="str">
        <f t="shared" si="25"/>
        <v/>
      </c>
      <c r="BE33" s="22" t="str">
        <f t="shared" si="25"/>
        <v/>
      </c>
      <c r="BF33" s="22" t="str">
        <f t="shared" si="25"/>
        <v/>
      </c>
      <c r="BG33" s="24" t="str">
        <f t="shared" si="25"/>
        <v/>
      </c>
      <c r="BH33" s="22">
        <f t="shared" si="26"/>
        <v>0</v>
      </c>
    </row>
    <row r="34" spans="1:60" x14ac:dyDescent="0.25">
      <c r="A34" t="s">
        <v>45</v>
      </c>
      <c r="B34" t="str">
        <f t="shared" si="3"/>
        <v>gbm</v>
      </c>
      <c r="C34" s="15">
        <v>19.156949129445</v>
      </c>
      <c r="D34" s="16">
        <v>20.163882768984202</v>
      </c>
      <c r="E34" s="16">
        <v>19.1958578847984</v>
      </c>
      <c r="F34" s="16">
        <v>27.0888325467022</v>
      </c>
      <c r="G34" s="16">
        <v>22.825429390169099</v>
      </c>
      <c r="H34" s="16">
        <v>21.5731859067496</v>
      </c>
      <c r="I34" s="16">
        <v>23.426459087227698</v>
      </c>
      <c r="J34" s="16">
        <v>21.9775695800781</v>
      </c>
      <c r="K34" s="17">
        <v>22.0533237457275</v>
      </c>
      <c r="L34" s="3" t="s">
        <v>11</v>
      </c>
      <c r="M34">
        <v>24</v>
      </c>
      <c r="N34" s="1">
        <f t="shared" si="4"/>
        <v>4.8430508705550004</v>
      </c>
      <c r="O34" s="1">
        <f t="shared" si="5"/>
        <v>3.8361172310157983</v>
      </c>
      <c r="P34" s="1">
        <f t="shared" si="6"/>
        <v>4.8041421152015999</v>
      </c>
      <c r="Q34" s="1">
        <f t="shared" si="7"/>
        <v>3.0888325467022</v>
      </c>
      <c r="R34" s="1">
        <f t="shared" si="8"/>
        <v>1.1745706098309014</v>
      </c>
      <c r="S34" s="1">
        <f t="shared" si="9"/>
        <v>2.4268140932503997</v>
      </c>
      <c r="T34" s="1">
        <f t="shared" si="10"/>
        <v>0.57354091277230168</v>
      </c>
      <c r="U34" s="1">
        <f t="shared" si="11"/>
        <v>2.0224304199218999</v>
      </c>
      <c r="V34" s="1">
        <f t="shared" si="12"/>
        <v>1.9466762542725</v>
      </c>
      <c r="W34" s="13">
        <f t="shared" si="13"/>
        <v>0.57354091277230168</v>
      </c>
      <c r="X34" s="8" t="str">
        <f t="shared" si="14"/>
        <v/>
      </c>
      <c r="Y34" s="9" t="str">
        <f t="shared" si="15"/>
        <v/>
      </c>
      <c r="Z34" s="9" t="str">
        <f t="shared" si="16"/>
        <v/>
      </c>
      <c r="AA34" s="9" t="str">
        <f t="shared" si="17"/>
        <v/>
      </c>
      <c r="AB34" s="9" t="str">
        <f t="shared" si="18"/>
        <v/>
      </c>
      <c r="AC34" s="9" t="str">
        <f t="shared" si="19"/>
        <v/>
      </c>
      <c r="AD34" s="9">
        <f t="shared" si="20"/>
        <v>1</v>
      </c>
      <c r="AE34" s="9" t="str">
        <f t="shared" si="21"/>
        <v/>
      </c>
      <c r="AF34" s="9" t="str">
        <f t="shared" si="22"/>
        <v/>
      </c>
      <c r="AG34" s="15">
        <f t="shared" si="23"/>
        <v>1</v>
      </c>
      <c r="AH34" s="16">
        <f t="shared" si="23"/>
        <v>1</v>
      </c>
      <c r="AI34" s="16">
        <f t="shared" si="23"/>
        <v>1</v>
      </c>
      <c r="AJ34" s="16">
        <f t="shared" si="23"/>
        <v>1</v>
      </c>
      <c r="AK34" s="16">
        <f t="shared" si="23"/>
        <v>1</v>
      </c>
      <c r="AL34" s="16">
        <f t="shared" si="23"/>
        <v>1</v>
      </c>
      <c r="AM34" s="16">
        <f t="shared" si="23"/>
        <v>1</v>
      </c>
      <c r="AN34" s="16">
        <f t="shared" si="23"/>
        <v>1</v>
      </c>
      <c r="AO34" s="17">
        <f t="shared" si="23"/>
        <v>1</v>
      </c>
      <c r="AP34" s="23">
        <f t="shared" si="24"/>
        <v>1</v>
      </c>
      <c r="AQ34" s="22">
        <f t="shared" si="24"/>
        <v>1</v>
      </c>
      <c r="AR34" s="22">
        <f t="shared" si="24"/>
        <v>1</v>
      </c>
      <c r="AS34" s="22">
        <f t="shared" si="24"/>
        <v>1</v>
      </c>
      <c r="AT34" s="22">
        <f t="shared" si="24"/>
        <v>1</v>
      </c>
      <c r="AU34" s="22">
        <f t="shared" si="24"/>
        <v>1</v>
      </c>
      <c r="AV34" s="22">
        <f t="shared" si="24"/>
        <v>1</v>
      </c>
      <c r="AW34" s="22">
        <f t="shared" si="24"/>
        <v>1</v>
      </c>
      <c r="AX34" s="24">
        <f t="shared" si="24"/>
        <v>1</v>
      </c>
      <c r="AY34" s="23">
        <f t="shared" si="25"/>
        <v>1</v>
      </c>
      <c r="AZ34" s="22">
        <f t="shared" si="25"/>
        <v>1</v>
      </c>
      <c r="BA34" s="22">
        <f t="shared" si="25"/>
        <v>1</v>
      </c>
      <c r="BB34" s="22">
        <f t="shared" si="25"/>
        <v>1</v>
      </c>
      <c r="BC34" s="22">
        <f t="shared" si="25"/>
        <v>1</v>
      </c>
      <c r="BD34" s="22">
        <f t="shared" si="25"/>
        <v>1</v>
      </c>
      <c r="BE34" s="22">
        <f t="shared" si="25"/>
        <v>1</v>
      </c>
      <c r="BF34" s="22">
        <f t="shared" si="25"/>
        <v>1</v>
      </c>
      <c r="BG34" s="24">
        <f t="shared" si="25"/>
        <v>1</v>
      </c>
      <c r="BH34" s="22" t="str">
        <f t="shared" si="26"/>
        <v>gbm</v>
      </c>
    </row>
    <row r="35" spans="1:60" x14ac:dyDescent="0.25">
      <c r="A35" t="s">
        <v>46</v>
      </c>
      <c r="B35" t="str">
        <f t="shared" si="3"/>
        <v>linReg</v>
      </c>
      <c r="C35" s="15">
        <v>41.151176686238799</v>
      </c>
      <c r="D35" s="16">
        <v>42.518447839657597</v>
      </c>
      <c r="E35" s="16">
        <v>41.2129414071049</v>
      </c>
      <c r="F35" s="16">
        <v>47.077163994061401</v>
      </c>
      <c r="G35" s="16">
        <v>47.560908219934902</v>
      </c>
      <c r="H35" s="16">
        <v>43.914371698379</v>
      </c>
      <c r="I35" s="16">
        <v>43.645069011796402</v>
      </c>
      <c r="J35" s="16">
        <v>41.870468139648402</v>
      </c>
      <c r="K35" s="17">
        <v>54.932613372802699</v>
      </c>
      <c r="L35" s="3" t="s">
        <v>11</v>
      </c>
      <c r="M35">
        <v>31.75</v>
      </c>
      <c r="N35" s="1">
        <f t="shared" si="4"/>
        <v>9.4011766862387987</v>
      </c>
      <c r="O35" s="1">
        <f t="shared" si="5"/>
        <v>10.768447839657597</v>
      </c>
      <c r="P35" s="1">
        <f t="shared" si="6"/>
        <v>9.4629414071048998</v>
      </c>
      <c r="Q35" s="1">
        <f t="shared" si="7"/>
        <v>15.327163994061401</v>
      </c>
      <c r="R35" s="1">
        <f t="shared" si="8"/>
        <v>15.810908219934902</v>
      </c>
      <c r="S35" s="1">
        <f t="shared" si="9"/>
        <v>12.164371698379</v>
      </c>
      <c r="T35" s="1">
        <f t="shared" si="10"/>
        <v>11.895069011796402</v>
      </c>
      <c r="U35" s="1">
        <f t="shared" si="11"/>
        <v>10.120468139648402</v>
      </c>
      <c r="V35" s="1">
        <f t="shared" si="12"/>
        <v>23.182613372802699</v>
      </c>
      <c r="W35" s="13">
        <f t="shared" si="13"/>
        <v>9.4011766862387987</v>
      </c>
      <c r="X35" s="8">
        <f t="shared" si="14"/>
        <v>1</v>
      </c>
      <c r="Y35" s="9" t="str">
        <f t="shared" si="15"/>
        <v/>
      </c>
      <c r="Z35" s="9" t="str">
        <f t="shared" si="16"/>
        <v/>
      </c>
      <c r="AA35" s="9" t="str">
        <f t="shared" si="17"/>
        <v/>
      </c>
      <c r="AB35" s="9" t="str">
        <f t="shared" si="18"/>
        <v/>
      </c>
      <c r="AC35" s="9" t="str">
        <f t="shared" si="19"/>
        <v/>
      </c>
      <c r="AD35" s="9" t="str">
        <f t="shared" si="20"/>
        <v/>
      </c>
      <c r="AE35" s="9" t="str">
        <f t="shared" si="21"/>
        <v/>
      </c>
      <c r="AF35" s="9" t="str">
        <f t="shared" si="22"/>
        <v/>
      </c>
      <c r="AG35" s="15" t="str">
        <f t="shared" si="23"/>
        <v/>
      </c>
      <c r="AH35" s="16" t="str">
        <f t="shared" si="23"/>
        <v/>
      </c>
      <c r="AI35" s="16" t="str">
        <f t="shared" si="23"/>
        <v/>
      </c>
      <c r="AJ35" s="16" t="str">
        <f t="shared" si="23"/>
        <v/>
      </c>
      <c r="AK35" s="16" t="str">
        <f t="shared" si="23"/>
        <v/>
      </c>
      <c r="AL35" s="16" t="str">
        <f t="shared" si="23"/>
        <v/>
      </c>
      <c r="AM35" s="16" t="str">
        <f t="shared" si="23"/>
        <v/>
      </c>
      <c r="AN35" s="16" t="str">
        <f t="shared" si="23"/>
        <v/>
      </c>
      <c r="AO35" s="17" t="str">
        <f t="shared" si="23"/>
        <v/>
      </c>
      <c r="AP35" s="23">
        <f t="shared" si="24"/>
        <v>1</v>
      </c>
      <c r="AQ35" s="22" t="str">
        <f t="shared" si="24"/>
        <v/>
      </c>
      <c r="AR35" s="22">
        <f t="shared" si="24"/>
        <v>1</v>
      </c>
      <c r="AS35" s="22" t="str">
        <f t="shared" si="24"/>
        <v/>
      </c>
      <c r="AT35" s="22" t="str">
        <f t="shared" si="24"/>
        <v/>
      </c>
      <c r="AU35" s="22" t="str">
        <f t="shared" si="24"/>
        <v/>
      </c>
      <c r="AV35" s="22" t="str">
        <f t="shared" si="24"/>
        <v/>
      </c>
      <c r="AW35" s="22" t="str">
        <f t="shared" si="24"/>
        <v/>
      </c>
      <c r="AX35" s="24" t="str">
        <f t="shared" si="24"/>
        <v/>
      </c>
      <c r="AY35" s="23">
        <f t="shared" si="25"/>
        <v>1</v>
      </c>
      <c r="AZ35" s="22">
        <f t="shared" si="25"/>
        <v>1</v>
      </c>
      <c r="BA35" s="22">
        <f t="shared" si="25"/>
        <v>1</v>
      </c>
      <c r="BB35" s="22" t="str">
        <f t="shared" si="25"/>
        <v/>
      </c>
      <c r="BC35" s="22" t="str">
        <f t="shared" si="25"/>
        <v/>
      </c>
      <c r="BD35" s="22">
        <f t="shared" si="25"/>
        <v>1</v>
      </c>
      <c r="BE35" s="22">
        <f t="shared" si="25"/>
        <v>1</v>
      </c>
      <c r="BF35" s="22">
        <f t="shared" si="25"/>
        <v>1</v>
      </c>
      <c r="BG35" s="24" t="str">
        <f t="shared" si="25"/>
        <v/>
      </c>
      <c r="BH35" s="22" t="str">
        <f t="shared" si="26"/>
        <v>linReg</v>
      </c>
    </row>
    <row r="36" spans="1:60" x14ac:dyDescent="0.25">
      <c r="A36" t="s">
        <v>47</v>
      </c>
      <c r="B36" t="str">
        <f t="shared" si="3"/>
        <v>Keras</v>
      </c>
      <c r="C36" s="15">
        <v>25.322376557546601</v>
      </c>
      <c r="D36" s="16">
        <v>26.655705570154002</v>
      </c>
      <c r="E36" s="16">
        <v>25.336280842523902</v>
      </c>
      <c r="F36" s="16">
        <v>23.609240006483201</v>
      </c>
      <c r="G36" s="16">
        <v>36.165430056194303</v>
      </c>
      <c r="H36" s="16">
        <v>26.875670009067701</v>
      </c>
      <c r="I36" s="16">
        <v>20.639589205579799</v>
      </c>
      <c r="J36" s="16">
        <v>19.735069274902301</v>
      </c>
      <c r="K36" s="17">
        <v>43.516185760497997</v>
      </c>
      <c r="L36" s="3" t="s">
        <v>11</v>
      </c>
      <c r="M36">
        <v>41.5</v>
      </c>
      <c r="N36" s="1">
        <f t="shared" si="4"/>
        <v>16.177623442453399</v>
      </c>
      <c r="O36" s="1">
        <f t="shared" si="5"/>
        <v>14.844294429845998</v>
      </c>
      <c r="P36" s="1">
        <f t="shared" si="6"/>
        <v>16.163719157476098</v>
      </c>
      <c r="Q36" s="1">
        <f t="shared" si="7"/>
        <v>17.890759993516799</v>
      </c>
      <c r="R36" s="1">
        <f t="shared" si="8"/>
        <v>5.3345699438056968</v>
      </c>
      <c r="S36" s="1">
        <f t="shared" si="9"/>
        <v>14.624329990932299</v>
      </c>
      <c r="T36" s="1">
        <f t="shared" si="10"/>
        <v>20.860410794420201</v>
      </c>
      <c r="U36" s="1">
        <f t="shared" si="11"/>
        <v>21.764930725097699</v>
      </c>
      <c r="V36" s="1">
        <f t="shared" si="12"/>
        <v>2.0161857604979971</v>
      </c>
      <c r="W36" s="13">
        <f t="shared" si="13"/>
        <v>2.0161857604979971</v>
      </c>
      <c r="X36" s="8" t="str">
        <f t="shared" si="14"/>
        <v/>
      </c>
      <c r="Y36" s="9" t="str">
        <f t="shared" si="15"/>
        <v/>
      </c>
      <c r="Z36" s="9" t="str">
        <f t="shared" si="16"/>
        <v/>
      </c>
      <c r="AA36" s="9" t="str">
        <f t="shared" si="17"/>
        <v/>
      </c>
      <c r="AB36" s="9" t="str">
        <f t="shared" si="18"/>
        <v/>
      </c>
      <c r="AC36" s="9" t="str">
        <f t="shared" si="19"/>
        <v/>
      </c>
      <c r="AD36" s="9" t="str">
        <f t="shared" si="20"/>
        <v/>
      </c>
      <c r="AE36" s="9" t="str">
        <f t="shared" si="21"/>
        <v/>
      </c>
      <c r="AF36" s="9">
        <f t="shared" si="22"/>
        <v>1</v>
      </c>
      <c r="AG36" s="15" t="str">
        <f t="shared" si="23"/>
        <v/>
      </c>
      <c r="AH36" s="16" t="str">
        <f t="shared" si="23"/>
        <v/>
      </c>
      <c r="AI36" s="16" t="str">
        <f t="shared" si="23"/>
        <v/>
      </c>
      <c r="AJ36" s="16" t="str">
        <f t="shared" si="23"/>
        <v/>
      </c>
      <c r="AK36" s="16" t="str">
        <f t="shared" si="23"/>
        <v/>
      </c>
      <c r="AL36" s="16" t="str">
        <f t="shared" si="23"/>
        <v/>
      </c>
      <c r="AM36" s="16" t="str">
        <f t="shared" si="23"/>
        <v/>
      </c>
      <c r="AN36" s="16" t="str">
        <f t="shared" si="23"/>
        <v/>
      </c>
      <c r="AO36" s="17">
        <f t="shared" si="23"/>
        <v>1</v>
      </c>
      <c r="AP36" s="23" t="str">
        <f t="shared" si="24"/>
        <v/>
      </c>
      <c r="AQ36" s="22" t="str">
        <f t="shared" si="24"/>
        <v/>
      </c>
      <c r="AR36" s="22" t="str">
        <f t="shared" si="24"/>
        <v/>
      </c>
      <c r="AS36" s="22" t="str">
        <f t="shared" si="24"/>
        <v/>
      </c>
      <c r="AT36" s="22">
        <f t="shared" si="24"/>
        <v>1</v>
      </c>
      <c r="AU36" s="22" t="str">
        <f t="shared" si="24"/>
        <v/>
      </c>
      <c r="AV36" s="22" t="str">
        <f t="shared" si="24"/>
        <v/>
      </c>
      <c r="AW36" s="22" t="str">
        <f t="shared" si="24"/>
        <v/>
      </c>
      <c r="AX36" s="24">
        <f t="shared" si="24"/>
        <v>1</v>
      </c>
      <c r="AY36" s="23" t="str">
        <f t="shared" si="25"/>
        <v/>
      </c>
      <c r="AZ36" s="22">
        <f t="shared" si="25"/>
        <v>1</v>
      </c>
      <c r="BA36" s="22" t="str">
        <f t="shared" si="25"/>
        <v/>
      </c>
      <c r="BB36" s="22" t="str">
        <f t="shared" si="25"/>
        <v/>
      </c>
      <c r="BC36" s="22">
        <f t="shared" si="25"/>
        <v>1</v>
      </c>
      <c r="BD36" s="22">
        <f t="shared" si="25"/>
        <v>1</v>
      </c>
      <c r="BE36" s="22" t="str">
        <f t="shared" si="25"/>
        <v/>
      </c>
      <c r="BF36" s="22" t="str">
        <f t="shared" si="25"/>
        <v/>
      </c>
      <c r="BG36" s="24">
        <f t="shared" si="25"/>
        <v>1</v>
      </c>
      <c r="BH36" s="22" t="str">
        <f t="shared" si="26"/>
        <v>Keras</v>
      </c>
    </row>
    <row r="37" spans="1:60" x14ac:dyDescent="0.25">
      <c r="A37" t="s">
        <v>48</v>
      </c>
      <c r="B37" t="str">
        <f t="shared" si="3"/>
        <v/>
      </c>
      <c r="C37" s="15">
        <v>18.5407959945714</v>
      </c>
      <c r="D37" s="16">
        <v>19.552609312955202</v>
      </c>
      <c r="E37" s="16">
        <v>18.516718406260999</v>
      </c>
      <c r="F37" s="16">
        <v>28.712642398804402</v>
      </c>
      <c r="G37" s="16">
        <v>10.430358976329</v>
      </c>
      <c r="H37" s="16">
        <v>18.9194271060658</v>
      </c>
      <c r="I37" s="16">
        <v>30.348318846520801</v>
      </c>
      <c r="J37" s="16">
        <v>20.708070755004901</v>
      </c>
      <c r="K37" s="17">
        <v>25.975267410278299</v>
      </c>
      <c r="L37" s="3" t="s">
        <v>122</v>
      </c>
      <c r="M37">
        <v>13</v>
      </c>
      <c r="N37" s="1" t="str">
        <f t="shared" si="4"/>
        <v/>
      </c>
      <c r="O37" s="1" t="str">
        <f t="shared" si="5"/>
        <v/>
      </c>
      <c r="P37" s="1" t="str">
        <f t="shared" si="6"/>
        <v/>
      </c>
      <c r="Q37" s="1" t="str">
        <f t="shared" si="7"/>
        <v/>
      </c>
      <c r="R37" s="1" t="str">
        <f t="shared" si="8"/>
        <v/>
      </c>
      <c r="S37" s="1" t="str">
        <f t="shared" si="9"/>
        <v/>
      </c>
      <c r="T37" s="1" t="str">
        <f t="shared" si="10"/>
        <v/>
      </c>
      <c r="U37" s="1" t="str">
        <f t="shared" si="11"/>
        <v/>
      </c>
      <c r="V37" s="1" t="str">
        <f t="shared" si="12"/>
        <v/>
      </c>
      <c r="W37" s="13">
        <f t="shared" si="13"/>
        <v>0</v>
      </c>
      <c r="X37" s="8" t="str">
        <f t="shared" si="14"/>
        <v/>
      </c>
      <c r="Y37" s="9" t="str">
        <f t="shared" si="15"/>
        <v/>
      </c>
      <c r="Z37" s="9" t="str">
        <f t="shared" si="16"/>
        <v/>
      </c>
      <c r="AA37" s="9" t="str">
        <f t="shared" si="17"/>
        <v/>
      </c>
      <c r="AB37" s="9" t="str">
        <f t="shared" si="18"/>
        <v/>
      </c>
      <c r="AC37" s="9" t="str">
        <f t="shared" si="19"/>
        <v/>
      </c>
      <c r="AD37" s="9" t="str">
        <f t="shared" si="20"/>
        <v/>
      </c>
      <c r="AE37" s="9" t="str">
        <f t="shared" si="21"/>
        <v/>
      </c>
      <c r="AF37" s="9" t="str">
        <f t="shared" si="22"/>
        <v/>
      </c>
      <c r="AG37" s="15" t="str">
        <f t="shared" si="23"/>
        <v/>
      </c>
      <c r="AH37" s="16" t="str">
        <f t="shared" si="23"/>
        <v/>
      </c>
      <c r="AI37" s="16" t="str">
        <f t="shared" si="23"/>
        <v/>
      </c>
      <c r="AJ37" s="16" t="str">
        <f t="shared" si="23"/>
        <v/>
      </c>
      <c r="AK37" s="16" t="str">
        <f t="shared" si="23"/>
        <v/>
      </c>
      <c r="AL37" s="16" t="str">
        <f t="shared" si="23"/>
        <v/>
      </c>
      <c r="AM37" s="16" t="str">
        <f t="shared" si="23"/>
        <v/>
      </c>
      <c r="AN37" s="16" t="str">
        <f t="shared" si="23"/>
        <v/>
      </c>
      <c r="AO37" s="17" t="str">
        <f t="shared" si="23"/>
        <v/>
      </c>
      <c r="AP37" s="23" t="str">
        <f t="shared" si="24"/>
        <v/>
      </c>
      <c r="AQ37" s="22" t="str">
        <f t="shared" si="24"/>
        <v/>
      </c>
      <c r="AR37" s="22" t="str">
        <f t="shared" si="24"/>
        <v/>
      </c>
      <c r="AS37" s="22" t="str">
        <f t="shared" si="24"/>
        <v/>
      </c>
      <c r="AT37" s="22" t="str">
        <f t="shared" si="24"/>
        <v/>
      </c>
      <c r="AU37" s="22" t="str">
        <f t="shared" si="24"/>
        <v/>
      </c>
      <c r="AV37" s="22" t="str">
        <f t="shared" si="24"/>
        <v/>
      </c>
      <c r="AW37" s="22" t="str">
        <f t="shared" si="24"/>
        <v/>
      </c>
      <c r="AX37" s="24" t="str">
        <f t="shared" si="24"/>
        <v/>
      </c>
      <c r="AY37" s="23" t="str">
        <f t="shared" si="25"/>
        <v/>
      </c>
      <c r="AZ37" s="22" t="str">
        <f t="shared" si="25"/>
        <v/>
      </c>
      <c r="BA37" s="22" t="str">
        <f t="shared" si="25"/>
        <v/>
      </c>
      <c r="BB37" s="22" t="str">
        <f t="shared" si="25"/>
        <v/>
      </c>
      <c r="BC37" s="22" t="str">
        <f t="shared" si="25"/>
        <v/>
      </c>
      <c r="BD37" s="22" t="str">
        <f t="shared" si="25"/>
        <v/>
      </c>
      <c r="BE37" s="22" t="str">
        <f t="shared" si="25"/>
        <v/>
      </c>
      <c r="BF37" s="22" t="str">
        <f t="shared" si="25"/>
        <v/>
      </c>
      <c r="BG37" s="24" t="str">
        <f t="shared" si="25"/>
        <v/>
      </c>
      <c r="BH37" s="22">
        <f t="shared" si="26"/>
        <v>0</v>
      </c>
    </row>
    <row r="38" spans="1:60" x14ac:dyDescent="0.25">
      <c r="A38" t="s">
        <v>50</v>
      </c>
      <c r="B38" t="str">
        <f t="shared" si="3"/>
        <v>svm</v>
      </c>
      <c r="C38" s="15">
        <v>23.824356578048199</v>
      </c>
      <c r="D38" s="16">
        <v>24.8624082416354</v>
      </c>
      <c r="E38" s="16">
        <v>23.843305276915199</v>
      </c>
      <c r="F38" s="16">
        <v>26.624886874672999</v>
      </c>
      <c r="G38" s="16">
        <v>32.007243286318499</v>
      </c>
      <c r="H38" s="16">
        <v>25.1818110631481</v>
      </c>
      <c r="I38" s="16">
        <v>24.2420120108739</v>
      </c>
      <c r="J38" s="16">
        <v>22.6815700531006</v>
      </c>
      <c r="K38" s="17">
        <v>26.979640960693398</v>
      </c>
      <c r="L38" s="3" t="s">
        <v>11</v>
      </c>
      <c r="M38">
        <v>32</v>
      </c>
      <c r="N38" s="1">
        <f t="shared" si="4"/>
        <v>8.1756434219518006</v>
      </c>
      <c r="O38" s="1">
        <f t="shared" si="5"/>
        <v>7.1375917583646</v>
      </c>
      <c r="P38" s="1">
        <f t="shared" si="6"/>
        <v>8.1566947230848008</v>
      </c>
      <c r="Q38" s="1">
        <f t="shared" si="7"/>
        <v>5.375113125327001</v>
      </c>
      <c r="R38" s="1">
        <f t="shared" si="8"/>
        <v>7.2432863184985763E-3</v>
      </c>
      <c r="S38" s="1">
        <f t="shared" si="9"/>
        <v>6.8181889368519002</v>
      </c>
      <c r="T38" s="1">
        <f t="shared" si="10"/>
        <v>7.7579879891261001</v>
      </c>
      <c r="U38" s="1">
        <f t="shared" si="11"/>
        <v>9.3184299468993999</v>
      </c>
      <c r="V38" s="1">
        <f t="shared" si="12"/>
        <v>5.0203590393066015</v>
      </c>
      <c r="W38" s="13">
        <f t="shared" si="13"/>
        <v>7.2432863184985763E-3</v>
      </c>
      <c r="X38" s="8" t="str">
        <f t="shared" si="14"/>
        <v/>
      </c>
      <c r="Y38" s="9" t="str">
        <f t="shared" si="15"/>
        <v/>
      </c>
      <c r="Z38" s="9" t="str">
        <f t="shared" si="16"/>
        <v/>
      </c>
      <c r="AA38" s="9" t="str">
        <f t="shared" si="17"/>
        <v/>
      </c>
      <c r="AB38" s="9">
        <f t="shared" si="18"/>
        <v>1</v>
      </c>
      <c r="AC38" s="9" t="str">
        <f t="shared" si="19"/>
        <v/>
      </c>
      <c r="AD38" s="9" t="str">
        <f t="shared" si="20"/>
        <v/>
      </c>
      <c r="AE38" s="9" t="str">
        <f t="shared" si="21"/>
        <v/>
      </c>
      <c r="AF38" s="9" t="str">
        <f t="shared" si="22"/>
        <v/>
      </c>
      <c r="AG38" s="15" t="str">
        <f t="shared" si="23"/>
        <v/>
      </c>
      <c r="AH38" s="16" t="str">
        <f t="shared" si="23"/>
        <v/>
      </c>
      <c r="AI38" s="16" t="str">
        <f t="shared" si="23"/>
        <v/>
      </c>
      <c r="AJ38" s="16" t="str">
        <f t="shared" si="23"/>
        <v/>
      </c>
      <c r="AK38" s="16">
        <f t="shared" si="23"/>
        <v>1</v>
      </c>
      <c r="AL38" s="16" t="str">
        <f t="shared" si="23"/>
        <v/>
      </c>
      <c r="AM38" s="16" t="str">
        <f t="shared" si="23"/>
        <v/>
      </c>
      <c r="AN38" s="16" t="str">
        <f t="shared" si="23"/>
        <v/>
      </c>
      <c r="AO38" s="17" t="str">
        <f t="shared" si="23"/>
        <v/>
      </c>
      <c r="AP38" s="23">
        <f t="shared" si="24"/>
        <v>1</v>
      </c>
      <c r="AQ38" s="22">
        <f t="shared" si="24"/>
        <v>1</v>
      </c>
      <c r="AR38" s="22">
        <f t="shared" si="24"/>
        <v>1</v>
      </c>
      <c r="AS38" s="22">
        <f t="shared" si="24"/>
        <v>1</v>
      </c>
      <c r="AT38" s="22">
        <f t="shared" si="24"/>
        <v>1</v>
      </c>
      <c r="AU38" s="22">
        <f t="shared" si="24"/>
        <v>1</v>
      </c>
      <c r="AV38" s="22">
        <f t="shared" si="24"/>
        <v>1</v>
      </c>
      <c r="AW38" s="22">
        <f t="shared" si="24"/>
        <v>1</v>
      </c>
      <c r="AX38" s="24">
        <f t="shared" si="24"/>
        <v>1</v>
      </c>
      <c r="AY38" s="23">
        <f t="shared" si="25"/>
        <v>1</v>
      </c>
      <c r="AZ38" s="22">
        <f t="shared" si="25"/>
        <v>1</v>
      </c>
      <c r="BA38" s="22">
        <f t="shared" si="25"/>
        <v>1</v>
      </c>
      <c r="BB38" s="22">
        <f t="shared" si="25"/>
        <v>1</v>
      </c>
      <c r="BC38" s="22">
        <f t="shared" si="25"/>
        <v>1</v>
      </c>
      <c r="BD38" s="22">
        <f t="shared" si="25"/>
        <v>1</v>
      </c>
      <c r="BE38" s="22">
        <f t="shared" si="25"/>
        <v>1</v>
      </c>
      <c r="BF38" s="22">
        <f t="shared" si="25"/>
        <v>1</v>
      </c>
      <c r="BG38" s="24">
        <f t="shared" si="25"/>
        <v>1</v>
      </c>
      <c r="BH38" s="22" t="str">
        <f t="shared" si="26"/>
        <v>svm</v>
      </c>
    </row>
    <row r="39" spans="1:60" x14ac:dyDescent="0.25">
      <c r="A39" t="s">
        <v>51</v>
      </c>
      <c r="B39" t="str">
        <f t="shared" si="3"/>
        <v>pls</v>
      </c>
      <c r="C39" s="15">
        <v>26.628705916956299</v>
      </c>
      <c r="D39" s="16">
        <v>27.986447836567699</v>
      </c>
      <c r="E39" s="16">
        <v>26.627465038566399</v>
      </c>
      <c r="F39" s="16">
        <v>24.769104186556198</v>
      </c>
      <c r="G39" s="16">
        <v>35.493361511103998</v>
      </c>
      <c r="H39" s="16">
        <v>27.5625742573746</v>
      </c>
      <c r="I39" s="16">
        <v>23.974883348401601</v>
      </c>
      <c r="J39" s="16">
        <v>21.607570648193398</v>
      </c>
      <c r="K39" s="17">
        <v>17.654119491577099</v>
      </c>
      <c r="L39" s="3" t="s">
        <v>11</v>
      </c>
      <c r="M39">
        <v>29.75</v>
      </c>
      <c r="N39" s="1">
        <f t="shared" si="4"/>
        <v>3.1212940830437006</v>
      </c>
      <c r="O39" s="1">
        <f t="shared" si="5"/>
        <v>1.7635521634323013</v>
      </c>
      <c r="P39" s="1">
        <f t="shared" si="6"/>
        <v>3.1225349614336011</v>
      </c>
      <c r="Q39" s="1">
        <f t="shared" si="7"/>
        <v>4.9808958134438015</v>
      </c>
      <c r="R39" s="1">
        <f t="shared" si="8"/>
        <v>5.7433615111039984</v>
      </c>
      <c r="S39" s="1">
        <f t="shared" si="9"/>
        <v>2.1874257426254005</v>
      </c>
      <c r="T39" s="1">
        <f t="shared" si="10"/>
        <v>5.7751166515983989</v>
      </c>
      <c r="U39" s="1">
        <f t="shared" si="11"/>
        <v>8.1424293518066015</v>
      </c>
      <c r="V39" s="1">
        <f t="shared" si="12"/>
        <v>12.095880508422901</v>
      </c>
      <c r="W39" s="13">
        <f t="shared" si="13"/>
        <v>1.7635521634323013</v>
      </c>
      <c r="X39" s="8" t="str">
        <f t="shared" si="14"/>
        <v/>
      </c>
      <c r="Y39" s="9">
        <f t="shared" si="15"/>
        <v>1</v>
      </c>
      <c r="Z39" s="9" t="str">
        <f t="shared" si="16"/>
        <v/>
      </c>
      <c r="AA39" s="9" t="str">
        <f t="shared" si="17"/>
        <v/>
      </c>
      <c r="AB39" s="9" t="str">
        <f t="shared" si="18"/>
        <v/>
      </c>
      <c r="AC39" s="9" t="str">
        <f t="shared" si="19"/>
        <v/>
      </c>
      <c r="AD39" s="9" t="str">
        <f t="shared" si="20"/>
        <v/>
      </c>
      <c r="AE39" s="9" t="str">
        <f t="shared" si="21"/>
        <v/>
      </c>
      <c r="AF39" s="9" t="str">
        <f t="shared" si="22"/>
        <v/>
      </c>
      <c r="AG39" s="15">
        <f t="shared" si="23"/>
        <v>1</v>
      </c>
      <c r="AH39" s="16">
        <f t="shared" si="23"/>
        <v>1</v>
      </c>
      <c r="AI39" s="16">
        <f t="shared" si="23"/>
        <v>1</v>
      </c>
      <c r="AJ39" s="16">
        <f t="shared" si="23"/>
        <v>1</v>
      </c>
      <c r="AK39" s="16" t="str">
        <f t="shared" si="23"/>
        <v/>
      </c>
      <c r="AL39" s="16">
        <f t="shared" si="23"/>
        <v>1</v>
      </c>
      <c r="AM39" s="16" t="str">
        <f t="shared" si="23"/>
        <v/>
      </c>
      <c r="AN39" s="16" t="str">
        <f t="shared" si="23"/>
        <v/>
      </c>
      <c r="AO39" s="17" t="str">
        <f t="shared" si="23"/>
        <v/>
      </c>
      <c r="AP39" s="23">
        <f t="shared" si="24"/>
        <v>1</v>
      </c>
      <c r="AQ39" s="22">
        <f t="shared" si="24"/>
        <v>1</v>
      </c>
      <c r="AR39" s="22">
        <f t="shared" si="24"/>
        <v>1</v>
      </c>
      <c r="AS39" s="22">
        <f t="shared" si="24"/>
        <v>1</v>
      </c>
      <c r="AT39" s="22">
        <f t="shared" si="24"/>
        <v>1</v>
      </c>
      <c r="AU39" s="22">
        <f t="shared" si="24"/>
        <v>1</v>
      </c>
      <c r="AV39" s="22">
        <f t="shared" si="24"/>
        <v>1</v>
      </c>
      <c r="AW39" s="22">
        <f t="shared" si="24"/>
        <v>1</v>
      </c>
      <c r="AX39" s="24" t="str">
        <f t="shared" si="24"/>
        <v/>
      </c>
      <c r="AY39" s="23">
        <f t="shared" si="25"/>
        <v>1</v>
      </c>
      <c r="AZ39" s="22">
        <f t="shared" si="25"/>
        <v>1</v>
      </c>
      <c r="BA39" s="22">
        <f t="shared" si="25"/>
        <v>1</v>
      </c>
      <c r="BB39" s="22">
        <f t="shared" si="25"/>
        <v>1</v>
      </c>
      <c r="BC39" s="22">
        <f t="shared" si="25"/>
        <v>1</v>
      </c>
      <c r="BD39" s="22">
        <f t="shared" si="25"/>
        <v>1</v>
      </c>
      <c r="BE39" s="22">
        <f t="shared" si="25"/>
        <v>1</v>
      </c>
      <c r="BF39" s="22">
        <f t="shared" si="25"/>
        <v>1</v>
      </c>
      <c r="BG39" s="24">
        <f t="shared" si="25"/>
        <v>1</v>
      </c>
      <c r="BH39" s="22" t="str">
        <f t="shared" si="26"/>
        <v>pls</v>
      </c>
    </row>
    <row r="40" spans="1:60" ht="15.75" thickBot="1" x14ac:dyDescent="0.3">
      <c r="B40" t="str">
        <f t="shared" si="3"/>
        <v/>
      </c>
      <c r="C40" s="18"/>
      <c r="D40" s="19"/>
      <c r="E40" s="19"/>
      <c r="F40" s="19"/>
      <c r="G40" s="19"/>
      <c r="H40" s="19"/>
      <c r="I40" s="19"/>
      <c r="J40" s="19"/>
      <c r="K40" s="20"/>
      <c r="L40" s="3"/>
      <c r="N40" s="1" t="str">
        <f t="shared" si="4"/>
        <v/>
      </c>
      <c r="O40" s="1" t="str">
        <f t="shared" si="5"/>
        <v/>
      </c>
      <c r="P40" s="1" t="str">
        <f t="shared" si="6"/>
        <v/>
      </c>
      <c r="Q40" s="1" t="str">
        <f t="shared" si="7"/>
        <v/>
      </c>
      <c r="R40" s="1" t="str">
        <f t="shared" si="8"/>
        <v/>
      </c>
      <c r="S40" s="1" t="str">
        <f t="shared" si="9"/>
        <v/>
      </c>
      <c r="T40" s="1" t="str">
        <f t="shared" si="10"/>
        <v/>
      </c>
      <c r="U40" s="1" t="str">
        <f t="shared" si="11"/>
        <v/>
      </c>
      <c r="V40" s="1" t="str">
        <f t="shared" si="12"/>
        <v/>
      </c>
      <c r="W40" s="13">
        <f t="shared" si="13"/>
        <v>0</v>
      </c>
      <c r="X40" s="10" t="str">
        <f t="shared" si="14"/>
        <v/>
      </c>
      <c r="Y40" s="11" t="str">
        <f t="shared" si="15"/>
        <v/>
      </c>
      <c r="Z40" s="11" t="str">
        <f t="shared" si="16"/>
        <v/>
      </c>
      <c r="AA40" s="11" t="str">
        <f t="shared" si="17"/>
        <v/>
      </c>
      <c r="AB40" s="11" t="str">
        <f t="shared" si="18"/>
        <v/>
      </c>
      <c r="AC40" s="11" t="str">
        <f t="shared" si="19"/>
        <v/>
      </c>
      <c r="AD40" s="11" t="str">
        <f t="shared" si="20"/>
        <v/>
      </c>
      <c r="AE40" s="11" t="str">
        <f t="shared" si="21"/>
        <v/>
      </c>
      <c r="AF40" s="11" t="str">
        <f t="shared" si="22"/>
        <v/>
      </c>
      <c r="AG40" s="18" t="str">
        <f t="shared" si="23"/>
        <v/>
      </c>
      <c r="AH40" s="19" t="str">
        <f t="shared" si="23"/>
        <v/>
      </c>
      <c r="AI40" s="19" t="str">
        <f t="shared" si="23"/>
        <v/>
      </c>
      <c r="AJ40" s="19" t="str">
        <f t="shared" si="23"/>
        <v/>
      </c>
      <c r="AK40" s="19" t="str">
        <f t="shared" si="23"/>
        <v/>
      </c>
      <c r="AL40" s="19" t="str">
        <f t="shared" si="23"/>
        <v/>
      </c>
      <c r="AM40" s="19" t="str">
        <f t="shared" si="23"/>
        <v/>
      </c>
      <c r="AN40" s="19" t="str">
        <f t="shared" si="23"/>
        <v/>
      </c>
      <c r="AO40" s="20" t="str">
        <f t="shared" si="23"/>
        <v/>
      </c>
      <c r="AP40" s="25" t="str">
        <f t="shared" si="24"/>
        <v/>
      </c>
      <c r="AQ40" s="26" t="str">
        <f t="shared" si="24"/>
        <v/>
      </c>
      <c r="AR40" s="26" t="str">
        <f t="shared" si="24"/>
        <v/>
      </c>
      <c r="AS40" s="26" t="str">
        <f t="shared" si="24"/>
        <v/>
      </c>
      <c r="AT40" s="26" t="str">
        <f t="shared" si="24"/>
        <v/>
      </c>
      <c r="AU40" s="26" t="str">
        <f t="shared" si="24"/>
        <v/>
      </c>
      <c r="AV40" s="26" t="str">
        <f t="shared" si="24"/>
        <v/>
      </c>
      <c r="AW40" s="26" t="str">
        <f t="shared" si="24"/>
        <v/>
      </c>
      <c r="AX40" s="27" t="str">
        <f t="shared" si="24"/>
        <v/>
      </c>
      <c r="AY40" s="25" t="str">
        <f t="shared" si="25"/>
        <v/>
      </c>
      <c r="AZ40" s="26" t="str">
        <f t="shared" si="25"/>
        <v/>
      </c>
      <c r="BA40" s="26" t="str">
        <f t="shared" si="25"/>
        <v/>
      </c>
      <c r="BB40" s="26" t="str">
        <f t="shared" si="25"/>
        <v/>
      </c>
      <c r="BC40" s="26" t="str">
        <f t="shared" si="25"/>
        <v/>
      </c>
      <c r="BD40" s="26" t="str">
        <f t="shared" si="25"/>
        <v/>
      </c>
      <c r="BE40" s="26" t="str">
        <f t="shared" si="25"/>
        <v/>
      </c>
      <c r="BF40" s="26" t="str">
        <f t="shared" si="25"/>
        <v/>
      </c>
      <c r="BG40" s="27" t="str">
        <f t="shared" si="25"/>
        <v/>
      </c>
      <c r="BH40" s="22">
        <f t="shared" si="26"/>
        <v>0</v>
      </c>
    </row>
    <row r="41" spans="1:60" x14ac:dyDescent="0.25">
      <c r="N41" s="2">
        <f>AVERAGE(N2:N40)</f>
        <v>13.083405942006106</v>
      </c>
      <c r="O41" s="2">
        <f t="shared" ref="O41:W41" si="27">AVERAGE(O2:O40)</f>
        <v>13.359249500681129</v>
      </c>
      <c r="P41" s="2">
        <f t="shared" si="27"/>
        <v>13.170430595783735</v>
      </c>
      <c r="Q41" s="2">
        <f t="shared" si="27"/>
        <v>15.597131426844435</v>
      </c>
      <c r="R41" s="2">
        <f t="shared" si="27"/>
        <v>14.373709379058798</v>
      </c>
      <c r="S41" s="2">
        <f t="shared" si="27"/>
        <v>13.771938208801791</v>
      </c>
      <c r="T41" s="2">
        <f t="shared" si="27"/>
        <v>13.848672282543166</v>
      </c>
      <c r="U41" s="2">
        <f t="shared" si="27"/>
        <v>13.301516723632814</v>
      </c>
      <c r="V41" s="2">
        <f t="shared" si="27"/>
        <v>12.775728607177731</v>
      </c>
      <c r="W41" s="2">
        <f t="shared" si="27"/>
        <v>5.3362137911354317</v>
      </c>
      <c r="X41" s="12">
        <f>SUM(X2:X40)</f>
        <v>3</v>
      </c>
      <c r="Y41" s="12">
        <f t="shared" ref="Y41:BG41" si="28">SUM(Y2:Y40)</f>
        <v>6</v>
      </c>
      <c r="Z41" s="12">
        <f t="shared" si="28"/>
        <v>1</v>
      </c>
      <c r="AA41" s="12">
        <f t="shared" si="28"/>
        <v>0</v>
      </c>
      <c r="AB41" s="12">
        <f t="shared" si="28"/>
        <v>3</v>
      </c>
      <c r="AC41" s="12">
        <f t="shared" si="28"/>
        <v>1</v>
      </c>
      <c r="AD41" s="12">
        <f t="shared" si="28"/>
        <v>3</v>
      </c>
      <c r="AE41" s="12">
        <f t="shared" si="28"/>
        <v>3</v>
      </c>
      <c r="AF41" s="12">
        <f t="shared" si="28"/>
        <v>10</v>
      </c>
      <c r="AG41" s="21">
        <f t="shared" si="28"/>
        <v>9</v>
      </c>
      <c r="AH41" s="21">
        <f t="shared" si="28"/>
        <v>7</v>
      </c>
      <c r="AI41" s="21">
        <f t="shared" si="28"/>
        <v>8</v>
      </c>
      <c r="AJ41" s="21">
        <f t="shared" si="28"/>
        <v>8</v>
      </c>
      <c r="AK41" s="21">
        <f t="shared" si="28"/>
        <v>6</v>
      </c>
      <c r="AL41" s="21">
        <f t="shared" si="28"/>
        <v>5</v>
      </c>
      <c r="AM41" s="21">
        <f t="shared" si="28"/>
        <v>5</v>
      </c>
      <c r="AN41" s="21">
        <f t="shared" si="28"/>
        <v>8</v>
      </c>
      <c r="AO41" s="21">
        <f t="shared" si="28"/>
        <v>11</v>
      </c>
      <c r="AP41" s="29">
        <f t="shared" si="28"/>
        <v>14</v>
      </c>
      <c r="AQ41" s="29">
        <f t="shared" si="28"/>
        <v>12</v>
      </c>
      <c r="AR41" s="29">
        <f t="shared" si="28"/>
        <v>14</v>
      </c>
      <c r="AS41" s="29">
        <f t="shared" si="28"/>
        <v>13</v>
      </c>
      <c r="AT41" s="29">
        <f t="shared" si="28"/>
        <v>12</v>
      </c>
      <c r="AU41" s="29">
        <f t="shared" si="28"/>
        <v>14</v>
      </c>
      <c r="AV41" s="29">
        <f t="shared" si="28"/>
        <v>14</v>
      </c>
      <c r="AW41" s="29">
        <f t="shared" si="28"/>
        <v>13</v>
      </c>
      <c r="AX41" s="29">
        <f t="shared" si="28"/>
        <v>17</v>
      </c>
      <c r="AY41" s="28">
        <f t="shared" si="28"/>
        <v>19</v>
      </c>
      <c r="AZ41" s="28">
        <f t="shared" si="28"/>
        <v>19</v>
      </c>
      <c r="BA41" s="28">
        <f t="shared" si="28"/>
        <v>19</v>
      </c>
      <c r="BB41" s="28">
        <f t="shared" si="28"/>
        <v>17</v>
      </c>
      <c r="BC41" s="28">
        <f t="shared" si="28"/>
        <v>18</v>
      </c>
      <c r="BD41" s="28">
        <f t="shared" si="28"/>
        <v>20</v>
      </c>
      <c r="BE41" s="28">
        <f t="shared" si="28"/>
        <v>20</v>
      </c>
      <c r="BF41" s="28">
        <f t="shared" si="28"/>
        <v>17</v>
      </c>
      <c r="BG41" s="28">
        <f t="shared" si="28"/>
        <v>19</v>
      </c>
    </row>
    <row r="42" spans="1:60" x14ac:dyDescent="0.25">
      <c r="B42" s="30"/>
      <c r="W42" s="14"/>
    </row>
    <row r="43" spans="1:60" x14ac:dyDescent="0.25">
      <c r="W43" s="14"/>
    </row>
    <row r="44" spans="1:60" x14ac:dyDescent="0.25">
      <c r="W44" s="14"/>
    </row>
    <row r="45" spans="1:60" x14ac:dyDescent="0.25">
      <c r="W45" s="14"/>
    </row>
    <row r="46" spans="1:60" x14ac:dyDescent="0.25">
      <c r="W46" s="14"/>
    </row>
    <row r="47" spans="1:60" x14ac:dyDescent="0.25">
      <c r="W47" s="14"/>
    </row>
    <row r="48" spans="1:60" x14ac:dyDescent="0.25">
      <c r="W48" s="14"/>
    </row>
    <row r="49" spans="23:23" x14ac:dyDescent="0.25">
      <c r="W49" s="14"/>
    </row>
    <row r="50" spans="23:23" x14ac:dyDescent="0.25">
      <c r="W50" s="1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506E7-B08F-40F4-AFD4-2C3DAA7D7275}">
  <dimension ref="A1:BH50"/>
  <sheetViews>
    <sheetView zoomScale="70" zoomScaleNormal="70" workbookViewId="0">
      <selection activeCell="A41" sqref="A41:B43"/>
    </sheetView>
  </sheetViews>
  <sheetFormatPr defaultRowHeight="15" x14ac:dyDescent="0.25"/>
  <cols>
    <col min="1" max="1" width="53.5703125" customWidth="1"/>
    <col min="2" max="2" width="14.28515625" customWidth="1"/>
  </cols>
  <sheetData>
    <row r="1" spans="1:60" x14ac:dyDescent="0.25">
      <c r="A1" t="s">
        <v>58</v>
      </c>
      <c r="B1" t="s">
        <v>59</v>
      </c>
      <c r="C1" s="5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7" t="s">
        <v>8</v>
      </c>
      <c r="L1" s="4" t="s">
        <v>13</v>
      </c>
      <c r="M1" s="31" t="s">
        <v>63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s="4" t="s">
        <v>14</v>
      </c>
      <c r="X1" s="5" t="s">
        <v>0</v>
      </c>
      <c r="Y1" s="6" t="s">
        <v>1</v>
      </c>
      <c r="Z1" s="6" t="s">
        <v>2</v>
      </c>
      <c r="AA1" s="6" t="s">
        <v>3</v>
      </c>
      <c r="AB1" s="6" t="s">
        <v>4</v>
      </c>
      <c r="AC1" s="6" t="s">
        <v>5</v>
      </c>
      <c r="AD1" s="6" t="s">
        <v>6</v>
      </c>
      <c r="AE1" s="6" t="s">
        <v>7</v>
      </c>
      <c r="AF1" s="6" t="s">
        <v>8</v>
      </c>
      <c r="AG1" s="5" t="s">
        <v>0</v>
      </c>
      <c r="AH1" s="6" t="s">
        <v>1</v>
      </c>
      <c r="AI1" s="6" t="s">
        <v>2</v>
      </c>
      <c r="AJ1" s="6" t="s">
        <v>3</v>
      </c>
      <c r="AK1" s="6" t="s">
        <v>4</v>
      </c>
      <c r="AL1" s="6" t="s">
        <v>5</v>
      </c>
      <c r="AM1" s="6" t="s">
        <v>6</v>
      </c>
      <c r="AN1" s="6" t="s">
        <v>7</v>
      </c>
      <c r="AO1" s="7" t="s">
        <v>8</v>
      </c>
      <c r="AP1" s="5" t="s">
        <v>0</v>
      </c>
      <c r="AQ1" s="6" t="s">
        <v>1</v>
      </c>
      <c r="AR1" s="6" t="s">
        <v>2</v>
      </c>
      <c r="AS1" s="6" t="s">
        <v>3</v>
      </c>
      <c r="AT1" s="6" t="s">
        <v>4</v>
      </c>
      <c r="AU1" s="6" t="s">
        <v>5</v>
      </c>
      <c r="AV1" s="6" t="s">
        <v>6</v>
      </c>
      <c r="AW1" s="6" t="s">
        <v>7</v>
      </c>
      <c r="AX1" s="7" t="s">
        <v>8</v>
      </c>
      <c r="AY1" s="5" t="s">
        <v>0</v>
      </c>
      <c r="AZ1" s="6" t="s">
        <v>1</v>
      </c>
      <c r="BA1" s="6" t="s">
        <v>2</v>
      </c>
      <c r="BB1" s="6" t="s">
        <v>3</v>
      </c>
      <c r="BC1" s="6" t="s">
        <v>4</v>
      </c>
      <c r="BD1" s="6" t="s">
        <v>5</v>
      </c>
      <c r="BE1" s="6" t="s">
        <v>6</v>
      </c>
      <c r="BF1" s="6" t="s">
        <v>7</v>
      </c>
      <c r="BG1" s="7" t="s">
        <v>8</v>
      </c>
    </row>
    <row r="2" spans="1:60" x14ac:dyDescent="0.25">
      <c r="A2" t="s">
        <v>15</v>
      </c>
      <c r="B2" t="str">
        <f>IF(BH2=0,"",BH2)</f>
        <v>Keras</v>
      </c>
      <c r="C2" s="15">
        <v>29.4973561072024</v>
      </c>
      <c r="D2" s="16">
        <v>29.453826482922501</v>
      </c>
      <c r="E2" s="16">
        <v>29.497356107201998</v>
      </c>
      <c r="F2" s="16">
        <v>26.597684319173801</v>
      </c>
      <c r="G2" s="16">
        <v>16.136306328630699</v>
      </c>
      <c r="H2" s="16">
        <v>21.106814790042399</v>
      </c>
      <c r="I2" s="16">
        <v>26.031476300208599</v>
      </c>
      <c r="J2" s="16">
        <v>24.956159591674801</v>
      </c>
      <c r="K2" s="17">
        <v>35.622261047363303</v>
      </c>
      <c r="L2" s="3" t="s">
        <v>11</v>
      </c>
      <c r="M2">
        <v>45</v>
      </c>
      <c r="N2" s="1">
        <f>IF(L2="Running",ABS(M2-C2),"")</f>
        <v>15.5026438927976</v>
      </c>
      <c r="O2" s="1">
        <f>IF(L2="Running",ABS(M2-D2),"")</f>
        <v>15.546173517077499</v>
      </c>
      <c r="P2" s="1">
        <f>IF(L2="Running",ABS(M2-E2),"")</f>
        <v>15.502643892798002</v>
      </c>
      <c r="Q2" s="1">
        <f>IF(L2="Running",ABS(M2-F2),"")</f>
        <v>18.402315680826199</v>
      </c>
      <c r="R2" s="1">
        <f>IF(L2="Running",ABS(M2-G2),"")</f>
        <v>28.863693671369301</v>
      </c>
      <c r="S2" s="1">
        <f>IF(L2="Running",ABS(M2-H2),"")</f>
        <v>23.893185209957601</v>
      </c>
      <c r="T2" s="1">
        <f>IF(L2="Running",ABS(M2-I2),"")</f>
        <v>18.968523699791401</v>
      </c>
      <c r="U2" s="1">
        <f>IF(L2="Running",ABS(M2-J2),"")</f>
        <v>20.043840408325199</v>
      </c>
      <c r="V2" s="1">
        <f>IF(L2="Running",ABS(M2-K2),"")</f>
        <v>9.3777389526366974</v>
      </c>
      <c r="W2" s="13">
        <f>MIN(N2:V2)</f>
        <v>9.3777389526366974</v>
      </c>
      <c r="X2" s="8" t="str">
        <f>IF(N2=W2,1,"")</f>
        <v/>
      </c>
      <c r="Y2" s="9" t="str">
        <f>IF(O2=W2,1,"")</f>
        <v/>
      </c>
      <c r="Z2" s="9" t="str">
        <f>IF(P2=W2,1,"")</f>
        <v/>
      </c>
      <c r="AA2" s="9" t="str">
        <f>IF(Q2=W2,1,"")</f>
        <v/>
      </c>
      <c r="AB2" s="9" t="str">
        <f>IF(R2=W2,1,"")</f>
        <v/>
      </c>
      <c r="AC2" s="9" t="str">
        <f>IF(S2=W2,1,"")</f>
        <v/>
      </c>
      <c r="AD2" s="9" t="str">
        <f>IF(T2=W2,1,"")</f>
        <v/>
      </c>
      <c r="AE2" s="9" t="str">
        <f>IF(U2=W2,1,"")</f>
        <v/>
      </c>
      <c r="AF2" s="9">
        <f>IF(V2=W2,1,"")</f>
        <v>1</v>
      </c>
      <c r="AG2" s="15" t="str">
        <f>IF(N2&lt;5,1,"")</f>
        <v/>
      </c>
      <c r="AH2" s="16" t="str">
        <f t="shared" ref="AH2:AO17" si="0">IF(O2&lt;5,1,"")</f>
        <v/>
      </c>
      <c r="AI2" s="16" t="str">
        <f t="shared" si="0"/>
        <v/>
      </c>
      <c r="AJ2" s="16" t="str">
        <f t="shared" si="0"/>
        <v/>
      </c>
      <c r="AK2" s="16" t="str">
        <f t="shared" si="0"/>
        <v/>
      </c>
      <c r="AL2" s="16" t="str">
        <f t="shared" si="0"/>
        <v/>
      </c>
      <c r="AM2" s="16" t="str">
        <f t="shared" si="0"/>
        <v/>
      </c>
      <c r="AN2" s="16" t="str">
        <f t="shared" si="0"/>
        <v/>
      </c>
      <c r="AO2" s="17" t="str">
        <f t="shared" si="0"/>
        <v/>
      </c>
      <c r="AP2" s="23" t="str">
        <f>IF(N2&lt;10,1,"")</f>
        <v/>
      </c>
      <c r="AQ2" s="22" t="str">
        <f t="shared" ref="AQ2:AX17" si="1">IF(O2&lt;10,1,"")</f>
        <v/>
      </c>
      <c r="AR2" s="22" t="str">
        <f t="shared" si="1"/>
        <v/>
      </c>
      <c r="AS2" s="22" t="str">
        <f t="shared" si="1"/>
        <v/>
      </c>
      <c r="AT2" s="22" t="str">
        <f t="shared" si="1"/>
        <v/>
      </c>
      <c r="AU2" s="22" t="str">
        <f t="shared" si="1"/>
        <v/>
      </c>
      <c r="AV2" s="22" t="str">
        <f t="shared" si="1"/>
        <v/>
      </c>
      <c r="AW2" s="22" t="str">
        <f t="shared" si="1"/>
        <v/>
      </c>
      <c r="AX2" s="24">
        <f t="shared" si="1"/>
        <v>1</v>
      </c>
      <c r="AY2" s="23" t="str">
        <f>IF(N2&lt;15,1,"")</f>
        <v/>
      </c>
      <c r="AZ2" s="22" t="str">
        <f t="shared" ref="AZ2:BG17" si="2">IF(O2&lt;15,1,"")</f>
        <v/>
      </c>
      <c r="BA2" s="22" t="str">
        <f t="shared" si="2"/>
        <v/>
      </c>
      <c r="BB2" s="22" t="str">
        <f t="shared" si="2"/>
        <v/>
      </c>
      <c r="BC2" s="22" t="str">
        <f t="shared" si="2"/>
        <v/>
      </c>
      <c r="BD2" s="22" t="str">
        <f t="shared" si="2"/>
        <v/>
      </c>
      <c r="BE2" s="22" t="str">
        <f t="shared" si="2"/>
        <v/>
      </c>
      <c r="BF2" s="22" t="str">
        <f t="shared" si="2"/>
        <v/>
      </c>
      <c r="BG2" s="24">
        <f t="shared" si="2"/>
        <v>1</v>
      </c>
      <c r="BH2" s="22" t="str">
        <f>IF(X2=1,"linReg",IF(Y2=1,"pls",IF(Z2=1,"enet",IF(AA2=1,"MARS",IF(AB2=1,"svm",IF(AC2=1,"rf",IF(AD2=1,"gbm",IF(AE2=1,"Cube",IF(AF2=1,"Keras",)))))))))</f>
        <v>Keras</v>
      </c>
    </row>
    <row r="3" spans="1:60" x14ac:dyDescent="0.25">
      <c r="A3" t="s">
        <v>16</v>
      </c>
      <c r="B3" t="str">
        <f t="shared" ref="B3:B40" si="3">IF(BH3=0,"",BH3)</f>
        <v>Keras</v>
      </c>
      <c r="C3" s="15">
        <v>26.306312607953501</v>
      </c>
      <c r="D3" s="16">
        <v>26.3731102002968</v>
      </c>
      <c r="E3" s="16">
        <v>26.306312607949401</v>
      </c>
      <c r="F3" s="16">
        <v>22.0833320620352</v>
      </c>
      <c r="G3" s="16">
        <v>23.2984519099221</v>
      </c>
      <c r="H3" s="16">
        <v>28.827567360378701</v>
      </c>
      <c r="I3" s="16">
        <v>30.342715369462201</v>
      </c>
      <c r="J3" s="16">
        <v>25.875959396362301</v>
      </c>
      <c r="K3" s="17">
        <v>21.986791610717798</v>
      </c>
      <c r="L3" s="3" t="s">
        <v>11</v>
      </c>
      <c r="M3">
        <v>18</v>
      </c>
      <c r="N3" s="1">
        <f t="shared" ref="N3:N40" si="4">IF(L3="Running",ABS(M3-C3),"")</f>
        <v>8.306312607953501</v>
      </c>
      <c r="O3" s="1">
        <f t="shared" ref="O3:O40" si="5">IF(L3="Running",ABS(M3-D3),"")</f>
        <v>8.3731102002968001</v>
      </c>
      <c r="P3" s="1">
        <f t="shared" ref="P3:P40" si="6">IF(L3="Running",ABS(M3-E3),"")</f>
        <v>8.3063126079494012</v>
      </c>
      <c r="Q3" s="1">
        <f t="shared" ref="Q3:Q40" si="7">IF(L3="Running",ABS(M3-F3),"")</f>
        <v>4.0833320620352005</v>
      </c>
      <c r="R3" s="1">
        <f t="shared" ref="R3:R40" si="8">IF(L3="Running",ABS(M3-G3),"")</f>
        <v>5.2984519099221004</v>
      </c>
      <c r="S3" s="1">
        <f t="shared" ref="S3:S40" si="9">IF(L3="Running",ABS(M3-H3),"")</f>
        <v>10.827567360378701</v>
      </c>
      <c r="T3" s="1">
        <f t="shared" ref="T3:T40" si="10">IF(L3="Running",ABS(M3-I3),"")</f>
        <v>12.342715369462201</v>
      </c>
      <c r="U3" s="1">
        <f t="shared" ref="U3:U40" si="11">IF(L3="Running",ABS(M3-J3),"")</f>
        <v>7.8759593963623011</v>
      </c>
      <c r="V3" s="1">
        <f t="shared" ref="V3:V40" si="12">IF(L3="Running",ABS(M3-K3),"")</f>
        <v>3.9867916107177983</v>
      </c>
      <c r="W3" s="13">
        <f t="shared" ref="W3:W40" si="13">MIN(N3:V3)</f>
        <v>3.9867916107177983</v>
      </c>
      <c r="X3" s="8" t="str">
        <f t="shared" ref="X3:X40" si="14">IF(N3=W3,1,"")</f>
        <v/>
      </c>
      <c r="Y3" s="9" t="str">
        <f t="shared" ref="Y3:Y40" si="15">IF(O3=W3,1,"")</f>
        <v/>
      </c>
      <c r="Z3" s="9" t="str">
        <f t="shared" ref="Z3:Z40" si="16">IF(P3=W3,1,"")</f>
        <v/>
      </c>
      <c r="AA3" s="9" t="str">
        <f t="shared" ref="AA3:AA40" si="17">IF(Q3=W3,1,"")</f>
        <v/>
      </c>
      <c r="AB3" s="9" t="str">
        <f t="shared" ref="AB3:AB40" si="18">IF(R3=W3,1,"")</f>
        <v/>
      </c>
      <c r="AC3" s="9" t="str">
        <f t="shared" ref="AC3:AC40" si="19">IF(S3=W3,1,"")</f>
        <v/>
      </c>
      <c r="AD3" s="9" t="str">
        <f t="shared" ref="AD3:AD40" si="20">IF(T3=W3,1,"")</f>
        <v/>
      </c>
      <c r="AE3" s="9" t="str">
        <f t="shared" ref="AE3:AE40" si="21">IF(U3=W3,1,"")</f>
        <v/>
      </c>
      <c r="AF3" s="9">
        <f t="shared" ref="AF3:AF40" si="22">IF(V3=W3,1,"")</f>
        <v>1</v>
      </c>
      <c r="AG3" s="15" t="str">
        <f t="shared" ref="AG3:AO40" si="23">IF(N3&lt;5,1,"")</f>
        <v/>
      </c>
      <c r="AH3" s="16" t="str">
        <f t="shared" si="0"/>
        <v/>
      </c>
      <c r="AI3" s="16" t="str">
        <f t="shared" si="0"/>
        <v/>
      </c>
      <c r="AJ3" s="16">
        <f t="shared" si="0"/>
        <v>1</v>
      </c>
      <c r="AK3" s="16" t="str">
        <f t="shared" si="0"/>
        <v/>
      </c>
      <c r="AL3" s="16" t="str">
        <f t="shared" si="0"/>
        <v/>
      </c>
      <c r="AM3" s="16" t="str">
        <f t="shared" si="0"/>
        <v/>
      </c>
      <c r="AN3" s="16" t="str">
        <f t="shared" si="0"/>
        <v/>
      </c>
      <c r="AO3" s="17">
        <f t="shared" si="0"/>
        <v>1</v>
      </c>
      <c r="AP3" s="23">
        <f t="shared" ref="AP3:AX40" si="24">IF(N3&lt;10,1,"")</f>
        <v>1</v>
      </c>
      <c r="AQ3" s="22">
        <f t="shared" si="1"/>
        <v>1</v>
      </c>
      <c r="AR3" s="22">
        <f t="shared" si="1"/>
        <v>1</v>
      </c>
      <c r="AS3" s="22">
        <f t="shared" si="1"/>
        <v>1</v>
      </c>
      <c r="AT3" s="22">
        <f t="shared" si="1"/>
        <v>1</v>
      </c>
      <c r="AU3" s="22" t="str">
        <f t="shared" si="1"/>
        <v/>
      </c>
      <c r="AV3" s="22" t="str">
        <f t="shared" si="1"/>
        <v/>
      </c>
      <c r="AW3" s="22">
        <f t="shared" si="1"/>
        <v>1</v>
      </c>
      <c r="AX3" s="24">
        <f t="shared" si="1"/>
        <v>1</v>
      </c>
      <c r="AY3" s="23">
        <f t="shared" ref="AY3:BG40" si="25">IF(N3&lt;15,1,"")</f>
        <v>1</v>
      </c>
      <c r="AZ3" s="22">
        <f t="shared" si="2"/>
        <v>1</v>
      </c>
      <c r="BA3" s="22">
        <f t="shared" si="2"/>
        <v>1</v>
      </c>
      <c r="BB3" s="22">
        <f t="shared" si="2"/>
        <v>1</v>
      </c>
      <c r="BC3" s="22">
        <f t="shared" si="2"/>
        <v>1</v>
      </c>
      <c r="BD3" s="22">
        <f t="shared" si="2"/>
        <v>1</v>
      </c>
      <c r="BE3" s="22">
        <f t="shared" si="2"/>
        <v>1</v>
      </c>
      <c r="BF3" s="22">
        <f t="shared" si="2"/>
        <v>1</v>
      </c>
      <c r="BG3" s="24">
        <f t="shared" si="2"/>
        <v>1</v>
      </c>
      <c r="BH3" s="22" t="str">
        <f t="shared" ref="BH3:BH40" si="26">IF(X3=1,"linReg",IF(Y3=1,"pls",IF(Z3=1,"enet",IF(AA3=1,"MARS",IF(AB3=1,"svm",IF(AC3=1,"rf",IF(AD3=1,"gbm",IF(AE3=1,"Cube",IF(AF3=1,"Keras",)))))))))</f>
        <v>Keras</v>
      </c>
    </row>
    <row r="4" spans="1:60" x14ac:dyDescent="0.25">
      <c r="A4" t="s">
        <v>17</v>
      </c>
      <c r="B4" t="str">
        <f t="shared" si="3"/>
        <v>Keras</v>
      </c>
      <c r="C4" s="15">
        <v>38.586494125271798</v>
      </c>
      <c r="D4" s="16">
        <v>38.6282680017909</v>
      </c>
      <c r="E4" s="16">
        <v>38.586494125269603</v>
      </c>
      <c r="F4" s="16">
        <v>46.426170789777103</v>
      </c>
      <c r="G4" s="16">
        <v>44.517568136307702</v>
      </c>
      <c r="H4" s="16">
        <v>40.957600489999898</v>
      </c>
      <c r="I4" s="16">
        <v>38.144780111779902</v>
      </c>
      <c r="J4" s="16">
        <v>39.729160308837898</v>
      </c>
      <c r="K4" s="17">
        <v>48.638069152832003</v>
      </c>
      <c r="L4" s="3" t="s">
        <v>11</v>
      </c>
      <c r="M4">
        <v>50</v>
      </c>
      <c r="N4" s="1">
        <f t="shared" si="4"/>
        <v>11.413505874728202</v>
      </c>
      <c r="O4" s="1">
        <f t="shared" si="5"/>
        <v>11.3717319982091</v>
      </c>
      <c r="P4" s="1">
        <f t="shared" si="6"/>
        <v>11.413505874730397</v>
      </c>
      <c r="Q4" s="1">
        <f t="shared" si="7"/>
        <v>3.5738292102228968</v>
      </c>
      <c r="R4" s="1">
        <f t="shared" si="8"/>
        <v>5.4824318636922982</v>
      </c>
      <c r="S4" s="1">
        <f t="shared" si="9"/>
        <v>9.0423995100001022</v>
      </c>
      <c r="T4" s="1">
        <f t="shared" si="10"/>
        <v>11.855219888220098</v>
      </c>
      <c r="U4" s="1">
        <f t="shared" si="11"/>
        <v>10.270839691162102</v>
      </c>
      <c r="V4" s="1">
        <f t="shared" si="12"/>
        <v>1.3619308471679972</v>
      </c>
      <c r="W4" s="13">
        <f t="shared" si="13"/>
        <v>1.3619308471679972</v>
      </c>
      <c r="X4" s="8" t="str">
        <f t="shared" si="14"/>
        <v/>
      </c>
      <c r="Y4" s="9" t="str">
        <f t="shared" si="15"/>
        <v/>
      </c>
      <c r="Z4" s="9" t="str">
        <f t="shared" si="16"/>
        <v/>
      </c>
      <c r="AA4" s="9" t="str">
        <f t="shared" si="17"/>
        <v/>
      </c>
      <c r="AB4" s="9" t="str">
        <f t="shared" si="18"/>
        <v/>
      </c>
      <c r="AC4" s="9" t="str">
        <f t="shared" si="19"/>
        <v/>
      </c>
      <c r="AD4" s="9" t="str">
        <f t="shared" si="20"/>
        <v/>
      </c>
      <c r="AE4" s="9" t="str">
        <f t="shared" si="21"/>
        <v/>
      </c>
      <c r="AF4" s="9">
        <f t="shared" si="22"/>
        <v>1</v>
      </c>
      <c r="AG4" s="15" t="str">
        <f t="shared" si="23"/>
        <v/>
      </c>
      <c r="AH4" s="16" t="str">
        <f t="shared" si="0"/>
        <v/>
      </c>
      <c r="AI4" s="16" t="str">
        <f t="shared" si="0"/>
        <v/>
      </c>
      <c r="AJ4" s="16">
        <f t="shared" si="0"/>
        <v>1</v>
      </c>
      <c r="AK4" s="16" t="str">
        <f t="shared" si="0"/>
        <v/>
      </c>
      <c r="AL4" s="16" t="str">
        <f t="shared" si="0"/>
        <v/>
      </c>
      <c r="AM4" s="16" t="str">
        <f t="shared" si="0"/>
        <v/>
      </c>
      <c r="AN4" s="16" t="str">
        <f t="shared" si="0"/>
        <v/>
      </c>
      <c r="AO4" s="17">
        <f t="shared" si="0"/>
        <v>1</v>
      </c>
      <c r="AP4" s="23" t="str">
        <f t="shared" si="24"/>
        <v/>
      </c>
      <c r="AQ4" s="22" t="str">
        <f t="shared" si="1"/>
        <v/>
      </c>
      <c r="AR4" s="22" t="str">
        <f t="shared" si="1"/>
        <v/>
      </c>
      <c r="AS4" s="22">
        <f t="shared" si="1"/>
        <v>1</v>
      </c>
      <c r="AT4" s="22">
        <f t="shared" si="1"/>
        <v>1</v>
      </c>
      <c r="AU4" s="22">
        <f t="shared" si="1"/>
        <v>1</v>
      </c>
      <c r="AV4" s="22" t="str">
        <f t="shared" si="1"/>
        <v/>
      </c>
      <c r="AW4" s="22" t="str">
        <f t="shared" si="1"/>
        <v/>
      </c>
      <c r="AX4" s="24">
        <f t="shared" si="1"/>
        <v>1</v>
      </c>
      <c r="AY4" s="23">
        <f t="shared" si="25"/>
        <v>1</v>
      </c>
      <c r="AZ4" s="22">
        <f t="shared" si="2"/>
        <v>1</v>
      </c>
      <c r="BA4" s="22">
        <f t="shared" si="2"/>
        <v>1</v>
      </c>
      <c r="BB4" s="22">
        <f t="shared" si="2"/>
        <v>1</v>
      </c>
      <c r="BC4" s="22">
        <f t="shared" si="2"/>
        <v>1</v>
      </c>
      <c r="BD4" s="22">
        <f t="shared" si="2"/>
        <v>1</v>
      </c>
      <c r="BE4" s="22">
        <f t="shared" si="2"/>
        <v>1</v>
      </c>
      <c r="BF4" s="22">
        <f t="shared" si="2"/>
        <v>1</v>
      </c>
      <c r="BG4" s="24">
        <f t="shared" si="2"/>
        <v>1</v>
      </c>
      <c r="BH4" s="22" t="str">
        <f t="shared" si="26"/>
        <v>Keras</v>
      </c>
    </row>
    <row r="5" spans="1:60" x14ac:dyDescent="0.25">
      <c r="A5" t="s">
        <v>18</v>
      </c>
      <c r="B5" t="str">
        <f t="shared" si="3"/>
        <v>svm</v>
      </c>
      <c r="C5" s="15">
        <v>26.782564769130001</v>
      </c>
      <c r="D5" s="16">
        <v>26.804469276622498</v>
      </c>
      <c r="E5" s="16">
        <v>26.782564769127799</v>
      </c>
      <c r="F5" s="16">
        <v>24.114790577747499</v>
      </c>
      <c r="G5" s="16">
        <v>32.806654314698299</v>
      </c>
      <c r="H5" s="16">
        <v>26.693024051088901</v>
      </c>
      <c r="I5" s="16">
        <v>23.8533923886922</v>
      </c>
      <c r="J5" s="16">
        <v>25.739160537719702</v>
      </c>
      <c r="K5" s="17">
        <v>26.4425754547119</v>
      </c>
      <c r="L5" s="3" t="s">
        <v>11</v>
      </c>
      <c r="M5">
        <v>40</v>
      </c>
      <c r="N5" s="1">
        <f t="shared" si="4"/>
        <v>13.217435230869999</v>
      </c>
      <c r="O5" s="1">
        <f t="shared" si="5"/>
        <v>13.195530723377502</v>
      </c>
      <c r="P5" s="1">
        <f t="shared" si="6"/>
        <v>13.217435230872201</v>
      </c>
      <c r="Q5" s="1">
        <f t="shared" si="7"/>
        <v>15.885209422252501</v>
      </c>
      <c r="R5" s="1">
        <f t="shared" si="8"/>
        <v>7.1933456853017006</v>
      </c>
      <c r="S5" s="1">
        <f t="shared" si="9"/>
        <v>13.306975948911099</v>
      </c>
      <c r="T5" s="1">
        <f t="shared" si="10"/>
        <v>16.1466076113078</v>
      </c>
      <c r="U5" s="1">
        <f t="shared" si="11"/>
        <v>14.260839462280298</v>
      </c>
      <c r="V5" s="1">
        <f t="shared" si="12"/>
        <v>13.5574245452881</v>
      </c>
      <c r="W5" s="13">
        <f t="shared" si="13"/>
        <v>7.1933456853017006</v>
      </c>
      <c r="X5" s="8" t="str">
        <f t="shared" si="14"/>
        <v/>
      </c>
      <c r="Y5" s="9" t="str">
        <f t="shared" si="15"/>
        <v/>
      </c>
      <c r="Z5" s="9" t="str">
        <f t="shared" si="16"/>
        <v/>
      </c>
      <c r="AA5" s="9" t="str">
        <f t="shared" si="17"/>
        <v/>
      </c>
      <c r="AB5" s="9">
        <f t="shared" si="18"/>
        <v>1</v>
      </c>
      <c r="AC5" s="9" t="str">
        <f t="shared" si="19"/>
        <v/>
      </c>
      <c r="AD5" s="9" t="str">
        <f t="shared" si="20"/>
        <v/>
      </c>
      <c r="AE5" s="9" t="str">
        <f t="shared" si="21"/>
        <v/>
      </c>
      <c r="AF5" s="9" t="str">
        <f t="shared" si="22"/>
        <v/>
      </c>
      <c r="AG5" s="15" t="str">
        <f t="shared" si="23"/>
        <v/>
      </c>
      <c r="AH5" s="16" t="str">
        <f t="shared" si="0"/>
        <v/>
      </c>
      <c r="AI5" s="16" t="str">
        <f t="shared" si="0"/>
        <v/>
      </c>
      <c r="AJ5" s="16" t="str">
        <f t="shared" si="0"/>
        <v/>
      </c>
      <c r="AK5" s="16" t="str">
        <f t="shared" si="0"/>
        <v/>
      </c>
      <c r="AL5" s="16" t="str">
        <f t="shared" si="0"/>
        <v/>
      </c>
      <c r="AM5" s="16" t="str">
        <f t="shared" si="0"/>
        <v/>
      </c>
      <c r="AN5" s="16" t="str">
        <f t="shared" si="0"/>
        <v/>
      </c>
      <c r="AO5" s="17" t="str">
        <f t="shared" si="0"/>
        <v/>
      </c>
      <c r="AP5" s="23" t="str">
        <f t="shared" si="24"/>
        <v/>
      </c>
      <c r="AQ5" s="22" t="str">
        <f t="shared" si="1"/>
        <v/>
      </c>
      <c r="AR5" s="22" t="str">
        <f t="shared" si="1"/>
        <v/>
      </c>
      <c r="AS5" s="22" t="str">
        <f t="shared" si="1"/>
        <v/>
      </c>
      <c r="AT5" s="22">
        <f t="shared" si="1"/>
        <v>1</v>
      </c>
      <c r="AU5" s="22" t="str">
        <f t="shared" si="1"/>
        <v/>
      </c>
      <c r="AV5" s="22" t="str">
        <f t="shared" si="1"/>
        <v/>
      </c>
      <c r="AW5" s="22" t="str">
        <f t="shared" si="1"/>
        <v/>
      </c>
      <c r="AX5" s="24" t="str">
        <f t="shared" si="1"/>
        <v/>
      </c>
      <c r="AY5" s="23">
        <f t="shared" si="25"/>
        <v>1</v>
      </c>
      <c r="AZ5" s="22">
        <f t="shared" si="2"/>
        <v>1</v>
      </c>
      <c r="BA5" s="22">
        <f t="shared" si="2"/>
        <v>1</v>
      </c>
      <c r="BB5" s="22" t="str">
        <f t="shared" si="2"/>
        <v/>
      </c>
      <c r="BC5" s="22">
        <f t="shared" si="2"/>
        <v>1</v>
      </c>
      <c r="BD5" s="22">
        <f t="shared" si="2"/>
        <v>1</v>
      </c>
      <c r="BE5" s="22" t="str">
        <f t="shared" si="2"/>
        <v/>
      </c>
      <c r="BF5" s="22">
        <f t="shared" si="2"/>
        <v>1</v>
      </c>
      <c r="BG5" s="24">
        <f t="shared" si="2"/>
        <v>1</v>
      </c>
      <c r="BH5" s="22" t="str">
        <f t="shared" si="26"/>
        <v>svm</v>
      </c>
    </row>
    <row r="6" spans="1:60" x14ac:dyDescent="0.25">
      <c r="A6" t="s">
        <v>19</v>
      </c>
      <c r="B6" t="str">
        <f t="shared" si="3"/>
        <v>svm</v>
      </c>
      <c r="C6" s="15">
        <v>46.249293190058701</v>
      </c>
      <c r="D6" s="16">
        <v>46.179923475232201</v>
      </c>
      <c r="E6" s="16">
        <v>46.2492931900575</v>
      </c>
      <c r="F6" s="16">
        <v>45.749017951206298</v>
      </c>
      <c r="G6" s="16">
        <v>52.728506098807003</v>
      </c>
      <c r="H6" s="16">
        <v>46.213755439035701</v>
      </c>
      <c r="I6" s="16">
        <v>43.514429435097298</v>
      </c>
      <c r="J6" s="16">
        <v>47.9681587219238</v>
      </c>
      <c r="K6" s="17">
        <v>50.119709014892599</v>
      </c>
      <c r="L6" s="3" t="s">
        <v>11</v>
      </c>
      <c r="M6">
        <v>94.75</v>
      </c>
      <c r="N6" s="1">
        <f t="shared" si="4"/>
        <v>48.500706809941299</v>
      </c>
      <c r="O6" s="1">
        <f t="shared" si="5"/>
        <v>48.570076524767799</v>
      </c>
      <c r="P6" s="1">
        <f t="shared" si="6"/>
        <v>48.5007068099425</v>
      </c>
      <c r="Q6" s="1">
        <f t="shared" si="7"/>
        <v>49.000982048793702</v>
      </c>
      <c r="R6" s="1">
        <f t="shared" si="8"/>
        <v>42.021493901192997</v>
      </c>
      <c r="S6" s="1">
        <f t="shared" si="9"/>
        <v>48.536244560964299</v>
      </c>
      <c r="T6" s="1">
        <f t="shared" si="10"/>
        <v>51.235570564902702</v>
      </c>
      <c r="U6" s="1">
        <f t="shared" si="11"/>
        <v>46.7818412780762</v>
      </c>
      <c r="V6" s="1">
        <f t="shared" si="12"/>
        <v>44.630290985107401</v>
      </c>
      <c r="W6" s="13">
        <f t="shared" si="13"/>
        <v>42.021493901192997</v>
      </c>
      <c r="X6" s="8" t="str">
        <f t="shared" si="14"/>
        <v/>
      </c>
      <c r="Y6" s="9" t="str">
        <f t="shared" si="15"/>
        <v/>
      </c>
      <c r="Z6" s="9" t="str">
        <f t="shared" si="16"/>
        <v/>
      </c>
      <c r="AA6" s="9" t="str">
        <f t="shared" si="17"/>
        <v/>
      </c>
      <c r="AB6" s="9">
        <f t="shared" si="18"/>
        <v>1</v>
      </c>
      <c r="AC6" s="9" t="str">
        <f t="shared" si="19"/>
        <v/>
      </c>
      <c r="AD6" s="9" t="str">
        <f t="shared" si="20"/>
        <v/>
      </c>
      <c r="AE6" s="9" t="str">
        <f t="shared" si="21"/>
        <v/>
      </c>
      <c r="AF6" s="9" t="str">
        <f t="shared" si="22"/>
        <v/>
      </c>
      <c r="AG6" s="15" t="str">
        <f t="shared" si="23"/>
        <v/>
      </c>
      <c r="AH6" s="16" t="str">
        <f t="shared" si="0"/>
        <v/>
      </c>
      <c r="AI6" s="16" t="str">
        <f t="shared" si="0"/>
        <v/>
      </c>
      <c r="AJ6" s="16" t="str">
        <f t="shared" si="0"/>
        <v/>
      </c>
      <c r="AK6" s="16" t="str">
        <f t="shared" si="0"/>
        <v/>
      </c>
      <c r="AL6" s="16" t="str">
        <f t="shared" si="0"/>
        <v/>
      </c>
      <c r="AM6" s="16" t="str">
        <f t="shared" si="0"/>
        <v/>
      </c>
      <c r="AN6" s="16" t="str">
        <f t="shared" si="0"/>
        <v/>
      </c>
      <c r="AO6" s="17" t="str">
        <f t="shared" si="0"/>
        <v/>
      </c>
      <c r="AP6" s="23" t="str">
        <f t="shared" si="24"/>
        <v/>
      </c>
      <c r="AQ6" s="22" t="str">
        <f t="shared" si="1"/>
        <v/>
      </c>
      <c r="AR6" s="22" t="str">
        <f t="shared" si="1"/>
        <v/>
      </c>
      <c r="AS6" s="22" t="str">
        <f t="shared" si="1"/>
        <v/>
      </c>
      <c r="AT6" s="22" t="str">
        <f t="shared" si="1"/>
        <v/>
      </c>
      <c r="AU6" s="22" t="str">
        <f t="shared" si="1"/>
        <v/>
      </c>
      <c r="AV6" s="22" t="str">
        <f t="shared" si="1"/>
        <v/>
      </c>
      <c r="AW6" s="22" t="str">
        <f t="shared" si="1"/>
        <v/>
      </c>
      <c r="AX6" s="24" t="str">
        <f t="shared" si="1"/>
        <v/>
      </c>
      <c r="AY6" s="23" t="str">
        <f t="shared" si="25"/>
        <v/>
      </c>
      <c r="AZ6" s="22" t="str">
        <f t="shared" si="2"/>
        <v/>
      </c>
      <c r="BA6" s="22" t="str">
        <f t="shared" si="2"/>
        <v/>
      </c>
      <c r="BB6" s="22" t="str">
        <f t="shared" si="2"/>
        <v/>
      </c>
      <c r="BC6" s="22" t="str">
        <f t="shared" si="2"/>
        <v/>
      </c>
      <c r="BD6" s="22" t="str">
        <f t="shared" si="2"/>
        <v/>
      </c>
      <c r="BE6" s="22" t="str">
        <f t="shared" si="2"/>
        <v/>
      </c>
      <c r="BF6" s="22" t="str">
        <f t="shared" si="2"/>
        <v/>
      </c>
      <c r="BG6" s="24" t="str">
        <f t="shared" si="2"/>
        <v/>
      </c>
      <c r="BH6" s="22" t="str">
        <f t="shared" si="26"/>
        <v>svm</v>
      </c>
    </row>
    <row r="7" spans="1:60" x14ac:dyDescent="0.25">
      <c r="A7" t="s">
        <v>20</v>
      </c>
      <c r="B7" t="str">
        <f t="shared" si="3"/>
        <v/>
      </c>
      <c r="C7" s="15">
        <v>26.375837219837798</v>
      </c>
      <c r="D7" s="16">
        <v>26.3281815067567</v>
      </c>
      <c r="E7" s="16">
        <v>26.375837219838701</v>
      </c>
      <c r="F7" s="16">
        <v>27.049119544887599</v>
      </c>
      <c r="G7" s="16">
        <v>23.520242156824501</v>
      </c>
      <c r="H7" s="16">
        <v>21.006896564111301</v>
      </c>
      <c r="I7" s="16">
        <v>24.897698414543498</v>
      </c>
      <c r="J7" s="16">
        <v>24.170160293579102</v>
      </c>
      <c r="K7" s="17">
        <v>35.961196899414098</v>
      </c>
      <c r="L7" s="3" t="s">
        <v>130</v>
      </c>
      <c r="M7">
        <v>-1</v>
      </c>
      <c r="N7" s="1" t="str">
        <f t="shared" si="4"/>
        <v/>
      </c>
      <c r="O7" s="1" t="str">
        <f t="shared" si="5"/>
        <v/>
      </c>
      <c r="P7" s="1" t="str">
        <f t="shared" si="6"/>
        <v/>
      </c>
      <c r="Q7" s="1" t="str">
        <f t="shared" si="7"/>
        <v/>
      </c>
      <c r="R7" s="1" t="str">
        <f t="shared" si="8"/>
        <v/>
      </c>
      <c r="S7" s="1" t="str">
        <f t="shared" si="9"/>
        <v/>
      </c>
      <c r="T7" s="1" t="str">
        <f t="shared" si="10"/>
        <v/>
      </c>
      <c r="U7" s="1" t="str">
        <f t="shared" si="11"/>
        <v/>
      </c>
      <c r="V7" s="1" t="str">
        <f t="shared" si="12"/>
        <v/>
      </c>
      <c r="W7" s="13">
        <f t="shared" si="13"/>
        <v>0</v>
      </c>
      <c r="X7" s="8" t="str">
        <f t="shared" si="14"/>
        <v/>
      </c>
      <c r="Y7" s="9" t="str">
        <f t="shared" si="15"/>
        <v/>
      </c>
      <c r="Z7" s="9" t="str">
        <f t="shared" si="16"/>
        <v/>
      </c>
      <c r="AA7" s="9" t="str">
        <f t="shared" si="17"/>
        <v/>
      </c>
      <c r="AB7" s="9" t="str">
        <f t="shared" si="18"/>
        <v/>
      </c>
      <c r="AC7" s="9" t="str">
        <f t="shared" si="19"/>
        <v/>
      </c>
      <c r="AD7" s="9" t="str">
        <f t="shared" si="20"/>
        <v/>
      </c>
      <c r="AE7" s="9" t="str">
        <f t="shared" si="21"/>
        <v/>
      </c>
      <c r="AF7" s="9" t="str">
        <f t="shared" si="22"/>
        <v/>
      </c>
      <c r="AG7" s="15" t="str">
        <f t="shared" si="23"/>
        <v/>
      </c>
      <c r="AH7" s="16" t="str">
        <f t="shared" si="0"/>
        <v/>
      </c>
      <c r="AI7" s="16" t="str">
        <f t="shared" si="0"/>
        <v/>
      </c>
      <c r="AJ7" s="16" t="str">
        <f t="shared" si="0"/>
        <v/>
      </c>
      <c r="AK7" s="16" t="str">
        <f t="shared" si="0"/>
        <v/>
      </c>
      <c r="AL7" s="16" t="str">
        <f t="shared" si="0"/>
        <v/>
      </c>
      <c r="AM7" s="16" t="str">
        <f t="shared" si="0"/>
        <v/>
      </c>
      <c r="AN7" s="16" t="str">
        <f t="shared" si="0"/>
        <v/>
      </c>
      <c r="AO7" s="17" t="str">
        <f t="shared" si="0"/>
        <v/>
      </c>
      <c r="AP7" s="23" t="str">
        <f t="shared" si="24"/>
        <v/>
      </c>
      <c r="AQ7" s="22" t="str">
        <f t="shared" si="1"/>
        <v/>
      </c>
      <c r="AR7" s="22" t="str">
        <f t="shared" si="1"/>
        <v/>
      </c>
      <c r="AS7" s="22" t="str">
        <f t="shared" si="1"/>
        <v/>
      </c>
      <c r="AT7" s="22" t="str">
        <f t="shared" si="1"/>
        <v/>
      </c>
      <c r="AU7" s="22" t="str">
        <f t="shared" si="1"/>
        <v/>
      </c>
      <c r="AV7" s="22" t="str">
        <f t="shared" si="1"/>
        <v/>
      </c>
      <c r="AW7" s="22" t="str">
        <f t="shared" si="1"/>
        <v/>
      </c>
      <c r="AX7" s="24" t="str">
        <f t="shared" si="1"/>
        <v/>
      </c>
      <c r="AY7" s="23" t="str">
        <f t="shared" si="25"/>
        <v/>
      </c>
      <c r="AZ7" s="22" t="str">
        <f t="shared" si="2"/>
        <v/>
      </c>
      <c r="BA7" s="22" t="str">
        <f t="shared" si="2"/>
        <v/>
      </c>
      <c r="BB7" s="22" t="str">
        <f t="shared" si="2"/>
        <v/>
      </c>
      <c r="BC7" s="22" t="str">
        <f t="shared" si="2"/>
        <v/>
      </c>
      <c r="BD7" s="22" t="str">
        <f t="shared" si="2"/>
        <v/>
      </c>
      <c r="BE7" s="22" t="str">
        <f t="shared" si="2"/>
        <v/>
      </c>
      <c r="BF7" s="22" t="str">
        <f t="shared" si="2"/>
        <v/>
      </c>
      <c r="BG7" s="24" t="str">
        <f t="shared" si="2"/>
        <v/>
      </c>
      <c r="BH7" s="22">
        <f t="shared" si="26"/>
        <v>0</v>
      </c>
    </row>
    <row r="8" spans="1:60" x14ac:dyDescent="0.25">
      <c r="A8" t="s">
        <v>21</v>
      </c>
      <c r="B8" t="str">
        <f t="shared" si="3"/>
        <v/>
      </c>
      <c r="C8" s="15">
        <v>37.399459796345802</v>
      </c>
      <c r="D8" s="16">
        <v>37.434011513980401</v>
      </c>
      <c r="E8" s="16">
        <v>37.399459796341901</v>
      </c>
      <c r="F8" s="16">
        <v>38.253721317783601</v>
      </c>
      <c r="G8" s="16">
        <v>30.908944556174699</v>
      </c>
      <c r="H8" s="16">
        <v>33.575357168705899</v>
      </c>
      <c r="I8" s="16">
        <v>35.816112591121602</v>
      </c>
      <c r="J8" s="16">
        <v>36.841960906982401</v>
      </c>
      <c r="K8" s="17">
        <v>24.1489162445068</v>
      </c>
      <c r="L8" s="3" t="s">
        <v>10</v>
      </c>
      <c r="M8">
        <v>-18.5</v>
      </c>
      <c r="N8" s="1" t="str">
        <f t="shared" si="4"/>
        <v/>
      </c>
      <c r="O8" s="1" t="str">
        <f t="shared" si="5"/>
        <v/>
      </c>
      <c r="P8" s="1" t="str">
        <f t="shared" si="6"/>
        <v/>
      </c>
      <c r="Q8" s="1" t="str">
        <f t="shared" si="7"/>
        <v/>
      </c>
      <c r="R8" s="1" t="str">
        <f t="shared" si="8"/>
        <v/>
      </c>
      <c r="S8" s="1" t="str">
        <f t="shared" si="9"/>
        <v/>
      </c>
      <c r="T8" s="1" t="str">
        <f t="shared" si="10"/>
        <v/>
      </c>
      <c r="U8" s="1" t="str">
        <f t="shared" si="11"/>
        <v/>
      </c>
      <c r="V8" s="1" t="str">
        <f t="shared" si="12"/>
        <v/>
      </c>
      <c r="W8" s="13">
        <f t="shared" si="13"/>
        <v>0</v>
      </c>
      <c r="X8" s="8" t="str">
        <f t="shared" si="14"/>
        <v/>
      </c>
      <c r="Y8" s="9" t="str">
        <f t="shared" si="15"/>
        <v/>
      </c>
      <c r="Z8" s="9" t="str">
        <f t="shared" si="16"/>
        <v/>
      </c>
      <c r="AA8" s="9" t="str">
        <f t="shared" si="17"/>
        <v/>
      </c>
      <c r="AB8" s="9" t="str">
        <f t="shared" si="18"/>
        <v/>
      </c>
      <c r="AC8" s="9" t="str">
        <f t="shared" si="19"/>
        <v/>
      </c>
      <c r="AD8" s="9" t="str">
        <f t="shared" si="20"/>
        <v/>
      </c>
      <c r="AE8" s="9" t="str">
        <f t="shared" si="21"/>
        <v/>
      </c>
      <c r="AF8" s="9" t="str">
        <f t="shared" si="22"/>
        <v/>
      </c>
      <c r="AG8" s="15" t="str">
        <f t="shared" si="23"/>
        <v/>
      </c>
      <c r="AH8" s="16" t="str">
        <f t="shared" si="0"/>
        <v/>
      </c>
      <c r="AI8" s="16" t="str">
        <f t="shared" si="0"/>
        <v/>
      </c>
      <c r="AJ8" s="16" t="str">
        <f t="shared" si="0"/>
        <v/>
      </c>
      <c r="AK8" s="16" t="str">
        <f t="shared" si="0"/>
        <v/>
      </c>
      <c r="AL8" s="16" t="str">
        <f t="shared" si="0"/>
        <v/>
      </c>
      <c r="AM8" s="16" t="str">
        <f t="shared" si="0"/>
        <v/>
      </c>
      <c r="AN8" s="16" t="str">
        <f t="shared" si="0"/>
        <v/>
      </c>
      <c r="AO8" s="17" t="str">
        <f t="shared" si="0"/>
        <v/>
      </c>
      <c r="AP8" s="23" t="str">
        <f t="shared" si="24"/>
        <v/>
      </c>
      <c r="AQ8" s="22" t="str">
        <f t="shared" si="1"/>
        <v/>
      </c>
      <c r="AR8" s="22" t="str">
        <f t="shared" si="1"/>
        <v/>
      </c>
      <c r="AS8" s="22" t="str">
        <f t="shared" si="1"/>
        <v/>
      </c>
      <c r="AT8" s="22" t="str">
        <f t="shared" si="1"/>
        <v/>
      </c>
      <c r="AU8" s="22" t="str">
        <f t="shared" si="1"/>
        <v/>
      </c>
      <c r="AV8" s="22" t="str">
        <f t="shared" si="1"/>
        <v/>
      </c>
      <c r="AW8" s="22" t="str">
        <f t="shared" si="1"/>
        <v/>
      </c>
      <c r="AX8" s="24" t="str">
        <f t="shared" si="1"/>
        <v/>
      </c>
      <c r="AY8" s="23" t="str">
        <f t="shared" si="25"/>
        <v/>
      </c>
      <c r="AZ8" s="22" t="str">
        <f t="shared" si="2"/>
        <v/>
      </c>
      <c r="BA8" s="22" t="str">
        <f t="shared" si="2"/>
        <v/>
      </c>
      <c r="BB8" s="22" t="str">
        <f t="shared" si="2"/>
        <v/>
      </c>
      <c r="BC8" s="22" t="str">
        <f t="shared" si="2"/>
        <v/>
      </c>
      <c r="BD8" s="22" t="str">
        <f t="shared" si="2"/>
        <v/>
      </c>
      <c r="BE8" s="22" t="str">
        <f t="shared" si="2"/>
        <v/>
      </c>
      <c r="BF8" s="22" t="str">
        <f t="shared" si="2"/>
        <v/>
      </c>
      <c r="BG8" s="24" t="str">
        <f t="shared" si="2"/>
        <v/>
      </c>
      <c r="BH8" s="22">
        <f t="shared" si="26"/>
        <v>0</v>
      </c>
    </row>
    <row r="9" spans="1:60" x14ac:dyDescent="0.25">
      <c r="A9" t="s">
        <v>22</v>
      </c>
      <c r="B9" t="str">
        <f t="shared" si="3"/>
        <v>Keras</v>
      </c>
      <c r="C9" s="15">
        <v>25.923959428764601</v>
      </c>
      <c r="D9" s="16">
        <v>25.887725023534198</v>
      </c>
      <c r="E9" s="16">
        <v>25.923959428764601</v>
      </c>
      <c r="F9" s="16">
        <v>26.371966706316801</v>
      </c>
      <c r="G9" s="16">
        <v>31.014107996874301</v>
      </c>
      <c r="H9" s="16">
        <v>28.404253442288201</v>
      </c>
      <c r="I9" s="16">
        <v>25.283312198507399</v>
      </c>
      <c r="J9" s="16">
        <v>23.009159088134801</v>
      </c>
      <c r="K9" s="17">
        <v>42.548698425292997</v>
      </c>
      <c r="L9" s="3" t="s">
        <v>11</v>
      </c>
      <c r="M9">
        <v>42</v>
      </c>
      <c r="N9" s="1">
        <f t="shared" si="4"/>
        <v>16.076040571235399</v>
      </c>
      <c r="O9" s="1">
        <f t="shared" si="5"/>
        <v>16.112274976465802</v>
      </c>
      <c r="P9" s="1">
        <f t="shared" si="6"/>
        <v>16.076040571235399</v>
      </c>
      <c r="Q9" s="1">
        <f t="shared" si="7"/>
        <v>15.628033293683199</v>
      </c>
      <c r="R9" s="1">
        <f t="shared" si="8"/>
        <v>10.985892003125699</v>
      </c>
      <c r="S9" s="1">
        <f t="shared" si="9"/>
        <v>13.595746557711799</v>
      </c>
      <c r="T9" s="1">
        <f t="shared" si="10"/>
        <v>16.716687801492601</v>
      </c>
      <c r="U9" s="1">
        <f t="shared" si="11"/>
        <v>18.990840911865199</v>
      </c>
      <c r="V9" s="1">
        <f t="shared" si="12"/>
        <v>0.54869842529299717</v>
      </c>
      <c r="W9" s="13">
        <f t="shared" si="13"/>
        <v>0.54869842529299717</v>
      </c>
      <c r="X9" s="8" t="str">
        <f t="shared" si="14"/>
        <v/>
      </c>
      <c r="Y9" s="9" t="str">
        <f t="shared" si="15"/>
        <v/>
      </c>
      <c r="Z9" s="9" t="str">
        <f t="shared" si="16"/>
        <v/>
      </c>
      <c r="AA9" s="9" t="str">
        <f t="shared" si="17"/>
        <v/>
      </c>
      <c r="AB9" s="9" t="str">
        <f t="shared" si="18"/>
        <v/>
      </c>
      <c r="AC9" s="9" t="str">
        <f t="shared" si="19"/>
        <v/>
      </c>
      <c r="AD9" s="9" t="str">
        <f t="shared" si="20"/>
        <v/>
      </c>
      <c r="AE9" s="9" t="str">
        <f t="shared" si="21"/>
        <v/>
      </c>
      <c r="AF9" s="9">
        <f t="shared" si="22"/>
        <v>1</v>
      </c>
      <c r="AG9" s="15" t="str">
        <f t="shared" si="23"/>
        <v/>
      </c>
      <c r="AH9" s="16" t="str">
        <f t="shared" si="0"/>
        <v/>
      </c>
      <c r="AI9" s="16" t="str">
        <f t="shared" si="0"/>
        <v/>
      </c>
      <c r="AJ9" s="16" t="str">
        <f t="shared" si="0"/>
        <v/>
      </c>
      <c r="AK9" s="16" t="str">
        <f t="shared" si="0"/>
        <v/>
      </c>
      <c r="AL9" s="16" t="str">
        <f t="shared" si="0"/>
        <v/>
      </c>
      <c r="AM9" s="16" t="str">
        <f t="shared" si="0"/>
        <v/>
      </c>
      <c r="AN9" s="16" t="str">
        <f t="shared" si="0"/>
        <v/>
      </c>
      <c r="AO9" s="17">
        <f t="shared" si="0"/>
        <v>1</v>
      </c>
      <c r="AP9" s="23" t="str">
        <f t="shared" si="24"/>
        <v/>
      </c>
      <c r="AQ9" s="22" t="str">
        <f t="shared" si="1"/>
        <v/>
      </c>
      <c r="AR9" s="22" t="str">
        <f t="shared" si="1"/>
        <v/>
      </c>
      <c r="AS9" s="22" t="str">
        <f t="shared" si="1"/>
        <v/>
      </c>
      <c r="AT9" s="22" t="str">
        <f t="shared" si="1"/>
        <v/>
      </c>
      <c r="AU9" s="22" t="str">
        <f t="shared" si="1"/>
        <v/>
      </c>
      <c r="AV9" s="22" t="str">
        <f t="shared" si="1"/>
        <v/>
      </c>
      <c r="AW9" s="22" t="str">
        <f t="shared" si="1"/>
        <v/>
      </c>
      <c r="AX9" s="24">
        <f t="shared" si="1"/>
        <v>1</v>
      </c>
      <c r="AY9" s="23" t="str">
        <f t="shared" si="25"/>
        <v/>
      </c>
      <c r="AZ9" s="22" t="str">
        <f t="shared" si="2"/>
        <v/>
      </c>
      <c r="BA9" s="22" t="str">
        <f t="shared" si="2"/>
        <v/>
      </c>
      <c r="BB9" s="22" t="str">
        <f t="shared" si="2"/>
        <v/>
      </c>
      <c r="BC9" s="22">
        <f t="shared" si="2"/>
        <v>1</v>
      </c>
      <c r="BD9" s="22">
        <f t="shared" si="2"/>
        <v>1</v>
      </c>
      <c r="BE9" s="22" t="str">
        <f t="shared" si="2"/>
        <v/>
      </c>
      <c r="BF9" s="22" t="str">
        <f t="shared" si="2"/>
        <v/>
      </c>
      <c r="BG9" s="24">
        <f t="shared" si="2"/>
        <v>1</v>
      </c>
      <c r="BH9" s="22" t="str">
        <f t="shared" si="26"/>
        <v>Keras</v>
      </c>
    </row>
    <row r="10" spans="1:60" x14ac:dyDescent="0.25">
      <c r="A10" t="s">
        <v>23</v>
      </c>
      <c r="B10" t="str">
        <f t="shared" si="3"/>
        <v>Keras</v>
      </c>
      <c r="C10" s="15">
        <v>52.511232750146597</v>
      </c>
      <c r="D10" s="16">
        <v>52.500550137258998</v>
      </c>
      <c r="E10" s="16">
        <v>52.511232750144103</v>
      </c>
      <c r="F10" s="16">
        <v>52.915223798578502</v>
      </c>
      <c r="G10" s="16">
        <v>36.570104688026802</v>
      </c>
      <c r="H10" s="16">
        <v>45.333505075361501</v>
      </c>
      <c r="I10" s="16">
        <v>50.665347536202397</v>
      </c>
      <c r="J10" s="16">
        <v>49.022159576416001</v>
      </c>
      <c r="K10" s="17">
        <v>35.738082885742202</v>
      </c>
      <c r="L10" s="3" t="s">
        <v>11</v>
      </c>
      <c r="M10">
        <v>13.5</v>
      </c>
      <c r="N10" s="1">
        <f t="shared" si="4"/>
        <v>39.011232750146597</v>
      </c>
      <c r="O10" s="1">
        <f t="shared" si="5"/>
        <v>39.000550137258998</v>
      </c>
      <c r="P10" s="1">
        <f t="shared" si="6"/>
        <v>39.011232750144103</v>
      </c>
      <c r="Q10" s="1">
        <f t="shared" si="7"/>
        <v>39.415223798578502</v>
      </c>
      <c r="R10" s="1">
        <f t="shared" si="8"/>
        <v>23.070104688026802</v>
      </c>
      <c r="S10" s="1">
        <f t="shared" si="9"/>
        <v>31.833505075361501</v>
      </c>
      <c r="T10" s="1">
        <f t="shared" si="10"/>
        <v>37.165347536202397</v>
      </c>
      <c r="U10" s="1">
        <f t="shared" si="11"/>
        <v>35.522159576416001</v>
      </c>
      <c r="V10" s="1">
        <f t="shared" si="12"/>
        <v>22.238082885742202</v>
      </c>
      <c r="W10" s="13">
        <f t="shared" si="13"/>
        <v>22.238082885742202</v>
      </c>
      <c r="X10" s="8" t="str">
        <f t="shared" si="14"/>
        <v/>
      </c>
      <c r="Y10" s="9" t="str">
        <f t="shared" si="15"/>
        <v/>
      </c>
      <c r="Z10" s="9" t="str">
        <f t="shared" si="16"/>
        <v/>
      </c>
      <c r="AA10" s="9" t="str">
        <f t="shared" si="17"/>
        <v/>
      </c>
      <c r="AB10" s="9" t="str">
        <f t="shared" si="18"/>
        <v/>
      </c>
      <c r="AC10" s="9" t="str">
        <f t="shared" si="19"/>
        <v/>
      </c>
      <c r="AD10" s="9" t="str">
        <f t="shared" si="20"/>
        <v/>
      </c>
      <c r="AE10" s="9" t="str">
        <f t="shared" si="21"/>
        <v/>
      </c>
      <c r="AF10" s="9">
        <f t="shared" si="22"/>
        <v>1</v>
      </c>
      <c r="AG10" s="15" t="str">
        <f t="shared" si="23"/>
        <v/>
      </c>
      <c r="AH10" s="16" t="str">
        <f t="shared" si="0"/>
        <v/>
      </c>
      <c r="AI10" s="16" t="str">
        <f t="shared" si="0"/>
        <v/>
      </c>
      <c r="AJ10" s="16" t="str">
        <f t="shared" si="0"/>
        <v/>
      </c>
      <c r="AK10" s="16" t="str">
        <f t="shared" si="0"/>
        <v/>
      </c>
      <c r="AL10" s="16" t="str">
        <f t="shared" si="0"/>
        <v/>
      </c>
      <c r="AM10" s="16" t="str">
        <f t="shared" si="0"/>
        <v/>
      </c>
      <c r="AN10" s="16" t="str">
        <f t="shared" si="0"/>
        <v/>
      </c>
      <c r="AO10" s="17" t="str">
        <f t="shared" si="0"/>
        <v/>
      </c>
      <c r="AP10" s="23" t="str">
        <f t="shared" si="24"/>
        <v/>
      </c>
      <c r="AQ10" s="22" t="str">
        <f t="shared" si="1"/>
        <v/>
      </c>
      <c r="AR10" s="22" t="str">
        <f t="shared" si="1"/>
        <v/>
      </c>
      <c r="AS10" s="22" t="str">
        <f t="shared" si="1"/>
        <v/>
      </c>
      <c r="AT10" s="22" t="str">
        <f t="shared" si="1"/>
        <v/>
      </c>
      <c r="AU10" s="22" t="str">
        <f t="shared" si="1"/>
        <v/>
      </c>
      <c r="AV10" s="22" t="str">
        <f t="shared" si="1"/>
        <v/>
      </c>
      <c r="AW10" s="22" t="str">
        <f t="shared" si="1"/>
        <v/>
      </c>
      <c r="AX10" s="24" t="str">
        <f t="shared" si="1"/>
        <v/>
      </c>
      <c r="AY10" s="23" t="str">
        <f t="shared" si="25"/>
        <v/>
      </c>
      <c r="AZ10" s="22" t="str">
        <f t="shared" si="2"/>
        <v/>
      </c>
      <c r="BA10" s="22" t="str">
        <f t="shared" si="2"/>
        <v/>
      </c>
      <c r="BB10" s="22" t="str">
        <f t="shared" si="2"/>
        <v/>
      </c>
      <c r="BC10" s="22" t="str">
        <f t="shared" si="2"/>
        <v/>
      </c>
      <c r="BD10" s="22" t="str">
        <f t="shared" si="2"/>
        <v/>
      </c>
      <c r="BE10" s="22" t="str">
        <f t="shared" si="2"/>
        <v/>
      </c>
      <c r="BF10" s="22" t="str">
        <f t="shared" si="2"/>
        <v/>
      </c>
      <c r="BG10" s="24" t="str">
        <f t="shared" si="2"/>
        <v/>
      </c>
      <c r="BH10" s="22" t="str">
        <f t="shared" si="26"/>
        <v>Keras</v>
      </c>
    </row>
    <row r="11" spans="1:60" x14ac:dyDescent="0.25">
      <c r="A11" t="s">
        <v>25</v>
      </c>
      <c r="B11" t="str">
        <f t="shared" si="3"/>
        <v>pls</v>
      </c>
      <c r="C11" s="15">
        <v>28.690049778390801</v>
      </c>
      <c r="D11" s="16">
        <v>28.962778298084</v>
      </c>
      <c r="E11" s="16">
        <v>28.690049778389302</v>
      </c>
      <c r="F11" s="16">
        <v>24.340508190604499</v>
      </c>
      <c r="G11" s="16">
        <v>26.432914837435899</v>
      </c>
      <c r="H11" s="16">
        <v>21.997186673578199</v>
      </c>
      <c r="I11" s="16">
        <v>22.0684554095753</v>
      </c>
      <c r="J11" s="16">
        <v>28.246160507202099</v>
      </c>
      <c r="K11" s="17">
        <v>26.8223056793213</v>
      </c>
      <c r="L11" s="3" t="s">
        <v>11</v>
      </c>
      <c r="M11">
        <v>47</v>
      </c>
      <c r="N11" s="1">
        <f t="shared" si="4"/>
        <v>18.309950221609199</v>
      </c>
      <c r="O11" s="1">
        <f t="shared" si="5"/>
        <v>18.037221701916</v>
      </c>
      <c r="P11" s="1">
        <f t="shared" si="6"/>
        <v>18.309950221610698</v>
      </c>
      <c r="Q11" s="1">
        <f t="shared" si="7"/>
        <v>22.659491809395501</v>
      </c>
      <c r="R11" s="1">
        <f t="shared" si="8"/>
        <v>20.567085162564101</v>
      </c>
      <c r="S11" s="1">
        <f t="shared" si="9"/>
        <v>25.002813326421801</v>
      </c>
      <c r="T11" s="1">
        <f t="shared" si="10"/>
        <v>24.9315445904247</v>
      </c>
      <c r="U11" s="1">
        <f t="shared" si="11"/>
        <v>18.753839492797901</v>
      </c>
      <c r="V11" s="1">
        <f t="shared" si="12"/>
        <v>20.1776943206787</v>
      </c>
      <c r="W11" s="13">
        <f t="shared" si="13"/>
        <v>18.037221701916</v>
      </c>
      <c r="X11" s="8" t="str">
        <f t="shared" si="14"/>
        <v/>
      </c>
      <c r="Y11" s="9">
        <f t="shared" si="15"/>
        <v>1</v>
      </c>
      <c r="Z11" s="9" t="str">
        <f t="shared" si="16"/>
        <v/>
      </c>
      <c r="AA11" s="9" t="str">
        <f t="shared" si="17"/>
        <v/>
      </c>
      <c r="AB11" s="9" t="str">
        <f t="shared" si="18"/>
        <v/>
      </c>
      <c r="AC11" s="9" t="str">
        <f t="shared" si="19"/>
        <v/>
      </c>
      <c r="AD11" s="9" t="str">
        <f t="shared" si="20"/>
        <v/>
      </c>
      <c r="AE11" s="9" t="str">
        <f t="shared" si="21"/>
        <v/>
      </c>
      <c r="AF11" s="9" t="str">
        <f t="shared" si="22"/>
        <v/>
      </c>
      <c r="AG11" s="15" t="str">
        <f t="shared" si="23"/>
        <v/>
      </c>
      <c r="AH11" s="16" t="str">
        <f t="shared" si="0"/>
        <v/>
      </c>
      <c r="AI11" s="16" t="str">
        <f t="shared" si="0"/>
        <v/>
      </c>
      <c r="AJ11" s="16" t="str">
        <f t="shared" si="0"/>
        <v/>
      </c>
      <c r="AK11" s="16" t="str">
        <f t="shared" si="0"/>
        <v/>
      </c>
      <c r="AL11" s="16" t="str">
        <f t="shared" si="0"/>
        <v/>
      </c>
      <c r="AM11" s="16" t="str">
        <f t="shared" si="0"/>
        <v/>
      </c>
      <c r="AN11" s="16" t="str">
        <f t="shared" si="0"/>
        <v/>
      </c>
      <c r="AO11" s="17" t="str">
        <f t="shared" si="0"/>
        <v/>
      </c>
      <c r="AP11" s="23" t="str">
        <f t="shared" si="24"/>
        <v/>
      </c>
      <c r="AQ11" s="22" t="str">
        <f t="shared" si="1"/>
        <v/>
      </c>
      <c r="AR11" s="22" t="str">
        <f t="shared" si="1"/>
        <v/>
      </c>
      <c r="AS11" s="22" t="str">
        <f t="shared" si="1"/>
        <v/>
      </c>
      <c r="AT11" s="22" t="str">
        <f t="shared" si="1"/>
        <v/>
      </c>
      <c r="AU11" s="22" t="str">
        <f t="shared" si="1"/>
        <v/>
      </c>
      <c r="AV11" s="22" t="str">
        <f t="shared" si="1"/>
        <v/>
      </c>
      <c r="AW11" s="22" t="str">
        <f t="shared" si="1"/>
        <v/>
      </c>
      <c r="AX11" s="24" t="str">
        <f t="shared" si="1"/>
        <v/>
      </c>
      <c r="AY11" s="23" t="str">
        <f t="shared" si="25"/>
        <v/>
      </c>
      <c r="AZ11" s="22" t="str">
        <f t="shared" si="2"/>
        <v/>
      </c>
      <c r="BA11" s="22" t="str">
        <f t="shared" si="2"/>
        <v/>
      </c>
      <c r="BB11" s="22" t="str">
        <f t="shared" si="2"/>
        <v/>
      </c>
      <c r="BC11" s="22" t="str">
        <f t="shared" si="2"/>
        <v/>
      </c>
      <c r="BD11" s="22" t="str">
        <f t="shared" si="2"/>
        <v/>
      </c>
      <c r="BE11" s="22" t="str">
        <f t="shared" si="2"/>
        <v/>
      </c>
      <c r="BF11" s="22" t="str">
        <f t="shared" si="2"/>
        <v/>
      </c>
      <c r="BG11" s="24" t="str">
        <f t="shared" si="2"/>
        <v/>
      </c>
      <c r="BH11" s="22" t="str">
        <f t="shared" si="26"/>
        <v>pls</v>
      </c>
    </row>
    <row r="12" spans="1:60" x14ac:dyDescent="0.25">
      <c r="A12" t="s">
        <v>26</v>
      </c>
      <c r="B12" t="str">
        <f t="shared" si="3"/>
        <v>MARS</v>
      </c>
      <c r="C12" s="15">
        <v>23.461779666673198</v>
      </c>
      <c r="D12" s="16">
        <v>23.572125925799899</v>
      </c>
      <c r="E12" s="16">
        <v>23.461779666672101</v>
      </c>
      <c r="F12" s="16">
        <v>22.809042511144501</v>
      </c>
      <c r="G12" s="16">
        <v>27.574928574401099</v>
      </c>
      <c r="H12" s="16">
        <v>25.285169620142099</v>
      </c>
      <c r="I12" s="16">
        <v>26.897476159727599</v>
      </c>
      <c r="J12" s="16">
        <v>23.006160736083999</v>
      </c>
      <c r="K12" s="17">
        <v>25.556177139282202</v>
      </c>
      <c r="L12" s="3" t="s">
        <v>11</v>
      </c>
      <c r="M12">
        <v>17</v>
      </c>
      <c r="N12" s="1">
        <f t="shared" si="4"/>
        <v>6.4617796666731984</v>
      </c>
      <c r="O12" s="1">
        <f t="shared" si="5"/>
        <v>6.5721259257998987</v>
      </c>
      <c r="P12" s="1">
        <f t="shared" si="6"/>
        <v>6.4617796666721006</v>
      </c>
      <c r="Q12" s="1">
        <f t="shared" si="7"/>
        <v>5.8090425111445008</v>
      </c>
      <c r="R12" s="1">
        <f t="shared" si="8"/>
        <v>10.574928574401099</v>
      </c>
      <c r="S12" s="1">
        <f t="shared" si="9"/>
        <v>8.2851696201420992</v>
      </c>
      <c r="T12" s="1">
        <f t="shared" si="10"/>
        <v>9.8974761597275993</v>
      </c>
      <c r="U12" s="1">
        <f t="shared" si="11"/>
        <v>6.0061607360839986</v>
      </c>
      <c r="V12" s="1">
        <f t="shared" si="12"/>
        <v>8.5561771392822017</v>
      </c>
      <c r="W12" s="13">
        <f t="shared" si="13"/>
        <v>5.8090425111445008</v>
      </c>
      <c r="X12" s="8" t="str">
        <f t="shared" si="14"/>
        <v/>
      </c>
      <c r="Y12" s="9" t="str">
        <f t="shared" si="15"/>
        <v/>
      </c>
      <c r="Z12" s="9" t="str">
        <f t="shared" si="16"/>
        <v/>
      </c>
      <c r="AA12" s="9">
        <f t="shared" si="17"/>
        <v>1</v>
      </c>
      <c r="AB12" s="9" t="str">
        <f t="shared" si="18"/>
        <v/>
      </c>
      <c r="AC12" s="9" t="str">
        <f t="shared" si="19"/>
        <v/>
      </c>
      <c r="AD12" s="9" t="str">
        <f t="shared" si="20"/>
        <v/>
      </c>
      <c r="AE12" s="9" t="str">
        <f t="shared" si="21"/>
        <v/>
      </c>
      <c r="AF12" s="9" t="str">
        <f t="shared" si="22"/>
        <v/>
      </c>
      <c r="AG12" s="15" t="str">
        <f t="shared" si="23"/>
        <v/>
      </c>
      <c r="AH12" s="16" t="str">
        <f t="shared" si="0"/>
        <v/>
      </c>
      <c r="AI12" s="16" t="str">
        <f t="shared" si="0"/>
        <v/>
      </c>
      <c r="AJ12" s="16" t="str">
        <f t="shared" si="0"/>
        <v/>
      </c>
      <c r="AK12" s="16" t="str">
        <f t="shared" si="0"/>
        <v/>
      </c>
      <c r="AL12" s="16" t="str">
        <f t="shared" si="0"/>
        <v/>
      </c>
      <c r="AM12" s="16" t="str">
        <f t="shared" si="0"/>
        <v/>
      </c>
      <c r="AN12" s="16" t="str">
        <f t="shared" si="0"/>
        <v/>
      </c>
      <c r="AO12" s="17" t="str">
        <f t="shared" si="0"/>
        <v/>
      </c>
      <c r="AP12" s="23">
        <f t="shared" si="24"/>
        <v>1</v>
      </c>
      <c r="AQ12" s="22">
        <f t="shared" si="1"/>
        <v>1</v>
      </c>
      <c r="AR12" s="22">
        <f t="shared" si="1"/>
        <v>1</v>
      </c>
      <c r="AS12" s="22">
        <f t="shared" si="1"/>
        <v>1</v>
      </c>
      <c r="AT12" s="22" t="str">
        <f t="shared" si="1"/>
        <v/>
      </c>
      <c r="AU12" s="22">
        <f t="shared" si="1"/>
        <v>1</v>
      </c>
      <c r="AV12" s="22">
        <f t="shared" si="1"/>
        <v>1</v>
      </c>
      <c r="AW12" s="22">
        <f t="shared" si="1"/>
        <v>1</v>
      </c>
      <c r="AX12" s="24">
        <f t="shared" si="1"/>
        <v>1</v>
      </c>
      <c r="AY12" s="23">
        <f t="shared" si="25"/>
        <v>1</v>
      </c>
      <c r="AZ12" s="22">
        <f t="shared" si="2"/>
        <v>1</v>
      </c>
      <c r="BA12" s="22">
        <f t="shared" si="2"/>
        <v>1</v>
      </c>
      <c r="BB12" s="22">
        <f t="shared" si="2"/>
        <v>1</v>
      </c>
      <c r="BC12" s="22">
        <f t="shared" si="2"/>
        <v>1</v>
      </c>
      <c r="BD12" s="22">
        <f t="shared" si="2"/>
        <v>1</v>
      </c>
      <c r="BE12" s="22">
        <f t="shared" si="2"/>
        <v>1</v>
      </c>
      <c r="BF12" s="22">
        <f t="shared" si="2"/>
        <v>1</v>
      </c>
      <c r="BG12" s="24">
        <f t="shared" si="2"/>
        <v>1</v>
      </c>
      <c r="BH12" s="22" t="str">
        <f t="shared" si="26"/>
        <v>MARS</v>
      </c>
    </row>
    <row r="13" spans="1:60" x14ac:dyDescent="0.25">
      <c r="A13" t="s">
        <v>27</v>
      </c>
      <c r="B13" t="str">
        <f t="shared" si="3"/>
        <v/>
      </c>
      <c r="C13" s="15">
        <v>39.587891149478097</v>
      </c>
      <c r="D13" s="16">
        <v>39.795043670302498</v>
      </c>
      <c r="E13" s="16">
        <v>39.5878911494734</v>
      </c>
      <c r="F13" s="16">
        <v>45.741226577317597</v>
      </c>
      <c r="G13" s="16">
        <v>31.310872855236401</v>
      </c>
      <c r="H13" s="16">
        <v>44.277474580422499</v>
      </c>
      <c r="I13" s="16">
        <v>40.820322229728099</v>
      </c>
      <c r="J13" s="16">
        <v>41.5101318359375</v>
      </c>
      <c r="K13" s="17">
        <v>45.242691040039098</v>
      </c>
      <c r="L13" s="3" t="s">
        <v>10</v>
      </c>
      <c r="M13">
        <v>-16.75</v>
      </c>
      <c r="N13" s="1" t="str">
        <f t="shared" si="4"/>
        <v/>
      </c>
      <c r="O13" s="1" t="str">
        <f t="shared" si="5"/>
        <v/>
      </c>
      <c r="P13" s="1" t="str">
        <f t="shared" si="6"/>
        <v/>
      </c>
      <c r="Q13" s="1" t="str">
        <f t="shared" si="7"/>
        <v/>
      </c>
      <c r="R13" s="1" t="str">
        <f t="shared" si="8"/>
        <v/>
      </c>
      <c r="S13" s="1" t="str">
        <f t="shared" si="9"/>
        <v/>
      </c>
      <c r="T13" s="1" t="str">
        <f t="shared" si="10"/>
        <v/>
      </c>
      <c r="U13" s="1" t="str">
        <f t="shared" si="11"/>
        <v/>
      </c>
      <c r="V13" s="1" t="str">
        <f t="shared" si="12"/>
        <v/>
      </c>
      <c r="W13" s="13">
        <f t="shared" si="13"/>
        <v>0</v>
      </c>
      <c r="X13" s="8" t="str">
        <f t="shared" si="14"/>
        <v/>
      </c>
      <c r="Y13" s="9" t="str">
        <f t="shared" si="15"/>
        <v/>
      </c>
      <c r="Z13" s="9" t="str">
        <f t="shared" si="16"/>
        <v/>
      </c>
      <c r="AA13" s="9" t="str">
        <f t="shared" si="17"/>
        <v/>
      </c>
      <c r="AB13" s="9" t="str">
        <f t="shared" si="18"/>
        <v/>
      </c>
      <c r="AC13" s="9" t="str">
        <f t="shared" si="19"/>
        <v/>
      </c>
      <c r="AD13" s="9" t="str">
        <f t="shared" si="20"/>
        <v/>
      </c>
      <c r="AE13" s="9" t="str">
        <f t="shared" si="21"/>
        <v/>
      </c>
      <c r="AF13" s="9" t="str">
        <f t="shared" si="22"/>
        <v/>
      </c>
      <c r="AG13" s="15" t="str">
        <f t="shared" si="23"/>
        <v/>
      </c>
      <c r="AH13" s="16" t="str">
        <f t="shared" si="0"/>
        <v/>
      </c>
      <c r="AI13" s="16" t="str">
        <f t="shared" si="0"/>
        <v/>
      </c>
      <c r="AJ13" s="16" t="str">
        <f t="shared" si="0"/>
        <v/>
      </c>
      <c r="AK13" s="16" t="str">
        <f t="shared" si="0"/>
        <v/>
      </c>
      <c r="AL13" s="16" t="str">
        <f t="shared" si="0"/>
        <v/>
      </c>
      <c r="AM13" s="16" t="str">
        <f t="shared" si="0"/>
        <v/>
      </c>
      <c r="AN13" s="16" t="str">
        <f t="shared" si="0"/>
        <v/>
      </c>
      <c r="AO13" s="17" t="str">
        <f t="shared" si="0"/>
        <v/>
      </c>
      <c r="AP13" s="23" t="str">
        <f t="shared" si="24"/>
        <v/>
      </c>
      <c r="AQ13" s="22" t="str">
        <f t="shared" si="1"/>
        <v/>
      </c>
      <c r="AR13" s="22" t="str">
        <f t="shared" si="1"/>
        <v/>
      </c>
      <c r="AS13" s="22" t="str">
        <f t="shared" si="1"/>
        <v/>
      </c>
      <c r="AT13" s="22" t="str">
        <f t="shared" si="1"/>
        <v/>
      </c>
      <c r="AU13" s="22" t="str">
        <f t="shared" si="1"/>
        <v/>
      </c>
      <c r="AV13" s="22" t="str">
        <f t="shared" si="1"/>
        <v/>
      </c>
      <c r="AW13" s="22" t="str">
        <f t="shared" si="1"/>
        <v/>
      </c>
      <c r="AX13" s="24" t="str">
        <f t="shared" si="1"/>
        <v/>
      </c>
      <c r="AY13" s="23" t="str">
        <f t="shared" si="25"/>
        <v/>
      </c>
      <c r="AZ13" s="22" t="str">
        <f t="shared" si="2"/>
        <v/>
      </c>
      <c r="BA13" s="22" t="str">
        <f t="shared" si="2"/>
        <v/>
      </c>
      <c r="BB13" s="22" t="str">
        <f t="shared" si="2"/>
        <v/>
      </c>
      <c r="BC13" s="22" t="str">
        <f t="shared" si="2"/>
        <v/>
      </c>
      <c r="BD13" s="22" t="str">
        <f t="shared" si="2"/>
        <v/>
      </c>
      <c r="BE13" s="22" t="str">
        <f t="shared" si="2"/>
        <v/>
      </c>
      <c r="BF13" s="22" t="str">
        <f t="shared" si="2"/>
        <v/>
      </c>
      <c r="BG13" s="24" t="str">
        <f t="shared" si="2"/>
        <v/>
      </c>
      <c r="BH13" s="22">
        <f t="shared" si="26"/>
        <v>0</v>
      </c>
    </row>
    <row r="14" spans="1:60" x14ac:dyDescent="0.25">
      <c r="A14" t="s">
        <v>28</v>
      </c>
      <c r="B14" t="str">
        <f t="shared" si="3"/>
        <v/>
      </c>
      <c r="C14" s="15">
        <v>29.719764607455598</v>
      </c>
      <c r="D14" s="16">
        <v>29.988862391088698</v>
      </c>
      <c r="E14" s="16">
        <v>29.7197646074506</v>
      </c>
      <c r="F14" s="16">
        <v>42.580361135221203</v>
      </c>
      <c r="G14" s="16">
        <v>35.411157635513298</v>
      </c>
      <c r="H14" s="16">
        <v>54.7239997037587</v>
      </c>
      <c r="I14" s="16">
        <v>50.613916234024899</v>
      </c>
      <c r="J14" s="16">
        <v>33.674129486083999</v>
      </c>
      <c r="K14" s="17">
        <v>38.761962890625</v>
      </c>
      <c r="L14" s="3" t="s">
        <v>10</v>
      </c>
      <c r="M14">
        <v>-34</v>
      </c>
      <c r="N14" s="1" t="str">
        <f t="shared" si="4"/>
        <v/>
      </c>
      <c r="O14" s="1" t="str">
        <f t="shared" si="5"/>
        <v/>
      </c>
      <c r="P14" s="1" t="str">
        <f t="shared" si="6"/>
        <v/>
      </c>
      <c r="Q14" s="1" t="str">
        <f t="shared" si="7"/>
        <v/>
      </c>
      <c r="R14" s="1" t="str">
        <f t="shared" si="8"/>
        <v/>
      </c>
      <c r="S14" s="1" t="str">
        <f t="shared" si="9"/>
        <v/>
      </c>
      <c r="T14" s="1" t="str">
        <f t="shared" si="10"/>
        <v/>
      </c>
      <c r="U14" s="1" t="str">
        <f t="shared" si="11"/>
        <v/>
      </c>
      <c r="V14" s="1" t="str">
        <f t="shared" si="12"/>
        <v/>
      </c>
      <c r="W14" s="13">
        <f t="shared" si="13"/>
        <v>0</v>
      </c>
      <c r="X14" s="8" t="str">
        <f t="shared" si="14"/>
        <v/>
      </c>
      <c r="Y14" s="9" t="str">
        <f t="shared" si="15"/>
        <v/>
      </c>
      <c r="Z14" s="9" t="str">
        <f t="shared" si="16"/>
        <v/>
      </c>
      <c r="AA14" s="9" t="str">
        <f t="shared" si="17"/>
        <v/>
      </c>
      <c r="AB14" s="9" t="str">
        <f t="shared" si="18"/>
        <v/>
      </c>
      <c r="AC14" s="9" t="str">
        <f t="shared" si="19"/>
        <v/>
      </c>
      <c r="AD14" s="9" t="str">
        <f t="shared" si="20"/>
        <v/>
      </c>
      <c r="AE14" s="9" t="str">
        <f t="shared" si="21"/>
        <v/>
      </c>
      <c r="AF14" s="9" t="str">
        <f t="shared" si="22"/>
        <v/>
      </c>
      <c r="AG14" s="15" t="str">
        <f t="shared" si="23"/>
        <v/>
      </c>
      <c r="AH14" s="16" t="str">
        <f t="shared" si="0"/>
        <v/>
      </c>
      <c r="AI14" s="16" t="str">
        <f t="shared" si="0"/>
        <v/>
      </c>
      <c r="AJ14" s="16" t="str">
        <f t="shared" si="0"/>
        <v/>
      </c>
      <c r="AK14" s="16" t="str">
        <f t="shared" si="0"/>
        <v/>
      </c>
      <c r="AL14" s="16" t="str">
        <f t="shared" si="0"/>
        <v/>
      </c>
      <c r="AM14" s="16" t="str">
        <f t="shared" si="0"/>
        <v/>
      </c>
      <c r="AN14" s="16" t="str">
        <f t="shared" si="0"/>
        <v/>
      </c>
      <c r="AO14" s="17" t="str">
        <f t="shared" si="0"/>
        <v/>
      </c>
      <c r="AP14" s="23" t="str">
        <f t="shared" si="24"/>
        <v/>
      </c>
      <c r="AQ14" s="22" t="str">
        <f t="shared" si="1"/>
        <v/>
      </c>
      <c r="AR14" s="22" t="str">
        <f t="shared" si="1"/>
        <v/>
      </c>
      <c r="AS14" s="22" t="str">
        <f t="shared" si="1"/>
        <v/>
      </c>
      <c r="AT14" s="22" t="str">
        <f t="shared" si="1"/>
        <v/>
      </c>
      <c r="AU14" s="22" t="str">
        <f t="shared" si="1"/>
        <v/>
      </c>
      <c r="AV14" s="22" t="str">
        <f t="shared" si="1"/>
        <v/>
      </c>
      <c r="AW14" s="22" t="str">
        <f t="shared" si="1"/>
        <v/>
      </c>
      <c r="AX14" s="24" t="str">
        <f t="shared" si="1"/>
        <v/>
      </c>
      <c r="AY14" s="23" t="str">
        <f t="shared" si="25"/>
        <v/>
      </c>
      <c r="AZ14" s="22" t="str">
        <f t="shared" si="2"/>
        <v/>
      </c>
      <c r="BA14" s="22" t="str">
        <f t="shared" si="2"/>
        <v/>
      </c>
      <c r="BB14" s="22" t="str">
        <f t="shared" si="2"/>
        <v/>
      </c>
      <c r="BC14" s="22" t="str">
        <f t="shared" si="2"/>
        <v/>
      </c>
      <c r="BD14" s="22" t="str">
        <f t="shared" si="2"/>
        <v/>
      </c>
      <c r="BE14" s="22" t="str">
        <f t="shared" si="2"/>
        <v/>
      </c>
      <c r="BF14" s="22" t="str">
        <f t="shared" si="2"/>
        <v/>
      </c>
      <c r="BG14" s="24" t="str">
        <f t="shared" si="2"/>
        <v/>
      </c>
      <c r="BH14" s="22">
        <f t="shared" si="26"/>
        <v>0</v>
      </c>
    </row>
    <row r="15" spans="1:60" x14ac:dyDescent="0.25">
      <c r="A15" t="s">
        <v>31</v>
      </c>
      <c r="B15" t="str">
        <f t="shared" si="3"/>
        <v>Keras</v>
      </c>
      <c r="C15" s="15">
        <v>36.391541662127203</v>
      </c>
      <c r="D15" s="16">
        <v>36.417764150312003</v>
      </c>
      <c r="E15" s="16">
        <v>36.391541662124098</v>
      </c>
      <c r="F15" s="16">
        <v>38.2678356800483</v>
      </c>
      <c r="G15" s="16">
        <v>37.682082453910802</v>
      </c>
      <c r="H15" s="16">
        <v>37.540296883251898</v>
      </c>
      <c r="I15" s="16">
        <v>33.507185917185602</v>
      </c>
      <c r="J15" s="16">
        <v>36.2321586608887</v>
      </c>
      <c r="K15" s="17">
        <v>20.1533298492432</v>
      </c>
      <c r="L15" s="3" t="s">
        <v>11</v>
      </c>
      <c r="M15">
        <v>18.5</v>
      </c>
      <c r="N15" s="1">
        <f t="shared" si="4"/>
        <v>17.891541662127203</v>
      </c>
      <c r="O15" s="1">
        <f t="shared" si="5"/>
        <v>17.917764150312003</v>
      </c>
      <c r="P15" s="1">
        <f t="shared" si="6"/>
        <v>17.891541662124098</v>
      </c>
      <c r="Q15" s="1">
        <f t="shared" si="7"/>
        <v>19.7678356800483</v>
      </c>
      <c r="R15" s="1">
        <f t="shared" si="8"/>
        <v>19.182082453910802</v>
      </c>
      <c r="S15" s="1">
        <f t="shared" si="9"/>
        <v>19.040296883251898</v>
      </c>
      <c r="T15" s="1">
        <f t="shared" si="10"/>
        <v>15.007185917185602</v>
      </c>
      <c r="U15" s="1">
        <f t="shared" si="11"/>
        <v>17.7321586608887</v>
      </c>
      <c r="V15" s="1">
        <f t="shared" si="12"/>
        <v>1.6533298492431996</v>
      </c>
      <c r="W15" s="13">
        <f t="shared" si="13"/>
        <v>1.6533298492431996</v>
      </c>
      <c r="X15" s="8" t="str">
        <f t="shared" si="14"/>
        <v/>
      </c>
      <c r="Y15" s="9" t="str">
        <f t="shared" si="15"/>
        <v/>
      </c>
      <c r="Z15" s="9" t="str">
        <f t="shared" si="16"/>
        <v/>
      </c>
      <c r="AA15" s="9" t="str">
        <f t="shared" si="17"/>
        <v/>
      </c>
      <c r="AB15" s="9" t="str">
        <f t="shared" si="18"/>
        <v/>
      </c>
      <c r="AC15" s="9" t="str">
        <f t="shared" si="19"/>
        <v/>
      </c>
      <c r="AD15" s="9" t="str">
        <f t="shared" si="20"/>
        <v/>
      </c>
      <c r="AE15" s="9" t="str">
        <f t="shared" si="21"/>
        <v/>
      </c>
      <c r="AF15" s="9">
        <f t="shared" si="22"/>
        <v>1</v>
      </c>
      <c r="AG15" s="15" t="str">
        <f t="shared" si="23"/>
        <v/>
      </c>
      <c r="AH15" s="16" t="str">
        <f t="shared" si="0"/>
        <v/>
      </c>
      <c r="AI15" s="16" t="str">
        <f t="shared" si="0"/>
        <v/>
      </c>
      <c r="AJ15" s="16" t="str">
        <f t="shared" si="0"/>
        <v/>
      </c>
      <c r="AK15" s="16" t="str">
        <f t="shared" si="0"/>
        <v/>
      </c>
      <c r="AL15" s="16" t="str">
        <f t="shared" si="0"/>
        <v/>
      </c>
      <c r="AM15" s="16" t="str">
        <f t="shared" si="0"/>
        <v/>
      </c>
      <c r="AN15" s="16" t="str">
        <f t="shared" si="0"/>
        <v/>
      </c>
      <c r="AO15" s="17">
        <f t="shared" si="0"/>
        <v>1</v>
      </c>
      <c r="AP15" s="23" t="str">
        <f t="shared" si="24"/>
        <v/>
      </c>
      <c r="AQ15" s="22" t="str">
        <f t="shared" si="1"/>
        <v/>
      </c>
      <c r="AR15" s="22" t="str">
        <f t="shared" si="1"/>
        <v/>
      </c>
      <c r="AS15" s="22" t="str">
        <f t="shared" si="1"/>
        <v/>
      </c>
      <c r="AT15" s="22" t="str">
        <f t="shared" si="1"/>
        <v/>
      </c>
      <c r="AU15" s="22" t="str">
        <f t="shared" si="1"/>
        <v/>
      </c>
      <c r="AV15" s="22" t="str">
        <f t="shared" si="1"/>
        <v/>
      </c>
      <c r="AW15" s="22" t="str">
        <f t="shared" si="1"/>
        <v/>
      </c>
      <c r="AX15" s="24">
        <f t="shared" si="1"/>
        <v>1</v>
      </c>
      <c r="AY15" s="23" t="str">
        <f t="shared" si="25"/>
        <v/>
      </c>
      <c r="AZ15" s="22" t="str">
        <f t="shared" si="2"/>
        <v/>
      </c>
      <c r="BA15" s="22" t="str">
        <f t="shared" si="2"/>
        <v/>
      </c>
      <c r="BB15" s="22" t="str">
        <f t="shared" si="2"/>
        <v/>
      </c>
      <c r="BC15" s="22" t="str">
        <f t="shared" si="2"/>
        <v/>
      </c>
      <c r="BD15" s="22" t="str">
        <f t="shared" si="2"/>
        <v/>
      </c>
      <c r="BE15" s="22" t="str">
        <f t="shared" si="2"/>
        <v/>
      </c>
      <c r="BF15" s="22" t="str">
        <f t="shared" si="2"/>
        <v/>
      </c>
      <c r="BG15" s="24">
        <f t="shared" si="2"/>
        <v>1</v>
      </c>
      <c r="BH15" s="22" t="str">
        <f t="shared" si="26"/>
        <v>Keras</v>
      </c>
    </row>
    <row r="16" spans="1:60" x14ac:dyDescent="0.25">
      <c r="A16" t="s">
        <v>33</v>
      </c>
      <c r="B16" t="str">
        <f t="shared" si="3"/>
        <v>MARS</v>
      </c>
      <c r="C16" s="15">
        <v>35.787652044361998</v>
      </c>
      <c r="D16" s="16">
        <v>35.861359246582502</v>
      </c>
      <c r="E16" s="16">
        <v>35.787652044356904</v>
      </c>
      <c r="F16" s="16">
        <v>57.157312103009303</v>
      </c>
      <c r="G16" s="16">
        <v>43.704114655439298</v>
      </c>
      <c r="H16" s="16">
        <v>54.735910421387103</v>
      </c>
      <c r="I16" s="16">
        <v>60.689905432027302</v>
      </c>
      <c r="J16" s="16">
        <v>39.954132080078097</v>
      </c>
      <c r="K16" s="17">
        <v>54.121192932128899</v>
      </c>
      <c r="L16" s="3" t="s">
        <v>11</v>
      </c>
      <c r="M16">
        <v>56</v>
      </c>
      <c r="N16" s="1">
        <f t="shared" si="4"/>
        <v>20.212347955638002</v>
      </c>
      <c r="O16" s="1">
        <f t="shared" si="5"/>
        <v>20.138640753417498</v>
      </c>
      <c r="P16" s="1">
        <f t="shared" si="6"/>
        <v>20.212347955643096</v>
      </c>
      <c r="Q16" s="1">
        <f t="shared" si="7"/>
        <v>1.1573121030093034</v>
      </c>
      <c r="R16" s="1">
        <f t="shared" si="8"/>
        <v>12.295885344560702</v>
      </c>
      <c r="S16" s="1">
        <f t="shared" si="9"/>
        <v>1.2640895786128965</v>
      </c>
      <c r="T16" s="1">
        <f t="shared" si="10"/>
        <v>4.6899054320273024</v>
      </c>
      <c r="U16" s="1">
        <f t="shared" si="11"/>
        <v>16.045867919921903</v>
      </c>
      <c r="V16" s="1">
        <f t="shared" si="12"/>
        <v>1.8788070678711009</v>
      </c>
      <c r="W16" s="13">
        <f t="shared" si="13"/>
        <v>1.1573121030093034</v>
      </c>
      <c r="X16" s="8" t="str">
        <f t="shared" si="14"/>
        <v/>
      </c>
      <c r="Y16" s="9" t="str">
        <f t="shared" si="15"/>
        <v/>
      </c>
      <c r="Z16" s="9" t="str">
        <f t="shared" si="16"/>
        <v/>
      </c>
      <c r="AA16" s="9">
        <f t="shared" si="17"/>
        <v>1</v>
      </c>
      <c r="AB16" s="9" t="str">
        <f t="shared" si="18"/>
        <v/>
      </c>
      <c r="AC16" s="9" t="str">
        <f t="shared" si="19"/>
        <v/>
      </c>
      <c r="AD16" s="9" t="str">
        <f t="shared" si="20"/>
        <v/>
      </c>
      <c r="AE16" s="9" t="str">
        <f t="shared" si="21"/>
        <v/>
      </c>
      <c r="AF16" s="9" t="str">
        <f t="shared" si="22"/>
        <v/>
      </c>
      <c r="AG16" s="15" t="str">
        <f t="shared" si="23"/>
        <v/>
      </c>
      <c r="AH16" s="16" t="str">
        <f t="shared" si="0"/>
        <v/>
      </c>
      <c r="AI16" s="16" t="str">
        <f t="shared" si="0"/>
        <v/>
      </c>
      <c r="AJ16" s="16">
        <f t="shared" si="0"/>
        <v>1</v>
      </c>
      <c r="AK16" s="16" t="str">
        <f t="shared" si="0"/>
        <v/>
      </c>
      <c r="AL16" s="16">
        <f t="shared" si="0"/>
        <v>1</v>
      </c>
      <c r="AM16" s="16">
        <f t="shared" si="0"/>
        <v>1</v>
      </c>
      <c r="AN16" s="16" t="str">
        <f t="shared" si="0"/>
        <v/>
      </c>
      <c r="AO16" s="17">
        <f t="shared" si="0"/>
        <v>1</v>
      </c>
      <c r="AP16" s="23" t="str">
        <f t="shared" si="24"/>
        <v/>
      </c>
      <c r="AQ16" s="22" t="str">
        <f t="shared" si="1"/>
        <v/>
      </c>
      <c r="AR16" s="22" t="str">
        <f t="shared" si="1"/>
        <v/>
      </c>
      <c r="AS16" s="22">
        <f t="shared" si="1"/>
        <v>1</v>
      </c>
      <c r="AT16" s="22" t="str">
        <f t="shared" si="1"/>
        <v/>
      </c>
      <c r="AU16" s="22">
        <f t="shared" si="1"/>
        <v>1</v>
      </c>
      <c r="AV16" s="22">
        <f t="shared" si="1"/>
        <v>1</v>
      </c>
      <c r="AW16" s="22" t="str">
        <f t="shared" si="1"/>
        <v/>
      </c>
      <c r="AX16" s="24">
        <f t="shared" si="1"/>
        <v>1</v>
      </c>
      <c r="AY16" s="23" t="str">
        <f t="shared" si="25"/>
        <v/>
      </c>
      <c r="AZ16" s="22" t="str">
        <f t="shared" si="2"/>
        <v/>
      </c>
      <c r="BA16" s="22" t="str">
        <f t="shared" si="2"/>
        <v/>
      </c>
      <c r="BB16" s="22">
        <f t="shared" si="2"/>
        <v>1</v>
      </c>
      <c r="BC16" s="22">
        <f t="shared" si="2"/>
        <v>1</v>
      </c>
      <c r="BD16" s="22">
        <f t="shared" si="2"/>
        <v>1</v>
      </c>
      <c r="BE16" s="22">
        <f t="shared" si="2"/>
        <v>1</v>
      </c>
      <c r="BF16" s="22" t="str">
        <f t="shared" si="2"/>
        <v/>
      </c>
      <c r="BG16" s="24">
        <f t="shared" si="2"/>
        <v>1</v>
      </c>
      <c r="BH16" s="22" t="str">
        <f t="shared" si="26"/>
        <v>MARS</v>
      </c>
    </row>
    <row r="17" spans="1:60" x14ac:dyDescent="0.25">
      <c r="A17" t="s">
        <v>35</v>
      </c>
      <c r="B17" t="str">
        <f t="shared" si="3"/>
        <v/>
      </c>
      <c r="C17" s="15">
        <v>75.934364533552895</v>
      </c>
      <c r="D17" s="16">
        <v>74.0575589284242</v>
      </c>
      <c r="E17" s="16">
        <v>75.934364533592998</v>
      </c>
      <c r="F17" s="16">
        <v>41.988626200087403</v>
      </c>
      <c r="G17" s="16">
        <v>73.360024251092597</v>
      </c>
      <c r="H17" s="16">
        <v>39.714539469595302</v>
      </c>
      <c r="I17" s="16">
        <v>33.5190715229419</v>
      </c>
      <c r="J17" s="16">
        <v>44.216320037841797</v>
      </c>
      <c r="K17" s="17">
        <v>63.510368347167997</v>
      </c>
      <c r="L17" s="3" t="s">
        <v>10</v>
      </c>
      <c r="M17">
        <v>-20.5</v>
      </c>
      <c r="N17" s="1" t="str">
        <f t="shared" si="4"/>
        <v/>
      </c>
      <c r="O17" s="1" t="str">
        <f t="shared" si="5"/>
        <v/>
      </c>
      <c r="P17" s="1" t="str">
        <f t="shared" si="6"/>
        <v/>
      </c>
      <c r="Q17" s="1" t="str">
        <f t="shared" si="7"/>
        <v/>
      </c>
      <c r="R17" s="1" t="str">
        <f t="shared" si="8"/>
        <v/>
      </c>
      <c r="S17" s="1" t="str">
        <f t="shared" si="9"/>
        <v/>
      </c>
      <c r="T17" s="1" t="str">
        <f t="shared" si="10"/>
        <v/>
      </c>
      <c r="U17" s="1" t="str">
        <f t="shared" si="11"/>
        <v/>
      </c>
      <c r="V17" s="1" t="str">
        <f t="shared" si="12"/>
        <v/>
      </c>
      <c r="W17" s="13">
        <f t="shared" si="13"/>
        <v>0</v>
      </c>
      <c r="X17" s="8" t="str">
        <f t="shared" si="14"/>
        <v/>
      </c>
      <c r="Y17" s="9" t="str">
        <f t="shared" si="15"/>
        <v/>
      </c>
      <c r="Z17" s="9" t="str">
        <f t="shared" si="16"/>
        <v/>
      </c>
      <c r="AA17" s="9" t="str">
        <f t="shared" si="17"/>
        <v/>
      </c>
      <c r="AB17" s="9" t="str">
        <f t="shared" si="18"/>
        <v/>
      </c>
      <c r="AC17" s="9" t="str">
        <f t="shared" si="19"/>
        <v/>
      </c>
      <c r="AD17" s="9" t="str">
        <f t="shared" si="20"/>
        <v/>
      </c>
      <c r="AE17" s="9" t="str">
        <f t="shared" si="21"/>
        <v/>
      </c>
      <c r="AF17" s="9" t="str">
        <f t="shared" si="22"/>
        <v/>
      </c>
      <c r="AG17" s="15" t="str">
        <f t="shared" si="23"/>
        <v/>
      </c>
      <c r="AH17" s="16" t="str">
        <f t="shared" si="0"/>
        <v/>
      </c>
      <c r="AI17" s="16" t="str">
        <f t="shared" si="0"/>
        <v/>
      </c>
      <c r="AJ17" s="16" t="str">
        <f t="shared" si="0"/>
        <v/>
      </c>
      <c r="AK17" s="16" t="str">
        <f t="shared" si="0"/>
        <v/>
      </c>
      <c r="AL17" s="16" t="str">
        <f t="shared" si="0"/>
        <v/>
      </c>
      <c r="AM17" s="16" t="str">
        <f t="shared" si="0"/>
        <v/>
      </c>
      <c r="AN17" s="16" t="str">
        <f t="shared" si="0"/>
        <v/>
      </c>
      <c r="AO17" s="17" t="str">
        <f t="shared" si="0"/>
        <v/>
      </c>
      <c r="AP17" s="23" t="str">
        <f t="shared" si="24"/>
        <v/>
      </c>
      <c r="AQ17" s="22" t="str">
        <f t="shared" si="1"/>
        <v/>
      </c>
      <c r="AR17" s="22" t="str">
        <f t="shared" si="1"/>
        <v/>
      </c>
      <c r="AS17" s="22" t="str">
        <f t="shared" si="1"/>
        <v/>
      </c>
      <c r="AT17" s="22" t="str">
        <f t="shared" si="1"/>
        <v/>
      </c>
      <c r="AU17" s="22" t="str">
        <f t="shared" si="1"/>
        <v/>
      </c>
      <c r="AV17" s="22" t="str">
        <f t="shared" si="1"/>
        <v/>
      </c>
      <c r="AW17" s="22" t="str">
        <f t="shared" si="1"/>
        <v/>
      </c>
      <c r="AX17" s="24" t="str">
        <f t="shared" si="1"/>
        <v/>
      </c>
      <c r="AY17" s="23" t="str">
        <f t="shared" si="25"/>
        <v/>
      </c>
      <c r="AZ17" s="22" t="str">
        <f t="shared" si="2"/>
        <v/>
      </c>
      <c r="BA17" s="22" t="str">
        <f t="shared" si="2"/>
        <v/>
      </c>
      <c r="BB17" s="22" t="str">
        <f t="shared" si="2"/>
        <v/>
      </c>
      <c r="BC17" s="22" t="str">
        <f t="shared" si="2"/>
        <v/>
      </c>
      <c r="BD17" s="22" t="str">
        <f t="shared" si="2"/>
        <v/>
      </c>
      <c r="BE17" s="22" t="str">
        <f t="shared" si="2"/>
        <v/>
      </c>
      <c r="BF17" s="22" t="str">
        <f t="shared" si="2"/>
        <v/>
      </c>
      <c r="BG17" s="24" t="str">
        <f t="shared" si="2"/>
        <v/>
      </c>
      <c r="BH17" s="22">
        <f t="shared" si="26"/>
        <v>0</v>
      </c>
    </row>
    <row r="18" spans="1:60" x14ac:dyDescent="0.25">
      <c r="A18" t="s">
        <v>36</v>
      </c>
      <c r="B18" t="str">
        <f t="shared" si="3"/>
        <v>svm</v>
      </c>
      <c r="C18" s="15">
        <v>44.182372899679102</v>
      </c>
      <c r="D18" s="16">
        <v>44.140446811957901</v>
      </c>
      <c r="E18" s="16">
        <v>44.182372899676999</v>
      </c>
      <c r="F18" s="16">
        <v>44.620429886921698</v>
      </c>
      <c r="G18" s="16">
        <v>38.633287193607899</v>
      </c>
      <c r="H18" s="16">
        <v>41.220872218332403</v>
      </c>
      <c r="I18" s="16">
        <v>39.272744012414897</v>
      </c>
      <c r="J18" s="16">
        <v>45.022960662841797</v>
      </c>
      <c r="K18" s="17">
        <v>40.172641754150398</v>
      </c>
      <c r="L18" s="3" t="s">
        <v>11</v>
      </c>
      <c r="M18">
        <v>10.5</v>
      </c>
      <c r="N18" s="1">
        <f t="shared" si="4"/>
        <v>33.682372899679102</v>
      </c>
      <c r="O18" s="1">
        <f t="shared" si="5"/>
        <v>33.640446811957901</v>
      </c>
      <c r="P18" s="1">
        <f t="shared" si="6"/>
        <v>33.682372899676999</v>
      </c>
      <c r="Q18" s="1">
        <f t="shared" si="7"/>
        <v>34.120429886921698</v>
      </c>
      <c r="R18" s="1">
        <f t="shared" si="8"/>
        <v>28.133287193607899</v>
      </c>
      <c r="S18" s="1">
        <f t="shared" si="9"/>
        <v>30.720872218332403</v>
      </c>
      <c r="T18" s="1">
        <f t="shared" si="10"/>
        <v>28.772744012414897</v>
      </c>
      <c r="U18" s="1">
        <f t="shared" si="11"/>
        <v>34.522960662841797</v>
      </c>
      <c r="V18" s="1">
        <f t="shared" si="12"/>
        <v>29.672641754150398</v>
      </c>
      <c r="W18" s="13">
        <f t="shared" si="13"/>
        <v>28.133287193607899</v>
      </c>
      <c r="X18" s="8" t="str">
        <f t="shared" si="14"/>
        <v/>
      </c>
      <c r="Y18" s="9" t="str">
        <f t="shared" si="15"/>
        <v/>
      </c>
      <c r="Z18" s="9" t="str">
        <f t="shared" si="16"/>
        <v/>
      </c>
      <c r="AA18" s="9" t="str">
        <f t="shared" si="17"/>
        <v/>
      </c>
      <c r="AB18" s="9">
        <f t="shared" si="18"/>
        <v>1</v>
      </c>
      <c r="AC18" s="9" t="str">
        <f t="shared" si="19"/>
        <v/>
      </c>
      <c r="AD18" s="9" t="str">
        <f t="shared" si="20"/>
        <v/>
      </c>
      <c r="AE18" s="9" t="str">
        <f t="shared" si="21"/>
        <v/>
      </c>
      <c r="AF18" s="9" t="str">
        <f t="shared" si="22"/>
        <v/>
      </c>
      <c r="AG18" s="15" t="str">
        <f t="shared" si="23"/>
        <v/>
      </c>
      <c r="AH18" s="16" t="str">
        <f t="shared" si="23"/>
        <v/>
      </c>
      <c r="AI18" s="16" t="str">
        <f t="shared" si="23"/>
        <v/>
      </c>
      <c r="AJ18" s="16" t="str">
        <f t="shared" si="23"/>
        <v/>
      </c>
      <c r="AK18" s="16" t="str">
        <f t="shared" si="23"/>
        <v/>
      </c>
      <c r="AL18" s="16" t="str">
        <f t="shared" si="23"/>
        <v/>
      </c>
      <c r="AM18" s="16" t="str">
        <f t="shared" si="23"/>
        <v/>
      </c>
      <c r="AN18" s="16" t="str">
        <f t="shared" si="23"/>
        <v/>
      </c>
      <c r="AO18" s="17" t="str">
        <f t="shared" si="23"/>
        <v/>
      </c>
      <c r="AP18" s="23" t="str">
        <f t="shared" si="24"/>
        <v/>
      </c>
      <c r="AQ18" s="22" t="str">
        <f t="shared" si="24"/>
        <v/>
      </c>
      <c r="AR18" s="22" t="str">
        <f t="shared" si="24"/>
        <v/>
      </c>
      <c r="AS18" s="22" t="str">
        <f t="shared" si="24"/>
        <v/>
      </c>
      <c r="AT18" s="22" t="str">
        <f t="shared" si="24"/>
        <v/>
      </c>
      <c r="AU18" s="22" t="str">
        <f t="shared" si="24"/>
        <v/>
      </c>
      <c r="AV18" s="22" t="str">
        <f t="shared" si="24"/>
        <v/>
      </c>
      <c r="AW18" s="22" t="str">
        <f t="shared" si="24"/>
        <v/>
      </c>
      <c r="AX18" s="24" t="str">
        <f t="shared" si="24"/>
        <v/>
      </c>
      <c r="AY18" s="23" t="str">
        <f t="shared" si="25"/>
        <v/>
      </c>
      <c r="AZ18" s="22" t="str">
        <f t="shared" si="25"/>
        <v/>
      </c>
      <c r="BA18" s="22" t="str">
        <f t="shared" si="25"/>
        <v/>
      </c>
      <c r="BB18" s="22" t="str">
        <f t="shared" si="25"/>
        <v/>
      </c>
      <c r="BC18" s="22" t="str">
        <f t="shared" si="25"/>
        <v/>
      </c>
      <c r="BD18" s="22" t="str">
        <f t="shared" si="25"/>
        <v/>
      </c>
      <c r="BE18" s="22" t="str">
        <f t="shared" si="25"/>
        <v/>
      </c>
      <c r="BF18" s="22" t="str">
        <f t="shared" si="25"/>
        <v/>
      </c>
      <c r="BG18" s="24" t="str">
        <f t="shared" si="25"/>
        <v/>
      </c>
      <c r="BH18" s="22" t="str">
        <f t="shared" si="26"/>
        <v>svm</v>
      </c>
    </row>
    <row r="19" spans="1:60" x14ac:dyDescent="0.25">
      <c r="A19" t="s">
        <v>37</v>
      </c>
      <c r="B19" t="str">
        <f t="shared" si="3"/>
        <v>Keras</v>
      </c>
      <c r="C19" s="15">
        <v>70.731439385171996</v>
      </c>
      <c r="D19" s="16">
        <v>70.825068520734405</v>
      </c>
      <c r="E19" s="16">
        <v>70.731439385170006</v>
      </c>
      <c r="F19" s="16">
        <v>62.654329269242801</v>
      </c>
      <c r="G19" s="16">
        <v>54.6840224106802</v>
      </c>
      <c r="H19" s="16">
        <v>61.027635276199099</v>
      </c>
      <c r="I19" s="16">
        <v>59.894074123369997</v>
      </c>
      <c r="J19" s="16">
        <v>58.028480529785199</v>
      </c>
      <c r="K19" s="17">
        <v>41.184471130371101</v>
      </c>
      <c r="L19" s="3" t="s">
        <v>11</v>
      </c>
      <c r="M19">
        <v>36.25</v>
      </c>
      <c r="N19" s="1">
        <f t="shared" si="4"/>
        <v>34.481439385171996</v>
      </c>
      <c r="O19" s="1">
        <f t="shared" si="5"/>
        <v>34.575068520734405</v>
      </c>
      <c r="P19" s="1">
        <f t="shared" si="6"/>
        <v>34.481439385170006</v>
      </c>
      <c r="Q19" s="1">
        <f t="shared" si="7"/>
        <v>26.404329269242801</v>
      </c>
      <c r="R19" s="1">
        <f t="shared" si="8"/>
        <v>18.4340224106802</v>
      </c>
      <c r="S19" s="1">
        <f t="shared" si="9"/>
        <v>24.777635276199099</v>
      </c>
      <c r="T19" s="1">
        <f t="shared" si="10"/>
        <v>23.644074123369997</v>
      </c>
      <c r="U19" s="1">
        <f t="shared" si="11"/>
        <v>21.778480529785199</v>
      </c>
      <c r="V19" s="1">
        <f t="shared" si="12"/>
        <v>4.9344711303711009</v>
      </c>
      <c r="W19" s="13">
        <f t="shared" si="13"/>
        <v>4.9344711303711009</v>
      </c>
      <c r="X19" s="8" t="str">
        <f t="shared" si="14"/>
        <v/>
      </c>
      <c r="Y19" s="9" t="str">
        <f t="shared" si="15"/>
        <v/>
      </c>
      <c r="Z19" s="9" t="str">
        <f t="shared" si="16"/>
        <v/>
      </c>
      <c r="AA19" s="9" t="str">
        <f t="shared" si="17"/>
        <v/>
      </c>
      <c r="AB19" s="9" t="str">
        <f t="shared" si="18"/>
        <v/>
      </c>
      <c r="AC19" s="9" t="str">
        <f t="shared" si="19"/>
        <v/>
      </c>
      <c r="AD19" s="9" t="str">
        <f t="shared" si="20"/>
        <v/>
      </c>
      <c r="AE19" s="9" t="str">
        <f t="shared" si="21"/>
        <v/>
      </c>
      <c r="AF19" s="9">
        <f t="shared" si="22"/>
        <v>1</v>
      </c>
      <c r="AG19" s="15" t="str">
        <f t="shared" si="23"/>
        <v/>
      </c>
      <c r="AH19" s="16" t="str">
        <f t="shared" si="23"/>
        <v/>
      </c>
      <c r="AI19" s="16" t="str">
        <f t="shared" si="23"/>
        <v/>
      </c>
      <c r="AJ19" s="16" t="str">
        <f t="shared" si="23"/>
        <v/>
      </c>
      <c r="AK19" s="16" t="str">
        <f t="shared" si="23"/>
        <v/>
      </c>
      <c r="AL19" s="16" t="str">
        <f t="shared" si="23"/>
        <v/>
      </c>
      <c r="AM19" s="16" t="str">
        <f t="shared" si="23"/>
        <v/>
      </c>
      <c r="AN19" s="16" t="str">
        <f t="shared" si="23"/>
        <v/>
      </c>
      <c r="AO19" s="17">
        <f t="shared" si="23"/>
        <v>1</v>
      </c>
      <c r="AP19" s="23" t="str">
        <f t="shared" si="24"/>
        <v/>
      </c>
      <c r="AQ19" s="22" t="str">
        <f t="shared" si="24"/>
        <v/>
      </c>
      <c r="AR19" s="22" t="str">
        <f t="shared" si="24"/>
        <v/>
      </c>
      <c r="AS19" s="22" t="str">
        <f t="shared" si="24"/>
        <v/>
      </c>
      <c r="AT19" s="22" t="str">
        <f t="shared" si="24"/>
        <v/>
      </c>
      <c r="AU19" s="22" t="str">
        <f t="shared" si="24"/>
        <v/>
      </c>
      <c r="AV19" s="22" t="str">
        <f t="shared" si="24"/>
        <v/>
      </c>
      <c r="AW19" s="22" t="str">
        <f t="shared" si="24"/>
        <v/>
      </c>
      <c r="AX19" s="24">
        <f t="shared" si="24"/>
        <v>1</v>
      </c>
      <c r="AY19" s="23" t="str">
        <f t="shared" si="25"/>
        <v/>
      </c>
      <c r="AZ19" s="22" t="str">
        <f t="shared" si="25"/>
        <v/>
      </c>
      <c r="BA19" s="22" t="str">
        <f t="shared" si="25"/>
        <v/>
      </c>
      <c r="BB19" s="22" t="str">
        <f t="shared" si="25"/>
        <v/>
      </c>
      <c r="BC19" s="22" t="str">
        <f t="shared" si="25"/>
        <v/>
      </c>
      <c r="BD19" s="22" t="str">
        <f t="shared" si="25"/>
        <v/>
      </c>
      <c r="BE19" s="22" t="str">
        <f t="shared" si="25"/>
        <v/>
      </c>
      <c r="BF19" s="22" t="str">
        <f t="shared" si="25"/>
        <v/>
      </c>
      <c r="BG19" s="24">
        <f t="shared" si="25"/>
        <v>1</v>
      </c>
      <c r="BH19" s="22" t="str">
        <f t="shared" si="26"/>
        <v>Keras</v>
      </c>
    </row>
    <row r="20" spans="1:60" x14ac:dyDescent="0.25">
      <c r="A20" t="s">
        <v>38</v>
      </c>
      <c r="B20" t="str">
        <f t="shared" si="3"/>
        <v>svm</v>
      </c>
      <c r="C20" s="15">
        <v>53.065585056815202</v>
      </c>
      <c r="D20" s="16">
        <v>53.032495855502702</v>
      </c>
      <c r="E20" s="16">
        <v>53.065585056813298</v>
      </c>
      <c r="F20" s="16">
        <v>50.255788856531701</v>
      </c>
      <c r="G20" s="16">
        <v>55.322980743283097</v>
      </c>
      <c r="H20" s="16">
        <v>52.657883918947299</v>
      </c>
      <c r="I20" s="16">
        <v>46.168726164010998</v>
      </c>
      <c r="J20" s="16">
        <v>42.010158538818402</v>
      </c>
      <c r="K20" s="17">
        <v>29.942440032958999</v>
      </c>
      <c r="L20" s="3" t="s">
        <v>11</v>
      </c>
      <c r="M20">
        <v>71</v>
      </c>
      <c r="N20" s="1">
        <f t="shared" si="4"/>
        <v>17.934414943184798</v>
      </c>
      <c r="O20" s="1">
        <f t="shared" si="5"/>
        <v>17.967504144497298</v>
      </c>
      <c r="P20" s="1">
        <f t="shared" si="6"/>
        <v>17.934414943186702</v>
      </c>
      <c r="Q20" s="1">
        <f t="shared" si="7"/>
        <v>20.744211143468299</v>
      </c>
      <c r="R20" s="1">
        <f t="shared" si="8"/>
        <v>15.677019256716903</v>
      </c>
      <c r="S20" s="1">
        <f t="shared" si="9"/>
        <v>18.342116081052701</v>
      </c>
      <c r="T20" s="1">
        <f t="shared" si="10"/>
        <v>24.831273835989002</v>
      </c>
      <c r="U20" s="1">
        <f t="shared" si="11"/>
        <v>28.989841461181598</v>
      </c>
      <c r="V20" s="1">
        <f t="shared" si="12"/>
        <v>41.057559967041001</v>
      </c>
      <c r="W20" s="13">
        <f t="shared" si="13"/>
        <v>15.677019256716903</v>
      </c>
      <c r="X20" s="8" t="str">
        <f t="shared" si="14"/>
        <v/>
      </c>
      <c r="Y20" s="9" t="str">
        <f t="shared" si="15"/>
        <v/>
      </c>
      <c r="Z20" s="9" t="str">
        <f t="shared" si="16"/>
        <v/>
      </c>
      <c r="AA20" s="9" t="str">
        <f t="shared" si="17"/>
        <v/>
      </c>
      <c r="AB20" s="9">
        <f t="shared" si="18"/>
        <v>1</v>
      </c>
      <c r="AC20" s="9" t="str">
        <f t="shared" si="19"/>
        <v/>
      </c>
      <c r="AD20" s="9" t="str">
        <f t="shared" si="20"/>
        <v/>
      </c>
      <c r="AE20" s="9" t="str">
        <f t="shared" si="21"/>
        <v/>
      </c>
      <c r="AF20" s="9" t="str">
        <f t="shared" si="22"/>
        <v/>
      </c>
      <c r="AG20" s="15" t="str">
        <f t="shared" si="23"/>
        <v/>
      </c>
      <c r="AH20" s="16" t="str">
        <f t="shared" si="23"/>
        <v/>
      </c>
      <c r="AI20" s="16" t="str">
        <f t="shared" si="23"/>
        <v/>
      </c>
      <c r="AJ20" s="16" t="str">
        <f t="shared" si="23"/>
        <v/>
      </c>
      <c r="AK20" s="16" t="str">
        <f t="shared" si="23"/>
        <v/>
      </c>
      <c r="AL20" s="16" t="str">
        <f t="shared" si="23"/>
        <v/>
      </c>
      <c r="AM20" s="16" t="str">
        <f t="shared" si="23"/>
        <v/>
      </c>
      <c r="AN20" s="16" t="str">
        <f t="shared" si="23"/>
        <v/>
      </c>
      <c r="AO20" s="17" t="str">
        <f t="shared" si="23"/>
        <v/>
      </c>
      <c r="AP20" s="23" t="str">
        <f t="shared" si="24"/>
        <v/>
      </c>
      <c r="AQ20" s="22" t="str">
        <f t="shared" si="24"/>
        <v/>
      </c>
      <c r="AR20" s="22" t="str">
        <f t="shared" si="24"/>
        <v/>
      </c>
      <c r="AS20" s="22" t="str">
        <f t="shared" si="24"/>
        <v/>
      </c>
      <c r="AT20" s="22" t="str">
        <f t="shared" si="24"/>
        <v/>
      </c>
      <c r="AU20" s="22" t="str">
        <f t="shared" si="24"/>
        <v/>
      </c>
      <c r="AV20" s="22" t="str">
        <f t="shared" si="24"/>
        <v/>
      </c>
      <c r="AW20" s="22" t="str">
        <f t="shared" si="24"/>
        <v/>
      </c>
      <c r="AX20" s="24" t="str">
        <f t="shared" si="24"/>
        <v/>
      </c>
      <c r="AY20" s="23" t="str">
        <f t="shared" si="25"/>
        <v/>
      </c>
      <c r="AZ20" s="22" t="str">
        <f t="shared" si="25"/>
        <v/>
      </c>
      <c r="BA20" s="22" t="str">
        <f t="shared" si="25"/>
        <v/>
      </c>
      <c r="BB20" s="22" t="str">
        <f t="shared" si="25"/>
        <v/>
      </c>
      <c r="BC20" s="22" t="str">
        <f t="shared" si="25"/>
        <v/>
      </c>
      <c r="BD20" s="22" t="str">
        <f t="shared" si="25"/>
        <v/>
      </c>
      <c r="BE20" s="22" t="str">
        <f t="shared" si="25"/>
        <v/>
      </c>
      <c r="BF20" s="22" t="str">
        <f t="shared" si="25"/>
        <v/>
      </c>
      <c r="BG20" s="24" t="str">
        <f t="shared" si="25"/>
        <v/>
      </c>
      <c r="BH20" s="22" t="str">
        <f t="shared" si="26"/>
        <v>svm</v>
      </c>
    </row>
    <row r="21" spans="1:60" x14ac:dyDescent="0.25">
      <c r="A21" t="s">
        <v>39</v>
      </c>
      <c r="B21" t="str">
        <f t="shared" si="3"/>
        <v>gbm</v>
      </c>
      <c r="C21" s="15">
        <v>24.3942032697292</v>
      </c>
      <c r="D21" s="16">
        <v>24.475615644368801</v>
      </c>
      <c r="E21" s="16">
        <v>24.394203269728202</v>
      </c>
      <c r="F21" s="16">
        <v>28.403425222029199</v>
      </c>
      <c r="G21" s="16">
        <v>10.993793014662399</v>
      </c>
      <c r="H21" s="16">
        <v>18.0419742714999</v>
      </c>
      <c r="I21" s="16">
        <v>30.207709558333502</v>
      </c>
      <c r="J21" s="16">
        <v>26.532159805297901</v>
      </c>
      <c r="K21" s="17">
        <v>20.422113418579102</v>
      </c>
      <c r="L21" s="3" t="s">
        <v>11</v>
      </c>
      <c r="M21">
        <v>45</v>
      </c>
      <c r="N21" s="1">
        <f t="shared" si="4"/>
        <v>20.6057967302708</v>
      </c>
      <c r="O21" s="1">
        <f t="shared" si="5"/>
        <v>20.524384355631199</v>
      </c>
      <c r="P21" s="1">
        <f t="shared" si="6"/>
        <v>20.605796730271798</v>
      </c>
      <c r="Q21" s="1">
        <f t="shared" si="7"/>
        <v>16.596574777970801</v>
      </c>
      <c r="R21" s="1">
        <f t="shared" si="8"/>
        <v>34.006206985337599</v>
      </c>
      <c r="S21" s="1">
        <f t="shared" si="9"/>
        <v>26.9580257285001</v>
      </c>
      <c r="T21" s="1">
        <f t="shared" si="10"/>
        <v>14.792290441666498</v>
      </c>
      <c r="U21" s="1">
        <f t="shared" si="11"/>
        <v>18.467840194702099</v>
      </c>
      <c r="V21" s="1">
        <f t="shared" si="12"/>
        <v>24.577886581420898</v>
      </c>
      <c r="W21" s="13">
        <f t="shared" si="13"/>
        <v>14.792290441666498</v>
      </c>
      <c r="X21" s="8" t="str">
        <f t="shared" si="14"/>
        <v/>
      </c>
      <c r="Y21" s="9" t="str">
        <f t="shared" si="15"/>
        <v/>
      </c>
      <c r="Z21" s="9" t="str">
        <f t="shared" si="16"/>
        <v/>
      </c>
      <c r="AA21" s="9" t="str">
        <f t="shared" si="17"/>
        <v/>
      </c>
      <c r="AB21" s="9" t="str">
        <f t="shared" si="18"/>
        <v/>
      </c>
      <c r="AC21" s="9" t="str">
        <f t="shared" si="19"/>
        <v/>
      </c>
      <c r="AD21" s="9">
        <f t="shared" si="20"/>
        <v>1</v>
      </c>
      <c r="AE21" s="9" t="str">
        <f t="shared" si="21"/>
        <v/>
      </c>
      <c r="AF21" s="9" t="str">
        <f t="shared" si="22"/>
        <v/>
      </c>
      <c r="AG21" s="15" t="str">
        <f t="shared" si="23"/>
        <v/>
      </c>
      <c r="AH21" s="16" t="str">
        <f t="shared" si="23"/>
        <v/>
      </c>
      <c r="AI21" s="16" t="str">
        <f t="shared" si="23"/>
        <v/>
      </c>
      <c r="AJ21" s="16" t="str">
        <f t="shared" si="23"/>
        <v/>
      </c>
      <c r="AK21" s="16" t="str">
        <f t="shared" si="23"/>
        <v/>
      </c>
      <c r="AL21" s="16" t="str">
        <f t="shared" si="23"/>
        <v/>
      </c>
      <c r="AM21" s="16" t="str">
        <f t="shared" si="23"/>
        <v/>
      </c>
      <c r="AN21" s="16" t="str">
        <f t="shared" si="23"/>
        <v/>
      </c>
      <c r="AO21" s="17" t="str">
        <f t="shared" si="23"/>
        <v/>
      </c>
      <c r="AP21" s="23" t="str">
        <f t="shared" si="24"/>
        <v/>
      </c>
      <c r="AQ21" s="22" t="str">
        <f t="shared" si="24"/>
        <v/>
      </c>
      <c r="AR21" s="22" t="str">
        <f t="shared" si="24"/>
        <v/>
      </c>
      <c r="AS21" s="22" t="str">
        <f t="shared" si="24"/>
        <v/>
      </c>
      <c r="AT21" s="22" t="str">
        <f t="shared" si="24"/>
        <v/>
      </c>
      <c r="AU21" s="22" t="str">
        <f t="shared" si="24"/>
        <v/>
      </c>
      <c r="AV21" s="22" t="str">
        <f t="shared" si="24"/>
        <v/>
      </c>
      <c r="AW21" s="22" t="str">
        <f t="shared" si="24"/>
        <v/>
      </c>
      <c r="AX21" s="24" t="str">
        <f t="shared" si="24"/>
        <v/>
      </c>
      <c r="AY21" s="23" t="str">
        <f t="shared" si="25"/>
        <v/>
      </c>
      <c r="AZ21" s="22" t="str">
        <f t="shared" si="25"/>
        <v/>
      </c>
      <c r="BA21" s="22" t="str">
        <f t="shared" si="25"/>
        <v/>
      </c>
      <c r="BB21" s="22" t="str">
        <f t="shared" si="25"/>
        <v/>
      </c>
      <c r="BC21" s="22" t="str">
        <f t="shared" si="25"/>
        <v/>
      </c>
      <c r="BD21" s="22" t="str">
        <f t="shared" si="25"/>
        <v/>
      </c>
      <c r="BE21" s="22">
        <f t="shared" si="25"/>
        <v>1</v>
      </c>
      <c r="BF21" s="22" t="str">
        <f t="shared" si="25"/>
        <v/>
      </c>
      <c r="BG21" s="24" t="str">
        <f t="shared" si="25"/>
        <v/>
      </c>
      <c r="BH21" s="22" t="str">
        <f t="shared" si="26"/>
        <v>gbm</v>
      </c>
    </row>
    <row r="22" spans="1:60" x14ac:dyDescent="0.25">
      <c r="A22" t="s">
        <v>40</v>
      </c>
      <c r="B22" t="str">
        <f t="shared" si="3"/>
        <v>svm</v>
      </c>
      <c r="C22" s="15">
        <v>54.250460230076698</v>
      </c>
      <c r="D22" s="16">
        <v>54.279734959314702</v>
      </c>
      <c r="E22" s="16">
        <v>54.250460230075198</v>
      </c>
      <c r="F22" s="16">
        <v>48.192561571307301</v>
      </c>
      <c r="G22" s="16">
        <v>59.2409921825667</v>
      </c>
      <c r="H22" s="16">
        <v>51.294465763148203</v>
      </c>
      <c r="I22" s="16">
        <v>51.845787474962201</v>
      </c>
      <c r="J22" s="16">
        <v>49.440959930419901</v>
      </c>
      <c r="K22" s="17">
        <v>43.262718200683601</v>
      </c>
      <c r="L22" s="3" t="s">
        <v>11</v>
      </c>
      <c r="M22">
        <v>110.5</v>
      </c>
      <c r="N22" s="1">
        <f t="shared" si="4"/>
        <v>56.249539769923302</v>
      </c>
      <c r="O22" s="1">
        <f t="shared" si="5"/>
        <v>56.220265040685298</v>
      </c>
      <c r="P22" s="1">
        <f t="shared" si="6"/>
        <v>56.249539769924802</v>
      </c>
      <c r="Q22" s="1">
        <f t="shared" si="7"/>
        <v>62.307438428692699</v>
      </c>
      <c r="R22" s="1">
        <f t="shared" si="8"/>
        <v>51.2590078174333</v>
      </c>
      <c r="S22" s="1">
        <f t="shared" si="9"/>
        <v>59.205534236851797</v>
      </c>
      <c r="T22" s="1">
        <f t="shared" si="10"/>
        <v>58.654212525037799</v>
      </c>
      <c r="U22" s="1">
        <f t="shared" si="11"/>
        <v>61.059040069580099</v>
      </c>
      <c r="V22" s="1">
        <f>IF(L22="Running",ABS(M22-K22),"")</f>
        <v>67.237281799316406</v>
      </c>
      <c r="W22" s="13">
        <f t="shared" si="13"/>
        <v>51.2590078174333</v>
      </c>
      <c r="X22" s="8" t="str">
        <f t="shared" si="14"/>
        <v/>
      </c>
      <c r="Y22" s="9" t="str">
        <f t="shared" si="15"/>
        <v/>
      </c>
      <c r="Z22" s="9" t="str">
        <f t="shared" si="16"/>
        <v/>
      </c>
      <c r="AA22" s="9" t="str">
        <f t="shared" si="17"/>
        <v/>
      </c>
      <c r="AB22" s="9">
        <f t="shared" si="18"/>
        <v>1</v>
      </c>
      <c r="AC22" s="9" t="str">
        <f t="shared" si="19"/>
        <v/>
      </c>
      <c r="AD22" s="9" t="str">
        <f t="shared" si="20"/>
        <v/>
      </c>
      <c r="AE22" s="9" t="str">
        <f t="shared" si="21"/>
        <v/>
      </c>
      <c r="AF22" s="9" t="str">
        <f t="shared" si="22"/>
        <v/>
      </c>
      <c r="AG22" s="15" t="str">
        <f t="shared" si="23"/>
        <v/>
      </c>
      <c r="AH22" s="16" t="str">
        <f t="shared" si="23"/>
        <v/>
      </c>
      <c r="AI22" s="16" t="str">
        <f t="shared" si="23"/>
        <v/>
      </c>
      <c r="AJ22" s="16" t="str">
        <f t="shared" si="23"/>
        <v/>
      </c>
      <c r="AK22" s="16" t="str">
        <f t="shared" si="23"/>
        <v/>
      </c>
      <c r="AL22" s="16" t="str">
        <f t="shared" si="23"/>
        <v/>
      </c>
      <c r="AM22" s="16" t="str">
        <f t="shared" si="23"/>
        <v/>
      </c>
      <c r="AN22" s="16" t="str">
        <f t="shared" si="23"/>
        <v/>
      </c>
      <c r="AO22" s="17" t="str">
        <f t="shared" si="23"/>
        <v/>
      </c>
      <c r="AP22" s="23" t="str">
        <f t="shared" si="24"/>
        <v/>
      </c>
      <c r="AQ22" s="22" t="str">
        <f t="shared" si="24"/>
        <v/>
      </c>
      <c r="AR22" s="22" t="str">
        <f t="shared" si="24"/>
        <v/>
      </c>
      <c r="AS22" s="22" t="str">
        <f t="shared" si="24"/>
        <v/>
      </c>
      <c r="AT22" s="22" t="str">
        <f t="shared" si="24"/>
        <v/>
      </c>
      <c r="AU22" s="22" t="str">
        <f t="shared" si="24"/>
        <v/>
      </c>
      <c r="AV22" s="22" t="str">
        <f t="shared" si="24"/>
        <v/>
      </c>
      <c r="AW22" s="22" t="str">
        <f t="shared" si="24"/>
        <v/>
      </c>
      <c r="AX22" s="24" t="str">
        <f t="shared" si="24"/>
        <v/>
      </c>
      <c r="AY22" s="23" t="str">
        <f t="shared" si="25"/>
        <v/>
      </c>
      <c r="AZ22" s="22" t="str">
        <f t="shared" si="25"/>
        <v/>
      </c>
      <c r="BA22" s="22" t="str">
        <f t="shared" si="25"/>
        <v/>
      </c>
      <c r="BB22" s="22" t="str">
        <f t="shared" si="25"/>
        <v/>
      </c>
      <c r="BC22" s="22" t="str">
        <f t="shared" si="25"/>
        <v/>
      </c>
      <c r="BD22" s="22" t="str">
        <f t="shared" si="25"/>
        <v/>
      </c>
      <c r="BE22" s="22" t="str">
        <f t="shared" si="25"/>
        <v/>
      </c>
      <c r="BF22" s="22" t="str">
        <f t="shared" si="25"/>
        <v/>
      </c>
      <c r="BG22" s="24" t="str">
        <f t="shared" si="25"/>
        <v/>
      </c>
      <c r="BH22" s="22" t="str">
        <f t="shared" si="26"/>
        <v>svm</v>
      </c>
    </row>
    <row r="23" spans="1:60" x14ac:dyDescent="0.25">
      <c r="A23" t="s">
        <v>41</v>
      </c>
      <c r="B23" t="str">
        <f t="shared" si="3"/>
        <v>MARS</v>
      </c>
      <c r="C23" s="15">
        <v>20.511317089877998</v>
      </c>
      <c r="D23" s="16">
        <v>20.412389030649599</v>
      </c>
      <c r="E23" s="16">
        <v>20.511317089875298</v>
      </c>
      <c r="F23" s="16">
        <v>22.581920154788399</v>
      </c>
      <c r="G23" s="16">
        <v>23.109244891773699</v>
      </c>
      <c r="H23" s="16">
        <v>24.180391913928201</v>
      </c>
      <c r="I23" s="16">
        <v>27.6065534294824</v>
      </c>
      <c r="J23" s="16">
        <v>21.1591606140137</v>
      </c>
      <c r="K23" s="17">
        <v>26.2724418640137</v>
      </c>
      <c r="L23" s="3" t="s">
        <v>11</v>
      </c>
      <c r="M23">
        <v>22</v>
      </c>
      <c r="N23" s="1">
        <f t="shared" si="4"/>
        <v>1.4886829101220016</v>
      </c>
      <c r="O23" s="1">
        <f t="shared" si="5"/>
        <v>1.5876109693504006</v>
      </c>
      <c r="P23" s="1">
        <f t="shared" si="6"/>
        <v>1.4886829101247017</v>
      </c>
      <c r="Q23" s="1">
        <f t="shared" si="7"/>
        <v>0.5819201547883992</v>
      </c>
      <c r="R23" s="1">
        <f t="shared" si="8"/>
        <v>1.1092448917736988</v>
      </c>
      <c r="S23" s="1">
        <f t="shared" si="9"/>
        <v>2.1803919139282009</v>
      </c>
      <c r="T23" s="1">
        <f t="shared" si="10"/>
        <v>5.6065534294823998</v>
      </c>
      <c r="U23" s="1">
        <f t="shared" si="11"/>
        <v>0.8408393859862997</v>
      </c>
      <c r="V23" s="1">
        <f t="shared" si="12"/>
        <v>4.2724418640137003</v>
      </c>
      <c r="W23" s="13">
        <f t="shared" si="13"/>
        <v>0.5819201547883992</v>
      </c>
      <c r="X23" s="8" t="str">
        <f t="shared" si="14"/>
        <v/>
      </c>
      <c r="Y23" s="9" t="str">
        <f t="shared" si="15"/>
        <v/>
      </c>
      <c r="Z23" s="9" t="str">
        <f t="shared" si="16"/>
        <v/>
      </c>
      <c r="AA23" s="9">
        <f t="shared" si="17"/>
        <v>1</v>
      </c>
      <c r="AB23" s="9" t="str">
        <f t="shared" si="18"/>
        <v/>
      </c>
      <c r="AC23" s="9" t="str">
        <f t="shared" si="19"/>
        <v/>
      </c>
      <c r="AD23" s="9" t="str">
        <f t="shared" si="20"/>
        <v/>
      </c>
      <c r="AE23" s="9" t="str">
        <f t="shared" si="21"/>
        <v/>
      </c>
      <c r="AF23" s="9" t="str">
        <f t="shared" si="22"/>
        <v/>
      </c>
      <c r="AG23" s="15">
        <f t="shared" si="23"/>
        <v>1</v>
      </c>
      <c r="AH23" s="16">
        <f t="shared" si="23"/>
        <v>1</v>
      </c>
      <c r="AI23" s="16">
        <f t="shared" si="23"/>
        <v>1</v>
      </c>
      <c r="AJ23" s="16">
        <f t="shared" si="23"/>
        <v>1</v>
      </c>
      <c r="AK23" s="16">
        <f t="shared" si="23"/>
        <v>1</v>
      </c>
      <c r="AL23" s="16">
        <f t="shared" si="23"/>
        <v>1</v>
      </c>
      <c r="AM23" s="16" t="str">
        <f t="shared" si="23"/>
        <v/>
      </c>
      <c r="AN23" s="16">
        <f t="shared" si="23"/>
        <v>1</v>
      </c>
      <c r="AO23" s="17">
        <f t="shared" si="23"/>
        <v>1</v>
      </c>
      <c r="AP23" s="23">
        <f t="shared" si="24"/>
        <v>1</v>
      </c>
      <c r="AQ23" s="22">
        <f t="shared" si="24"/>
        <v>1</v>
      </c>
      <c r="AR23" s="22">
        <f t="shared" si="24"/>
        <v>1</v>
      </c>
      <c r="AS23" s="22">
        <f t="shared" si="24"/>
        <v>1</v>
      </c>
      <c r="AT23" s="22">
        <f t="shared" si="24"/>
        <v>1</v>
      </c>
      <c r="AU23" s="22">
        <f t="shared" si="24"/>
        <v>1</v>
      </c>
      <c r="AV23" s="22">
        <f t="shared" si="24"/>
        <v>1</v>
      </c>
      <c r="AW23" s="22">
        <f t="shared" si="24"/>
        <v>1</v>
      </c>
      <c r="AX23" s="24">
        <f t="shared" si="24"/>
        <v>1</v>
      </c>
      <c r="AY23" s="23">
        <f t="shared" si="25"/>
        <v>1</v>
      </c>
      <c r="AZ23" s="22">
        <f t="shared" si="25"/>
        <v>1</v>
      </c>
      <c r="BA23" s="22">
        <f t="shared" si="25"/>
        <v>1</v>
      </c>
      <c r="BB23" s="22">
        <f t="shared" si="25"/>
        <v>1</v>
      </c>
      <c r="BC23" s="22">
        <f t="shared" si="25"/>
        <v>1</v>
      </c>
      <c r="BD23" s="22">
        <f t="shared" si="25"/>
        <v>1</v>
      </c>
      <c r="BE23" s="22">
        <f t="shared" si="25"/>
        <v>1</v>
      </c>
      <c r="BF23" s="22">
        <f t="shared" si="25"/>
        <v>1</v>
      </c>
      <c r="BG23" s="24">
        <f t="shared" si="25"/>
        <v>1</v>
      </c>
      <c r="BH23" s="22" t="str">
        <f t="shared" si="26"/>
        <v>MARS</v>
      </c>
    </row>
    <row r="24" spans="1:60" x14ac:dyDescent="0.25">
      <c r="A24" t="s">
        <v>42</v>
      </c>
      <c r="B24" t="str">
        <f t="shared" si="3"/>
        <v/>
      </c>
      <c r="C24" s="15">
        <v>24.559972768281899</v>
      </c>
      <c r="D24" s="16">
        <v>24.6103853301024</v>
      </c>
      <c r="E24" s="16">
        <v>24.559972768279401</v>
      </c>
      <c r="F24" s="16">
        <v>25.4183579991488</v>
      </c>
      <c r="G24" s="16">
        <v>25.8096518472783</v>
      </c>
      <c r="H24" s="16">
        <v>28.074487158325599</v>
      </c>
      <c r="I24" s="16">
        <v>30.201399381124499</v>
      </c>
      <c r="J24" s="16">
        <v>24.565160751342798</v>
      </c>
      <c r="K24" s="17">
        <v>29.596788406372099</v>
      </c>
      <c r="L24" s="3" t="s">
        <v>10</v>
      </c>
      <c r="M24">
        <v>10</v>
      </c>
      <c r="N24" s="1" t="str">
        <f t="shared" si="4"/>
        <v/>
      </c>
      <c r="O24" s="1" t="str">
        <f t="shared" si="5"/>
        <v/>
      </c>
      <c r="P24" s="1" t="str">
        <f t="shared" si="6"/>
        <v/>
      </c>
      <c r="Q24" s="1" t="str">
        <f t="shared" si="7"/>
        <v/>
      </c>
      <c r="R24" s="1" t="str">
        <f t="shared" si="8"/>
        <v/>
      </c>
      <c r="S24" s="1" t="str">
        <f t="shared" si="9"/>
        <v/>
      </c>
      <c r="T24" s="1" t="str">
        <f t="shared" si="10"/>
        <v/>
      </c>
      <c r="U24" s="1" t="str">
        <f t="shared" si="11"/>
        <v/>
      </c>
      <c r="V24" s="1" t="str">
        <f t="shared" si="12"/>
        <v/>
      </c>
      <c r="W24" s="13">
        <f t="shared" si="13"/>
        <v>0</v>
      </c>
      <c r="X24" s="8" t="str">
        <f t="shared" si="14"/>
        <v/>
      </c>
      <c r="Y24" s="9" t="str">
        <f t="shared" si="15"/>
        <v/>
      </c>
      <c r="Z24" s="9" t="str">
        <f t="shared" si="16"/>
        <v/>
      </c>
      <c r="AA24" s="9" t="str">
        <f t="shared" si="17"/>
        <v/>
      </c>
      <c r="AB24" s="9" t="str">
        <f t="shared" si="18"/>
        <v/>
      </c>
      <c r="AC24" s="9" t="str">
        <f t="shared" si="19"/>
        <v/>
      </c>
      <c r="AD24" s="9" t="str">
        <f t="shared" si="20"/>
        <v/>
      </c>
      <c r="AE24" s="9" t="str">
        <f t="shared" si="21"/>
        <v/>
      </c>
      <c r="AF24" s="9" t="str">
        <f t="shared" si="22"/>
        <v/>
      </c>
      <c r="AG24" s="15" t="str">
        <f t="shared" si="23"/>
        <v/>
      </c>
      <c r="AH24" s="16" t="str">
        <f t="shared" si="23"/>
        <v/>
      </c>
      <c r="AI24" s="16" t="str">
        <f t="shared" si="23"/>
        <v/>
      </c>
      <c r="AJ24" s="16" t="str">
        <f t="shared" si="23"/>
        <v/>
      </c>
      <c r="AK24" s="16" t="str">
        <f t="shared" si="23"/>
        <v/>
      </c>
      <c r="AL24" s="16" t="str">
        <f t="shared" si="23"/>
        <v/>
      </c>
      <c r="AM24" s="16" t="str">
        <f t="shared" si="23"/>
        <v/>
      </c>
      <c r="AN24" s="16" t="str">
        <f t="shared" si="23"/>
        <v/>
      </c>
      <c r="AO24" s="17" t="str">
        <f t="shared" si="23"/>
        <v/>
      </c>
      <c r="AP24" s="23" t="str">
        <f t="shared" si="24"/>
        <v/>
      </c>
      <c r="AQ24" s="22" t="str">
        <f t="shared" si="24"/>
        <v/>
      </c>
      <c r="AR24" s="22" t="str">
        <f t="shared" si="24"/>
        <v/>
      </c>
      <c r="AS24" s="22" t="str">
        <f t="shared" si="24"/>
        <v/>
      </c>
      <c r="AT24" s="22" t="str">
        <f t="shared" si="24"/>
        <v/>
      </c>
      <c r="AU24" s="22" t="str">
        <f t="shared" si="24"/>
        <v/>
      </c>
      <c r="AV24" s="22" t="str">
        <f t="shared" si="24"/>
        <v/>
      </c>
      <c r="AW24" s="22" t="str">
        <f t="shared" si="24"/>
        <v/>
      </c>
      <c r="AX24" s="24" t="str">
        <f t="shared" si="24"/>
        <v/>
      </c>
      <c r="AY24" s="23" t="str">
        <f t="shared" si="25"/>
        <v/>
      </c>
      <c r="AZ24" s="22" t="str">
        <f t="shared" si="25"/>
        <v/>
      </c>
      <c r="BA24" s="22" t="str">
        <f t="shared" si="25"/>
        <v/>
      </c>
      <c r="BB24" s="22" t="str">
        <f t="shared" si="25"/>
        <v/>
      </c>
      <c r="BC24" s="22" t="str">
        <f t="shared" si="25"/>
        <v/>
      </c>
      <c r="BD24" s="22" t="str">
        <f t="shared" si="25"/>
        <v/>
      </c>
      <c r="BE24" s="22" t="str">
        <f t="shared" si="25"/>
        <v/>
      </c>
      <c r="BF24" s="22" t="str">
        <f t="shared" si="25"/>
        <v/>
      </c>
      <c r="BG24" s="24" t="str">
        <f t="shared" si="25"/>
        <v/>
      </c>
      <c r="BH24" s="22">
        <f t="shared" si="26"/>
        <v>0</v>
      </c>
    </row>
    <row r="25" spans="1:60" x14ac:dyDescent="0.25">
      <c r="A25" t="s">
        <v>43</v>
      </c>
      <c r="B25" t="str">
        <f t="shared" si="3"/>
        <v>Keras</v>
      </c>
      <c r="C25" s="15">
        <v>31.789031691444698</v>
      </c>
      <c r="D25" s="16">
        <v>31.7410104840203</v>
      </c>
      <c r="E25" s="16">
        <v>31.789031691444301</v>
      </c>
      <c r="F25" s="16">
        <v>29.588275080932998</v>
      </c>
      <c r="G25" s="16">
        <v>34.586621512779502</v>
      </c>
      <c r="H25" s="16">
        <v>31.844245644360601</v>
      </c>
      <c r="I25" s="16">
        <v>30.1994946316258</v>
      </c>
      <c r="J25" s="16">
        <v>31.397159576416001</v>
      </c>
      <c r="K25" s="17">
        <v>36.839462280273402</v>
      </c>
      <c r="L25" s="3" t="s">
        <v>11</v>
      </c>
      <c r="M25">
        <v>44</v>
      </c>
      <c r="N25" s="1">
        <f t="shared" si="4"/>
        <v>12.210968308555302</v>
      </c>
      <c r="O25" s="1">
        <f t="shared" si="5"/>
        <v>12.2589895159797</v>
      </c>
      <c r="P25" s="1">
        <f t="shared" si="6"/>
        <v>12.210968308555699</v>
      </c>
      <c r="Q25" s="1">
        <f t="shared" si="7"/>
        <v>14.411724919067002</v>
      </c>
      <c r="R25" s="1">
        <f t="shared" si="8"/>
        <v>9.4133784872204984</v>
      </c>
      <c r="S25" s="1">
        <f t="shared" si="9"/>
        <v>12.155754355639399</v>
      </c>
      <c r="T25" s="1">
        <f t="shared" si="10"/>
        <v>13.8005053683742</v>
      </c>
      <c r="U25" s="1">
        <f t="shared" si="11"/>
        <v>12.602840423583999</v>
      </c>
      <c r="V25" s="1">
        <f t="shared" si="12"/>
        <v>7.160537719726598</v>
      </c>
      <c r="W25" s="13">
        <f t="shared" si="13"/>
        <v>7.160537719726598</v>
      </c>
      <c r="X25" s="8" t="str">
        <f t="shared" si="14"/>
        <v/>
      </c>
      <c r="Y25" s="9" t="str">
        <f t="shared" si="15"/>
        <v/>
      </c>
      <c r="Z25" s="9" t="str">
        <f t="shared" si="16"/>
        <v/>
      </c>
      <c r="AA25" s="9" t="str">
        <f t="shared" si="17"/>
        <v/>
      </c>
      <c r="AB25" s="9" t="str">
        <f t="shared" si="18"/>
        <v/>
      </c>
      <c r="AC25" s="9" t="str">
        <f t="shared" si="19"/>
        <v/>
      </c>
      <c r="AD25" s="9" t="str">
        <f t="shared" si="20"/>
        <v/>
      </c>
      <c r="AE25" s="9" t="str">
        <f t="shared" si="21"/>
        <v/>
      </c>
      <c r="AF25" s="9">
        <f t="shared" si="22"/>
        <v>1</v>
      </c>
      <c r="AG25" s="15" t="str">
        <f t="shared" si="23"/>
        <v/>
      </c>
      <c r="AH25" s="16" t="str">
        <f t="shared" si="23"/>
        <v/>
      </c>
      <c r="AI25" s="16" t="str">
        <f t="shared" si="23"/>
        <v/>
      </c>
      <c r="AJ25" s="16" t="str">
        <f t="shared" si="23"/>
        <v/>
      </c>
      <c r="AK25" s="16" t="str">
        <f t="shared" si="23"/>
        <v/>
      </c>
      <c r="AL25" s="16" t="str">
        <f t="shared" si="23"/>
        <v/>
      </c>
      <c r="AM25" s="16" t="str">
        <f t="shared" si="23"/>
        <v/>
      </c>
      <c r="AN25" s="16" t="str">
        <f t="shared" si="23"/>
        <v/>
      </c>
      <c r="AO25" s="17" t="str">
        <f t="shared" si="23"/>
        <v/>
      </c>
      <c r="AP25" s="23" t="str">
        <f t="shared" si="24"/>
        <v/>
      </c>
      <c r="AQ25" s="22" t="str">
        <f t="shared" si="24"/>
        <v/>
      </c>
      <c r="AR25" s="22" t="str">
        <f t="shared" si="24"/>
        <v/>
      </c>
      <c r="AS25" s="22" t="str">
        <f t="shared" si="24"/>
        <v/>
      </c>
      <c r="AT25" s="22">
        <f t="shared" si="24"/>
        <v>1</v>
      </c>
      <c r="AU25" s="22" t="str">
        <f t="shared" si="24"/>
        <v/>
      </c>
      <c r="AV25" s="22" t="str">
        <f t="shared" si="24"/>
        <v/>
      </c>
      <c r="AW25" s="22" t="str">
        <f t="shared" si="24"/>
        <v/>
      </c>
      <c r="AX25" s="24">
        <f t="shared" si="24"/>
        <v>1</v>
      </c>
      <c r="AY25" s="23">
        <f t="shared" si="25"/>
        <v>1</v>
      </c>
      <c r="AZ25" s="22">
        <f t="shared" si="25"/>
        <v>1</v>
      </c>
      <c r="BA25" s="22">
        <f t="shared" si="25"/>
        <v>1</v>
      </c>
      <c r="BB25" s="22">
        <f t="shared" si="25"/>
        <v>1</v>
      </c>
      <c r="BC25" s="22">
        <f t="shared" si="25"/>
        <v>1</v>
      </c>
      <c r="BD25" s="22">
        <f t="shared" si="25"/>
        <v>1</v>
      </c>
      <c r="BE25" s="22">
        <f t="shared" si="25"/>
        <v>1</v>
      </c>
      <c r="BF25" s="22">
        <f t="shared" si="25"/>
        <v>1</v>
      </c>
      <c r="BG25" s="24">
        <f t="shared" si="25"/>
        <v>1</v>
      </c>
      <c r="BH25" s="22" t="str">
        <f t="shared" si="26"/>
        <v>Keras</v>
      </c>
    </row>
    <row r="26" spans="1:60" x14ac:dyDescent="0.25">
      <c r="A26" t="s">
        <v>45</v>
      </c>
      <c r="B26" t="str">
        <f t="shared" si="3"/>
        <v>MARS</v>
      </c>
      <c r="C26" s="15">
        <v>22.499424471411</v>
      </c>
      <c r="D26" s="16">
        <v>22.607007780895</v>
      </c>
      <c r="E26" s="16">
        <v>22.4994244714097</v>
      </c>
      <c r="F26" s="16">
        <v>27.7262723834585</v>
      </c>
      <c r="G26" s="16">
        <v>19.612551887932199</v>
      </c>
      <c r="H26" s="16">
        <v>19.4440516930479</v>
      </c>
      <c r="I26" s="16">
        <v>24.1304211066427</v>
      </c>
      <c r="J26" s="16">
        <v>24.671159744262699</v>
      </c>
      <c r="K26" s="17">
        <v>22.439397811889599</v>
      </c>
      <c r="L26" s="3" t="s">
        <v>11</v>
      </c>
      <c r="M26">
        <v>38</v>
      </c>
      <c r="N26" s="1">
        <f t="shared" si="4"/>
        <v>15.500575528589</v>
      </c>
      <c r="O26" s="1">
        <f t="shared" si="5"/>
        <v>15.392992219105</v>
      </c>
      <c r="P26" s="1">
        <f t="shared" si="6"/>
        <v>15.5005755285903</v>
      </c>
      <c r="Q26" s="1">
        <f t="shared" si="7"/>
        <v>10.2737276165415</v>
      </c>
      <c r="R26" s="1">
        <f t="shared" si="8"/>
        <v>18.387448112067801</v>
      </c>
      <c r="S26" s="1">
        <f t="shared" si="9"/>
        <v>18.5559483069521</v>
      </c>
      <c r="T26" s="1">
        <f t="shared" si="10"/>
        <v>13.8695788933573</v>
      </c>
      <c r="U26" s="1">
        <f t="shared" si="11"/>
        <v>13.328840255737301</v>
      </c>
      <c r="V26" s="1">
        <f t="shared" si="12"/>
        <v>15.560602188110401</v>
      </c>
      <c r="W26" s="13">
        <f t="shared" si="13"/>
        <v>10.2737276165415</v>
      </c>
      <c r="X26" s="8" t="str">
        <f t="shared" si="14"/>
        <v/>
      </c>
      <c r="Y26" s="9" t="str">
        <f t="shared" si="15"/>
        <v/>
      </c>
      <c r="Z26" s="9" t="str">
        <f t="shared" si="16"/>
        <v/>
      </c>
      <c r="AA26" s="9">
        <f t="shared" si="17"/>
        <v>1</v>
      </c>
      <c r="AB26" s="9" t="str">
        <f t="shared" si="18"/>
        <v/>
      </c>
      <c r="AC26" s="9" t="str">
        <f t="shared" si="19"/>
        <v/>
      </c>
      <c r="AD26" s="9" t="str">
        <f t="shared" si="20"/>
        <v/>
      </c>
      <c r="AE26" s="9" t="str">
        <f t="shared" si="21"/>
        <v/>
      </c>
      <c r="AF26" s="9" t="str">
        <f t="shared" si="22"/>
        <v/>
      </c>
      <c r="AG26" s="15" t="str">
        <f t="shared" si="23"/>
        <v/>
      </c>
      <c r="AH26" s="16" t="str">
        <f t="shared" si="23"/>
        <v/>
      </c>
      <c r="AI26" s="16" t="str">
        <f t="shared" si="23"/>
        <v/>
      </c>
      <c r="AJ26" s="16" t="str">
        <f t="shared" si="23"/>
        <v/>
      </c>
      <c r="AK26" s="16" t="str">
        <f t="shared" si="23"/>
        <v/>
      </c>
      <c r="AL26" s="16" t="str">
        <f t="shared" si="23"/>
        <v/>
      </c>
      <c r="AM26" s="16" t="str">
        <f t="shared" si="23"/>
        <v/>
      </c>
      <c r="AN26" s="16" t="str">
        <f t="shared" si="23"/>
        <v/>
      </c>
      <c r="AO26" s="17" t="str">
        <f t="shared" si="23"/>
        <v/>
      </c>
      <c r="AP26" s="23" t="str">
        <f t="shared" si="24"/>
        <v/>
      </c>
      <c r="AQ26" s="22" t="str">
        <f t="shared" si="24"/>
        <v/>
      </c>
      <c r="AR26" s="22" t="str">
        <f t="shared" si="24"/>
        <v/>
      </c>
      <c r="AS26" s="22" t="str">
        <f t="shared" si="24"/>
        <v/>
      </c>
      <c r="AT26" s="22" t="str">
        <f t="shared" si="24"/>
        <v/>
      </c>
      <c r="AU26" s="22" t="str">
        <f t="shared" si="24"/>
        <v/>
      </c>
      <c r="AV26" s="22" t="str">
        <f t="shared" si="24"/>
        <v/>
      </c>
      <c r="AW26" s="22" t="str">
        <f t="shared" si="24"/>
        <v/>
      </c>
      <c r="AX26" s="24" t="str">
        <f t="shared" si="24"/>
        <v/>
      </c>
      <c r="AY26" s="23" t="str">
        <f t="shared" si="25"/>
        <v/>
      </c>
      <c r="AZ26" s="22" t="str">
        <f t="shared" si="25"/>
        <v/>
      </c>
      <c r="BA26" s="22" t="str">
        <f t="shared" si="25"/>
        <v/>
      </c>
      <c r="BB26" s="22">
        <f t="shared" si="25"/>
        <v>1</v>
      </c>
      <c r="BC26" s="22" t="str">
        <f t="shared" si="25"/>
        <v/>
      </c>
      <c r="BD26" s="22" t="str">
        <f t="shared" si="25"/>
        <v/>
      </c>
      <c r="BE26" s="22">
        <f t="shared" si="25"/>
        <v>1</v>
      </c>
      <c r="BF26" s="22">
        <f t="shared" si="25"/>
        <v>1</v>
      </c>
      <c r="BG26" s="24" t="str">
        <f t="shared" si="25"/>
        <v/>
      </c>
      <c r="BH26" s="22" t="str">
        <f t="shared" si="26"/>
        <v>MARS</v>
      </c>
    </row>
    <row r="27" spans="1:60" x14ac:dyDescent="0.25">
      <c r="A27" t="s">
        <v>46</v>
      </c>
      <c r="B27" t="str">
        <f t="shared" si="3"/>
        <v>pls</v>
      </c>
      <c r="C27" s="15">
        <v>40.954146067660602</v>
      </c>
      <c r="D27" s="16">
        <v>40.8611463388307</v>
      </c>
      <c r="E27" s="16">
        <v>40.954146067657199</v>
      </c>
      <c r="F27" s="16">
        <v>43.191669237076098</v>
      </c>
      <c r="G27" s="16">
        <v>45.064056287246899</v>
      </c>
      <c r="H27" s="16">
        <v>43.206144864558503</v>
      </c>
      <c r="I27" s="16">
        <v>41.599190896172999</v>
      </c>
      <c r="J27" s="16">
        <v>42.8573188781738</v>
      </c>
      <c r="K27" s="17">
        <v>58.121307373046903</v>
      </c>
      <c r="L27" s="3" t="s">
        <v>11</v>
      </c>
      <c r="M27">
        <v>40.5</v>
      </c>
      <c r="N27" s="1">
        <f t="shared" si="4"/>
        <v>0.45414606766060217</v>
      </c>
      <c r="O27" s="1">
        <f t="shared" si="5"/>
        <v>0.36114633883070013</v>
      </c>
      <c r="P27" s="1">
        <f t="shared" si="6"/>
        <v>0.45414606765719867</v>
      </c>
      <c r="Q27" s="1">
        <f t="shared" si="7"/>
        <v>2.6916692370760984</v>
      </c>
      <c r="R27" s="1">
        <f t="shared" si="8"/>
        <v>4.564056287246899</v>
      </c>
      <c r="S27" s="1">
        <f t="shared" si="9"/>
        <v>2.7061448645585031</v>
      </c>
      <c r="T27" s="1">
        <f t="shared" si="10"/>
        <v>1.099190896172999</v>
      </c>
      <c r="U27" s="1">
        <f t="shared" si="11"/>
        <v>2.3573188781737997</v>
      </c>
      <c r="V27" s="1">
        <f t="shared" si="12"/>
        <v>17.621307373046903</v>
      </c>
      <c r="W27" s="13">
        <f t="shared" si="13"/>
        <v>0.36114633883070013</v>
      </c>
      <c r="X27" s="8" t="str">
        <f t="shared" si="14"/>
        <v/>
      </c>
      <c r="Y27" s="9">
        <f t="shared" si="15"/>
        <v>1</v>
      </c>
      <c r="Z27" s="9" t="str">
        <f t="shared" si="16"/>
        <v/>
      </c>
      <c r="AA27" s="9" t="str">
        <f t="shared" si="17"/>
        <v/>
      </c>
      <c r="AB27" s="9" t="str">
        <f t="shared" si="18"/>
        <v/>
      </c>
      <c r="AC27" s="9" t="str">
        <f t="shared" si="19"/>
        <v/>
      </c>
      <c r="AD27" s="9" t="str">
        <f t="shared" si="20"/>
        <v/>
      </c>
      <c r="AE27" s="9" t="str">
        <f t="shared" si="21"/>
        <v/>
      </c>
      <c r="AF27" s="9" t="str">
        <f t="shared" si="22"/>
        <v/>
      </c>
      <c r="AG27" s="15">
        <f t="shared" si="23"/>
        <v>1</v>
      </c>
      <c r="AH27" s="16">
        <f t="shared" si="23"/>
        <v>1</v>
      </c>
      <c r="AI27" s="16">
        <f t="shared" si="23"/>
        <v>1</v>
      </c>
      <c r="AJ27" s="16">
        <f t="shared" si="23"/>
        <v>1</v>
      </c>
      <c r="AK27" s="16">
        <f t="shared" si="23"/>
        <v>1</v>
      </c>
      <c r="AL27" s="16">
        <f t="shared" si="23"/>
        <v>1</v>
      </c>
      <c r="AM27" s="16">
        <f t="shared" si="23"/>
        <v>1</v>
      </c>
      <c r="AN27" s="16">
        <f t="shared" si="23"/>
        <v>1</v>
      </c>
      <c r="AO27" s="17" t="str">
        <f t="shared" si="23"/>
        <v/>
      </c>
      <c r="AP27" s="23">
        <f t="shared" si="24"/>
        <v>1</v>
      </c>
      <c r="AQ27" s="22">
        <f t="shared" si="24"/>
        <v>1</v>
      </c>
      <c r="AR27" s="22">
        <f t="shared" si="24"/>
        <v>1</v>
      </c>
      <c r="AS27" s="22">
        <f t="shared" si="24"/>
        <v>1</v>
      </c>
      <c r="AT27" s="22">
        <f t="shared" si="24"/>
        <v>1</v>
      </c>
      <c r="AU27" s="22">
        <f t="shared" si="24"/>
        <v>1</v>
      </c>
      <c r="AV27" s="22">
        <f t="shared" si="24"/>
        <v>1</v>
      </c>
      <c r="AW27" s="22">
        <f t="shared" si="24"/>
        <v>1</v>
      </c>
      <c r="AX27" s="24" t="str">
        <f t="shared" si="24"/>
        <v/>
      </c>
      <c r="AY27" s="23">
        <f t="shared" si="25"/>
        <v>1</v>
      </c>
      <c r="AZ27" s="22">
        <f t="shared" si="25"/>
        <v>1</v>
      </c>
      <c r="BA27" s="22">
        <f t="shared" si="25"/>
        <v>1</v>
      </c>
      <c r="BB27" s="22">
        <f t="shared" si="25"/>
        <v>1</v>
      </c>
      <c r="BC27" s="22">
        <f t="shared" si="25"/>
        <v>1</v>
      </c>
      <c r="BD27" s="22">
        <f t="shared" si="25"/>
        <v>1</v>
      </c>
      <c r="BE27" s="22">
        <f t="shared" si="25"/>
        <v>1</v>
      </c>
      <c r="BF27" s="22">
        <f t="shared" si="25"/>
        <v>1</v>
      </c>
      <c r="BG27" s="24" t="str">
        <f t="shared" si="25"/>
        <v/>
      </c>
      <c r="BH27" s="22" t="str">
        <f t="shared" si="26"/>
        <v>pls</v>
      </c>
    </row>
    <row r="28" spans="1:60" x14ac:dyDescent="0.25">
      <c r="A28" t="s">
        <v>47</v>
      </c>
      <c r="B28" t="str">
        <f t="shared" si="3"/>
        <v>Keras</v>
      </c>
      <c r="C28" s="15">
        <v>30.678650640272899</v>
      </c>
      <c r="D28" s="16">
        <v>30.604076103141999</v>
      </c>
      <c r="E28" s="16">
        <v>30.678650640272998</v>
      </c>
      <c r="F28" s="16">
        <v>25.017661029175301</v>
      </c>
      <c r="G28" s="16">
        <v>37.461808885911303</v>
      </c>
      <c r="H28" s="16">
        <v>27.778138973622099</v>
      </c>
      <c r="I28" s="16">
        <v>27.1546499371427</v>
      </c>
      <c r="J28" s="16">
        <v>27.3271598815918</v>
      </c>
      <c r="K28" s="17">
        <v>48.857570648193402</v>
      </c>
      <c r="L28" s="3" t="s">
        <v>11</v>
      </c>
      <c r="M28">
        <v>49</v>
      </c>
      <c r="N28" s="1">
        <f t="shared" si="4"/>
        <v>18.321349359727101</v>
      </c>
      <c r="O28" s="1">
        <f t="shared" si="5"/>
        <v>18.395923896858001</v>
      </c>
      <c r="P28" s="1">
        <f t="shared" si="6"/>
        <v>18.321349359727002</v>
      </c>
      <c r="Q28" s="1">
        <f t="shared" si="7"/>
        <v>23.982338970824699</v>
      </c>
      <c r="R28" s="1">
        <f t="shared" si="8"/>
        <v>11.538191114088697</v>
      </c>
      <c r="S28" s="1">
        <f t="shared" si="9"/>
        <v>21.221861026377901</v>
      </c>
      <c r="T28" s="1">
        <f t="shared" si="10"/>
        <v>21.8453500628573</v>
      </c>
      <c r="U28" s="1">
        <f t="shared" si="11"/>
        <v>21.6728401184082</v>
      </c>
      <c r="V28" s="1">
        <f t="shared" si="12"/>
        <v>0.14242935180659799</v>
      </c>
      <c r="W28" s="13">
        <f t="shared" si="13"/>
        <v>0.14242935180659799</v>
      </c>
      <c r="X28" s="8" t="str">
        <f t="shared" si="14"/>
        <v/>
      </c>
      <c r="Y28" s="9" t="str">
        <f t="shared" si="15"/>
        <v/>
      </c>
      <c r="Z28" s="9" t="str">
        <f t="shared" si="16"/>
        <v/>
      </c>
      <c r="AA28" s="9" t="str">
        <f t="shared" si="17"/>
        <v/>
      </c>
      <c r="AB28" s="9" t="str">
        <f t="shared" si="18"/>
        <v/>
      </c>
      <c r="AC28" s="9" t="str">
        <f t="shared" si="19"/>
        <v/>
      </c>
      <c r="AD28" s="9" t="str">
        <f t="shared" si="20"/>
        <v/>
      </c>
      <c r="AE28" s="9" t="str">
        <f t="shared" si="21"/>
        <v/>
      </c>
      <c r="AF28" s="9">
        <f t="shared" si="22"/>
        <v>1</v>
      </c>
      <c r="AG28" s="15" t="str">
        <f t="shared" si="23"/>
        <v/>
      </c>
      <c r="AH28" s="16" t="str">
        <f t="shared" si="23"/>
        <v/>
      </c>
      <c r="AI28" s="16" t="str">
        <f t="shared" si="23"/>
        <v/>
      </c>
      <c r="AJ28" s="16" t="str">
        <f t="shared" si="23"/>
        <v/>
      </c>
      <c r="AK28" s="16" t="str">
        <f t="shared" si="23"/>
        <v/>
      </c>
      <c r="AL28" s="16" t="str">
        <f t="shared" si="23"/>
        <v/>
      </c>
      <c r="AM28" s="16" t="str">
        <f t="shared" si="23"/>
        <v/>
      </c>
      <c r="AN28" s="16" t="str">
        <f t="shared" si="23"/>
        <v/>
      </c>
      <c r="AO28" s="17">
        <f t="shared" si="23"/>
        <v>1</v>
      </c>
      <c r="AP28" s="23" t="str">
        <f t="shared" si="24"/>
        <v/>
      </c>
      <c r="AQ28" s="22" t="str">
        <f t="shared" si="24"/>
        <v/>
      </c>
      <c r="AR28" s="22" t="str">
        <f t="shared" si="24"/>
        <v/>
      </c>
      <c r="AS28" s="22" t="str">
        <f t="shared" si="24"/>
        <v/>
      </c>
      <c r="AT28" s="22" t="str">
        <f t="shared" si="24"/>
        <v/>
      </c>
      <c r="AU28" s="22" t="str">
        <f t="shared" si="24"/>
        <v/>
      </c>
      <c r="AV28" s="22" t="str">
        <f t="shared" si="24"/>
        <v/>
      </c>
      <c r="AW28" s="22" t="str">
        <f t="shared" si="24"/>
        <v/>
      </c>
      <c r="AX28" s="24">
        <f t="shared" si="24"/>
        <v>1</v>
      </c>
      <c r="AY28" s="23" t="str">
        <f t="shared" si="25"/>
        <v/>
      </c>
      <c r="AZ28" s="22" t="str">
        <f t="shared" si="25"/>
        <v/>
      </c>
      <c r="BA28" s="22" t="str">
        <f t="shared" si="25"/>
        <v/>
      </c>
      <c r="BB28" s="22" t="str">
        <f t="shared" si="25"/>
        <v/>
      </c>
      <c r="BC28" s="22">
        <f t="shared" si="25"/>
        <v>1</v>
      </c>
      <c r="BD28" s="22" t="str">
        <f t="shared" si="25"/>
        <v/>
      </c>
      <c r="BE28" s="22" t="str">
        <f t="shared" si="25"/>
        <v/>
      </c>
      <c r="BF28" s="22" t="str">
        <f t="shared" si="25"/>
        <v/>
      </c>
      <c r="BG28" s="24">
        <f t="shared" si="25"/>
        <v>1</v>
      </c>
      <c r="BH28" s="22" t="str">
        <f t="shared" si="26"/>
        <v>Keras</v>
      </c>
    </row>
    <row r="29" spans="1:60" x14ac:dyDescent="0.25">
      <c r="A29" t="s">
        <v>50</v>
      </c>
      <c r="B29" t="str">
        <f t="shared" si="3"/>
        <v/>
      </c>
      <c r="C29" s="15">
        <v>26.168860312078198</v>
      </c>
      <c r="D29" s="16">
        <v>26.269536553026299</v>
      </c>
      <c r="E29" s="16">
        <v>26.168860312077001</v>
      </c>
      <c r="F29" s="16">
        <v>26.823401932030698</v>
      </c>
      <c r="G29" s="16">
        <v>21.638319357843301</v>
      </c>
      <c r="H29" s="16">
        <v>22.099651574894398</v>
      </c>
      <c r="I29" s="16">
        <v>24.897698414543498</v>
      </c>
      <c r="J29" s="16">
        <v>23.943161010742202</v>
      </c>
      <c r="K29" s="17">
        <v>26.7003688812256</v>
      </c>
      <c r="L29" s="3" t="s">
        <v>10</v>
      </c>
      <c r="M29">
        <v>6</v>
      </c>
      <c r="N29" s="1" t="str">
        <f t="shared" si="4"/>
        <v/>
      </c>
      <c r="O29" s="1" t="str">
        <f t="shared" si="5"/>
        <v/>
      </c>
      <c r="P29" s="1" t="str">
        <f t="shared" si="6"/>
        <v/>
      </c>
      <c r="Q29" s="1" t="str">
        <f t="shared" si="7"/>
        <v/>
      </c>
      <c r="R29" s="1" t="str">
        <f t="shared" si="8"/>
        <v/>
      </c>
      <c r="S29" s="1" t="str">
        <f t="shared" si="9"/>
        <v/>
      </c>
      <c r="T29" s="1" t="str">
        <f t="shared" si="10"/>
        <v/>
      </c>
      <c r="U29" s="1" t="str">
        <f t="shared" si="11"/>
        <v/>
      </c>
      <c r="V29" s="1" t="str">
        <f t="shared" si="12"/>
        <v/>
      </c>
      <c r="W29" s="13">
        <f t="shared" si="13"/>
        <v>0</v>
      </c>
      <c r="X29" s="8" t="str">
        <f t="shared" si="14"/>
        <v/>
      </c>
      <c r="Y29" s="9" t="str">
        <f t="shared" si="15"/>
        <v/>
      </c>
      <c r="Z29" s="9" t="str">
        <f t="shared" si="16"/>
        <v/>
      </c>
      <c r="AA29" s="9" t="str">
        <f t="shared" si="17"/>
        <v/>
      </c>
      <c r="AB29" s="9" t="str">
        <f t="shared" si="18"/>
        <v/>
      </c>
      <c r="AC29" s="9" t="str">
        <f t="shared" si="19"/>
        <v/>
      </c>
      <c r="AD29" s="9" t="str">
        <f t="shared" si="20"/>
        <v/>
      </c>
      <c r="AE29" s="9" t="str">
        <f t="shared" si="21"/>
        <v/>
      </c>
      <c r="AF29" s="9" t="str">
        <f t="shared" si="22"/>
        <v/>
      </c>
      <c r="AG29" s="15" t="str">
        <f t="shared" si="23"/>
        <v/>
      </c>
      <c r="AH29" s="16" t="str">
        <f t="shared" si="23"/>
        <v/>
      </c>
      <c r="AI29" s="16" t="str">
        <f t="shared" si="23"/>
        <v/>
      </c>
      <c r="AJ29" s="16" t="str">
        <f t="shared" si="23"/>
        <v/>
      </c>
      <c r="AK29" s="16" t="str">
        <f t="shared" si="23"/>
        <v/>
      </c>
      <c r="AL29" s="16" t="str">
        <f t="shared" si="23"/>
        <v/>
      </c>
      <c r="AM29" s="16" t="str">
        <f t="shared" si="23"/>
        <v/>
      </c>
      <c r="AN29" s="16" t="str">
        <f t="shared" si="23"/>
        <v/>
      </c>
      <c r="AO29" s="17" t="str">
        <f t="shared" si="23"/>
        <v/>
      </c>
      <c r="AP29" s="23" t="str">
        <f t="shared" si="24"/>
        <v/>
      </c>
      <c r="AQ29" s="22" t="str">
        <f t="shared" si="24"/>
        <v/>
      </c>
      <c r="AR29" s="22" t="str">
        <f t="shared" si="24"/>
        <v/>
      </c>
      <c r="AS29" s="22" t="str">
        <f t="shared" si="24"/>
        <v/>
      </c>
      <c r="AT29" s="22" t="str">
        <f t="shared" si="24"/>
        <v/>
      </c>
      <c r="AU29" s="22" t="str">
        <f t="shared" si="24"/>
        <v/>
      </c>
      <c r="AV29" s="22" t="str">
        <f t="shared" si="24"/>
        <v/>
      </c>
      <c r="AW29" s="22" t="str">
        <f t="shared" si="24"/>
        <v/>
      </c>
      <c r="AX29" s="24" t="str">
        <f t="shared" si="24"/>
        <v/>
      </c>
      <c r="AY29" s="23" t="str">
        <f t="shared" si="25"/>
        <v/>
      </c>
      <c r="AZ29" s="22" t="str">
        <f t="shared" si="25"/>
        <v/>
      </c>
      <c r="BA29" s="22" t="str">
        <f t="shared" si="25"/>
        <v/>
      </c>
      <c r="BB29" s="22" t="str">
        <f t="shared" si="25"/>
        <v/>
      </c>
      <c r="BC29" s="22" t="str">
        <f t="shared" si="25"/>
        <v/>
      </c>
      <c r="BD29" s="22" t="str">
        <f t="shared" si="25"/>
        <v/>
      </c>
      <c r="BE29" s="22" t="str">
        <f t="shared" si="25"/>
        <v/>
      </c>
      <c r="BF29" s="22" t="str">
        <f t="shared" si="25"/>
        <v/>
      </c>
      <c r="BG29" s="24" t="str">
        <f t="shared" si="25"/>
        <v/>
      </c>
      <c r="BH29" s="22">
        <f t="shared" si="26"/>
        <v>0</v>
      </c>
    </row>
    <row r="30" spans="1:60" x14ac:dyDescent="0.25">
      <c r="A30" t="s">
        <v>51</v>
      </c>
      <c r="B30" t="str">
        <f t="shared" si="3"/>
        <v/>
      </c>
      <c r="C30" s="15">
        <v>28.325214997187601</v>
      </c>
      <c r="D30" s="16">
        <v>28.268921472277501</v>
      </c>
      <c r="E30" s="16">
        <v>28.325214997186499</v>
      </c>
      <c r="F30" s="16">
        <v>24.791943416318301</v>
      </c>
      <c r="G30" s="16">
        <v>27.635797671759502</v>
      </c>
      <c r="H30" s="16">
        <v>24.074200822282599</v>
      </c>
      <c r="I30" s="16">
        <v>25.5645484250058</v>
      </c>
      <c r="J30" s="16">
        <v>27.200160980224599</v>
      </c>
      <c r="K30" s="17">
        <v>17.953933715820298</v>
      </c>
      <c r="L30" s="3" t="s">
        <v>10</v>
      </c>
      <c r="M30">
        <v>-7</v>
      </c>
      <c r="N30" s="1" t="str">
        <f t="shared" si="4"/>
        <v/>
      </c>
      <c r="O30" s="1" t="str">
        <f t="shared" si="5"/>
        <v/>
      </c>
      <c r="P30" s="1" t="str">
        <f t="shared" si="6"/>
        <v/>
      </c>
      <c r="Q30" s="1" t="str">
        <f t="shared" si="7"/>
        <v/>
      </c>
      <c r="R30" s="1" t="str">
        <f t="shared" si="8"/>
        <v/>
      </c>
      <c r="S30" s="1" t="str">
        <f t="shared" si="9"/>
        <v/>
      </c>
      <c r="T30" s="1" t="str">
        <f t="shared" si="10"/>
        <v/>
      </c>
      <c r="U30" s="1" t="str">
        <f t="shared" si="11"/>
        <v/>
      </c>
      <c r="V30" s="1" t="str">
        <f t="shared" si="12"/>
        <v/>
      </c>
      <c r="W30" s="13">
        <f t="shared" si="13"/>
        <v>0</v>
      </c>
      <c r="X30" s="8" t="str">
        <f t="shared" si="14"/>
        <v/>
      </c>
      <c r="Y30" s="9" t="str">
        <f t="shared" si="15"/>
        <v/>
      </c>
      <c r="Z30" s="9" t="str">
        <f t="shared" si="16"/>
        <v/>
      </c>
      <c r="AA30" s="9" t="str">
        <f t="shared" si="17"/>
        <v/>
      </c>
      <c r="AB30" s="9" t="str">
        <f t="shared" si="18"/>
        <v/>
      </c>
      <c r="AC30" s="9" t="str">
        <f t="shared" si="19"/>
        <v/>
      </c>
      <c r="AD30" s="9" t="str">
        <f t="shared" si="20"/>
        <v/>
      </c>
      <c r="AE30" s="9" t="str">
        <f t="shared" si="21"/>
        <v/>
      </c>
      <c r="AF30" s="9" t="str">
        <f t="shared" si="22"/>
        <v/>
      </c>
      <c r="AG30" s="15" t="str">
        <f t="shared" si="23"/>
        <v/>
      </c>
      <c r="AH30" s="16" t="str">
        <f t="shared" si="23"/>
        <v/>
      </c>
      <c r="AI30" s="16" t="str">
        <f t="shared" si="23"/>
        <v/>
      </c>
      <c r="AJ30" s="16" t="str">
        <f t="shared" si="23"/>
        <v/>
      </c>
      <c r="AK30" s="16" t="str">
        <f t="shared" si="23"/>
        <v/>
      </c>
      <c r="AL30" s="16" t="str">
        <f t="shared" si="23"/>
        <v/>
      </c>
      <c r="AM30" s="16" t="str">
        <f t="shared" si="23"/>
        <v/>
      </c>
      <c r="AN30" s="16" t="str">
        <f t="shared" si="23"/>
        <v/>
      </c>
      <c r="AO30" s="17" t="str">
        <f t="shared" si="23"/>
        <v/>
      </c>
      <c r="AP30" s="23" t="str">
        <f t="shared" si="24"/>
        <v/>
      </c>
      <c r="AQ30" s="22" t="str">
        <f t="shared" si="24"/>
        <v/>
      </c>
      <c r="AR30" s="22" t="str">
        <f t="shared" si="24"/>
        <v/>
      </c>
      <c r="AS30" s="22" t="str">
        <f t="shared" si="24"/>
        <v/>
      </c>
      <c r="AT30" s="22" t="str">
        <f t="shared" si="24"/>
        <v/>
      </c>
      <c r="AU30" s="22" t="str">
        <f t="shared" si="24"/>
        <v/>
      </c>
      <c r="AV30" s="22" t="str">
        <f t="shared" si="24"/>
        <v/>
      </c>
      <c r="AW30" s="22" t="str">
        <f t="shared" si="24"/>
        <v/>
      </c>
      <c r="AX30" s="24" t="str">
        <f t="shared" si="24"/>
        <v/>
      </c>
      <c r="AY30" s="23" t="str">
        <f t="shared" si="25"/>
        <v/>
      </c>
      <c r="AZ30" s="22" t="str">
        <f t="shared" si="25"/>
        <v/>
      </c>
      <c r="BA30" s="22" t="str">
        <f t="shared" si="25"/>
        <v/>
      </c>
      <c r="BB30" s="22" t="str">
        <f t="shared" si="25"/>
        <v/>
      </c>
      <c r="BC30" s="22" t="str">
        <f t="shared" si="25"/>
        <v/>
      </c>
      <c r="BD30" s="22" t="str">
        <f t="shared" si="25"/>
        <v/>
      </c>
      <c r="BE30" s="22" t="str">
        <f t="shared" si="25"/>
        <v/>
      </c>
      <c r="BF30" s="22" t="str">
        <f t="shared" si="25"/>
        <v/>
      </c>
      <c r="BG30" s="24" t="str">
        <f t="shared" si="25"/>
        <v/>
      </c>
      <c r="BH30" s="22">
        <f t="shared" si="26"/>
        <v>0</v>
      </c>
    </row>
    <row r="31" spans="1:60" x14ac:dyDescent="0.25">
      <c r="B31" t="str">
        <f t="shared" si="3"/>
        <v/>
      </c>
      <c r="C31" s="15"/>
      <c r="D31" s="16"/>
      <c r="E31" s="16"/>
      <c r="F31" s="16"/>
      <c r="G31" s="16"/>
      <c r="H31" s="16"/>
      <c r="I31" s="16"/>
      <c r="J31" s="16"/>
      <c r="K31" s="17"/>
      <c r="L31" s="3"/>
      <c r="N31" s="1" t="str">
        <f t="shared" si="4"/>
        <v/>
      </c>
      <c r="O31" s="1" t="str">
        <f t="shared" si="5"/>
        <v/>
      </c>
      <c r="P31" s="1" t="str">
        <f t="shared" si="6"/>
        <v/>
      </c>
      <c r="Q31" s="1" t="str">
        <f t="shared" si="7"/>
        <v/>
      </c>
      <c r="R31" s="1" t="str">
        <f t="shared" si="8"/>
        <v/>
      </c>
      <c r="S31" s="1" t="str">
        <f t="shared" si="9"/>
        <v/>
      </c>
      <c r="T31" s="1" t="str">
        <f t="shared" si="10"/>
        <v/>
      </c>
      <c r="U31" s="1" t="str">
        <f t="shared" si="11"/>
        <v/>
      </c>
      <c r="V31" s="1" t="str">
        <f t="shared" si="12"/>
        <v/>
      </c>
      <c r="W31" s="13">
        <f t="shared" si="13"/>
        <v>0</v>
      </c>
      <c r="X31" s="8" t="str">
        <f t="shared" si="14"/>
        <v/>
      </c>
      <c r="Y31" s="9" t="str">
        <f t="shared" si="15"/>
        <v/>
      </c>
      <c r="Z31" s="9" t="str">
        <f t="shared" si="16"/>
        <v/>
      </c>
      <c r="AA31" s="9" t="str">
        <f t="shared" si="17"/>
        <v/>
      </c>
      <c r="AB31" s="9" t="str">
        <f t="shared" si="18"/>
        <v/>
      </c>
      <c r="AC31" s="9" t="str">
        <f t="shared" si="19"/>
        <v/>
      </c>
      <c r="AD31" s="9" t="str">
        <f t="shared" si="20"/>
        <v/>
      </c>
      <c r="AE31" s="9" t="str">
        <f t="shared" si="21"/>
        <v/>
      </c>
      <c r="AF31" s="9" t="str">
        <f t="shared" si="22"/>
        <v/>
      </c>
      <c r="AG31" s="15" t="str">
        <f t="shared" si="23"/>
        <v/>
      </c>
      <c r="AH31" s="16" t="str">
        <f t="shared" si="23"/>
        <v/>
      </c>
      <c r="AI31" s="16" t="str">
        <f t="shared" si="23"/>
        <v/>
      </c>
      <c r="AJ31" s="16" t="str">
        <f t="shared" si="23"/>
        <v/>
      </c>
      <c r="AK31" s="16" t="str">
        <f t="shared" si="23"/>
        <v/>
      </c>
      <c r="AL31" s="16" t="str">
        <f t="shared" si="23"/>
        <v/>
      </c>
      <c r="AM31" s="16" t="str">
        <f t="shared" si="23"/>
        <v/>
      </c>
      <c r="AN31" s="16" t="str">
        <f t="shared" si="23"/>
        <v/>
      </c>
      <c r="AO31" s="17" t="str">
        <f t="shared" si="23"/>
        <v/>
      </c>
      <c r="AP31" s="23" t="str">
        <f t="shared" si="24"/>
        <v/>
      </c>
      <c r="AQ31" s="22" t="str">
        <f t="shared" si="24"/>
        <v/>
      </c>
      <c r="AR31" s="22" t="str">
        <f t="shared" si="24"/>
        <v/>
      </c>
      <c r="AS31" s="22" t="str">
        <f t="shared" si="24"/>
        <v/>
      </c>
      <c r="AT31" s="22" t="str">
        <f t="shared" si="24"/>
        <v/>
      </c>
      <c r="AU31" s="22" t="str">
        <f t="shared" si="24"/>
        <v/>
      </c>
      <c r="AV31" s="22" t="str">
        <f t="shared" si="24"/>
        <v/>
      </c>
      <c r="AW31" s="22" t="str">
        <f t="shared" si="24"/>
        <v/>
      </c>
      <c r="AX31" s="24" t="str">
        <f t="shared" si="24"/>
        <v/>
      </c>
      <c r="AY31" s="23" t="str">
        <f t="shared" si="25"/>
        <v/>
      </c>
      <c r="AZ31" s="22" t="str">
        <f t="shared" si="25"/>
        <v/>
      </c>
      <c r="BA31" s="22" t="str">
        <f t="shared" si="25"/>
        <v/>
      </c>
      <c r="BB31" s="22" t="str">
        <f t="shared" si="25"/>
        <v/>
      </c>
      <c r="BC31" s="22" t="str">
        <f t="shared" si="25"/>
        <v/>
      </c>
      <c r="BD31" s="22" t="str">
        <f t="shared" si="25"/>
        <v/>
      </c>
      <c r="BE31" s="22" t="str">
        <f t="shared" si="25"/>
        <v/>
      </c>
      <c r="BF31" s="22" t="str">
        <f t="shared" si="25"/>
        <v/>
      </c>
      <c r="BG31" s="24" t="str">
        <f t="shared" si="25"/>
        <v/>
      </c>
      <c r="BH31" s="22">
        <f t="shared" si="26"/>
        <v>0</v>
      </c>
    </row>
    <row r="32" spans="1:60" x14ac:dyDescent="0.25">
      <c r="B32" t="str">
        <f t="shared" si="3"/>
        <v/>
      </c>
      <c r="C32" s="15"/>
      <c r="D32" s="16"/>
      <c r="E32" s="16"/>
      <c r="F32" s="16"/>
      <c r="G32" s="16"/>
      <c r="H32" s="16"/>
      <c r="I32" s="16"/>
      <c r="J32" s="16"/>
      <c r="K32" s="17"/>
      <c r="L32" s="3"/>
      <c r="N32" s="1" t="str">
        <f t="shared" si="4"/>
        <v/>
      </c>
      <c r="O32" s="1" t="str">
        <f t="shared" si="5"/>
        <v/>
      </c>
      <c r="P32" s="1" t="str">
        <f t="shared" si="6"/>
        <v/>
      </c>
      <c r="Q32" s="1" t="str">
        <f t="shared" si="7"/>
        <v/>
      </c>
      <c r="R32" s="1" t="str">
        <f t="shared" si="8"/>
        <v/>
      </c>
      <c r="S32" s="1" t="str">
        <f t="shared" si="9"/>
        <v/>
      </c>
      <c r="T32" s="1" t="str">
        <f t="shared" si="10"/>
        <v/>
      </c>
      <c r="U32" s="1" t="str">
        <f t="shared" si="11"/>
        <v/>
      </c>
      <c r="V32" s="1" t="str">
        <f t="shared" si="12"/>
        <v/>
      </c>
      <c r="W32" s="13">
        <f t="shared" si="13"/>
        <v>0</v>
      </c>
      <c r="X32" s="8" t="str">
        <f t="shared" si="14"/>
        <v/>
      </c>
      <c r="Y32" s="9" t="str">
        <f t="shared" si="15"/>
        <v/>
      </c>
      <c r="Z32" s="9" t="str">
        <f t="shared" si="16"/>
        <v/>
      </c>
      <c r="AA32" s="9" t="str">
        <f t="shared" si="17"/>
        <v/>
      </c>
      <c r="AB32" s="9" t="str">
        <f t="shared" si="18"/>
        <v/>
      </c>
      <c r="AC32" s="9" t="str">
        <f t="shared" si="19"/>
        <v/>
      </c>
      <c r="AD32" s="9" t="str">
        <f t="shared" si="20"/>
        <v/>
      </c>
      <c r="AE32" s="9" t="str">
        <f t="shared" si="21"/>
        <v/>
      </c>
      <c r="AF32" s="9" t="str">
        <f t="shared" si="22"/>
        <v/>
      </c>
      <c r="AG32" s="15" t="str">
        <f t="shared" si="23"/>
        <v/>
      </c>
      <c r="AH32" s="16" t="str">
        <f t="shared" si="23"/>
        <v/>
      </c>
      <c r="AI32" s="16" t="str">
        <f t="shared" si="23"/>
        <v/>
      </c>
      <c r="AJ32" s="16" t="str">
        <f t="shared" si="23"/>
        <v/>
      </c>
      <c r="AK32" s="16" t="str">
        <f t="shared" si="23"/>
        <v/>
      </c>
      <c r="AL32" s="16" t="str">
        <f t="shared" si="23"/>
        <v/>
      </c>
      <c r="AM32" s="16" t="str">
        <f t="shared" si="23"/>
        <v/>
      </c>
      <c r="AN32" s="16" t="str">
        <f t="shared" si="23"/>
        <v/>
      </c>
      <c r="AO32" s="17" t="str">
        <f t="shared" si="23"/>
        <v/>
      </c>
      <c r="AP32" s="23" t="str">
        <f t="shared" si="24"/>
        <v/>
      </c>
      <c r="AQ32" s="22" t="str">
        <f t="shared" si="24"/>
        <v/>
      </c>
      <c r="AR32" s="22" t="str">
        <f t="shared" si="24"/>
        <v/>
      </c>
      <c r="AS32" s="22" t="str">
        <f t="shared" si="24"/>
        <v/>
      </c>
      <c r="AT32" s="22" t="str">
        <f t="shared" si="24"/>
        <v/>
      </c>
      <c r="AU32" s="22" t="str">
        <f t="shared" si="24"/>
        <v/>
      </c>
      <c r="AV32" s="22" t="str">
        <f t="shared" si="24"/>
        <v/>
      </c>
      <c r="AW32" s="22" t="str">
        <f t="shared" si="24"/>
        <v/>
      </c>
      <c r="AX32" s="24" t="str">
        <f t="shared" si="24"/>
        <v/>
      </c>
      <c r="AY32" s="23" t="str">
        <f t="shared" si="25"/>
        <v/>
      </c>
      <c r="AZ32" s="22" t="str">
        <f t="shared" si="25"/>
        <v/>
      </c>
      <c r="BA32" s="22" t="str">
        <f t="shared" si="25"/>
        <v/>
      </c>
      <c r="BB32" s="22" t="str">
        <f t="shared" si="25"/>
        <v/>
      </c>
      <c r="BC32" s="22" t="str">
        <f t="shared" si="25"/>
        <v/>
      </c>
      <c r="BD32" s="22" t="str">
        <f t="shared" si="25"/>
        <v/>
      </c>
      <c r="BE32" s="22" t="str">
        <f t="shared" si="25"/>
        <v/>
      </c>
      <c r="BF32" s="22" t="str">
        <f t="shared" si="25"/>
        <v/>
      </c>
      <c r="BG32" s="24" t="str">
        <f t="shared" si="25"/>
        <v/>
      </c>
      <c r="BH32" s="22">
        <f t="shared" si="26"/>
        <v>0</v>
      </c>
    </row>
    <row r="33" spans="2:60" x14ac:dyDescent="0.25">
      <c r="B33" t="str">
        <f t="shared" si="3"/>
        <v/>
      </c>
      <c r="C33" s="15"/>
      <c r="D33" s="16"/>
      <c r="E33" s="16"/>
      <c r="F33" s="16"/>
      <c r="G33" s="16"/>
      <c r="H33" s="16"/>
      <c r="I33" s="16"/>
      <c r="J33" s="16"/>
      <c r="K33" s="17"/>
      <c r="L33" s="3"/>
      <c r="N33" s="1" t="str">
        <f t="shared" si="4"/>
        <v/>
      </c>
      <c r="O33" s="1" t="str">
        <f t="shared" si="5"/>
        <v/>
      </c>
      <c r="P33" s="1" t="str">
        <f t="shared" si="6"/>
        <v/>
      </c>
      <c r="Q33" s="1" t="str">
        <f t="shared" si="7"/>
        <v/>
      </c>
      <c r="R33" s="1" t="str">
        <f t="shared" si="8"/>
        <v/>
      </c>
      <c r="S33" s="1" t="str">
        <f t="shared" si="9"/>
        <v/>
      </c>
      <c r="T33" s="1" t="str">
        <f t="shared" si="10"/>
        <v/>
      </c>
      <c r="U33" s="1" t="str">
        <f t="shared" si="11"/>
        <v/>
      </c>
      <c r="V33" s="1" t="str">
        <f t="shared" si="12"/>
        <v/>
      </c>
      <c r="W33" s="13">
        <f t="shared" si="13"/>
        <v>0</v>
      </c>
      <c r="X33" s="8" t="str">
        <f t="shared" si="14"/>
        <v/>
      </c>
      <c r="Y33" s="9" t="str">
        <f t="shared" si="15"/>
        <v/>
      </c>
      <c r="Z33" s="9" t="str">
        <f t="shared" si="16"/>
        <v/>
      </c>
      <c r="AA33" s="9" t="str">
        <f t="shared" si="17"/>
        <v/>
      </c>
      <c r="AB33" s="9" t="str">
        <f t="shared" si="18"/>
        <v/>
      </c>
      <c r="AC33" s="9" t="str">
        <f t="shared" si="19"/>
        <v/>
      </c>
      <c r="AD33" s="9" t="str">
        <f t="shared" si="20"/>
        <v/>
      </c>
      <c r="AE33" s="9" t="str">
        <f t="shared" si="21"/>
        <v/>
      </c>
      <c r="AF33" s="9" t="str">
        <f t="shared" si="22"/>
        <v/>
      </c>
      <c r="AG33" s="15" t="str">
        <f t="shared" si="23"/>
        <v/>
      </c>
      <c r="AH33" s="16" t="str">
        <f t="shared" si="23"/>
        <v/>
      </c>
      <c r="AI33" s="16" t="str">
        <f t="shared" si="23"/>
        <v/>
      </c>
      <c r="AJ33" s="16" t="str">
        <f t="shared" si="23"/>
        <v/>
      </c>
      <c r="AK33" s="16" t="str">
        <f t="shared" si="23"/>
        <v/>
      </c>
      <c r="AL33" s="16" t="str">
        <f t="shared" si="23"/>
        <v/>
      </c>
      <c r="AM33" s="16" t="str">
        <f t="shared" si="23"/>
        <v/>
      </c>
      <c r="AN33" s="16" t="str">
        <f t="shared" si="23"/>
        <v/>
      </c>
      <c r="AO33" s="17" t="str">
        <f t="shared" si="23"/>
        <v/>
      </c>
      <c r="AP33" s="23" t="str">
        <f t="shared" si="24"/>
        <v/>
      </c>
      <c r="AQ33" s="22" t="str">
        <f t="shared" si="24"/>
        <v/>
      </c>
      <c r="AR33" s="22" t="str">
        <f t="shared" si="24"/>
        <v/>
      </c>
      <c r="AS33" s="22" t="str">
        <f t="shared" si="24"/>
        <v/>
      </c>
      <c r="AT33" s="22" t="str">
        <f t="shared" si="24"/>
        <v/>
      </c>
      <c r="AU33" s="22" t="str">
        <f t="shared" si="24"/>
        <v/>
      </c>
      <c r="AV33" s="22" t="str">
        <f t="shared" si="24"/>
        <v/>
      </c>
      <c r="AW33" s="22" t="str">
        <f t="shared" si="24"/>
        <v/>
      </c>
      <c r="AX33" s="24" t="str">
        <f t="shared" si="24"/>
        <v/>
      </c>
      <c r="AY33" s="23" t="str">
        <f t="shared" si="25"/>
        <v/>
      </c>
      <c r="AZ33" s="22" t="str">
        <f t="shared" si="25"/>
        <v/>
      </c>
      <c r="BA33" s="22" t="str">
        <f t="shared" si="25"/>
        <v/>
      </c>
      <c r="BB33" s="22" t="str">
        <f t="shared" si="25"/>
        <v/>
      </c>
      <c r="BC33" s="22" t="str">
        <f t="shared" si="25"/>
        <v/>
      </c>
      <c r="BD33" s="22" t="str">
        <f t="shared" si="25"/>
        <v/>
      </c>
      <c r="BE33" s="22" t="str">
        <f t="shared" si="25"/>
        <v/>
      </c>
      <c r="BF33" s="22" t="str">
        <f t="shared" si="25"/>
        <v/>
      </c>
      <c r="BG33" s="24" t="str">
        <f t="shared" si="25"/>
        <v/>
      </c>
      <c r="BH33" s="22">
        <f t="shared" si="26"/>
        <v>0</v>
      </c>
    </row>
    <row r="34" spans="2:60" x14ac:dyDescent="0.25">
      <c r="B34" t="str">
        <f t="shared" si="3"/>
        <v/>
      </c>
      <c r="C34" s="15"/>
      <c r="D34" s="16"/>
      <c r="E34" s="16"/>
      <c r="F34" s="16"/>
      <c r="G34" s="16"/>
      <c r="H34" s="16"/>
      <c r="I34" s="16"/>
      <c r="J34" s="16"/>
      <c r="K34" s="17"/>
      <c r="L34" s="3"/>
      <c r="N34" s="1" t="str">
        <f t="shared" si="4"/>
        <v/>
      </c>
      <c r="O34" s="1" t="str">
        <f t="shared" si="5"/>
        <v/>
      </c>
      <c r="P34" s="1" t="str">
        <f t="shared" si="6"/>
        <v/>
      </c>
      <c r="Q34" s="1" t="str">
        <f t="shared" si="7"/>
        <v/>
      </c>
      <c r="R34" s="1" t="str">
        <f t="shared" si="8"/>
        <v/>
      </c>
      <c r="S34" s="1" t="str">
        <f t="shared" si="9"/>
        <v/>
      </c>
      <c r="T34" s="1" t="str">
        <f t="shared" si="10"/>
        <v/>
      </c>
      <c r="U34" s="1" t="str">
        <f t="shared" si="11"/>
        <v/>
      </c>
      <c r="V34" s="1" t="str">
        <f t="shared" si="12"/>
        <v/>
      </c>
      <c r="W34" s="13">
        <f t="shared" si="13"/>
        <v>0</v>
      </c>
      <c r="X34" s="8" t="str">
        <f t="shared" si="14"/>
        <v/>
      </c>
      <c r="Y34" s="9" t="str">
        <f t="shared" si="15"/>
        <v/>
      </c>
      <c r="Z34" s="9" t="str">
        <f t="shared" si="16"/>
        <v/>
      </c>
      <c r="AA34" s="9" t="str">
        <f t="shared" si="17"/>
        <v/>
      </c>
      <c r="AB34" s="9" t="str">
        <f t="shared" si="18"/>
        <v/>
      </c>
      <c r="AC34" s="9" t="str">
        <f t="shared" si="19"/>
        <v/>
      </c>
      <c r="AD34" s="9" t="str">
        <f t="shared" si="20"/>
        <v/>
      </c>
      <c r="AE34" s="9" t="str">
        <f t="shared" si="21"/>
        <v/>
      </c>
      <c r="AF34" s="9" t="str">
        <f t="shared" si="22"/>
        <v/>
      </c>
      <c r="AG34" s="15" t="str">
        <f t="shared" si="23"/>
        <v/>
      </c>
      <c r="AH34" s="16" t="str">
        <f t="shared" si="23"/>
        <v/>
      </c>
      <c r="AI34" s="16" t="str">
        <f t="shared" si="23"/>
        <v/>
      </c>
      <c r="AJ34" s="16" t="str">
        <f t="shared" si="23"/>
        <v/>
      </c>
      <c r="AK34" s="16" t="str">
        <f t="shared" si="23"/>
        <v/>
      </c>
      <c r="AL34" s="16" t="str">
        <f t="shared" si="23"/>
        <v/>
      </c>
      <c r="AM34" s="16" t="str">
        <f t="shared" si="23"/>
        <v/>
      </c>
      <c r="AN34" s="16" t="str">
        <f t="shared" si="23"/>
        <v/>
      </c>
      <c r="AO34" s="17" t="str">
        <f t="shared" si="23"/>
        <v/>
      </c>
      <c r="AP34" s="23" t="str">
        <f t="shared" si="24"/>
        <v/>
      </c>
      <c r="AQ34" s="22" t="str">
        <f t="shared" si="24"/>
        <v/>
      </c>
      <c r="AR34" s="22" t="str">
        <f t="shared" si="24"/>
        <v/>
      </c>
      <c r="AS34" s="22" t="str">
        <f t="shared" si="24"/>
        <v/>
      </c>
      <c r="AT34" s="22" t="str">
        <f t="shared" si="24"/>
        <v/>
      </c>
      <c r="AU34" s="22" t="str">
        <f t="shared" si="24"/>
        <v/>
      </c>
      <c r="AV34" s="22" t="str">
        <f t="shared" si="24"/>
        <v/>
      </c>
      <c r="AW34" s="22" t="str">
        <f t="shared" si="24"/>
        <v/>
      </c>
      <c r="AX34" s="24" t="str">
        <f t="shared" si="24"/>
        <v/>
      </c>
      <c r="AY34" s="23" t="str">
        <f t="shared" si="25"/>
        <v/>
      </c>
      <c r="AZ34" s="22" t="str">
        <f t="shared" si="25"/>
        <v/>
      </c>
      <c r="BA34" s="22" t="str">
        <f t="shared" si="25"/>
        <v/>
      </c>
      <c r="BB34" s="22" t="str">
        <f t="shared" si="25"/>
        <v/>
      </c>
      <c r="BC34" s="22" t="str">
        <f t="shared" si="25"/>
        <v/>
      </c>
      <c r="BD34" s="22" t="str">
        <f t="shared" si="25"/>
        <v/>
      </c>
      <c r="BE34" s="22" t="str">
        <f t="shared" si="25"/>
        <v/>
      </c>
      <c r="BF34" s="22" t="str">
        <f t="shared" si="25"/>
        <v/>
      </c>
      <c r="BG34" s="24" t="str">
        <f t="shared" si="25"/>
        <v/>
      </c>
      <c r="BH34" s="22">
        <f t="shared" si="26"/>
        <v>0</v>
      </c>
    </row>
    <row r="35" spans="2:60" x14ac:dyDescent="0.25">
      <c r="B35" t="str">
        <f t="shared" si="3"/>
        <v/>
      </c>
      <c r="C35" s="15"/>
      <c r="D35" s="16"/>
      <c r="E35" s="16"/>
      <c r="F35" s="16"/>
      <c r="G35" s="16"/>
      <c r="H35" s="16"/>
      <c r="I35" s="16"/>
      <c r="J35" s="16"/>
      <c r="K35" s="17"/>
      <c r="L35" s="3"/>
      <c r="N35" s="1" t="str">
        <f t="shared" si="4"/>
        <v/>
      </c>
      <c r="O35" s="1" t="str">
        <f t="shared" si="5"/>
        <v/>
      </c>
      <c r="P35" s="1" t="str">
        <f t="shared" si="6"/>
        <v/>
      </c>
      <c r="Q35" s="1" t="str">
        <f t="shared" si="7"/>
        <v/>
      </c>
      <c r="R35" s="1" t="str">
        <f t="shared" si="8"/>
        <v/>
      </c>
      <c r="S35" s="1" t="str">
        <f t="shared" si="9"/>
        <v/>
      </c>
      <c r="T35" s="1" t="str">
        <f t="shared" si="10"/>
        <v/>
      </c>
      <c r="U35" s="1" t="str">
        <f t="shared" si="11"/>
        <v/>
      </c>
      <c r="V35" s="1" t="str">
        <f t="shared" si="12"/>
        <v/>
      </c>
      <c r="W35" s="13">
        <f t="shared" si="13"/>
        <v>0</v>
      </c>
      <c r="X35" s="8" t="str">
        <f t="shared" si="14"/>
        <v/>
      </c>
      <c r="Y35" s="9" t="str">
        <f t="shared" si="15"/>
        <v/>
      </c>
      <c r="Z35" s="9" t="str">
        <f t="shared" si="16"/>
        <v/>
      </c>
      <c r="AA35" s="9" t="str">
        <f t="shared" si="17"/>
        <v/>
      </c>
      <c r="AB35" s="9" t="str">
        <f t="shared" si="18"/>
        <v/>
      </c>
      <c r="AC35" s="9" t="str">
        <f t="shared" si="19"/>
        <v/>
      </c>
      <c r="AD35" s="9" t="str">
        <f t="shared" si="20"/>
        <v/>
      </c>
      <c r="AE35" s="9" t="str">
        <f t="shared" si="21"/>
        <v/>
      </c>
      <c r="AF35" s="9" t="str">
        <f t="shared" si="22"/>
        <v/>
      </c>
      <c r="AG35" s="15" t="str">
        <f t="shared" si="23"/>
        <v/>
      </c>
      <c r="AH35" s="16" t="str">
        <f t="shared" si="23"/>
        <v/>
      </c>
      <c r="AI35" s="16" t="str">
        <f t="shared" si="23"/>
        <v/>
      </c>
      <c r="AJ35" s="16" t="str">
        <f t="shared" si="23"/>
        <v/>
      </c>
      <c r="AK35" s="16" t="str">
        <f t="shared" si="23"/>
        <v/>
      </c>
      <c r="AL35" s="16" t="str">
        <f t="shared" si="23"/>
        <v/>
      </c>
      <c r="AM35" s="16" t="str">
        <f t="shared" si="23"/>
        <v/>
      </c>
      <c r="AN35" s="16" t="str">
        <f t="shared" si="23"/>
        <v/>
      </c>
      <c r="AO35" s="17" t="str">
        <f t="shared" si="23"/>
        <v/>
      </c>
      <c r="AP35" s="23" t="str">
        <f t="shared" si="24"/>
        <v/>
      </c>
      <c r="AQ35" s="22" t="str">
        <f t="shared" si="24"/>
        <v/>
      </c>
      <c r="AR35" s="22" t="str">
        <f t="shared" si="24"/>
        <v/>
      </c>
      <c r="AS35" s="22" t="str">
        <f t="shared" si="24"/>
        <v/>
      </c>
      <c r="AT35" s="22" t="str">
        <f t="shared" si="24"/>
        <v/>
      </c>
      <c r="AU35" s="22" t="str">
        <f t="shared" si="24"/>
        <v/>
      </c>
      <c r="AV35" s="22" t="str">
        <f t="shared" si="24"/>
        <v/>
      </c>
      <c r="AW35" s="22" t="str">
        <f t="shared" si="24"/>
        <v/>
      </c>
      <c r="AX35" s="24" t="str">
        <f t="shared" si="24"/>
        <v/>
      </c>
      <c r="AY35" s="23" t="str">
        <f t="shared" si="25"/>
        <v/>
      </c>
      <c r="AZ35" s="22" t="str">
        <f t="shared" si="25"/>
        <v/>
      </c>
      <c r="BA35" s="22" t="str">
        <f t="shared" si="25"/>
        <v/>
      </c>
      <c r="BB35" s="22" t="str">
        <f t="shared" si="25"/>
        <v/>
      </c>
      <c r="BC35" s="22" t="str">
        <f t="shared" si="25"/>
        <v/>
      </c>
      <c r="BD35" s="22" t="str">
        <f t="shared" si="25"/>
        <v/>
      </c>
      <c r="BE35" s="22" t="str">
        <f t="shared" si="25"/>
        <v/>
      </c>
      <c r="BF35" s="22" t="str">
        <f t="shared" si="25"/>
        <v/>
      </c>
      <c r="BG35" s="24" t="str">
        <f t="shared" si="25"/>
        <v/>
      </c>
      <c r="BH35" s="22">
        <f t="shared" si="26"/>
        <v>0</v>
      </c>
    </row>
    <row r="36" spans="2:60" x14ac:dyDescent="0.25">
      <c r="B36" t="str">
        <f t="shared" si="3"/>
        <v/>
      </c>
      <c r="C36" s="15"/>
      <c r="D36" s="16"/>
      <c r="E36" s="16"/>
      <c r="F36" s="16"/>
      <c r="G36" s="16"/>
      <c r="H36" s="16"/>
      <c r="I36" s="16"/>
      <c r="J36" s="16"/>
      <c r="K36" s="17"/>
      <c r="L36" s="3"/>
      <c r="N36" s="1" t="str">
        <f t="shared" si="4"/>
        <v/>
      </c>
      <c r="O36" s="1" t="str">
        <f t="shared" si="5"/>
        <v/>
      </c>
      <c r="P36" s="1" t="str">
        <f t="shared" si="6"/>
        <v/>
      </c>
      <c r="Q36" s="1" t="str">
        <f t="shared" si="7"/>
        <v/>
      </c>
      <c r="R36" s="1" t="str">
        <f t="shared" si="8"/>
        <v/>
      </c>
      <c r="S36" s="1" t="str">
        <f t="shared" si="9"/>
        <v/>
      </c>
      <c r="T36" s="1" t="str">
        <f t="shared" si="10"/>
        <v/>
      </c>
      <c r="U36" s="1" t="str">
        <f t="shared" si="11"/>
        <v/>
      </c>
      <c r="V36" s="1" t="str">
        <f t="shared" si="12"/>
        <v/>
      </c>
      <c r="W36" s="13">
        <f t="shared" si="13"/>
        <v>0</v>
      </c>
      <c r="X36" s="8" t="str">
        <f t="shared" si="14"/>
        <v/>
      </c>
      <c r="Y36" s="9" t="str">
        <f t="shared" si="15"/>
        <v/>
      </c>
      <c r="Z36" s="9" t="str">
        <f t="shared" si="16"/>
        <v/>
      </c>
      <c r="AA36" s="9" t="str">
        <f t="shared" si="17"/>
        <v/>
      </c>
      <c r="AB36" s="9" t="str">
        <f t="shared" si="18"/>
        <v/>
      </c>
      <c r="AC36" s="9" t="str">
        <f t="shared" si="19"/>
        <v/>
      </c>
      <c r="AD36" s="9" t="str">
        <f t="shared" si="20"/>
        <v/>
      </c>
      <c r="AE36" s="9" t="str">
        <f t="shared" si="21"/>
        <v/>
      </c>
      <c r="AF36" s="9" t="str">
        <f t="shared" si="22"/>
        <v/>
      </c>
      <c r="AG36" s="15" t="str">
        <f t="shared" si="23"/>
        <v/>
      </c>
      <c r="AH36" s="16" t="str">
        <f t="shared" si="23"/>
        <v/>
      </c>
      <c r="AI36" s="16" t="str">
        <f t="shared" si="23"/>
        <v/>
      </c>
      <c r="AJ36" s="16" t="str">
        <f t="shared" si="23"/>
        <v/>
      </c>
      <c r="AK36" s="16" t="str">
        <f t="shared" si="23"/>
        <v/>
      </c>
      <c r="AL36" s="16" t="str">
        <f t="shared" si="23"/>
        <v/>
      </c>
      <c r="AM36" s="16" t="str">
        <f t="shared" si="23"/>
        <v/>
      </c>
      <c r="AN36" s="16" t="str">
        <f t="shared" si="23"/>
        <v/>
      </c>
      <c r="AO36" s="17" t="str">
        <f t="shared" si="23"/>
        <v/>
      </c>
      <c r="AP36" s="23" t="str">
        <f t="shared" si="24"/>
        <v/>
      </c>
      <c r="AQ36" s="22" t="str">
        <f t="shared" si="24"/>
        <v/>
      </c>
      <c r="AR36" s="22" t="str">
        <f t="shared" si="24"/>
        <v/>
      </c>
      <c r="AS36" s="22" t="str">
        <f t="shared" si="24"/>
        <v/>
      </c>
      <c r="AT36" s="22" t="str">
        <f t="shared" si="24"/>
        <v/>
      </c>
      <c r="AU36" s="22" t="str">
        <f t="shared" si="24"/>
        <v/>
      </c>
      <c r="AV36" s="22" t="str">
        <f t="shared" si="24"/>
        <v/>
      </c>
      <c r="AW36" s="22" t="str">
        <f t="shared" si="24"/>
        <v/>
      </c>
      <c r="AX36" s="24" t="str">
        <f t="shared" si="24"/>
        <v/>
      </c>
      <c r="AY36" s="23" t="str">
        <f t="shared" si="25"/>
        <v/>
      </c>
      <c r="AZ36" s="22" t="str">
        <f t="shared" si="25"/>
        <v/>
      </c>
      <c r="BA36" s="22" t="str">
        <f t="shared" si="25"/>
        <v/>
      </c>
      <c r="BB36" s="22" t="str">
        <f t="shared" si="25"/>
        <v/>
      </c>
      <c r="BC36" s="22" t="str">
        <f t="shared" si="25"/>
        <v/>
      </c>
      <c r="BD36" s="22" t="str">
        <f t="shared" si="25"/>
        <v/>
      </c>
      <c r="BE36" s="22" t="str">
        <f t="shared" si="25"/>
        <v/>
      </c>
      <c r="BF36" s="22" t="str">
        <f t="shared" si="25"/>
        <v/>
      </c>
      <c r="BG36" s="24" t="str">
        <f t="shared" si="25"/>
        <v/>
      </c>
      <c r="BH36" s="22">
        <f t="shared" si="26"/>
        <v>0</v>
      </c>
    </row>
    <row r="37" spans="2:60" x14ac:dyDescent="0.25">
      <c r="B37" t="str">
        <f t="shared" si="3"/>
        <v/>
      </c>
      <c r="C37" s="15"/>
      <c r="D37" s="16"/>
      <c r="E37" s="16"/>
      <c r="F37" s="16"/>
      <c r="G37" s="16"/>
      <c r="H37" s="16"/>
      <c r="I37" s="16"/>
      <c r="J37" s="16"/>
      <c r="K37" s="17"/>
      <c r="L37" s="3"/>
      <c r="N37" s="1" t="str">
        <f t="shared" si="4"/>
        <v/>
      </c>
      <c r="O37" s="1" t="str">
        <f t="shared" si="5"/>
        <v/>
      </c>
      <c r="P37" s="1" t="str">
        <f t="shared" si="6"/>
        <v/>
      </c>
      <c r="Q37" s="1" t="str">
        <f t="shared" si="7"/>
        <v/>
      </c>
      <c r="R37" s="1" t="str">
        <f t="shared" si="8"/>
        <v/>
      </c>
      <c r="S37" s="1" t="str">
        <f t="shared" si="9"/>
        <v/>
      </c>
      <c r="T37" s="1" t="str">
        <f t="shared" si="10"/>
        <v/>
      </c>
      <c r="U37" s="1" t="str">
        <f t="shared" si="11"/>
        <v/>
      </c>
      <c r="V37" s="1" t="str">
        <f t="shared" si="12"/>
        <v/>
      </c>
      <c r="W37" s="13">
        <f t="shared" si="13"/>
        <v>0</v>
      </c>
      <c r="X37" s="8" t="str">
        <f t="shared" si="14"/>
        <v/>
      </c>
      <c r="Y37" s="9" t="str">
        <f t="shared" si="15"/>
        <v/>
      </c>
      <c r="Z37" s="9" t="str">
        <f t="shared" si="16"/>
        <v/>
      </c>
      <c r="AA37" s="9" t="str">
        <f t="shared" si="17"/>
        <v/>
      </c>
      <c r="AB37" s="9" t="str">
        <f t="shared" si="18"/>
        <v/>
      </c>
      <c r="AC37" s="9" t="str">
        <f t="shared" si="19"/>
        <v/>
      </c>
      <c r="AD37" s="9" t="str">
        <f t="shared" si="20"/>
        <v/>
      </c>
      <c r="AE37" s="9" t="str">
        <f t="shared" si="21"/>
        <v/>
      </c>
      <c r="AF37" s="9" t="str">
        <f t="shared" si="22"/>
        <v/>
      </c>
      <c r="AG37" s="15" t="str">
        <f t="shared" si="23"/>
        <v/>
      </c>
      <c r="AH37" s="16" t="str">
        <f t="shared" si="23"/>
        <v/>
      </c>
      <c r="AI37" s="16" t="str">
        <f t="shared" si="23"/>
        <v/>
      </c>
      <c r="AJ37" s="16" t="str">
        <f t="shared" si="23"/>
        <v/>
      </c>
      <c r="AK37" s="16" t="str">
        <f t="shared" si="23"/>
        <v/>
      </c>
      <c r="AL37" s="16" t="str">
        <f t="shared" si="23"/>
        <v/>
      </c>
      <c r="AM37" s="16" t="str">
        <f t="shared" si="23"/>
        <v/>
      </c>
      <c r="AN37" s="16" t="str">
        <f t="shared" si="23"/>
        <v/>
      </c>
      <c r="AO37" s="17" t="str">
        <f t="shared" si="23"/>
        <v/>
      </c>
      <c r="AP37" s="23" t="str">
        <f t="shared" si="24"/>
        <v/>
      </c>
      <c r="AQ37" s="22" t="str">
        <f t="shared" si="24"/>
        <v/>
      </c>
      <c r="AR37" s="22" t="str">
        <f t="shared" si="24"/>
        <v/>
      </c>
      <c r="AS37" s="22" t="str">
        <f t="shared" si="24"/>
        <v/>
      </c>
      <c r="AT37" s="22" t="str">
        <f t="shared" si="24"/>
        <v/>
      </c>
      <c r="AU37" s="22" t="str">
        <f t="shared" si="24"/>
        <v/>
      </c>
      <c r="AV37" s="22" t="str">
        <f t="shared" si="24"/>
        <v/>
      </c>
      <c r="AW37" s="22" t="str">
        <f t="shared" si="24"/>
        <v/>
      </c>
      <c r="AX37" s="24" t="str">
        <f t="shared" si="24"/>
        <v/>
      </c>
      <c r="AY37" s="23" t="str">
        <f t="shared" si="25"/>
        <v/>
      </c>
      <c r="AZ37" s="22" t="str">
        <f t="shared" si="25"/>
        <v/>
      </c>
      <c r="BA37" s="22" t="str">
        <f t="shared" si="25"/>
        <v/>
      </c>
      <c r="BB37" s="22" t="str">
        <f t="shared" si="25"/>
        <v/>
      </c>
      <c r="BC37" s="22" t="str">
        <f t="shared" si="25"/>
        <v/>
      </c>
      <c r="BD37" s="22" t="str">
        <f t="shared" si="25"/>
        <v/>
      </c>
      <c r="BE37" s="22" t="str">
        <f t="shared" si="25"/>
        <v/>
      </c>
      <c r="BF37" s="22" t="str">
        <f t="shared" si="25"/>
        <v/>
      </c>
      <c r="BG37" s="24" t="str">
        <f t="shared" si="25"/>
        <v/>
      </c>
      <c r="BH37" s="22">
        <f t="shared" si="26"/>
        <v>0</v>
      </c>
    </row>
    <row r="38" spans="2:60" x14ac:dyDescent="0.25">
      <c r="B38" t="str">
        <f t="shared" si="3"/>
        <v/>
      </c>
      <c r="C38" s="15"/>
      <c r="D38" s="16"/>
      <c r="E38" s="16"/>
      <c r="F38" s="16"/>
      <c r="G38" s="16"/>
      <c r="H38" s="16"/>
      <c r="I38" s="16"/>
      <c r="J38" s="16"/>
      <c r="K38" s="17"/>
      <c r="L38" s="3"/>
      <c r="N38" s="1" t="str">
        <f t="shared" si="4"/>
        <v/>
      </c>
      <c r="O38" s="1" t="str">
        <f t="shared" si="5"/>
        <v/>
      </c>
      <c r="P38" s="1" t="str">
        <f t="shared" si="6"/>
        <v/>
      </c>
      <c r="Q38" s="1" t="str">
        <f t="shared" si="7"/>
        <v/>
      </c>
      <c r="R38" s="1" t="str">
        <f t="shared" si="8"/>
        <v/>
      </c>
      <c r="S38" s="1" t="str">
        <f t="shared" si="9"/>
        <v/>
      </c>
      <c r="T38" s="1" t="str">
        <f t="shared" si="10"/>
        <v/>
      </c>
      <c r="U38" s="1" t="str">
        <f t="shared" si="11"/>
        <v/>
      </c>
      <c r="V38" s="1" t="str">
        <f t="shared" si="12"/>
        <v/>
      </c>
      <c r="W38" s="13">
        <f t="shared" si="13"/>
        <v>0</v>
      </c>
      <c r="X38" s="8" t="str">
        <f t="shared" si="14"/>
        <v/>
      </c>
      <c r="Y38" s="9" t="str">
        <f t="shared" si="15"/>
        <v/>
      </c>
      <c r="Z38" s="9" t="str">
        <f t="shared" si="16"/>
        <v/>
      </c>
      <c r="AA38" s="9" t="str">
        <f t="shared" si="17"/>
        <v/>
      </c>
      <c r="AB38" s="9" t="str">
        <f t="shared" si="18"/>
        <v/>
      </c>
      <c r="AC38" s="9" t="str">
        <f t="shared" si="19"/>
        <v/>
      </c>
      <c r="AD38" s="9" t="str">
        <f t="shared" si="20"/>
        <v/>
      </c>
      <c r="AE38" s="9" t="str">
        <f t="shared" si="21"/>
        <v/>
      </c>
      <c r="AF38" s="9" t="str">
        <f t="shared" si="22"/>
        <v/>
      </c>
      <c r="AG38" s="15" t="str">
        <f t="shared" si="23"/>
        <v/>
      </c>
      <c r="AH38" s="16" t="str">
        <f t="shared" si="23"/>
        <v/>
      </c>
      <c r="AI38" s="16" t="str">
        <f t="shared" si="23"/>
        <v/>
      </c>
      <c r="AJ38" s="16" t="str">
        <f t="shared" si="23"/>
        <v/>
      </c>
      <c r="AK38" s="16" t="str">
        <f t="shared" si="23"/>
        <v/>
      </c>
      <c r="AL38" s="16" t="str">
        <f t="shared" si="23"/>
        <v/>
      </c>
      <c r="AM38" s="16" t="str">
        <f t="shared" si="23"/>
        <v/>
      </c>
      <c r="AN38" s="16" t="str">
        <f t="shared" si="23"/>
        <v/>
      </c>
      <c r="AO38" s="17" t="str">
        <f t="shared" si="23"/>
        <v/>
      </c>
      <c r="AP38" s="23" t="str">
        <f t="shared" si="24"/>
        <v/>
      </c>
      <c r="AQ38" s="22" t="str">
        <f t="shared" si="24"/>
        <v/>
      </c>
      <c r="AR38" s="22" t="str">
        <f t="shared" si="24"/>
        <v/>
      </c>
      <c r="AS38" s="22" t="str">
        <f t="shared" si="24"/>
        <v/>
      </c>
      <c r="AT38" s="22" t="str">
        <f t="shared" si="24"/>
        <v/>
      </c>
      <c r="AU38" s="22" t="str">
        <f t="shared" si="24"/>
        <v/>
      </c>
      <c r="AV38" s="22" t="str">
        <f t="shared" si="24"/>
        <v/>
      </c>
      <c r="AW38" s="22" t="str">
        <f t="shared" si="24"/>
        <v/>
      </c>
      <c r="AX38" s="24" t="str">
        <f t="shared" si="24"/>
        <v/>
      </c>
      <c r="AY38" s="23" t="str">
        <f t="shared" si="25"/>
        <v/>
      </c>
      <c r="AZ38" s="22" t="str">
        <f t="shared" si="25"/>
        <v/>
      </c>
      <c r="BA38" s="22" t="str">
        <f t="shared" si="25"/>
        <v/>
      </c>
      <c r="BB38" s="22" t="str">
        <f t="shared" si="25"/>
        <v/>
      </c>
      <c r="BC38" s="22" t="str">
        <f t="shared" si="25"/>
        <v/>
      </c>
      <c r="BD38" s="22" t="str">
        <f t="shared" si="25"/>
        <v/>
      </c>
      <c r="BE38" s="22" t="str">
        <f t="shared" si="25"/>
        <v/>
      </c>
      <c r="BF38" s="22" t="str">
        <f t="shared" si="25"/>
        <v/>
      </c>
      <c r="BG38" s="24" t="str">
        <f t="shared" si="25"/>
        <v/>
      </c>
      <c r="BH38" s="22">
        <f t="shared" si="26"/>
        <v>0</v>
      </c>
    </row>
    <row r="39" spans="2:60" x14ac:dyDescent="0.25">
      <c r="B39" t="str">
        <f t="shared" si="3"/>
        <v/>
      </c>
      <c r="C39" s="15"/>
      <c r="D39" s="16"/>
      <c r="E39" s="16"/>
      <c r="F39" s="16"/>
      <c r="G39" s="16"/>
      <c r="H39" s="16"/>
      <c r="I39" s="16"/>
      <c r="J39" s="16"/>
      <c r="K39" s="17"/>
      <c r="L39" s="3"/>
      <c r="N39" s="1" t="str">
        <f t="shared" si="4"/>
        <v/>
      </c>
      <c r="O39" s="1" t="str">
        <f t="shared" si="5"/>
        <v/>
      </c>
      <c r="P39" s="1" t="str">
        <f t="shared" si="6"/>
        <v/>
      </c>
      <c r="Q39" s="1" t="str">
        <f t="shared" si="7"/>
        <v/>
      </c>
      <c r="R39" s="1" t="str">
        <f t="shared" si="8"/>
        <v/>
      </c>
      <c r="S39" s="1" t="str">
        <f t="shared" si="9"/>
        <v/>
      </c>
      <c r="T39" s="1" t="str">
        <f t="shared" si="10"/>
        <v/>
      </c>
      <c r="U39" s="1" t="str">
        <f t="shared" si="11"/>
        <v/>
      </c>
      <c r="V39" s="1" t="str">
        <f t="shared" si="12"/>
        <v/>
      </c>
      <c r="W39" s="13">
        <f t="shared" si="13"/>
        <v>0</v>
      </c>
      <c r="X39" s="8" t="str">
        <f t="shared" si="14"/>
        <v/>
      </c>
      <c r="Y39" s="9" t="str">
        <f t="shared" si="15"/>
        <v/>
      </c>
      <c r="Z39" s="9" t="str">
        <f t="shared" si="16"/>
        <v/>
      </c>
      <c r="AA39" s="9" t="str">
        <f t="shared" si="17"/>
        <v/>
      </c>
      <c r="AB39" s="9" t="str">
        <f t="shared" si="18"/>
        <v/>
      </c>
      <c r="AC39" s="9" t="str">
        <f t="shared" si="19"/>
        <v/>
      </c>
      <c r="AD39" s="9" t="str">
        <f t="shared" si="20"/>
        <v/>
      </c>
      <c r="AE39" s="9" t="str">
        <f t="shared" si="21"/>
        <v/>
      </c>
      <c r="AF39" s="9" t="str">
        <f t="shared" si="22"/>
        <v/>
      </c>
      <c r="AG39" s="15" t="str">
        <f t="shared" si="23"/>
        <v/>
      </c>
      <c r="AH39" s="16" t="str">
        <f t="shared" si="23"/>
        <v/>
      </c>
      <c r="AI39" s="16" t="str">
        <f t="shared" si="23"/>
        <v/>
      </c>
      <c r="AJ39" s="16" t="str">
        <f t="shared" si="23"/>
        <v/>
      </c>
      <c r="AK39" s="16" t="str">
        <f t="shared" si="23"/>
        <v/>
      </c>
      <c r="AL39" s="16" t="str">
        <f t="shared" si="23"/>
        <v/>
      </c>
      <c r="AM39" s="16" t="str">
        <f t="shared" si="23"/>
        <v/>
      </c>
      <c r="AN39" s="16" t="str">
        <f t="shared" si="23"/>
        <v/>
      </c>
      <c r="AO39" s="17" t="str">
        <f t="shared" si="23"/>
        <v/>
      </c>
      <c r="AP39" s="23" t="str">
        <f t="shared" si="24"/>
        <v/>
      </c>
      <c r="AQ39" s="22" t="str">
        <f t="shared" si="24"/>
        <v/>
      </c>
      <c r="AR39" s="22" t="str">
        <f t="shared" si="24"/>
        <v/>
      </c>
      <c r="AS39" s="22" t="str">
        <f t="shared" si="24"/>
        <v/>
      </c>
      <c r="AT39" s="22" t="str">
        <f t="shared" si="24"/>
        <v/>
      </c>
      <c r="AU39" s="22" t="str">
        <f t="shared" si="24"/>
        <v/>
      </c>
      <c r="AV39" s="22" t="str">
        <f t="shared" si="24"/>
        <v/>
      </c>
      <c r="AW39" s="22" t="str">
        <f t="shared" si="24"/>
        <v/>
      </c>
      <c r="AX39" s="24" t="str">
        <f t="shared" si="24"/>
        <v/>
      </c>
      <c r="AY39" s="23" t="str">
        <f t="shared" si="25"/>
        <v/>
      </c>
      <c r="AZ39" s="22" t="str">
        <f t="shared" si="25"/>
        <v/>
      </c>
      <c r="BA39" s="22" t="str">
        <f t="shared" si="25"/>
        <v/>
      </c>
      <c r="BB39" s="22" t="str">
        <f t="shared" si="25"/>
        <v/>
      </c>
      <c r="BC39" s="22" t="str">
        <f t="shared" si="25"/>
        <v/>
      </c>
      <c r="BD39" s="22" t="str">
        <f t="shared" si="25"/>
        <v/>
      </c>
      <c r="BE39" s="22" t="str">
        <f t="shared" si="25"/>
        <v/>
      </c>
      <c r="BF39" s="22" t="str">
        <f t="shared" si="25"/>
        <v/>
      </c>
      <c r="BG39" s="24" t="str">
        <f t="shared" si="25"/>
        <v/>
      </c>
      <c r="BH39" s="22">
        <f t="shared" si="26"/>
        <v>0</v>
      </c>
    </row>
    <row r="40" spans="2:60" ht="15.75" thickBot="1" x14ac:dyDescent="0.3">
      <c r="B40" t="str">
        <f t="shared" si="3"/>
        <v/>
      </c>
      <c r="C40" s="18"/>
      <c r="D40" s="19"/>
      <c r="E40" s="19"/>
      <c r="F40" s="19"/>
      <c r="G40" s="19"/>
      <c r="H40" s="19"/>
      <c r="I40" s="19"/>
      <c r="J40" s="19"/>
      <c r="K40" s="20"/>
      <c r="L40" s="3"/>
      <c r="N40" s="1" t="str">
        <f t="shared" si="4"/>
        <v/>
      </c>
      <c r="O40" s="1" t="str">
        <f t="shared" si="5"/>
        <v/>
      </c>
      <c r="P40" s="1" t="str">
        <f t="shared" si="6"/>
        <v/>
      </c>
      <c r="Q40" s="1" t="str">
        <f t="shared" si="7"/>
        <v/>
      </c>
      <c r="R40" s="1" t="str">
        <f t="shared" si="8"/>
        <v/>
      </c>
      <c r="S40" s="1" t="str">
        <f t="shared" si="9"/>
        <v/>
      </c>
      <c r="T40" s="1" t="str">
        <f t="shared" si="10"/>
        <v/>
      </c>
      <c r="U40" s="1" t="str">
        <f t="shared" si="11"/>
        <v/>
      </c>
      <c r="V40" s="1" t="str">
        <f t="shared" si="12"/>
        <v/>
      </c>
      <c r="W40" s="13">
        <f t="shared" si="13"/>
        <v>0</v>
      </c>
      <c r="X40" s="10" t="str">
        <f t="shared" si="14"/>
        <v/>
      </c>
      <c r="Y40" s="11" t="str">
        <f t="shared" si="15"/>
        <v/>
      </c>
      <c r="Z40" s="11" t="str">
        <f t="shared" si="16"/>
        <v/>
      </c>
      <c r="AA40" s="11" t="str">
        <f t="shared" si="17"/>
        <v/>
      </c>
      <c r="AB40" s="11" t="str">
        <f t="shared" si="18"/>
        <v/>
      </c>
      <c r="AC40" s="11" t="str">
        <f t="shared" si="19"/>
        <v/>
      </c>
      <c r="AD40" s="11" t="str">
        <f t="shared" si="20"/>
        <v/>
      </c>
      <c r="AE40" s="11" t="str">
        <f t="shared" si="21"/>
        <v/>
      </c>
      <c r="AF40" s="11" t="str">
        <f t="shared" si="22"/>
        <v/>
      </c>
      <c r="AG40" s="18" t="str">
        <f t="shared" si="23"/>
        <v/>
      </c>
      <c r="AH40" s="19" t="str">
        <f t="shared" si="23"/>
        <v/>
      </c>
      <c r="AI40" s="19" t="str">
        <f t="shared" si="23"/>
        <v/>
      </c>
      <c r="AJ40" s="19" t="str">
        <f t="shared" si="23"/>
        <v/>
      </c>
      <c r="AK40" s="19" t="str">
        <f t="shared" si="23"/>
        <v/>
      </c>
      <c r="AL40" s="19" t="str">
        <f t="shared" si="23"/>
        <v/>
      </c>
      <c r="AM40" s="19" t="str">
        <f t="shared" si="23"/>
        <v/>
      </c>
      <c r="AN40" s="19" t="str">
        <f t="shared" si="23"/>
        <v/>
      </c>
      <c r="AO40" s="20" t="str">
        <f t="shared" si="23"/>
        <v/>
      </c>
      <c r="AP40" s="25" t="str">
        <f t="shared" si="24"/>
        <v/>
      </c>
      <c r="AQ40" s="26" t="str">
        <f t="shared" si="24"/>
        <v/>
      </c>
      <c r="AR40" s="26" t="str">
        <f t="shared" si="24"/>
        <v/>
      </c>
      <c r="AS40" s="26" t="str">
        <f t="shared" si="24"/>
        <v/>
      </c>
      <c r="AT40" s="26" t="str">
        <f t="shared" si="24"/>
        <v/>
      </c>
      <c r="AU40" s="26" t="str">
        <f t="shared" si="24"/>
        <v/>
      </c>
      <c r="AV40" s="26" t="str">
        <f t="shared" si="24"/>
        <v/>
      </c>
      <c r="AW40" s="26" t="str">
        <f t="shared" si="24"/>
        <v/>
      </c>
      <c r="AX40" s="27" t="str">
        <f t="shared" si="24"/>
        <v/>
      </c>
      <c r="AY40" s="25" t="str">
        <f t="shared" si="25"/>
        <v/>
      </c>
      <c r="AZ40" s="26" t="str">
        <f t="shared" si="25"/>
        <v/>
      </c>
      <c r="BA40" s="26" t="str">
        <f t="shared" si="25"/>
        <v/>
      </c>
      <c r="BB40" s="26" t="str">
        <f t="shared" si="25"/>
        <v/>
      </c>
      <c r="BC40" s="26" t="str">
        <f t="shared" si="25"/>
        <v/>
      </c>
      <c r="BD40" s="26" t="str">
        <f t="shared" si="25"/>
        <v/>
      </c>
      <c r="BE40" s="26" t="str">
        <f t="shared" si="25"/>
        <v/>
      </c>
      <c r="BF40" s="26" t="str">
        <f t="shared" si="25"/>
        <v/>
      </c>
      <c r="BG40" s="27" t="str">
        <f t="shared" si="25"/>
        <v/>
      </c>
      <c r="BH40" s="22">
        <f t="shared" si="26"/>
        <v>0</v>
      </c>
    </row>
    <row r="41" spans="2:60" x14ac:dyDescent="0.25">
      <c r="N41" s="2">
        <f>AVERAGE(N2:N40)</f>
        <v>20.277751578409728</v>
      </c>
      <c r="O41" s="2">
        <f t="shared" ref="O41:W41" si="27">AVERAGE(O2:O40)</f>
        <v>20.274263448691848</v>
      </c>
      <c r="P41" s="2">
        <f t="shared" si="27"/>
        <v>20.277751578409863</v>
      </c>
      <c r="Q41" s="2">
        <f t="shared" si="27"/>
        <v>19.404617715456371</v>
      </c>
      <c r="R41" s="2">
        <f t="shared" si="27"/>
        <v>18.002726562582911</v>
      </c>
      <c r="S41" s="2">
        <f t="shared" si="27"/>
        <v>20.069156078100285</v>
      </c>
      <c r="T41" s="2">
        <f t="shared" si="27"/>
        <v>20.27964562664128</v>
      </c>
      <c r="U41" s="2">
        <f t="shared" si="27"/>
        <v>20.376437595912389</v>
      </c>
      <c r="V41" s="2">
        <f t="shared" si="27"/>
        <v>16.200196493239638</v>
      </c>
      <c r="W41" s="2">
        <f t="shared" si="27"/>
        <v>6.3256621921757663</v>
      </c>
      <c r="X41" s="12">
        <f>SUM(X2:X40)</f>
        <v>0</v>
      </c>
      <c r="Y41" s="12">
        <f t="shared" ref="Y41:BG41" si="28">SUM(Y2:Y40)</f>
        <v>2</v>
      </c>
      <c r="Z41" s="12">
        <f t="shared" si="28"/>
        <v>0</v>
      </c>
      <c r="AA41" s="12">
        <f t="shared" si="28"/>
        <v>4</v>
      </c>
      <c r="AB41" s="12">
        <f t="shared" si="28"/>
        <v>5</v>
      </c>
      <c r="AC41" s="12">
        <f t="shared" si="28"/>
        <v>0</v>
      </c>
      <c r="AD41" s="12">
        <f t="shared" si="28"/>
        <v>1</v>
      </c>
      <c r="AE41" s="12">
        <f t="shared" si="28"/>
        <v>0</v>
      </c>
      <c r="AF41" s="12">
        <f t="shared" si="28"/>
        <v>9</v>
      </c>
      <c r="AG41" s="21">
        <f t="shared" si="28"/>
        <v>2</v>
      </c>
      <c r="AH41" s="21">
        <f t="shared" si="28"/>
        <v>2</v>
      </c>
      <c r="AI41" s="21">
        <f t="shared" si="28"/>
        <v>2</v>
      </c>
      <c r="AJ41" s="21">
        <f t="shared" si="28"/>
        <v>5</v>
      </c>
      <c r="AK41" s="21">
        <f t="shared" si="28"/>
        <v>2</v>
      </c>
      <c r="AL41" s="21">
        <f t="shared" si="28"/>
        <v>3</v>
      </c>
      <c r="AM41" s="21">
        <f t="shared" si="28"/>
        <v>2</v>
      </c>
      <c r="AN41" s="21">
        <f t="shared" si="28"/>
        <v>2</v>
      </c>
      <c r="AO41" s="21">
        <f t="shared" si="28"/>
        <v>8</v>
      </c>
      <c r="AP41" s="29">
        <f t="shared" si="28"/>
        <v>4</v>
      </c>
      <c r="AQ41" s="29">
        <f t="shared" si="28"/>
        <v>4</v>
      </c>
      <c r="AR41" s="29">
        <f t="shared" si="28"/>
        <v>4</v>
      </c>
      <c r="AS41" s="29">
        <f t="shared" si="28"/>
        <v>6</v>
      </c>
      <c r="AT41" s="29">
        <f t="shared" si="28"/>
        <v>6</v>
      </c>
      <c r="AU41" s="29">
        <f t="shared" si="28"/>
        <v>5</v>
      </c>
      <c r="AV41" s="29">
        <f t="shared" si="28"/>
        <v>4</v>
      </c>
      <c r="AW41" s="29">
        <f t="shared" si="28"/>
        <v>4</v>
      </c>
      <c r="AX41" s="29">
        <f t="shared" si="28"/>
        <v>11</v>
      </c>
      <c r="AY41" s="28">
        <f t="shared" si="28"/>
        <v>7</v>
      </c>
      <c r="AZ41" s="28">
        <f t="shared" si="28"/>
        <v>7</v>
      </c>
      <c r="BA41" s="28">
        <f t="shared" si="28"/>
        <v>7</v>
      </c>
      <c r="BB41" s="28">
        <f t="shared" si="28"/>
        <v>8</v>
      </c>
      <c r="BC41" s="28">
        <f t="shared" si="28"/>
        <v>10</v>
      </c>
      <c r="BD41" s="28">
        <f t="shared" si="28"/>
        <v>9</v>
      </c>
      <c r="BE41" s="28">
        <f t="shared" si="28"/>
        <v>9</v>
      </c>
      <c r="BF41" s="28">
        <f t="shared" si="28"/>
        <v>8</v>
      </c>
      <c r="BG41" s="28">
        <f t="shared" si="28"/>
        <v>12</v>
      </c>
    </row>
    <row r="42" spans="2:60" x14ac:dyDescent="0.25">
      <c r="B42" s="30"/>
      <c r="W42" s="14"/>
    </row>
    <row r="43" spans="2:60" x14ac:dyDescent="0.25">
      <c r="W43" s="14"/>
    </row>
    <row r="44" spans="2:60" x14ac:dyDescent="0.25">
      <c r="W44" s="14"/>
    </row>
    <row r="45" spans="2:60" x14ac:dyDescent="0.25">
      <c r="W45" s="14"/>
    </row>
    <row r="46" spans="2:60" x14ac:dyDescent="0.25">
      <c r="W46" s="14"/>
    </row>
    <row r="47" spans="2:60" x14ac:dyDescent="0.25">
      <c r="W47" s="14"/>
    </row>
    <row r="48" spans="2:60" x14ac:dyDescent="0.25">
      <c r="W48" s="14"/>
    </row>
    <row r="49" spans="23:23" x14ac:dyDescent="0.25">
      <c r="W49" s="14"/>
    </row>
    <row r="50" spans="23:23" x14ac:dyDescent="0.25">
      <c r="W50" s="1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7E02-E2DC-40D0-A380-0C1007CD55AA}">
  <dimension ref="A1:BH50"/>
  <sheetViews>
    <sheetView zoomScale="70" zoomScaleNormal="70" workbookViewId="0">
      <selection activeCell="A41" sqref="A41:B43"/>
    </sheetView>
  </sheetViews>
  <sheetFormatPr defaultRowHeight="15" x14ac:dyDescent="0.25"/>
  <cols>
    <col min="1" max="1" width="53.5703125" customWidth="1"/>
    <col min="2" max="2" width="14.28515625" customWidth="1"/>
  </cols>
  <sheetData>
    <row r="1" spans="1:60" x14ac:dyDescent="0.25">
      <c r="A1" t="s">
        <v>58</v>
      </c>
      <c r="B1" t="s">
        <v>59</v>
      </c>
      <c r="C1" s="5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7" t="s">
        <v>8</v>
      </c>
      <c r="L1" s="4" t="s">
        <v>13</v>
      </c>
      <c r="M1" s="31" t="s">
        <v>63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s="4" t="s">
        <v>14</v>
      </c>
      <c r="X1" s="5" t="s">
        <v>0</v>
      </c>
      <c r="Y1" s="6" t="s">
        <v>1</v>
      </c>
      <c r="Z1" s="6" t="s">
        <v>2</v>
      </c>
      <c r="AA1" s="6" t="s">
        <v>3</v>
      </c>
      <c r="AB1" s="6" t="s">
        <v>4</v>
      </c>
      <c r="AC1" s="6" t="s">
        <v>5</v>
      </c>
      <c r="AD1" s="6" t="s">
        <v>6</v>
      </c>
      <c r="AE1" s="6" t="s">
        <v>7</v>
      </c>
      <c r="AF1" s="6" t="s">
        <v>8</v>
      </c>
      <c r="AG1" s="5" t="s">
        <v>0</v>
      </c>
      <c r="AH1" s="6" t="s">
        <v>1</v>
      </c>
      <c r="AI1" s="6" t="s">
        <v>2</v>
      </c>
      <c r="AJ1" s="6" t="s">
        <v>3</v>
      </c>
      <c r="AK1" s="6" t="s">
        <v>4</v>
      </c>
      <c r="AL1" s="6" t="s">
        <v>5</v>
      </c>
      <c r="AM1" s="6" t="s">
        <v>6</v>
      </c>
      <c r="AN1" s="6" t="s">
        <v>7</v>
      </c>
      <c r="AO1" s="7" t="s">
        <v>8</v>
      </c>
      <c r="AP1" s="5" t="s">
        <v>0</v>
      </c>
      <c r="AQ1" s="6" t="s">
        <v>1</v>
      </c>
      <c r="AR1" s="6" t="s">
        <v>2</v>
      </c>
      <c r="AS1" s="6" t="s">
        <v>3</v>
      </c>
      <c r="AT1" s="6" t="s">
        <v>4</v>
      </c>
      <c r="AU1" s="6" t="s">
        <v>5</v>
      </c>
      <c r="AV1" s="6" t="s">
        <v>6</v>
      </c>
      <c r="AW1" s="6" t="s">
        <v>7</v>
      </c>
      <c r="AX1" s="7" t="s">
        <v>8</v>
      </c>
      <c r="AY1" s="5" t="s">
        <v>0</v>
      </c>
      <c r="AZ1" s="6" t="s">
        <v>1</v>
      </c>
      <c r="BA1" s="6" t="s">
        <v>2</v>
      </c>
      <c r="BB1" s="6" t="s">
        <v>3</v>
      </c>
      <c r="BC1" s="6" t="s">
        <v>4</v>
      </c>
      <c r="BD1" s="6" t="s">
        <v>5</v>
      </c>
      <c r="BE1" s="6" t="s">
        <v>6</v>
      </c>
      <c r="BF1" s="6" t="s">
        <v>7</v>
      </c>
      <c r="BG1" s="7" t="s">
        <v>8</v>
      </c>
    </row>
    <row r="2" spans="1:60" x14ac:dyDescent="0.25">
      <c r="A2" t="s">
        <v>15</v>
      </c>
      <c r="B2" t="str">
        <f>IF(BH2=0,"",BH2)</f>
        <v>Cube</v>
      </c>
      <c r="C2" s="15">
        <v>72.305968198740004</v>
      </c>
      <c r="D2" s="16">
        <v>69.770533104951198</v>
      </c>
      <c r="E2" s="16">
        <v>71.090976571298697</v>
      </c>
      <c r="F2" s="16">
        <v>66.615495944802504</v>
      </c>
      <c r="G2" s="16">
        <v>61.715018889257799</v>
      </c>
      <c r="H2" s="16">
        <v>58.413506457691199</v>
      </c>
      <c r="I2" s="16">
        <v>49.454228632202202</v>
      </c>
      <c r="J2" s="16">
        <v>44.052173614502003</v>
      </c>
      <c r="K2" s="17">
        <v>103.25747680664099</v>
      </c>
      <c r="L2" s="3" t="s">
        <v>11</v>
      </c>
      <c r="M2">
        <v>15.5</v>
      </c>
      <c r="N2" s="1">
        <f>IF(L2="Running",ABS(M2-C2),"")</f>
        <v>56.805968198740004</v>
      </c>
      <c r="O2" s="1">
        <f>IF(L2="Running",ABS(M2-D2),"")</f>
        <v>54.270533104951198</v>
      </c>
      <c r="P2" s="1">
        <f>IF(L2="Running",ABS(M2-E2),"")</f>
        <v>55.590976571298697</v>
      </c>
      <c r="Q2" s="1">
        <f>IF(L2="Running",ABS(M2-F2),"")</f>
        <v>51.115495944802504</v>
      </c>
      <c r="R2" s="1">
        <f>IF(L2="Running",ABS(M2-G2),"")</f>
        <v>46.215018889257799</v>
      </c>
      <c r="S2" s="1">
        <f>IF(L2="Running",ABS(M2-H2),"")</f>
        <v>42.913506457691199</v>
      </c>
      <c r="T2" s="1">
        <f>IF(L2="Running",ABS(M2-I2),"")</f>
        <v>33.954228632202202</v>
      </c>
      <c r="U2" s="1">
        <f>IF(L2="Running",ABS(M2-J2),"")</f>
        <v>28.552173614502003</v>
      </c>
      <c r="V2" s="1">
        <f>IF(L2="Running",ABS(M2-K2),"")</f>
        <v>87.757476806640994</v>
      </c>
      <c r="W2" s="13">
        <f>MIN(N2:V2)</f>
        <v>28.552173614502003</v>
      </c>
      <c r="X2" s="8" t="str">
        <f>IF(N2=W2,1,"")</f>
        <v/>
      </c>
      <c r="Y2" s="9" t="str">
        <f>IF(O2=W2,1,"")</f>
        <v/>
      </c>
      <c r="Z2" s="9" t="str">
        <f>IF(P2=W2,1,"")</f>
        <v/>
      </c>
      <c r="AA2" s="9" t="str">
        <f>IF(Q2=W2,1,"")</f>
        <v/>
      </c>
      <c r="AB2" s="9" t="str">
        <f>IF(R2=W2,1,"")</f>
        <v/>
      </c>
      <c r="AC2" s="9" t="str">
        <f>IF(S2=W2,1,"")</f>
        <v/>
      </c>
      <c r="AD2" s="9" t="str">
        <f>IF(T2=W2,1,"")</f>
        <v/>
      </c>
      <c r="AE2" s="9">
        <f>IF(U2=W2,1,"")</f>
        <v>1</v>
      </c>
      <c r="AF2" s="9" t="str">
        <f>IF(V2=W2,1,"")</f>
        <v/>
      </c>
      <c r="AG2" s="15" t="str">
        <f>IF(N2&lt;5,1,"")</f>
        <v/>
      </c>
      <c r="AH2" s="16" t="str">
        <f t="shared" ref="AH2:AO17" si="0">IF(O2&lt;5,1,"")</f>
        <v/>
      </c>
      <c r="AI2" s="16" t="str">
        <f t="shared" si="0"/>
        <v/>
      </c>
      <c r="AJ2" s="16" t="str">
        <f t="shared" si="0"/>
        <v/>
      </c>
      <c r="AK2" s="16" t="str">
        <f t="shared" si="0"/>
        <v/>
      </c>
      <c r="AL2" s="16" t="str">
        <f t="shared" si="0"/>
        <v/>
      </c>
      <c r="AM2" s="16" t="str">
        <f t="shared" si="0"/>
        <v/>
      </c>
      <c r="AN2" s="16" t="str">
        <f t="shared" si="0"/>
        <v/>
      </c>
      <c r="AO2" s="17" t="str">
        <f t="shared" si="0"/>
        <v/>
      </c>
      <c r="AP2" s="23" t="str">
        <f>IF(N2&lt;10,1,"")</f>
        <v/>
      </c>
      <c r="AQ2" s="22" t="str">
        <f t="shared" ref="AQ2:AX17" si="1">IF(O2&lt;10,1,"")</f>
        <v/>
      </c>
      <c r="AR2" s="22" t="str">
        <f t="shared" si="1"/>
        <v/>
      </c>
      <c r="AS2" s="22" t="str">
        <f t="shared" si="1"/>
        <v/>
      </c>
      <c r="AT2" s="22" t="str">
        <f t="shared" si="1"/>
        <v/>
      </c>
      <c r="AU2" s="22" t="str">
        <f t="shared" si="1"/>
        <v/>
      </c>
      <c r="AV2" s="22" t="str">
        <f t="shared" si="1"/>
        <v/>
      </c>
      <c r="AW2" s="22" t="str">
        <f t="shared" si="1"/>
        <v/>
      </c>
      <c r="AX2" s="24" t="str">
        <f t="shared" si="1"/>
        <v/>
      </c>
      <c r="AY2" s="23" t="str">
        <f>IF(N2&lt;15,1,"")</f>
        <v/>
      </c>
      <c r="AZ2" s="22" t="str">
        <f t="shared" ref="AZ2:BG17" si="2">IF(O2&lt;15,1,"")</f>
        <v/>
      </c>
      <c r="BA2" s="22" t="str">
        <f t="shared" si="2"/>
        <v/>
      </c>
      <c r="BB2" s="22" t="str">
        <f t="shared" si="2"/>
        <v/>
      </c>
      <c r="BC2" s="22" t="str">
        <f t="shared" si="2"/>
        <v/>
      </c>
      <c r="BD2" s="22" t="str">
        <f t="shared" si="2"/>
        <v/>
      </c>
      <c r="BE2" s="22" t="str">
        <f t="shared" si="2"/>
        <v/>
      </c>
      <c r="BF2" s="22" t="str">
        <f t="shared" si="2"/>
        <v/>
      </c>
      <c r="BG2" s="24" t="str">
        <f t="shared" si="2"/>
        <v/>
      </c>
      <c r="BH2" s="22" t="str">
        <f>IF(X2=1,"linReg",IF(Y2=1,"pls",IF(Z2=1,"enet",IF(AA2=1,"MARS",IF(AB2=1,"svm",IF(AC2=1,"rf",IF(AD2=1,"gbm",IF(AE2=1,"Cube",IF(AF2=1,"Keras",)))))))))</f>
        <v>Cube</v>
      </c>
    </row>
    <row r="3" spans="1:60" x14ac:dyDescent="0.25">
      <c r="A3" t="s">
        <v>16</v>
      </c>
      <c r="B3" t="str">
        <f t="shared" ref="B3:B40" si="3">IF(BH3=0,"",BH3)</f>
        <v>Keras</v>
      </c>
      <c r="C3" s="15">
        <v>75.1924965672045</v>
      </c>
      <c r="D3" s="16">
        <v>75.779647798639104</v>
      </c>
      <c r="E3" s="16">
        <v>75.158302389597907</v>
      </c>
      <c r="F3" s="16">
        <v>70.120078728568899</v>
      </c>
      <c r="G3" s="16">
        <v>92.916995844080603</v>
      </c>
      <c r="H3" s="16">
        <v>73.837395105543905</v>
      </c>
      <c r="I3" s="16">
        <v>65.617334190498696</v>
      </c>
      <c r="J3" s="16">
        <v>69.682899475097699</v>
      </c>
      <c r="K3" s="17">
        <v>35.190402984619098</v>
      </c>
      <c r="L3" s="3" t="s">
        <v>11</v>
      </c>
      <c r="M3">
        <v>35.75</v>
      </c>
      <c r="N3" s="1">
        <f t="shared" ref="N3:N40" si="4">IF(L3="Running",ABS(M3-C3),"")</f>
        <v>39.4424965672045</v>
      </c>
      <c r="O3" s="1">
        <f t="shared" ref="O3:O40" si="5">IF(L3="Running",ABS(M3-D3),"")</f>
        <v>40.029647798639104</v>
      </c>
      <c r="P3" s="1">
        <f t="shared" ref="P3:P40" si="6">IF(L3="Running",ABS(M3-E3),"")</f>
        <v>39.408302389597907</v>
      </c>
      <c r="Q3" s="1">
        <f t="shared" ref="Q3:Q40" si="7">IF(L3="Running",ABS(M3-F3),"")</f>
        <v>34.370078728568899</v>
      </c>
      <c r="R3" s="1">
        <f t="shared" ref="R3:R40" si="8">IF(L3="Running",ABS(M3-G3),"")</f>
        <v>57.166995844080603</v>
      </c>
      <c r="S3" s="1">
        <f t="shared" ref="S3:S40" si="9">IF(L3="Running",ABS(M3-H3),"")</f>
        <v>38.087395105543905</v>
      </c>
      <c r="T3" s="1">
        <f t="shared" ref="T3:T40" si="10">IF(L3="Running",ABS(M3-I3),"")</f>
        <v>29.867334190498696</v>
      </c>
      <c r="U3" s="1">
        <f t="shared" ref="U3:U40" si="11">IF(L3="Running",ABS(M3-J3),"")</f>
        <v>33.932899475097699</v>
      </c>
      <c r="V3" s="1">
        <f t="shared" ref="V3:V40" si="12">IF(L3="Running",ABS(M3-K3),"")</f>
        <v>0.55959701538090201</v>
      </c>
      <c r="W3" s="13">
        <f t="shared" ref="W3:W40" si="13">MIN(N3:V3)</f>
        <v>0.55959701538090201</v>
      </c>
      <c r="X3" s="8" t="str">
        <f t="shared" ref="X3:X40" si="14">IF(N3=W3,1,"")</f>
        <v/>
      </c>
      <c r="Y3" s="9" t="str">
        <f t="shared" ref="Y3:Y40" si="15">IF(O3=W3,1,"")</f>
        <v/>
      </c>
      <c r="Z3" s="9" t="str">
        <f t="shared" ref="Z3:Z40" si="16">IF(P3=W3,1,"")</f>
        <v/>
      </c>
      <c r="AA3" s="9" t="str">
        <f t="shared" ref="AA3:AA40" si="17">IF(Q3=W3,1,"")</f>
        <v/>
      </c>
      <c r="AB3" s="9" t="str">
        <f t="shared" ref="AB3:AB40" si="18">IF(R3=W3,1,"")</f>
        <v/>
      </c>
      <c r="AC3" s="9" t="str">
        <f t="shared" ref="AC3:AC40" si="19">IF(S3=W3,1,"")</f>
        <v/>
      </c>
      <c r="AD3" s="9" t="str">
        <f t="shared" ref="AD3:AD40" si="20">IF(T3=W3,1,"")</f>
        <v/>
      </c>
      <c r="AE3" s="9" t="str">
        <f t="shared" ref="AE3:AE40" si="21">IF(U3=W3,1,"")</f>
        <v/>
      </c>
      <c r="AF3" s="9">
        <f t="shared" ref="AF3:AF40" si="22">IF(V3=W3,1,"")</f>
        <v>1</v>
      </c>
      <c r="AG3" s="15" t="str">
        <f t="shared" ref="AG3:AO40" si="23">IF(N3&lt;5,1,"")</f>
        <v/>
      </c>
      <c r="AH3" s="16" t="str">
        <f t="shared" si="0"/>
        <v/>
      </c>
      <c r="AI3" s="16" t="str">
        <f t="shared" si="0"/>
        <v/>
      </c>
      <c r="AJ3" s="16" t="str">
        <f t="shared" si="0"/>
        <v/>
      </c>
      <c r="AK3" s="16" t="str">
        <f t="shared" si="0"/>
        <v/>
      </c>
      <c r="AL3" s="16" t="str">
        <f t="shared" si="0"/>
        <v/>
      </c>
      <c r="AM3" s="16" t="str">
        <f t="shared" si="0"/>
        <v/>
      </c>
      <c r="AN3" s="16" t="str">
        <f t="shared" si="0"/>
        <v/>
      </c>
      <c r="AO3" s="17">
        <f t="shared" si="0"/>
        <v>1</v>
      </c>
      <c r="AP3" s="23" t="str">
        <f t="shared" ref="AP3:AX40" si="24">IF(N3&lt;10,1,"")</f>
        <v/>
      </c>
      <c r="AQ3" s="22" t="str">
        <f t="shared" si="1"/>
        <v/>
      </c>
      <c r="AR3" s="22" t="str">
        <f t="shared" si="1"/>
        <v/>
      </c>
      <c r="AS3" s="22" t="str">
        <f t="shared" si="1"/>
        <v/>
      </c>
      <c r="AT3" s="22" t="str">
        <f t="shared" si="1"/>
        <v/>
      </c>
      <c r="AU3" s="22" t="str">
        <f t="shared" si="1"/>
        <v/>
      </c>
      <c r="AV3" s="22" t="str">
        <f t="shared" si="1"/>
        <v/>
      </c>
      <c r="AW3" s="22" t="str">
        <f t="shared" si="1"/>
        <v/>
      </c>
      <c r="AX3" s="24">
        <f t="shared" si="1"/>
        <v>1</v>
      </c>
      <c r="AY3" s="23" t="str">
        <f t="shared" ref="AY3:BG40" si="25">IF(N3&lt;15,1,"")</f>
        <v/>
      </c>
      <c r="AZ3" s="22" t="str">
        <f t="shared" si="2"/>
        <v/>
      </c>
      <c r="BA3" s="22" t="str">
        <f t="shared" si="2"/>
        <v/>
      </c>
      <c r="BB3" s="22" t="str">
        <f t="shared" si="2"/>
        <v/>
      </c>
      <c r="BC3" s="22" t="str">
        <f t="shared" si="2"/>
        <v/>
      </c>
      <c r="BD3" s="22" t="str">
        <f t="shared" si="2"/>
        <v/>
      </c>
      <c r="BE3" s="22" t="str">
        <f t="shared" si="2"/>
        <v/>
      </c>
      <c r="BF3" s="22" t="str">
        <f t="shared" si="2"/>
        <v/>
      </c>
      <c r="BG3" s="24">
        <f t="shared" si="2"/>
        <v>1</v>
      </c>
      <c r="BH3" s="22" t="str">
        <f t="shared" ref="BH3:BH40" si="26">IF(X3=1,"linReg",IF(Y3=1,"pls",IF(Z3=1,"enet",IF(AA3=1,"MARS",IF(AB3=1,"svm",IF(AC3=1,"rf",IF(AD3=1,"gbm",IF(AE3=1,"Cube",IF(AF3=1,"Keras",)))))))))</f>
        <v>Keras</v>
      </c>
    </row>
    <row r="4" spans="1:60" x14ac:dyDescent="0.25">
      <c r="A4" t="s">
        <v>17</v>
      </c>
      <c r="B4" t="str">
        <f t="shared" si="3"/>
        <v>gbm</v>
      </c>
      <c r="C4" s="15">
        <v>54.420332848547901</v>
      </c>
      <c r="D4" s="16">
        <v>54.975180110212797</v>
      </c>
      <c r="E4" s="16">
        <v>54.517279357015397</v>
      </c>
      <c r="F4" s="16">
        <v>57.042635159415603</v>
      </c>
      <c r="G4" s="16">
        <v>59.020885749008201</v>
      </c>
      <c r="H4" s="16">
        <v>50.645266808523601</v>
      </c>
      <c r="I4" s="16">
        <v>50.287924962869099</v>
      </c>
      <c r="J4" s="16">
        <v>53.697505950927699</v>
      </c>
      <c r="K4" s="17">
        <v>69.155136108398395</v>
      </c>
      <c r="L4" s="3" t="s">
        <v>11</v>
      </c>
      <c r="M4">
        <v>45.75</v>
      </c>
      <c r="N4" s="1">
        <f t="shared" si="4"/>
        <v>8.6703328485479005</v>
      </c>
      <c r="O4" s="1">
        <f t="shared" si="5"/>
        <v>9.225180110212797</v>
      </c>
      <c r="P4" s="1">
        <f t="shared" si="6"/>
        <v>8.7672793570153971</v>
      </c>
      <c r="Q4" s="1">
        <f t="shared" si="7"/>
        <v>11.292635159415603</v>
      </c>
      <c r="R4" s="1">
        <f t="shared" si="8"/>
        <v>13.270885749008201</v>
      </c>
      <c r="S4" s="1">
        <f t="shared" si="9"/>
        <v>4.8952668085236013</v>
      </c>
      <c r="T4" s="1">
        <f t="shared" si="10"/>
        <v>4.5379249628690985</v>
      </c>
      <c r="U4" s="1">
        <f t="shared" si="11"/>
        <v>7.9475059509276988</v>
      </c>
      <c r="V4" s="1">
        <f t="shared" si="12"/>
        <v>23.405136108398395</v>
      </c>
      <c r="W4" s="13">
        <f t="shared" si="13"/>
        <v>4.5379249628690985</v>
      </c>
      <c r="X4" s="8" t="str">
        <f t="shared" si="14"/>
        <v/>
      </c>
      <c r="Y4" s="9" t="str">
        <f t="shared" si="15"/>
        <v/>
      </c>
      <c r="Z4" s="9" t="str">
        <f t="shared" si="16"/>
        <v/>
      </c>
      <c r="AA4" s="9" t="str">
        <f t="shared" si="17"/>
        <v/>
      </c>
      <c r="AB4" s="9" t="str">
        <f t="shared" si="18"/>
        <v/>
      </c>
      <c r="AC4" s="9" t="str">
        <f t="shared" si="19"/>
        <v/>
      </c>
      <c r="AD4" s="9">
        <f t="shared" si="20"/>
        <v>1</v>
      </c>
      <c r="AE4" s="9" t="str">
        <f t="shared" si="21"/>
        <v/>
      </c>
      <c r="AF4" s="9" t="str">
        <f t="shared" si="22"/>
        <v/>
      </c>
      <c r="AG4" s="15" t="str">
        <f t="shared" si="23"/>
        <v/>
      </c>
      <c r="AH4" s="16" t="str">
        <f t="shared" si="0"/>
        <v/>
      </c>
      <c r="AI4" s="16" t="str">
        <f t="shared" si="0"/>
        <v/>
      </c>
      <c r="AJ4" s="16" t="str">
        <f t="shared" si="0"/>
        <v/>
      </c>
      <c r="AK4" s="16" t="str">
        <f t="shared" si="0"/>
        <v/>
      </c>
      <c r="AL4" s="16">
        <f t="shared" si="0"/>
        <v>1</v>
      </c>
      <c r="AM4" s="16">
        <f t="shared" si="0"/>
        <v>1</v>
      </c>
      <c r="AN4" s="16" t="str">
        <f t="shared" si="0"/>
        <v/>
      </c>
      <c r="AO4" s="17" t="str">
        <f t="shared" si="0"/>
        <v/>
      </c>
      <c r="AP4" s="23">
        <f t="shared" si="24"/>
        <v>1</v>
      </c>
      <c r="AQ4" s="22">
        <f t="shared" si="1"/>
        <v>1</v>
      </c>
      <c r="AR4" s="22">
        <f t="shared" si="1"/>
        <v>1</v>
      </c>
      <c r="AS4" s="22" t="str">
        <f t="shared" si="1"/>
        <v/>
      </c>
      <c r="AT4" s="22" t="str">
        <f t="shared" si="1"/>
        <v/>
      </c>
      <c r="AU4" s="22">
        <f t="shared" si="1"/>
        <v>1</v>
      </c>
      <c r="AV4" s="22">
        <f t="shared" si="1"/>
        <v>1</v>
      </c>
      <c r="AW4" s="22">
        <f t="shared" si="1"/>
        <v>1</v>
      </c>
      <c r="AX4" s="24" t="str">
        <f t="shared" si="1"/>
        <v/>
      </c>
      <c r="AY4" s="23">
        <f t="shared" si="25"/>
        <v>1</v>
      </c>
      <c r="AZ4" s="22">
        <f t="shared" si="2"/>
        <v>1</v>
      </c>
      <c r="BA4" s="22">
        <f t="shared" si="2"/>
        <v>1</v>
      </c>
      <c r="BB4" s="22">
        <f t="shared" si="2"/>
        <v>1</v>
      </c>
      <c r="BC4" s="22">
        <f t="shared" si="2"/>
        <v>1</v>
      </c>
      <c r="BD4" s="22">
        <f t="shared" si="2"/>
        <v>1</v>
      </c>
      <c r="BE4" s="22">
        <f t="shared" si="2"/>
        <v>1</v>
      </c>
      <c r="BF4" s="22">
        <f t="shared" si="2"/>
        <v>1</v>
      </c>
      <c r="BG4" s="24" t="str">
        <f t="shared" si="2"/>
        <v/>
      </c>
      <c r="BH4" s="22" t="str">
        <f t="shared" si="26"/>
        <v>gbm</v>
      </c>
    </row>
    <row r="5" spans="1:60" x14ac:dyDescent="0.25">
      <c r="A5" t="s">
        <v>18</v>
      </c>
      <c r="B5" t="str">
        <f t="shared" si="3"/>
        <v>gbm</v>
      </c>
      <c r="C5" s="15">
        <v>54.806970989249002</v>
      </c>
      <c r="D5" s="16">
        <v>55.003214493740799</v>
      </c>
      <c r="E5" s="16">
        <v>54.844107377750497</v>
      </c>
      <c r="F5" s="16">
        <v>54.172363993994601</v>
      </c>
      <c r="G5" s="16">
        <v>38.2864514150343</v>
      </c>
      <c r="H5" s="16">
        <v>48.903724511284899</v>
      </c>
      <c r="I5" s="16">
        <v>57.064383390426698</v>
      </c>
      <c r="J5" s="16">
        <v>45.082847595214801</v>
      </c>
      <c r="K5" s="17">
        <v>29.580028533935501</v>
      </c>
      <c r="L5" s="3" t="s">
        <v>11</v>
      </c>
      <c r="M5">
        <v>60</v>
      </c>
      <c r="N5" s="1">
        <f t="shared" si="4"/>
        <v>5.1930290107509975</v>
      </c>
      <c r="O5" s="1">
        <f t="shared" si="5"/>
        <v>4.9967855062592008</v>
      </c>
      <c r="P5" s="1">
        <f t="shared" si="6"/>
        <v>5.1558926222495032</v>
      </c>
      <c r="Q5" s="1">
        <f t="shared" si="7"/>
        <v>5.8276360060053989</v>
      </c>
      <c r="R5" s="1">
        <f t="shared" si="8"/>
        <v>21.7135485849657</v>
      </c>
      <c r="S5" s="1">
        <f t="shared" si="9"/>
        <v>11.096275488715101</v>
      </c>
      <c r="T5" s="1">
        <f t="shared" si="10"/>
        <v>2.9356166095733016</v>
      </c>
      <c r="U5" s="1">
        <f t="shared" si="11"/>
        <v>14.917152404785199</v>
      </c>
      <c r="V5" s="1">
        <f t="shared" si="12"/>
        <v>30.419971466064499</v>
      </c>
      <c r="W5" s="13">
        <f t="shared" si="13"/>
        <v>2.9356166095733016</v>
      </c>
      <c r="X5" s="8" t="str">
        <f t="shared" si="14"/>
        <v/>
      </c>
      <c r="Y5" s="9" t="str">
        <f t="shared" si="15"/>
        <v/>
      </c>
      <c r="Z5" s="9" t="str">
        <f t="shared" si="16"/>
        <v/>
      </c>
      <c r="AA5" s="9" t="str">
        <f t="shared" si="17"/>
        <v/>
      </c>
      <c r="AB5" s="9" t="str">
        <f t="shared" si="18"/>
        <v/>
      </c>
      <c r="AC5" s="9" t="str">
        <f t="shared" si="19"/>
        <v/>
      </c>
      <c r="AD5" s="9">
        <f t="shared" si="20"/>
        <v>1</v>
      </c>
      <c r="AE5" s="9" t="str">
        <f t="shared" si="21"/>
        <v/>
      </c>
      <c r="AF5" s="9" t="str">
        <f t="shared" si="22"/>
        <v/>
      </c>
      <c r="AG5" s="15" t="str">
        <f t="shared" si="23"/>
        <v/>
      </c>
      <c r="AH5" s="16">
        <f t="shared" si="0"/>
        <v>1</v>
      </c>
      <c r="AI5" s="16" t="str">
        <f t="shared" si="0"/>
        <v/>
      </c>
      <c r="AJ5" s="16" t="str">
        <f t="shared" si="0"/>
        <v/>
      </c>
      <c r="AK5" s="16" t="str">
        <f t="shared" si="0"/>
        <v/>
      </c>
      <c r="AL5" s="16" t="str">
        <f t="shared" si="0"/>
        <v/>
      </c>
      <c r="AM5" s="16">
        <f t="shared" si="0"/>
        <v>1</v>
      </c>
      <c r="AN5" s="16" t="str">
        <f t="shared" si="0"/>
        <v/>
      </c>
      <c r="AO5" s="17" t="str">
        <f t="shared" si="0"/>
        <v/>
      </c>
      <c r="AP5" s="23">
        <f t="shared" si="24"/>
        <v>1</v>
      </c>
      <c r="AQ5" s="22">
        <f t="shared" si="1"/>
        <v>1</v>
      </c>
      <c r="AR5" s="22">
        <f t="shared" si="1"/>
        <v>1</v>
      </c>
      <c r="AS5" s="22">
        <f t="shared" si="1"/>
        <v>1</v>
      </c>
      <c r="AT5" s="22" t="str">
        <f t="shared" si="1"/>
        <v/>
      </c>
      <c r="AU5" s="22" t="str">
        <f t="shared" si="1"/>
        <v/>
      </c>
      <c r="AV5" s="22">
        <f t="shared" si="1"/>
        <v>1</v>
      </c>
      <c r="AW5" s="22" t="str">
        <f t="shared" si="1"/>
        <v/>
      </c>
      <c r="AX5" s="24" t="str">
        <f t="shared" si="1"/>
        <v/>
      </c>
      <c r="AY5" s="23">
        <f t="shared" si="25"/>
        <v>1</v>
      </c>
      <c r="AZ5" s="22">
        <f t="shared" si="2"/>
        <v>1</v>
      </c>
      <c r="BA5" s="22">
        <f t="shared" si="2"/>
        <v>1</v>
      </c>
      <c r="BB5" s="22">
        <f t="shared" si="2"/>
        <v>1</v>
      </c>
      <c r="BC5" s="22" t="str">
        <f t="shared" si="2"/>
        <v/>
      </c>
      <c r="BD5" s="22">
        <f t="shared" si="2"/>
        <v>1</v>
      </c>
      <c r="BE5" s="22">
        <f t="shared" si="2"/>
        <v>1</v>
      </c>
      <c r="BF5" s="22">
        <f t="shared" si="2"/>
        <v>1</v>
      </c>
      <c r="BG5" s="24" t="str">
        <f t="shared" si="2"/>
        <v/>
      </c>
      <c r="BH5" s="22" t="str">
        <f t="shared" si="26"/>
        <v>gbm</v>
      </c>
    </row>
    <row r="6" spans="1:60" x14ac:dyDescent="0.25">
      <c r="A6" t="s">
        <v>19</v>
      </c>
      <c r="B6" t="str">
        <f t="shared" si="3"/>
        <v>Keras</v>
      </c>
      <c r="C6" s="15">
        <v>47.2519404529395</v>
      </c>
      <c r="D6" s="16">
        <v>47.694505769606899</v>
      </c>
      <c r="E6" s="16">
        <v>47.308584567713702</v>
      </c>
      <c r="F6" s="16">
        <v>47.853428477380099</v>
      </c>
      <c r="G6" s="16">
        <v>31.7158760565408</v>
      </c>
      <c r="H6" s="16">
        <v>45.532289325096897</v>
      </c>
      <c r="I6" s="16">
        <v>43.5557438629884</v>
      </c>
      <c r="J6" s="16">
        <v>46.305873870849602</v>
      </c>
      <c r="K6" s="17">
        <v>55.689979553222699</v>
      </c>
      <c r="L6" s="3" t="s">
        <v>11</v>
      </c>
      <c r="M6">
        <v>65.25</v>
      </c>
      <c r="N6" s="1">
        <f t="shared" si="4"/>
        <v>17.9980595470605</v>
      </c>
      <c r="O6" s="1">
        <f t="shared" si="5"/>
        <v>17.555494230393101</v>
      </c>
      <c r="P6" s="1">
        <f t="shared" si="6"/>
        <v>17.941415432286298</v>
      </c>
      <c r="Q6" s="1">
        <f t="shared" si="7"/>
        <v>17.396571522619901</v>
      </c>
      <c r="R6" s="1">
        <f t="shared" si="8"/>
        <v>33.5341239434592</v>
      </c>
      <c r="S6" s="1">
        <f t="shared" si="9"/>
        <v>19.717710674903103</v>
      </c>
      <c r="T6" s="1">
        <f t="shared" si="10"/>
        <v>21.6942561370116</v>
      </c>
      <c r="U6" s="1">
        <f t="shared" si="11"/>
        <v>18.944126129150398</v>
      </c>
      <c r="V6" s="1">
        <f t="shared" si="12"/>
        <v>9.5600204467773011</v>
      </c>
      <c r="W6" s="13">
        <f t="shared" si="13"/>
        <v>9.5600204467773011</v>
      </c>
      <c r="X6" s="8" t="str">
        <f t="shared" si="14"/>
        <v/>
      </c>
      <c r="Y6" s="9" t="str">
        <f t="shared" si="15"/>
        <v/>
      </c>
      <c r="Z6" s="9" t="str">
        <f t="shared" si="16"/>
        <v/>
      </c>
      <c r="AA6" s="9" t="str">
        <f t="shared" si="17"/>
        <v/>
      </c>
      <c r="AB6" s="9" t="str">
        <f t="shared" si="18"/>
        <v/>
      </c>
      <c r="AC6" s="9" t="str">
        <f t="shared" si="19"/>
        <v/>
      </c>
      <c r="AD6" s="9" t="str">
        <f t="shared" si="20"/>
        <v/>
      </c>
      <c r="AE6" s="9" t="str">
        <f t="shared" si="21"/>
        <v/>
      </c>
      <c r="AF6" s="9">
        <f t="shared" si="22"/>
        <v>1</v>
      </c>
      <c r="AG6" s="15" t="str">
        <f t="shared" si="23"/>
        <v/>
      </c>
      <c r="AH6" s="16" t="str">
        <f t="shared" si="0"/>
        <v/>
      </c>
      <c r="AI6" s="16" t="str">
        <f t="shared" si="0"/>
        <v/>
      </c>
      <c r="AJ6" s="16" t="str">
        <f t="shared" si="0"/>
        <v/>
      </c>
      <c r="AK6" s="16" t="str">
        <f t="shared" si="0"/>
        <v/>
      </c>
      <c r="AL6" s="16" t="str">
        <f t="shared" si="0"/>
        <v/>
      </c>
      <c r="AM6" s="16" t="str">
        <f t="shared" si="0"/>
        <v/>
      </c>
      <c r="AN6" s="16" t="str">
        <f t="shared" si="0"/>
        <v/>
      </c>
      <c r="AO6" s="17" t="str">
        <f t="shared" si="0"/>
        <v/>
      </c>
      <c r="AP6" s="23" t="str">
        <f t="shared" si="24"/>
        <v/>
      </c>
      <c r="AQ6" s="22" t="str">
        <f t="shared" si="1"/>
        <v/>
      </c>
      <c r="AR6" s="22" t="str">
        <f t="shared" si="1"/>
        <v/>
      </c>
      <c r="AS6" s="22" t="str">
        <f t="shared" si="1"/>
        <v/>
      </c>
      <c r="AT6" s="22" t="str">
        <f t="shared" si="1"/>
        <v/>
      </c>
      <c r="AU6" s="22" t="str">
        <f t="shared" si="1"/>
        <v/>
      </c>
      <c r="AV6" s="22" t="str">
        <f t="shared" si="1"/>
        <v/>
      </c>
      <c r="AW6" s="22" t="str">
        <f t="shared" si="1"/>
        <v/>
      </c>
      <c r="AX6" s="24">
        <f t="shared" si="1"/>
        <v>1</v>
      </c>
      <c r="AY6" s="23" t="str">
        <f t="shared" si="25"/>
        <v/>
      </c>
      <c r="AZ6" s="22" t="str">
        <f t="shared" si="2"/>
        <v/>
      </c>
      <c r="BA6" s="22" t="str">
        <f t="shared" si="2"/>
        <v/>
      </c>
      <c r="BB6" s="22" t="str">
        <f t="shared" si="2"/>
        <v/>
      </c>
      <c r="BC6" s="22" t="str">
        <f t="shared" si="2"/>
        <v/>
      </c>
      <c r="BD6" s="22" t="str">
        <f t="shared" si="2"/>
        <v/>
      </c>
      <c r="BE6" s="22" t="str">
        <f t="shared" si="2"/>
        <v/>
      </c>
      <c r="BF6" s="22" t="str">
        <f t="shared" si="2"/>
        <v/>
      </c>
      <c r="BG6" s="24">
        <f t="shared" si="2"/>
        <v>1</v>
      </c>
      <c r="BH6" s="22" t="str">
        <f t="shared" si="26"/>
        <v>Keras</v>
      </c>
    </row>
    <row r="7" spans="1:60" x14ac:dyDescent="0.25">
      <c r="A7" t="s">
        <v>21</v>
      </c>
      <c r="B7" t="str">
        <f t="shared" si="3"/>
        <v>svm</v>
      </c>
      <c r="C7" s="15">
        <v>44.940612687309297</v>
      </c>
      <c r="D7" s="16">
        <v>45.374111893542398</v>
      </c>
      <c r="E7" s="16">
        <v>44.890779677772599</v>
      </c>
      <c r="F7" s="16">
        <v>43.458600358626903</v>
      </c>
      <c r="G7" s="16">
        <v>46.862923450141501</v>
      </c>
      <c r="H7" s="16">
        <v>34.861952400640298</v>
      </c>
      <c r="I7" s="16">
        <v>35.318262884250103</v>
      </c>
      <c r="J7" s="16">
        <v>41.266201019287102</v>
      </c>
      <c r="K7" s="17">
        <v>23.292161941528299</v>
      </c>
      <c r="L7" s="3" t="s">
        <v>11</v>
      </c>
      <c r="M7">
        <v>72</v>
      </c>
      <c r="N7" s="1">
        <f t="shared" si="4"/>
        <v>27.059387312690703</v>
      </c>
      <c r="O7" s="1">
        <f t="shared" si="5"/>
        <v>26.625888106457602</v>
      </c>
      <c r="P7" s="1">
        <f t="shared" si="6"/>
        <v>27.109220322227401</v>
      </c>
      <c r="Q7" s="1">
        <f t="shared" si="7"/>
        <v>28.541399641373097</v>
      </c>
      <c r="R7" s="1">
        <f t="shared" si="8"/>
        <v>25.137076549858499</v>
      </c>
      <c r="S7" s="1">
        <f t="shared" si="9"/>
        <v>37.138047599359702</v>
      </c>
      <c r="T7" s="1">
        <f t="shared" si="10"/>
        <v>36.681737115749897</v>
      </c>
      <c r="U7" s="1">
        <f t="shared" si="11"/>
        <v>30.733798980712898</v>
      </c>
      <c r="V7" s="1">
        <f t="shared" si="12"/>
        <v>48.707838058471701</v>
      </c>
      <c r="W7" s="13">
        <f t="shared" si="13"/>
        <v>25.137076549858499</v>
      </c>
      <c r="X7" s="8" t="str">
        <f t="shared" si="14"/>
        <v/>
      </c>
      <c r="Y7" s="9" t="str">
        <f t="shared" si="15"/>
        <v/>
      </c>
      <c r="Z7" s="9" t="str">
        <f t="shared" si="16"/>
        <v/>
      </c>
      <c r="AA7" s="9" t="str">
        <f t="shared" si="17"/>
        <v/>
      </c>
      <c r="AB7" s="9">
        <f t="shared" si="18"/>
        <v>1</v>
      </c>
      <c r="AC7" s="9" t="str">
        <f t="shared" si="19"/>
        <v/>
      </c>
      <c r="AD7" s="9" t="str">
        <f t="shared" si="20"/>
        <v/>
      </c>
      <c r="AE7" s="9" t="str">
        <f t="shared" si="21"/>
        <v/>
      </c>
      <c r="AF7" s="9" t="str">
        <f t="shared" si="22"/>
        <v/>
      </c>
      <c r="AG7" s="15" t="str">
        <f t="shared" si="23"/>
        <v/>
      </c>
      <c r="AH7" s="16" t="str">
        <f t="shared" si="0"/>
        <v/>
      </c>
      <c r="AI7" s="16" t="str">
        <f t="shared" si="0"/>
        <v/>
      </c>
      <c r="AJ7" s="16" t="str">
        <f t="shared" si="0"/>
        <v/>
      </c>
      <c r="AK7" s="16" t="str">
        <f t="shared" si="0"/>
        <v/>
      </c>
      <c r="AL7" s="16" t="str">
        <f t="shared" si="0"/>
        <v/>
      </c>
      <c r="AM7" s="16" t="str">
        <f t="shared" si="0"/>
        <v/>
      </c>
      <c r="AN7" s="16" t="str">
        <f t="shared" si="0"/>
        <v/>
      </c>
      <c r="AO7" s="17" t="str">
        <f t="shared" si="0"/>
        <v/>
      </c>
      <c r="AP7" s="23" t="str">
        <f t="shared" si="24"/>
        <v/>
      </c>
      <c r="AQ7" s="22" t="str">
        <f t="shared" si="1"/>
        <v/>
      </c>
      <c r="AR7" s="22" t="str">
        <f t="shared" si="1"/>
        <v/>
      </c>
      <c r="AS7" s="22" t="str">
        <f t="shared" si="1"/>
        <v/>
      </c>
      <c r="AT7" s="22" t="str">
        <f t="shared" si="1"/>
        <v/>
      </c>
      <c r="AU7" s="22" t="str">
        <f t="shared" si="1"/>
        <v/>
      </c>
      <c r="AV7" s="22" t="str">
        <f t="shared" si="1"/>
        <v/>
      </c>
      <c r="AW7" s="22" t="str">
        <f t="shared" si="1"/>
        <v/>
      </c>
      <c r="AX7" s="24" t="str">
        <f t="shared" si="1"/>
        <v/>
      </c>
      <c r="AY7" s="23" t="str">
        <f t="shared" si="25"/>
        <v/>
      </c>
      <c r="AZ7" s="22" t="str">
        <f t="shared" si="2"/>
        <v/>
      </c>
      <c r="BA7" s="22" t="str">
        <f t="shared" si="2"/>
        <v/>
      </c>
      <c r="BB7" s="22" t="str">
        <f t="shared" si="2"/>
        <v/>
      </c>
      <c r="BC7" s="22" t="str">
        <f t="shared" si="2"/>
        <v/>
      </c>
      <c r="BD7" s="22" t="str">
        <f t="shared" si="2"/>
        <v/>
      </c>
      <c r="BE7" s="22" t="str">
        <f t="shared" si="2"/>
        <v/>
      </c>
      <c r="BF7" s="22" t="str">
        <f t="shared" si="2"/>
        <v/>
      </c>
      <c r="BG7" s="24" t="str">
        <f t="shared" si="2"/>
        <v/>
      </c>
      <c r="BH7" s="22" t="str">
        <f t="shared" si="26"/>
        <v>svm</v>
      </c>
    </row>
    <row r="8" spans="1:60" x14ac:dyDescent="0.25">
      <c r="A8" t="s">
        <v>22</v>
      </c>
      <c r="B8" t="str">
        <f t="shared" si="3"/>
        <v>linReg</v>
      </c>
      <c r="C8" s="15">
        <v>39.497937605775</v>
      </c>
      <c r="D8" s="16">
        <v>40.117588342871102</v>
      </c>
      <c r="E8" s="16">
        <v>39.627450552665401</v>
      </c>
      <c r="F8" s="16">
        <v>54.341250705500698</v>
      </c>
      <c r="G8" s="16">
        <v>48.110180043886501</v>
      </c>
      <c r="H8" s="16">
        <v>48.218032546905803</v>
      </c>
      <c r="I8" s="16">
        <v>60.230510782619803</v>
      </c>
      <c r="J8" s="16">
        <v>42.250171661377003</v>
      </c>
      <c r="K8" s="17">
        <v>60.518760681152301</v>
      </c>
      <c r="L8" s="3" t="s">
        <v>11</v>
      </c>
      <c r="M8">
        <v>6</v>
      </c>
      <c r="N8" s="1">
        <f t="shared" si="4"/>
        <v>33.497937605775</v>
      </c>
      <c r="O8" s="1">
        <f t="shared" si="5"/>
        <v>34.117588342871102</v>
      </c>
      <c r="P8" s="1">
        <f t="shared" si="6"/>
        <v>33.627450552665401</v>
      </c>
      <c r="Q8" s="1">
        <f t="shared" si="7"/>
        <v>48.341250705500698</v>
      </c>
      <c r="R8" s="1">
        <f t="shared" si="8"/>
        <v>42.110180043886501</v>
      </c>
      <c r="S8" s="1">
        <f t="shared" si="9"/>
        <v>42.218032546905803</v>
      </c>
      <c r="T8" s="1">
        <f t="shared" si="10"/>
        <v>54.230510782619803</v>
      </c>
      <c r="U8" s="1">
        <f t="shared" si="11"/>
        <v>36.250171661377003</v>
      </c>
      <c r="V8" s="1">
        <f t="shared" si="12"/>
        <v>54.518760681152301</v>
      </c>
      <c r="W8" s="13">
        <f t="shared" si="13"/>
        <v>33.497937605775</v>
      </c>
      <c r="X8" s="8">
        <f t="shared" si="14"/>
        <v>1</v>
      </c>
      <c r="Y8" s="9" t="str">
        <f t="shared" si="15"/>
        <v/>
      </c>
      <c r="Z8" s="9" t="str">
        <f t="shared" si="16"/>
        <v/>
      </c>
      <c r="AA8" s="9" t="str">
        <f t="shared" si="17"/>
        <v/>
      </c>
      <c r="AB8" s="9" t="str">
        <f t="shared" si="18"/>
        <v/>
      </c>
      <c r="AC8" s="9" t="str">
        <f t="shared" si="19"/>
        <v/>
      </c>
      <c r="AD8" s="9" t="str">
        <f t="shared" si="20"/>
        <v/>
      </c>
      <c r="AE8" s="9" t="str">
        <f t="shared" si="21"/>
        <v/>
      </c>
      <c r="AF8" s="9" t="str">
        <f t="shared" si="22"/>
        <v/>
      </c>
      <c r="AG8" s="15" t="str">
        <f t="shared" si="23"/>
        <v/>
      </c>
      <c r="AH8" s="16" t="str">
        <f t="shared" si="0"/>
        <v/>
      </c>
      <c r="AI8" s="16" t="str">
        <f t="shared" si="0"/>
        <v/>
      </c>
      <c r="AJ8" s="16" t="str">
        <f t="shared" si="0"/>
        <v/>
      </c>
      <c r="AK8" s="16" t="str">
        <f t="shared" si="0"/>
        <v/>
      </c>
      <c r="AL8" s="16" t="str">
        <f t="shared" si="0"/>
        <v/>
      </c>
      <c r="AM8" s="16" t="str">
        <f t="shared" si="0"/>
        <v/>
      </c>
      <c r="AN8" s="16" t="str">
        <f t="shared" si="0"/>
        <v/>
      </c>
      <c r="AO8" s="17" t="str">
        <f t="shared" si="0"/>
        <v/>
      </c>
      <c r="AP8" s="23" t="str">
        <f t="shared" si="24"/>
        <v/>
      </c>
      <c r="AQ8" s="22" t="str">
        <f t="shared" si="1"/>
        <v/>
      </c>
      <c r="AR8" s="22" t="str">
        <f t="shared" si="1"/>
        <v/>
      </c>
      <c r="AS8" s="22" t="str">
        <f t="shared" si="1"/>
        <v/>
      </c>
      <c r="AT8" s="22" t="str">
        <f t="shared" si="1"/>
        <v/>
      </c>
      <c r="AU8" s="22" t="str">
        <f t="shared" si="1"/>
        <v/>
      </c>
      <c r="AV8" s="22" t="str">
        <f t="shared" si="1"/>
        <v/>
      </c>
      <c r="AW8" s="22" t="str">
        <f t="shared" si="1"/>
        <v/>
      </c>
      <c r="AX8" s="24" t="str">
        <f t="shared" si="1"/>
        <v/>
      </c>
      <c r="AY8" s="23" t="str">
        <f t="shared" si="25"/>
        <v/>
      </c>
      <c r="AZ8" s="22" t="str">
        <f t="shared" si="2"/>
        <v/>
      </c>
      <c r="BA8" s="22" t="str">
        <f t="shared" si="2"/>
        <v/>
      </c>
      <c r="BB8" s="22" t="str">
        <f t="shared" si="2"/>
        <v/>
      </c>
      <c r="BC8" s="22" t="str">
        <f t="shared" si="2"/>
        <v/>
      </c>
      <c r="BD8" s="22" t="str">
        <f t="shared" si="2"/>
        <v/>
      </c>
      <c r="BE8" s="22" t="str">
        <f t="shared" si="2"/>
        <v/>
      </c>
      <c r="BF8" s="22" t="str">
        <f t="shared" si="2"/>
        <v/>
      </c>
      <c r="BG8" s="24" t="str">
        <f t="shared" si="2"/>
        <v/>
      </c>
      <c r="BH8" s="22" t="str">
        <f t="shared" si="26"/>
        <v>linReg</v>
      </c>
    </row>
    <row r="9" spans="1:60" x14ac:dyDescent="0.25">
      <c r="A9" t="s">
        <v>23</v>
      </c>
      <c r="B9" t="str">
        <f t="shared" si="3"/>
        <v>gbm</v>
      </c>
      <c r="C9" s="15">
        <v>34.394761850182697</v>
      </c>
      <c r="D9" s="16">
        <v>35.295636745529499</v>
      </c>
      <c r="E9" s="16">
        <v>34.4265127795707</v>
      </c>
      <c r="F9" s="16">
        <v>24.975220112118699</v>
      </c>
      <c r="G9" s="16">
        <v>29.2171476684703</v>
      </c>
      <c r="H9" s="16">
        <v>35.325329997449799</v>
      </c>
      <c r="I9" s="16">
        <v>35.792400697425897</v>
      </c>
      <c r="J9" s="16">
        <v>34.077407836914098</v>
      </c>
      <c r="K9" s="17">
        <v>33.777828216552699</v>
      </c>
      <c r="L9" s="3" t="s">
        <v>11</v>
      </c>
      <c r="M9">
        <v>57.5</v>
      </c>
      <c r="N9" s="1">
        <f t="shared" si="4"/>
        <v>23.105238149817303</v>
      </c>
      <c r="O9" s="1">
        <f t="shared" si="5"/>
        <v>22.204363254470501</v>
      </c>
      <c r="P9" s="1">
        <f t="shared" si="6"/>
        <v>23.0734872204293</v>
      </c>
      <c r="Q9" s="1">
        <f t="shared" si="7"/>
        <v>32.524779887881301</v>
      </c>
      <c r="R9" s="1">
        <f t="shared" si="8"/>
        <v>28.2828523315297</v>
      </c>
      <c r="S9" s="1">
        <f t="shared" si="9"/>
        <v>22.174670002550201</v>
      </c>
      <c r="T9" s="1">
        <f t="shared" si="10"/>
        <v>21.707599302574103</v>
      </c>
      <c r="U9" s="1">
        <f t="shared" si="11"/>
        <v>23.422592163085902</v>
      </c>
      <c r="V9" s="1">
        <f t="shared" si="12"/>
        <v>23.722171783447301</v>
      </c>
      <c r="W9" s="13">
        <f t="shared" si="13"/>
        <v>21.707599302574103</v>
      </c>
      <c r="X9" s="8" t="str">
        <f t="shared" si="14"/>
        <v/>
      </c>
      <c r="Y9" s="9" t="str">
        <f t="shared" si="15"/>
        <v/>
      </c>
      <c r="Z9" s="9" t="str">
        <f t="shared" si="16"/>
        <v/>
      </c>
      <c r="AA9" s="9" t="str">
        <f t="shared" si="17"/>
        <v/>
      </c>
      <c r="AB9" s="9" t="str">
        <f t="shared" si="18"/>
        <v/>
      </c>
      <c r="AC9" s="9" t="str">
        <f t="shared" si="19"/>
        <v/>
      </c>
      <c r="AD9" s="9">
        <f t="shared" si="20"/>
        <v>1</v>
      </c>
      <c r="AE9" s="9" t="str">
        <f t="shared" si="21"/>
        <v/>
      </c>
      <c r="AF9" s="9" t="str">
        <f t="shared" si="22"/>
        <v/>
      </c>
      <c r="AG9" s="15" t="str">
        <f t="shared" si="23"/>
        <v/>
      </c>
      <c r="AH9" s="16" t="str">
        <f t="shared" si="0"/>
        <v/>
      </c>
      <c r="AI9" s="16" t="str">
        <f t="shared" si="0"/>
        <v/>
      </c>
      <c r="AJ9" s="16" t="str">
        <f t="shared" si="0"/>
        <v/>
      </c>
      <c r="AK9" s="16" t="str">
        <f t="shared" si="0"/>
        <v/>
      </c>
      <c r="AL9" s="16" t="str">
        <f t="shared" si="0"/>
        <v/>
      </c>
      <c r="AM9" s="16" t="str">
        <f t="shared" si="0"/>
        <v/>
      </c>
      <c r="AN9" s="16" t="str">
        <f t="shared" si="0"/>
        <v/>
      </c>
      <c r="AO9" s="17" t="str">
        <f t="shared" si="0"/>
        <v/>
      </c>
      <c r="AP9" s="23" t="str">
        <f t="shared" si="24"/>
        <v/>
      </c>
      <c r="AQ9" s="22" t="str">
        <f t="shared" si="1"/>
        <v/>
      </c>
      <c r="AR9" s="22" t="str">
        <f t="shared" si="1"/>
        <v/>
      </c>
      <c r="AS9" s="22" t="str">
        <f t="shared" si="1"/>
        <v/>
      </c>
      <c r="AT9" s="22" t="str">
        <f t="shared" si="1"/>
        <v/>
      </c>
      <c r="AU9" s="22" t="str">
        <f t="shared" si="1"/>
        <v/>
      </c>
      <c r="AV9" s="22" t="str">
        <f t="shared" si="1"/>
        <v/>
      </c>
      <c r="AW9" s="22" t="str">
        <f t="shared" si="1"/>
        <v/>
      </c>
      <c r="AX9" s="24" t="str">
        <f t="shared" si="1"/>
        <v/>
      </c>
      <c r="AY9" s="23" t="str">
        <f t="shared" si="25"/>
        <v/>
      </c>
      <c r="AZ9" s="22" t="str">
        <f t="shared" si="2"/>
        <v/>
      </c>
      <c r="BA9" s="22" t="str">
        <f t="shared" si="2"/>
        <v/>
      </c>
      <c r="BB9" s="22" t="str">
        <f t="shared" si="2"/>
        <v/>
      </c>
      <c r="BC9" s="22" t="str">
        <f t="shared" si="2"/>
        <v/>
      </c>
      <c r="BD9" s="22" t="str">
        <f t="shared" si="2"/>
        <v/>
      </c>
      <c r="BE9" s="22" t="str">
        <f t="shared" si="2"/>
        <v/>
      </c>
      <c r="BF9" s="22" t="str">
        <f t="shared" si="2"/>
        <v/>
      </c>
      <c r="BG9" s="24" t="str">
        <f t="shared" si="2"/>
        <v/>
      </c>
      <c r="BH9" s="22" t="str">
        <f t="shared" si="26"/>
        <v>gbm</v>
      </c>
    </row>
    <row r="10" spans="1:60" x14ac:dyDescent="0.25">
      <c r="A10" t="s">
        <v>25</v>
      </c>
      <c r="B10" t="str">
        <f t="shared" si="3"/>
        <v>Cube</v>
      </c>
      <c r="C10" s="15">
        <v>58.163539727749097</v>
      </c>
      <c r="D10" s="16">
        <v>58.5909609146102</v>
      </c>
      <c r="E10" s="16">
        <v>58.087457517026301</v>
      </c>
      <c r="F10" s="16">
        <v>56.745479879246297</v>
      </c>
      <c r="G10" s="16">
        <v>68.183353041792699</v>
      </c>
      <c r="H10" s="16">
        <v>56.953543520507601</v>
      </c>
      <c r="I10" s="16">
        <v>54.7162623909933</v>
      </c>
      <c r="J10" s="16">
        <v>50.331600189208999</v>
      </c>
      <c r="K10" s="17">
        <v>37.726104736328097</v>
      </c>
      <c r="L10" s="3" t="s">
        <v>11</v>
      </c>
      <c r="M10">
        <v>51</v>
      </c>
      <c r="N10" s="1">
        <f t="shared" si="4"/>
        <v>7.1635397277490966</v>
      </c>
      <c r="O10" s="1">
        <f t="shared" si="5"/>
        <v>7.5909609146101999</v>
      </c>
      <c r="P10" s="1">
        <f t="shared" si="6"/>
        <v>7.0874575170263014</v>
      </c>
      <c r="Q10" s="1">
        <f t="shared" si="7"/>
        <v>5.7454798792462967</v>
      </c>
      <c r="R10" s="1">
        <f t="shared" si="8"/>
        <v>17.183353041792699</v>
      </c>
      <c r="S10" s="1">
        <f t="shared" si="9"/>
        <v>5.9535435205076013</v>
      </c>
      <c r="T10" s="1">
        <f t="shared" si="10"/>
        <v>3.7162623909933004</v>
      </c>
      <c r="U10" s="1">
        <f t="shared" si="11"/>
        <v>0.66839981079100141</v>
      </c>
      <c r="V10" s="1">
        <f t="shared" si="12"/>
        <v>13.273895263671903</v>
      </c>
      <c r="W10" s="13">
        <f t="shared" si="13"/>
        <v>0.66839981079100141</v>
      </c>
      <c r="X10" s="8" t="str">
        <f t="shared" si="14"/>
        <v/>
      </c>
      <c r="Y10" s="9" t="str">
        <f t="shared" si="15"/>
        <v/>
      </c>
      <c r="Z10" s="9" t="str">
        <f t="shared" si="16"/>
        <v/>
      </c>
      <c r="AA10" s="9" t="str">
        <f t="shared" si="17"/>
        <v/>
      </c>
      <c r="AB10" s="9" t="str">
        <f t="shared" si="18"/>
        <v/>
      </c>
      <c r="AC10" s="9" t="str">
        <f t="shared" si="19"/>
        <v/>
      </c>
      <c r="AD10" s="9" t="str">
        <f t="shared" si="20"/>
        <v/>
      </c>
      <c r="AE10" s="9">
        <f t="shared" si="21"/>
        <v>1</v>
      </c>
      <c r="AF10" s="9" t="str">
        <f t="shared" si="22"/>
        <v/>
      </c>
      <c r="AG10" s="15" t="str">
        <f t="shared" si="23"/>
        <v/>
      </c>
      <c r="AH10" s="16" t="str">
        <f t="shared" si="0"/>
        <v/>
      </c>
      <c r="AI10" s="16" t="str">
        <f t="shared" si="0"/>
        <v/>
      </c>
      <c r="AJ10" s="16" t="str">
        <f t="shared" si="0"/>
        <v/>
      </c>
      <c r="AK10" s="16" t="str">
        <f t="shared" si="0"/>
        <v/>
      </c>
      <c r="AL10" s="16" t="str">
        <f t="shared" si="0"/>
        <v/>
      </c>
      <c r="AM10" s="16">
        <f t="shared" si="0"/>
        <v>1</v>
      </c>
      <c r="AN10" s="16">
        <f t="shared" si="0"/>
        <v>1</v>
      </c>
      <c r="AO10" s="17" t="str">
        <f t="shared" si="0"/>
        <v/>
      </c>
      <c r="AP10" s="23">
        <f t="shared" si="24"/>
        <v>1</v>
      </c>
      <c r="AQ10" s="22">
        <f t="shared" si="1"/>
        <v>1</v>
      </c>
      <c r="AR10" s="22">
        <f t="shared" si="1"/>
        <v>1</v>
      </c>
      <c r="AS10" s="22">
        <f t="shared" si="1"/>
        <v>1</v>
      </c>
      <c r="AT10" s="22" t="str">
        <f t="shared" si="1"/>
        <v/>
      </c>
      <c r="AU10" s="22">
        <f t="shared" si="1"/>
        <v>1</v>
      </c>
      <c r="AV10" s="22">
        <f t="shared" si="1"/>
        <v>1</v>
      </c>
      <c r="AW10" s="22">
        <f t="shared" si="1"/>
        <v>1</v>
      </c>
      <c r="AX10" s="24" t="str">
        <f t="shared" si="1"/>
        <v/>
      </c>
      <c r="AY10" s="23">
        <f t="shared" si="25"/>
        <v>1</v>
      </c>
      <c r="AZ10" s="22">
        <f t="shared" si="2"/>
        <v>1</v>
      </c>
      <c r="BA10" s="22">
        <f t="shared" si="2"/>
        <v>1</v>
      </c>
      <c r="BB10" s="22">
        <f t="shared" si="2"/>
        <v>1</v>
      </c>
      <c r="BC10" s="22" t="str">
        <f t="shared" si="2"/>
        <v/>
      </c>
      <c r="BD10" s="22">
        <f t="shared" si="2"/>
        <v>1</v>
      </c>
      <c r="BE10" s="22">
        <f t="shared" si="2"/>
        <v>1</v>
      </c>
      <c r="BF10" s="22">
        <f t="shared" si="2"/>
        <v>1</v>
      </c>
      <c r="BG10" s="24">
        <f t="shared" si="2"/>
        <v>1</v>
      </c>
      <c r="BH10" s="22" t="str">
        <f t="shared" si="26"/>
        <v>Cube</v>
      </c>
    </row>
    <row r="11" spans="1:60" x14ac:dyDescent="0.25">
      <c r="A11" t="s">
        <v>26</v>
      </c>
      <c r="B11" t="str">
        <f t="shared" si="3"/>
        <v>gbm</v>
      </c>
      <c r="C11" s="15">
        <v>41.233254271286199</v>
      </c>
      <c r="D11" s="16">
        <v>41.728711752225898</v>
      </c>
      <c r="E11" s="16">
        <v>41.331355567546403</v>
      </c>
      <c r="F11" s="16">
        <v>42.690918483136798</v>
      </c>
      <c r="G11" s="16">
        <v>52.294449448129498</v>
      </c>
      <c r="H11" s="16">
        <v>48.150181981836603</v>
      </c>
      <c r="I11" s="16">
        <v>38.394837819220598</v>
      </c>
      <c r="J11" s="16">
        <v>45.074172973632798</v>
      </c>
      <c r="K11" s="17">
        <v>80.171905517578097</v>
      </c>
      <c r="L11" s="3" t="s">
        <v>11</v>
      </c>
      <c r="M11">
        <v>39.5</v>
      </c>
      <c r="N11" s="1">
        <f t="shared" si="4"/>
        <v>1.7332542712861994</v>
      </c>
      <c r="O11" s="1">
        <f t="shared" si="5"/>
        <v>2.2287117522258981</v>
      </c>
      <c r="P11" s="1">
        <f t="shared" si="6"/>
        <v>1.8313555675464031</v>
      </c>
      <c r="Q11" s="1">
        <f t="shared" si="7"/>
        <v>3.190918483136798</v>
      </c>
      <c r="R11" s="1">
        <f t="shared" si="8"/>
        <v>12.794449448129498</v>
      </c>
      <c r="S11" s="1">
        <f t="shared" si="9"/>
        <v>8.650181981836603</v>
      </c>
      <c r="T11" s="1">
        <f t="shared" si="10"/>
        <v>1.1051621807794021</v>
      </c>
      <c r="U11" s="1">
        <f t="shared" si="11"/>
        <v>5.5741729736327983</v>
      </c>
      <c r="V11" s="1">
        <f t="shared" si="12"/>
        <v>40.671905517578097</v>
      </c>
      <c r="W11" s="13">
        <f t="shared" si="13"/>
        <v>1.1051621807794021</v>
      </c>
      <c r="X11" s="8" t="str">
        <f t="shared" si="14"/>
        <v/>
      </c>
      <c r="Y11" s="9" t="str">
        <f t="shared" si="15"/>
        <v/>
      </c>
      <c r="Z11" s="9" t="str">
        <f t="shared" si="16"/>
        <v/>
      </c>
      <c r="AA11" s="9" t="str">
        <f t="shared" si="17"/>
        <v/>
      </c>
      <c r="AB11" s="9" t="str">
        <f t="shared" si="18"/>
        <v/>
      </c>
      <c r="AC11" s="9" t="str">
        <f t="shared" si="19"/>
        <v/>
      </c>
      <c r="AD11" s="9">
        <f t="shared" si="20"/>
        <v>1</v>
      </c>
      <c r="AE11" s="9" t="str">
        <f t="shared" si="21"/>
        <v/>
      </c>
      <c r="AF11" s="9" t="str">
        <f t="shared" si="22"/>
        <v/>
      </c>
      <c r="AG11" s="15">
        <f t="shared" si="23"/>
        <v>1</v>
      </c>
      <c r="AH11" s="16">
        <f t="shared" si="0"/>
        <v>1</v>
      </c>
      <c r="AI11" s="16">
        <f t="shared" si="0"/>
        <v>1</v>
      </c>
      <c r="AJ11" s="16">
        <f t="shared" si="0"/>
        <v>1</v>
      </c>
      <c r="AK11" s="16" t="str">
        <f t="shared" si="0"/>
        <v/>
      </c>
      <c r="AL11" s="16" t="str">
        <f t="shared" si="0"/>
        <v/>
      </c>
      <c r="AM11" s="16">
        <f t="shared" si="0"/>
        <v>1</v>
      </c>
      <c r="AN11" s="16" t="str">
        <f t="shared" si="0"/>
        <v/>
      </c>
      <c r="AO11" s="17" t="str">
        <f t="shared" si="0"/>
        <v/>
      </c>
      <c r="AP11" s="23">
        <f t="shared" si="24"/>
        <v>1</v>
      </c>
      <c r="AQ11" s="22">
        <f t="shared" si="1"/>
        <v>1</v>
      </c>
      <c r="AR11" s="22">
        <f t="shared" si="1"/>
        <v>1</v>
      </c>
      <c r="AS11" s="22">
        <f t="shared" si="1"/>
        <v>1</v>
      </c>
      <c r="AT11" s="22" t="str">
        <f t="shared" si="1"/>
        <v/>
      </c>
      <c r="AU11" s="22">
        <f t="shared" si="1"/>
        <v>1</v>
      </c>
      <c r="AV11" s="22">
        <f t="shared" si="1"/>
        <v>1</v>
      </c>
      <c r="AW11" s="22">
        <f t="shared" si="1"/>
        <v>1</v>
      </c>
      <c r="AX11" s="24" t="str">
        <f t="shared" si="1"/>
        <v/>
      </c>
      <c r="AY11" s="23">
        <f t="shared" si="25"/>
        <v>1</v>
      </c>
      <c r="AZ11" s="22">
        <f t="shared" si="2"/>
        <v>1</v>
      </c>
      <c r="BA11" s="22">
        <f t="shared" si="2"/>
        <v>1</v>
      </c>
      <c r="BB11" s="22">
        <f t="shared" si="2"/>
        <v>1</v>
      </c>
      <c r="BC11" s="22">
        <f t="shared" si="2"/>
        <v>1</v>
      </c>
      <c r="BD11" s="22">
        <f t="shared" si="2"/>
        <v>1</v>
      </c>
      <c r="BE11" s="22">
        <f t="shared" si="2"/>
        <v>1</v>
      </c>
      <c r="BF11" s="22">
        <f t="shared" si="2"/>
        <v>1</v>
      </c>
      <c r="BG11" s="24" t="str">
        <f t="shared" si="2"/>
        <v/>
      </c>
      <c r="BH11" s="22" t="str">
        <f t="shared" si="26"/>
        <v>gbm</v>
      </c>
    </row>
    <row r="12" spans="1:60" x14ac:dyDescent="0.25">
      <c r="A12" t="s">
        <v>27</v>
      </c>
      <c r="B12" t="str">
        <f t="shared" si="3"/>
        <v>gbm</v>
      </c>
      <c r="C12" s="15">
        <v>44.247492225024097</v>
      </c>
      <c r="D12" s="16">
        <v>44.819611031341203</v>
      </c>
      <c r="E12" s="16">
        <v>44.255407384779403</v>
      </c>
      <c r="F12" s="16">
        <v>49.181273344406399</v>
      </c>
      <c r="G12" s="16">
        <v>40.408395100384197</v>
      </c>
      <c r="H12" s="16">
        <v>41.955739864835103</v>
      </c>
      <c r="I12" s="16">
        <v>40.117960073478002</v>
      </c>
      <c r="J12" s="16">
        <v>43.868801116943402</v>
      </c>
      <c r="K12" s="17">
        <v>40.570091247558601</v>
      </c>
      <c r="L12" s="3" t="s">
        <v>11</v>
      </c>
      <c r="M12">
        <v>25</v>
      </c>
      <c r="N12" s="1">
        <f t="shared" si="4"/>
        <v>19.247492225024097</v>
      </c>
      <c r="O12" s="1">
        <f t="shared" si="5"/>
        <v>19.819611031341203</v>
      </c>
      <c r="P12" s="1">
        <f t="shared" si="6"/>
        <v>19.255407384779403</v>
      </c>
      <c r="Q12" s="1">
        <f t="shared" si="7"/>
        <v>24.181273344406399</v>
      </c>
      <c r="R12" s="1">
        <f t="shared" si="8"/>
        <v>15.408395100384197</v>
      </c>
      <c r="S12" s="1">
        <f t="shared" si="9"/>
        <v>16.955739864835103</v>
      </c>
      <c r="T12" s="1">
        <f t="shared" si="10"/>
        <v>15.117960073478002</v>
      </c>
      <c r="U12" s="1">
        <f t="shared" si="11"/>
        <v>18.868801116943402</v>
      </c>
      <c r="V12" s="1">
        <f t="shared" si="12"/>
        <v>15.570091247558601</v>
      </c>
      <c r="W12" s="13">
        <f t="shared" si="13"/>
        <v>15.117960073478002</v>
      </c>
      <c r="X12" s="8" t="str">
        <f t="shared" si="14"/>
        <v/>
      </c>
      <c r="Y12" s="9" t="str">
        <f t="shared" si="15"/>
        <v/>
      </c>
      <c r="Z12" s="9" t="str">
        <f t="shared" si="16"/>
        <v/>
      </c>
      <c r="AA12" s="9" t="str">
        <f t="shared" si="17"/>
        <v/>
      </c>
      <c r="AB12" s="9" t="str">
        <f t="shared" si="18"/>
        <v/>
      </c>
      <c r="AC12" s="9" t="str">
        <f t="shared" si="19"/>
        <v/>
      </c>
      <c r="AD12" s="9">
        <f t="shared" si="20"/>
        <v>1</v>
      </c>
      <c r="AE12" s="9" t="str">
        <f t="shared" si="21"/>
        <v/>
      </c>
      <c r="AF12" s="9" t="str">
        <f t="shared" si="22"/>
        <v/>
      </c>
      <c r="AG12" s="15" t="str">
        <f t="shared" si="23"/>
        <v/>
      </c>
      <c r="AH12" s="16" t="str">
        <f t="shared" si="0"/>
        <v/>
      </c>
      <c r="AI12" s="16" t="str">
        <f t="shared" si="0"/>
        <v/>
      </c>
      <c r="AJ12" s="16" t="str">
        <f t="shared" si="0"/>
        <v/>
      </c>
      <c r="AK12" s="16" t="str">
        <f t="shared" si="0"/>
        <v/>
      </c>
      <c r="AL12" s="16" t="str">
        <f t="shared" si="0"/>
        <v/>
      </c>
      <c r="AM12" s="16" t="str">
        <f t="shared" si="0"/>
        <v/>
      </c>
      <c r="AN12" s="16" t="str">
        <f t="shared" si="0"/>
        <v/>
      </c>
      <c r="AO12" s="17" t="str">
        <f t="shared" si="0"/>
        <v/>
      </c>
      <c r="AP12" s="23" t="str">
        <f t="shared" si="24"/>
        <v/>
      </c>
      <c r="AQ12" s="22" t="str">
        <f t="shared" si="1"/>
        <v/>
      </c>
      <c r="AR12" s="22" t="str">
        <f t="shared" si="1"/>
        <v/>
      </c>
      <c r="AS12" s="22" t="str">
        <f t="shared" si="1"/>
        <v/>
      </c>
      <c r="AT12" s="22" t="str">
        <f t="shared" si="1"/>
        <v/>
      </c>
      <c r="AU12" s="22" t="str">
        <f t="shared" si="1"/>
        <v/>
      </c>
      <c r="AV12" s="22" t="str">
        <f t="shared" si="1"/>
        <v/>
      </c>
      <c r="AW12" s="22" t="str">
        <f t="shared" si="1"/>
        <v/>
      </c>
      <c r="AX12" s="24" t="str">
        <f t="shared" si="1"/>
        <v/>
      </c>
      <c r="AY12" s="23" t="str">
        <f t="shared" si="25"/>
        <v/>
      </c>
      <c r="AZ12" s="22" t="str">
        <f t="shared" si="2"/>
        <v/>
      </c>
      <c r="BA12" s="22" t="str">
        <f t="shared" si="2"/>
        <v/>
      </c>
      <c r="BB12" s="22" t="str">
        <f t="shared" si="2"/>
        <v/>
      </c>
      <c r="BC12" s="22" t="str">
        <f t="shared" si="2"/>
        <v/>
      </c>
      <c r="BD12" s="22" t="str">
        <f t="shared" si="2"/>
        <v/>
      </c>
      <c r="BE12" s="22" t="str">
        <f t="shared" si="2"/>
        <v/>
      </c>
      <c r="BF12" s="22" t="str">
        <f t="shared" si="2"/>
        <v/>
      </c>
      <c r="BG12" s="24" t="str">
        <f t="shared" si="2"/>
        <v/>
      </c>
      <c r="BH12" s="22" t="str">
        <f t="shared" si="26"/>
        <v>gbm</v>
      </c>
    </row>
    <row r="13" spans="1:60" x14ac:dyDescent="0.25">
      <c r="A13" t="s">
        <v>28</v>
      </c>
      <c r="B13" t="str">
        <f t="shared" si="3"/>
        <v>gbm</v>
      </c>
      <c r="C13" s="15">
        <v>43.0226437335184</v>
      </c>
      <c r="D13" s="16">
        <v>43.577232647516396</v>
      </c>
      <c r="E13" s="16">
        <v>43.076277875014</v>
      </c>
      <c r="F13" s="16">
        <v>45.955545830362198</v>
      </c>
      <c r="G13" s="16">
        <v>55.4364783293884</v>
      </c>
      <c r="H13" s="16">
        <v>48.625871381715399</v>
      </c>
      <c r="I13" s="16">
        <v>39.896217685306901</v>
      </c>
      <c r="J13" s="16">
        <v>45.522174835205099</v>
      </c>
      <c r="K13" s="17">
        <v>52.876228332519503</v>
      </c>
      <c r="L13" s="3" t="s">
        <v>11</v>
      </c>
      <c r="M13">
        <v>30.5</v>
      </c>
      <c r="N13" s="1">
        <f t="shared" si="4"/>
        <v>12.5226437335184</v>
      </c>
      <c r="O13" s="1">
        <f t="shared" si="5"/>
        <v>13.077232647516396</v>
      </c>
      <c r="P13" s="1">
        <f t="shared" si="6"/>
        <v>12.576277875014</v>
      </c>
      <c r="Q13" s="1">
        <f t="shared" si="7"/>
        <v>15.455545830362198</v>
      </c>
      <c r="R13" s="1">
        <f t="shared" si="8"/>
        <v>24.9364783293884</v>
      </c>
      <c r="S13" s="1">
        <f t="shared" si="9"/>
        <v>18.125871381715399</v>
      </c>
      <c r="T13" s="1">
        <f t="shared" si="10"/>
        <v>9.396217685306901</v>
      </c>
      <c r="U13" s="1">
        <f t="shared" si="11"/>
        <v>15.022174835205099</v>
      </c>
      <c r="V13" s="1">
        <f t="shared" si="12"/>
        <v>22.376228332519503</v>
      </c>
      <c r="W13" s="13">
        <f t="shared" si="13"/>
        <v>9.396217685306901</v>
      </c>
      <c r="X13" s="8" t="str">
        <f t="shared" si="14"/>
        <v/>
      </c>
      <c r="Y13" s="9" t="str">
        <f t="shared" si="15"/>
        <v/>
      </c>
      <c r="Z13" s="9" t="str">
        <f t="shared" si="16"/>
        <v/>
      </c>
      <c r="AA13" s="9" t="str">
        <f t="shared" si="17"/>
        <v/>
      </c>
      <c r="AB13" s="9" t="str">
        <f t="shared" si="18"/>
        <v/>
      </c>
      <c r="AC13" s="9" t="str">
        <f t="shared" si="19"/>
        <v/>
      </c>
      <c r="AD13" s="9">
        <f t="shared" si="20"/>
        <v>1</v>
      </c>
      <c r="AE13" s="9" t="str">
        <f t="shared" si="21"/>
        <v/>
      </c>
      <c r="AF13" s="9" t="str">
        <f t="shared" si="22"/>
        <v/>
      </c>
      <c r="AG13" s="15" t="str">
        <f t="shared" si="23"/>
        <v/>
      </c>
      <c r="AH13" s="16" t="str">
        <f t="shared" si="0"/>
        <v/>
      </c>
      <c r="AI13" s="16" t="str">
        <f t="shared" si="0"/>
        <v/>
      </c>
      <c r="AJ13" s="16" t="str">
        <f t="shared" si="0"/>
        <v/>
      </c>
      <c r="AK13" s="16" t="str">
        <f t="shared" si="0"/>
        <v/>
      </c>
      <c r="AL13" s="16" t="str">
        <f t="shared" si="0"/>
        <v/>
      </c>
      <c r="AM13" s="16" t="str">
        <f t="shared" si="0"/>
        <v/>
      </c>
      <c r="AN13" s="16" t="str">
        <f t="shared" si="0"/>
        <v/>
      </c>
      <c r="AO13" s="17" t="str">
        <f t="shared" si="0"/>
        <v/>
      </c>
      <c r="AP13" s="23" t="str">
        <f t="shared" si="24"/>
        <v/>
      </c>
      <c r="AQ13" s="22" t="str">
        <f t="shared" si="1"/>
        <v/>
      </c>
      <c r="AR13" s="22" t="str">
        <f t="shared" si="1"/>
        <v/>
      </c>
      <c r="AS13" s="22" t="str">
        <f t="shared" si="1"/>
        <v/>
      </c>
      <c r="AT13" s="22" t="str">
        <f t="shared" si="1"/>
        <v/>
      </c>
      <c r="AU13" s="22" t="str">
        <f t="shared" si="1"/>
        <v/>
      </c>
      <c r="AV13" s="22">
        <f t="shared" si="1"/>
        <v>1</v>
      </c>
      <c r="AW13" s="22" t="str">
        <f t="shared" si="1"/>
        <v/>
      </c>
      <c r="AX13" s="24" t="str">
        <f t="shared" si="1"/>
        <v/>
      </c>
      <c r="AY13" s="23">
        <f t="shared" si="25"/>
        <v>1</v>
      </c>
      <c r="AZ13" s="22">
        <f t="shared" si="2"/>
        <v>1</v>
      </c>
      <c r="BA13" s="22">
        <f t="shared" si="2"/>
        <v>1</v>
      </c>
      <c r="BB13" s="22" t="str">
        <f t="shared" si="2"/>
        <v/>
      </c>
      <c r="BC13" s="22" t="str">
        <f t="shared" si="2"/>
        <v/>
      </c>
      <c r="BD13" s="22" t="str">
        <f t="shared" si="2"/>
        <v/>
      </c>
      <c r="BE13" s="22">
        <f t="shared" si="2"/>
        <v>1</v>
      </c>
      <c r="BF13" s="22" t="str">
        <f t="shared" si="2"/>
        <v/>
      </c>
      <c r="BG13" s="24" t="str">
        <f t="shared" si="2"/>
        <v/>
      </c>
      <c r="BH13" s="22" t="str">
        <f t="shared" si="26"/>
        <v>gbm</v>
      </c>
    </row>
    <row r="14" spans="1:60" x14ac:dyDescent="0.25">
      <c r="A14" t="s">
        <v>30</v>
      </c>
      <c r="B14" t="str">
        <f t="shared" si="3"/>
        <v>linReg</v>
      </c>
      <c r="C14" s="15">
        <v>35.376189641307803</v>
      </c>
      <c r="D14" s="16">
        <v>35.7169002461617</v>
      </c>
      <c r="E14" s="16">
        <v>35.519228525426897</v>
      </c>
      <c r="F14" s="16">
        <v>47.587859503974897</v>
      </c>
      <c r="G14" s="16">
        <v>36.859589436074003</v>
      </c>
      <c r="H14" s="16">
        <v>39.040525527830198</v>
      </c>
      <c r="I14" s="16">
        <v>37.176113406537802</v>
      </c>
      <c r="J14" s="16">
        <v>42.339672088622997</v>
      </c>
      <c r="K14" s="17">
        <v>57.156246185302699</v>
      </c>
      <c r="L14" s="3" t="s">
        <v>11</v>
      </c>
      <c r="M14">
        <v>17</v>
      </c>
      <c r="N14" s="1">
        <f t="shared" si="4"/>
        <v>18.376189641307803</v>
      </c>
      <c r="O14" s="1">
        <f t="shared" si="5"/>
        <v>18.7169002461617</v>
      </c>
      <c r="P14" s="1">
        <f t="shared" si="6"/>
        <v>18.519228525426897</v>
      </c>
      <c r="Q14" s="1">
        <f t="shared" si="7"/>
        <v>30.587859503974897</v>
      </c>
      <c r="R14" s="1">
        <f t="shared" si="8"/>
        <v>19.859589436074003</v>
      </c>
      <c r="S14" s="1">
        <f t="shared" si="9"/>
        <v>22.040525527830198</v>
      </c>
      <c r="T14" s="1">
        <f t="shared" si="10"/>
        <v>20.176113406537802</v>
      </c>
      <c r="U14" s="1">
        <f t="shared" si="11"/>
        <v>25.339672088622997</v>
      </c>
      <c r="V14" s="1">
        <f t="shared" si="12"/>
        <v>40.156246185302699</v>
      </c>
      <c r="W14" s="13">
        <f t="shared" si="13"/>
        <v>18.376189641307803</v>
      </c>
      <c r="X14" s="8">
        <f t="shared" si="14"/>
        <v>1</v>
      </c>
      <c r="Y14" s="9" t="str">
        <f t="shared" si="15"/>
        <v/>
      </c>
      <c r="Z14" s="9" t="str">
        <f t="shared" si="16"/>
        <v/>
      </c>
      <c r="AA14" s="9" t="str">
        <f t="shared" si="17"/>
        <v/>
      </c>
      <c r="AB14" s="9" t="str">
        <f t="shared" si="18"/>
        <v/>
      </c>
      <c r="AC14" s="9" t="str">
        <f t="shared" si="19"/>
        <v/>
      </c>
      <c r="AD14" s="9" t="str">
        <f t="shared" si="20"/>
        <v/>
      </c>
      <c r="AE14" s="9" t="str">
        <f t="shared" si="21"/>
        <v/>
      </c>
      <c r="AF14" s="9" t="str">
        <f t="shared" si="22"/>
        <v/>
      </c>
      <c r="AG14" s="15" t="str">
        <f t="shared" si="23"/>
        <v/>
      </c>
      <c r="AH14" s="16" t="str">
        <f t="shared" si="0"/>
        <v/>
      </c>
      <c r="AI14" s="16" t="str">
        <f t="shared" si="0"/>
        <v/>
      </c>
      <c r="AJ14" s="16" t="str">
        <f t="shared" si="0"/>
        <v/>
      </c>
      <c r="AK14" s="16" t="str">
        <f t="shared" si="0"/>
        <v/>
      </c>
      <c r="AL14" s="16" t="str">
        <f t="shared" si="0"/>
        <v/>
      </c>
      <c r="AM14" s="16" t="str">
        <f t="shared" si="0"/>
        <v/>
      </c>
      <c r="AN14" s="16" t="str">
        <f t="shared" si="0"/>
        <v/>
      </c>
      <c r="AO14" s="17" t="str">
        <f t="shared" si="0"/>
        <v/>
      </c>
      <c r="AP14" s="23" t="str">
        <f t="shared" si="24"/>
        <v/>
      </c>
      <c r="AQ14" s="22" t="str">
        <f t="shared" si="1"/>
        <v/>
      </c>
      <c r="AR14" s="22" t="str">
        <f t="shared" si="1"/>
        <v/>
      </c>
      <c r="AS14" s="22" t="str">
        <f t="shared" si="1"/>
        <v/>
      </c>
      <c r="AT14" s="22" t="str">
        <f t="shared" si="1"/>
        <v/>
      </c>
      <c r="AU14" s="22" t="str">
        <f t="shared" si="1"/>
        <v/>
      </c>
      <c r="AV14" s="22" t="str">
        <f t="shared" si="1"/>
        <v/>
      </c>
      <c r="AW14" s="22" t="str">
        <f t="shared" si="1"/>
        <v/>
      </c>
      <c r="AX14" s="24" t="str">
        <f t="shared" si="1"/>
        <v/>
      </c>
      <c r="AY14" s="23" t="str">
        <f t="shared" si="25"/>
        <v/>
      </c>
      <c r="AZ14" s="22" t="str">
        <f t="shared" si="2"/>
        <v/>
      </c>
      <c r="BA14" s="22" t="str">
        <f t="shared" si="2"/>
        <v/>
      </c>
      <c r="BB14" s="22" t="str">
        <f t="shared" si="2"/>
        <v/>
      </c>
      <c r="BC14" s="22" t="str">
        <f t="shared" si="2"/>
        <v/>
      </c>
      <c r="BD14" s="22" t="str">
        <f t="shared" si="2"/>
        <v/>
      </c>
      <c r="BE14" s="22" t="str">
        <f t="shared" si="2"/>
        <v/>
      </c>
      <c r="BF14" s="22" t="str">
        <f t="shared" si="2"/>
        <v/>
      </c>
      <c r="BG14" s="24" t="str">
        <f t="shared" si="2"/>
        <v/>
      </c>
      <c r="BH14" s="22" t="str">
        <f t="shared" si="26"/>
        <v>linReg</v>
      </c>
    </row>
    <row r="15" spans="1:60" x14ac:dyDescent="0.25">
      <c r="A15" t="s">
        <v>31</v>
      </c>
      <c r="B15" t="str">
        <f t="shared" si="3"/>
        <v>svm</v>
      </c>
      <c r="C15" s="15">
        <v>30.5456641703088</v>
      </c>
      <c r="D15" s="16">
        <v>31.0481530114081</v>
      </c>
      <c r="E15" s="16">
        <v>30.5389758338425</v>
      </c>
      <c r="F15" s="16">
        <v>27.0997718993608</v>
      </c>
      <c r="G15" s="16">
        <v>34.8910590425468</v>
      </c>
      <c r="H15" s="16">
        <v>30.102371843154799</v>
      </c>
      <c r="I15" s="16">
        <v>24.634583276744099</v>
      </c>
      <c r="J15" s="16">
        <v>28.202400207519499</v>
      </c>
      <c r="K15" s="17">
        <v>34.435386657714801</v>
      </c>
      <c r="L15" s="3" t="s">
        <v>11</v>
      </c>
      <c r="M15">
        <v>56</v>
      </c>
      <c r="N15" s="1">
        <f t="shared" si="4"/>
        <v>25.4543358296912</v>
      </c>
      <c r="O15" s="1">
        <f t="shared" si="5"/>
        <v>24.9518469885919</v>
      </c>
      <c r="P15" s="1">
        <f t="shared" si="6"/>
        <v>25.4610241661575</v>
      </c>
      <c r="Q15" s="1">
        <f t="shared" si="7"/>
        <v>28.9002281006392</v>
      </c>
      <c r="R15" s="1">
        <f t="shared" si="8"/>
        <v>21.1089409574532</v>
      </c>
      <c r="S15" s="1">
        <f t="shared" si="9"/>
        <v>25.897628156845201</v>
      </c>
      <c r="T15" s="1">
        <f t="shared" si="10"/>
        <v>31.365416723255901</v>
      </c>
      <c r="U15" s="1">
        <f t="shared" si="11"/>
        <v>27.797599792480501</v>
      </c>
      <c r="V15" s="1">
        <f t="shared" si="12"/>
        <v>21.564613342285199</v>
      </c>
      <c r="W15" s="13">
        <f t="shared" si="13"/>
        <v>21.1089409574532</v>
      </c>
      <c r="X15" s="8" t="str">
        <f t="shared" si="14"/>
        <v/>
      </c>
      <c r="Y15" s="9" t="str">
        <f t="shared" si="15"/>
        <v/>
      </c>
      <c r="Z15" s="9" t="str">
        <f t="shared" si="16"/>
        <v/>
      </c>
      <c r="AA15" s="9" t="str">
        <f t="shared" si="17"/>
        <v/>
      </c>
      <c r="AB15" s="9">
        <f t="shared" si="18"/>
        <v>1</v>
      </c>
      <c r="AC15" s="9" t="str">
        <f t="shared" si="19"/>
        <v/>
      </c>
      <c r="AD15" s="9" t="str">
        <f t="shared" si="20"/>
        <v/>
      </c>
      <c r="AE15" s="9" t="str">
        <f t="shared" si="21"/>
        <v/>
      </c>
      <c r="AF15" s="9" t="str">
        <f t="shared" si="22"/>
        <v/>
      </c>
      <c r="AG15" s="15" t="str">
        <f t="shared" si="23"/>
        <v/>
      </c>
      <c r="AH15" s="16" t="str">
        <f t="shared" si="0"/>
        <v/>
      </c>
      <c r="AI15" s="16" t="str">
        <f t="shared" si="0"/>
        <v/>
      </c>
      <c r="AJ15" s="16" t="str">
        <f t="shared" si="0"/>
        <v/>
      </c>
      <c r="AK15" s="16" t="str">
        <f t="shared" si="0"/>
        <v/>
      </c>
      <c r="AL15" s="16" t="str">
        <f t="shared" si="0"/>
        <v/>
      </c>
      <c r="AM15" s="16" t="str">
        <f t="shared" si="0"/>
        <v/>
      </c>
      <c r="AN15" s="16" t="str">
        <f t="shared" si="0"/>
        <v/>
      </c>
      <c r="AO15" s="17" t="str">
        <f t="shared" si="0"/>
        <v/>
      </c>
      <c r="AP15" s="23" t="str">
        <f t="shared" si="24"/>
        <v/>
      </c>
      <c r="AQ15" s="22" t="str">
        <f t="shared" si="1"/>
        <v/>
      </c>
      <c r="AR15" s="22" t="str">
        <f t="shared" si="1"/>
        <v/>
      </c>
      <c r="AS15" s="22" t="str">
        <f t="shared" si="1"/>
        <v/>
      </c>
      <c r="AT15" s="22" t="str">
        <f t="shared" si="1"/>
        <v/>
      </c>
      <c r="AU15" s="22" t="str">
        <f t="shared" si="1"/>
        <v/>
      </c>
      <c r="AV15" s="22" t="str">
        <f t="shared" si="1"/>
        <v/>
      </c>
      <c r="AW15" s="22" t="str">
        <f t="shared" si="1"/>
        <v/>
      </c>
      <c r="AX15" s="24" t="str">
        <f t="shared" si="1"/>
        <v/>
      </c>
      <c r="AY15" s="23" t="str">
        <f t="shared" si="25"/>
        <v/>
      </c>
      <c r="AZ15" s="22" t="str">
        <f t="shared" si="2"/>
        <v/>
      </c>
      <c r="BA15" s="22" t="str">
        <f t="shared" si="2"/>
        <v/>
      </c>
      <c r="BB15" s="22" t="str">
        <f t="shared" si="2"/>
        <v/>
      </c>
      <c r="BC15" s="22" t="str">
        <f t="shared" si="2"/>
        <v/>
      </c>
      <c r="BD15" s="22" t="str">
        <f t="shared" si="2"/>
        <v/>
      </c>
      <c r="BE15" s="22" t="str">
        <f t="shared" si="2"/>
        <v/>
      </c>
      <c r="BF15" s="22" t="str">
        <f t="shared" si="2"/>
        <v/>
      </c>
      <c r="BG15" s="24" t="str">
        <f t="shared" si="2"/>
        <v/>
      </c>
      <c r="BH15" s="22" t="str">
        <f t="shared" si="26"/>
        <v>svm</v>
      </c>
    </row>
    <row r="16" spans="1:60" x14ac:dyDescent="0.25">
      <c r="A16" t="s">
        <v>33</v>
      </c>
      <c r="B16" t="str">
        <f t="shared" si="3"/>
        <v>gbm</v>
      </c>
      <c r="C16" s="15">
        <v>39.896111680901797</v>
      </c>
      <c r="D16" s="16">
        <v>40.196449082345197</v>
      </c>
      <c r="E16" s="16">
        <v>39.9049022646008</v>
      </c>
      <c r="F16" s="16">
        <v>41.378325530392601</v>
      </c>
      <c r="G16" s="16">
        <v>47.252420299487397</v>
      </c>
      <c r="H16" s="16">
        <v>39.738842065579902</v>
      </c>
      <c r="I16" s="16">
        <v>36.616906419269299</v>
      </c>
      <c r="J16" s="16">
        <v>38.416900634765597</v>
      </c>
      <c r="K16" s="17">
        <v>22.6119499206543</v>
      </c>
      <c r="L16" s="3" t="s">
        <v>11</v>
      </c>
      <c r="M16">
        <v>30.5</v>
      </c>
      <c r="N16" s="1">
        <f t="shared" si="4"/>
        <v>9.3961116809017966</v>
      </c>
      <c r="O16" s="1">
        <f t="shared" si="5"/>
        <v>9.6964490823451968</v>
      </c>
      <c r="P16" s="1">
        <f t="shared" si="6"/>
        <v>9.4049022646007998</v>
      </c>
      <c r="Q16" s="1">
        <f t="shared" si="7"/>
        <v>10.878325530392601</v>
      </c>
      <c r="R16" s="1">
        <f t="shared" si="8"/>
        <v>16.752420299487397</v>
      </c>
      <c r="S16" s="1">
        <f t="shared" si="9"/>
        <v>9.2388420655799024</v>
      </c>
      <c r="T16" s="1">
        <f t="shared" si="10"/>
        <v>6.1169064192692986</v>
      </c>
      <c r="U16" s="1">
        <f t="shared" si="11"/>
        <v>7.9169006347655966</v>
      </c>
      <c r="V16" s="1">
        <f t="shared" si="12"/>
        <v>7.8880500793456996</v>
      </c>
      <c r="W16" s="13">
        <f t="shared" si="13"/>
        <v>6.1169064192692986</v>
      </c>
      <c r="X16" s="8" t="str">
        <f t="shared" si="14"/>
        <v/>
      </c>
      <c r="Y16" s="9" t="str">
        <f t="shared" si="15"/>
        <v/>
      </c>
      <c r="Z16" s="9" t="str">
        <f t="shared" si="16"/>
        <v/>
      </c>
      <c r="AA16" s="9" t="str">
        <f t="shared" si="17"/>
        <v/>
      </c>
      <c r="AB16" s="9" t="str">
        <f t="shared" si="18"/>
        <v/>
      </c>
      <c r="AC16" s="9" t="str">
        <f t="shared" si="19"/>
        <v/>
      </c>
      <c r="AD16" s="9">
        <f t="shared" si="20"/>
        <v>1</v>
      </c>
      <c r="AE16" s="9" t="str">
        <f t="shared" si="21"/>
        <v/>
      </c>
      <c r="AF16" s="9" t="str">
        <f t="shared" si="22"/>
        <v/>
      </c>
      <c r="AG16" s="15" t="str">
        <f t="shared" si="23"/>
        <v/>
      </c>
      <c r="AH16" s="16" t="str">
        <f t="shared" si="0"/>
        <v/>
      </c>
      <c r="AI16" s="16" t="str">
        <f t="shared" si="0"/>
        <v/>
      </c>
      <c r="AJ16" s="16" t="str">
        <f t="shared" si="0"/>
        <v/>
      </c>
      <c r="AK16" s="16" t="str">
        <f t="shared" si="0"/>
        <v/>
      </c>
      <c r="AL16" s="16" t="str">
        <f t="shared" si="0"/>
        <v/>
      </c>
      <c r="AM16" s="16" t="str">
        <f t="shared" si="0"/>
        <v/>
      </c>
      <c r="AN16" s="16" t="str">
        <f t="shared" si="0"/>
        <v/>
      </c>
      <c r="AO16" s="17" t="str">
        <f t="shared" si="0"/>
        <v/>
      </c>
      <c r="AP16" s="23">
        <f t="shared" si="24"/>
        <v>1</v>
      </c>
      <c r="AQ16" s="22">
        <f t="shared" si="1"/>
        <v>1</v>
      </c>
      <c r="AR16" s="22">
        <f t="shared" si="1"/>
        <v>1</v>
      </c>
      <c r="AS16" s="22" t="str">
        <f t="shared" si="1"/>
        <v/>
      </c>
      <c r="AT16" s="22" t="str">
        <f t="shared" si="1"/>
        <v/>
      </c>
      <c r="AU16" s="22">
        <f t="shared" si="1"/>
        <v>1</v>
      </c>
      <c r="AV16" s="22">
        <f t="shared" si="1"/>
        <v>1</v>
      </c>
      <c r="AW16" s="22">
        <f t="shared" si="1"/>
        <v>1</v>
      </c>
      <c r="AX16" s="24">
        <f t="shared" si="1"/>
        <v>1</v>
      </c>
      <c r="AY16" s="23">
        <f t="shared" si="25"/>
        <v>1</v>
      </c>
      <c r="AZ16" s="22">
        <f t="shared" si="2"/>
        <v>1</v>
      </c>
      <c r="BA16" s="22">
        <f t="shared" si="2"/>
        <v>1</v>
      </c>
      <c r="BB16" s="22">
        <f t="shared" si="2"/>
        <v>1</v>
      </c>
      <c r="BC16" s="22" t="str">
        <f t="shared" si="2"/>
        <v/>
      </c>
      <c r="BD16" s="22">
        <f t="shared" si="2"/>
        <v>1</v>
      </c>
      <c r="BE16" s="22">
        <f t="shared" si="2"/>
        <v>1</v>
      </c>
      <c r="BF16" s="22">
        <f t="shared" si="2"/>
        <v>1</v>
      </c>
      <c r="BG16" s="24">
        <f t="shared" si="2"/>
        <v>1</v>
      </c>
      <c r="BH16" s="22" t="str">
        <f t="shared" si="26"/>
        <v>gbm</v>
      </c>
    </row>
    <row r="17" spans="1:60" x14ac:dyDescent="0.25">
      <c r="A17" t="s">
        <v>35</v>
      </c>
      <c r="B17" t="str">
        <f t="shared" si="3"/>
        <v>svm</v>
      </c>
      <c r="C17" s="15">
        <v>30.133043693859499</v>
      </c>
      <c r="D17" s="16">
        <v>30.583228361627501</v>
      </c>
      <c r="E17" s="16">
        <v>30.1673005567724</v>
      </c>
      <c r="F17" s="16">
        <v>26.303064979144999</v>
      </c>
      <c r="G17" s="16">
        <v>38.532331609033101</v>
      </c>
      <c r="H17" s="16">
        <v>29.096622429077598</v>
      </c>
      <c r="I17" s="16">
        <v>24.868335690558599</v>
      </c>
      <c r="J17" s="16">
        <v>26.681699752807599</v>
      </c>
      <c r="K17" s="17">
        <v>24.4131755828857</v>
      </c>
      <c r="L17" s="3" t="s">
        <v>11</v>
      </c>
      <c r="M17">
        <v>68</v>
      </c>
      <c r="N17" s="1">
        <f t="shared" si="4"/>
        <v>37.866956306140501</v>
      </c>
      <c r="O17" s="1">
        <f t="shared" si="5"/>
        <v>37.416771638372495</v>
      </c>
      <c r="P17" s="1">
        <f t="shared" si="6"/>
        <v>37.832699443227597</v>
      </c>
      <c r="Q17" s="1">
        <f t="shared" si="7"/>
        <v>41.696935020855001</v>
      </c>
      <c r="R17" s="1">
        <f t="shared" si="8"/>
        <v>29.467668390966899</v>
      </c>
      <c r="S17" s="1">
        <f t="shared" si="9"/>
        <v>38.903377570922402</v>
      </c>
      <c r="T17" s="1">
        <f t="shared" si="10"/>
        <v>43.131664309441405</v>
      </c>
      <c r="U17" s="1">
        <f t="shared" si="11"/>
        <v>41.318300247192397</v>
      </c>
      <c r="V17" s="1">
        <f t="shared" si="12"/>
        <v>43.5868244171143</v>
      </c>
      <c r="W17" s="13">
        <f t="shared" si="13"/>
        <v>29.467668390966899</v>
      </c>
      <c r="X17" s="8" t="str">
        <f t="shared" si="14"/>
        <v/>
      </c>
      <c r="Y17" s="9" t="str">
        <f t="shared" si="15"/>
        <v/>
      </c>
      <c r="Z17" s="9" t="str">
        <f t="shared" si="16"/>
        <v/>
      </c>
      <c r="AA17" s="9" t="str">
        <f t="shared" si="17"/>
        <v/>
      </c>
      <c r="AB17" s="9">
        <f t="shared" si="18"/>
        <v>1</v>
      </c>
      <c r="AC17" s="9" t="str">
        <f t="shared" si="19"/>
        <v/>
      </c>
      <c r="AD17" s="9" t="str">
        <f t="shared" si="20"/>
        <v/>
      </c>
      <c r="AE17" s="9" t="str">
        <f t="shared" si="21"/>
        <v/>
      </c>
      <c r="AF17" s="9" t="str">
        <f t="shared" si="22"/>
        <v/>
      </c>
      <c r="AG17" s="15" t="str">
        <f t="shared" si="23"/>
        <v/>
      </c>
      <c r="AH17" s="16" t="str">
        <f t="shared" si="0"/>
        <v/>
      </c>
      <c r="AI17" s="16" t="str">
        <f t="shared" si="0"/>
        <v/>
      </c>
      <c r="AJ17" s="16" t="str">
        <f t="shared" si="0"/>
        <v/>
      </c>
      <c r="AK17" s="16" t="str">
        <f t="shared" si="0"/>
        <v/>
      </c>
      <c r="AL17" s="16" t="str">
        <f t="shared" si="0"/>
        <v/>
      </c>
      <c r="AM17" s="16" t="str">
        <f t="shared" si="0"/>
        <v/>
      </c>
      <c r="AN17" s="16" t="str">
        <f t="shared" si="0"/>
        <v/>
      </c>
      <c r="AO17" s="17" t="str">
        <f t="shared" si="0"/>
        <v/>
      </c>
      <c r="AP17" s="23" t="str">
        <f t="shared" si="24"/>
        <v/>
      </c>
      <c r="AQ17" s="22" t="str">
        <f t="shared" si="1"/>
        <v/>
      </c>
      <c r="AR17" s="22" t="str">
        <f t="shared" si="1"/>
        <v/>
      </c>
      <c r="AS17" s="22" t="str">
        <f t="shared" si="1"/>
        <v/>
      </c>
      <c r="AT17" s="22" t="str">
        <f t="shared" si="1"/>
        <v/>
      </c>
      <c r="AU17" s="22" t="str">
        <f t="shared" si="1"/>
        <v/>
      </c>
      <c r="AV17" s="22" t="str">
        <f t="shared" si="1"/>
        <v/>
      </c>
      <c r="AW17" s="22" t="str">
        <f t="shared" si="1"/>
        <v/>
      </c>
      <c r="AX17" s="24" t="str">
        <f t="shared" si="1"/>
        <v/>
      </c>
      <c r="AY17" s="23" t="str">
        <f t="shared" si="25"/>
        <v/>
      </c>
      <c r="AZ17" s="22" t="str">
        <f t="shared" si="2"/>
        <v/>
      </c>
      <c r="BA17" s="22" t="str">
        <f t="shared" si="2"/>
        <v/>
      </c>
      <c r="BB17" s="22" t="str">
        <f t="shared" si="2"/>
        <v/>
      </c>
      <c r="BC17" s="22" t="str">
        <f t="shared" si="2"/>
        <v/>
      </c>
      <c r="BD17" s="22" t="str">
        <f t="shared" si="2"/>
        <v/>
      </c>
      <c r="BE17" s="22" t="str">
        <f t="shared" si="2"/>
        <v/>
      </c>
      <c r="BF17" s="22" t="str">
        <f t="shared" si="2"/>
        <v/>
      </c>
      <c r="BG17" s="24" t="str">
        <f t="shared" si="2"/>
        <v/>
      </c>
      <c r="BH17" s="22" t="str">
        <f t="shared" si="26"/>
        <v>svm</v>
      </c>
    </row>
    <row r="18" spans="1:60" x14ac:dyDescent="0.25">
      <c r="A18" t="s">
        <v>36</v>
      </c>
      <c r="B18" t="str">
        <f t="shared" si="3"/>
        <v>gbm</v>
      </c>
      <c r="C18" s="15">
        <v>22.894293108849801</v>
      </c>
      <c r="D18" s="16">
        <v>23.585947244102499</v>
      </c>
      <c r="E18" s="16">
        <v>23.060312819042199</v>
      </c>
      <c r="F18" s="16">
        <v>21.1794548180828</v>
      </c>
      <c r="G18" s="16">
        <v>42.990705713341299</v>
      </c>
      <c r="H18" s="16">
        <v>37.373145789638599</v>
      </c>
      <c r="I18" s="16">
        <v>20.542761359951001</v>
      </c>
      <c r="J18" s="16">
        <v>25.585506439208999</v>
      </c>
      <c r="K18" s="17">
        <v>39.283653259277301</v>
      </c>
      <c r="L18" s="3" t="s">
        <v>11</v>
      </c>
      <c r="M18">
        <v>18</v>
      </c>
      <c r="N18" s="1">
        <f t="shared" si="4"/>
        <v>4.8942931088498014</v>
      </c>
      <c r="O18" s="1">
        <f t="shared" si="5"/>
        <v>5.5859472441024991</v>
      </c>
      <c r="P18" s="1">
        <f t="shared" si="6"/>
        <v>5.0603128190421991</v>
      </c>
      <c r="Q18" s="1">
        <f t="shared" si="7"/>
        <v>3.1794548180827995</v>
      </c>
      <c r="R18" s="1">
        <f t="shared" si="8"/>
        <v>24.990705713341299</v>
      </c>
      <c r="S18" s="1">
        <f t="shared" si="9"/>
        <v>19.373145789638599</v>
      </c>
      <c r="T18" s="1">
        <f t="shared" si="10"/>
        <v>2.5427613599510011</v>
      </c>
      <c r="U18" s="1">
        <f t="shared" si="11"/>
        <v>7.5855064392089986</v>
      </c>
      <c r="V18" s="1">
        <f t="shared" si="12"/>
        <v>21.283653259277301</v>
      </c>
      <c r="W18" s="13">
        <f t="shared" si="13"/>
        <v>2.5427613599510011</v>
      </c>
      <c r="X18" s="8" t="str">
        <f t="shared" si="14"/>
        <v/>
      </c>
      <c r="Y18" s="9" t="str">
        <f t="shared" si="15"/>
        <v/>
      </c>
      <c r="Z18" s="9" t="str">
        <f t="shared" si="16"/>
        <v/>
      </c>
      <c r="AA18" s="9" t="str">
        <f t="shared" si="17"/>
        <v/>
      </c>
      <c r="AB18" s="9" t="str">
        <f t="shared" si="18"/>
        <v/>
      </c>
      <c r="AC18" s="9" t="str">
        <f t="shared" si="19"/>
        <v/>
      </c>
      <c r="AD18" s="9">
        <f t="shared" si="20"/>
        <v>1</v>
      </c>
      <c r="AE18" s="9" t="str">
        <f t="shared" si="21"/>
        <v/>
      </c>
      <c r="AF18" s="9" t="str">
        <f t="shared" si="22"/>
        <v/>
      </c>
      <c r="AG18" s="15">
        <f t="shared" si="23"/>
        <v>1</v>
      </c>
      <c r="AH18" s="16" t="str">
        <f t="shared" si="23"/>
        <v/>
      </c>
      <c r="AI18" s="16" t="str">
        <f t="shared" si="23"/>
        <v/>
      </c>
      <c r="AJ18" s="16">
        <f t="shared" si="23"/>
        <v>1</v>
      </c>
      <c r="AK18" s="16" t="str">
        <f t="shared" si="23"/>
        <v/>
      </c>
      <c r="AL18" s="16" t="str">
        <f t="shared" si="23"/>
        <v/>
      </c>
      <c r="AM18" s="16">
        <f t="shared" si="23"/>
        <v>1</v>
      </c>
      <c r="AN18" s="16" t="str">
        <f t="shared" si="23"/>
        <v/>
      </c>
      <c r="AO18" s="17" t="str">
        <f t="shared" si="23"/>
        <v/>
      </c>
      <c r="AP18" s="23">
        <f t="shared" si="24"/>
        <v>1</v>
      </c>
      <c r="AQ18" s="22">
        <f t="shared" si="24"/>
        <v>1</v>
      </c>
      <c r="AR18" s="22">
        <f t="shared" si="24"/>
        <v>1</v>
      </c>
      <c r="AS18" s="22">
        <f t="shared" si="24"/>
        <v>1</v>
      </c>
      <c r="AT18" s="22" t="str">
        <f t="shared" si="24"/>
        <v/>
      </c>
      <c r="AU18" s="22" t="str">
        <f t="shared" si="24"/>
        <v/>
      </c>
      <c r="AV18" s="22">
        <f t="shared" si="24"/>
        <v>1</v>
      </c>
      <c r="AW18" s="22">
        <f t="shared" si="24"/>
        <v>1</v>
      </c>
      <c r="AX18" s="24" t="str">
        <f t="shared" si="24"/>
        <v/>
      </c>
      <c r="AY18" s="23">
        <f t="shared" si="25"/>
        <v>1</v>
      </c>
      <c r="AZ18" s="22">
        <f t="shared" si="25"/>
        <v>1</v>
      </c>
      <c r="BA18" s="22">
        <f t="shared" si="25"/>
        <v>1</v>
      </c>
      <c r="BB18" s="22">
        <f t="shared" si="25"/>
        <v>1</v>
      </c>
      <c r="BC18" s="22" t="str">
        <f t="shared" si="25"/>
        <v/>
      </c>
      <c r="BD18" s="22" t="str">
        <f t="shared" si="25"/>
        <v/>
      </c>
      <c r="BE18" s="22">
        <f t="shared" si="25"/>
        <v>1</v>
      </c>
      <c r="BF18" s="22">
        <f t="shared" si="25"/>
        <v>1</v>
      </c>
      <c r="BG18" s="24" t="str">
        <f t="shared" si="25"/>
        <v/>
      </c>
      <c r="BH18" s="22" t="str">
        <f t="shared" si="26"/>
        <v>gbm</v>
      </c>
    </row>
    <row r="19" spans="1:60" x14ac:dyDescent="0.25">
      <c r="A19" t="s">
        <v>37</v>
      </c>
      <c r="B19" t="str">
        <f t="shared" si="3"/>
        <v>pls</v>
      </c>
      <c r="C19" s="15">
        <v>34.802918466478999</v>
      </c>
      <c r="D19" s="16">
        <v>35.466797025432001</v>
      </c>
      <c r="E19" s="16">
        <v>34.765290244920401</v>
      </c>
      <c r="F19" s="16">
        <v>33.8118631241759</v>
      </c>
      <c r="G19" s="16">
        <v>22.456584654846498</v>
      </c>
      <c r="H19" s="16">
        <v>30.210543155137302</v>
      </c>
      <c r="I19" s="16">
        <v>34.014986596264002</v>
      </c>
      <c r="J19" s="16">
        <v>33.543998718261697</v>
      </c>
      <c r="K19" s="17">
        <v>33.189704895019503</v>
      </c>
      <c r="L19" s="3" t="s">
        <v>11</v>
      </c>
      <c r="M19">
        <v>96.5</v>
      </c>
      <c r="N19" s="1">
        <f t="shared" si="4"/>
        <v>61.697081533521001</v>
      </c>
      <c r="O19" s="1">
        <f t="shared" si="5"/>
        <v>61.033202974567999</v>
      </c>
      <c r="P19" s="1">
        <f t="shared" si="6"/>
        <v>61.734709755079599</v>
      </c>
      <c r="Q19" s="1">
        <f t="shared" si="7"/>
        <v>62.6881368758241</v>
      </c>
      <c r="R19" s="1">
        <f t="shared" si="8"/>
        <v>74.043415345153505</v>
      </c>
      <c r="S19" s="1">
        <f t="shared" si="9"/>
        <v>66.289456844862698</v>
      </c>
      <c r="T19" s="1">
        <f t="shared" si="10"/>
        <v>62.485013403735998</v>
      </c>
      <c r="U19" s="1">
        <f t="shared" si="11"/>
        <v>62.956001281738303</v>
      </c>
      <c r="V19" s="1">
        <f t="shared" si="12"/>
        <v>63.310295104980497</v>
      </c>
      <c r="W19" s="13">
        <f t="shared" si="13"/>
        <v>61.033202974567999</v>
      </c>
      <c r="X19" s="8" t="str">
        <f t="shared" si="14"/>
        <v/>
      </c>
      <c r="Y19" s="9">
        <f t="shared" si="15"/>
        <v>1</v>
      </c>
      <c r="Z19" s="9" t="str">
        <f t="shared" si="16"/>
        <v/>
      </c>
      <c r="AA19" s="9" t="str">
        <f t="shared" si="17"/>
        <v/>
      </c>
      <c r="AB19" s="9" t="str">
        <f t="shared" si="18"/>
        <v/>
      </c>
      <c r="AC19" s="9" t="str">
        <f t="shared" si="19"/>
        <v/>
      </c>
      <c r="AD19" s="9" t="str">
        <f t="shared" si="20"/>
        <v/>
      </c>
      <c r="AE19" s="9" t="str">
        <f t="shared" si="21"/>
        <v/>
      </c>
      <c r="AF19" s="9" t="str">
        <f t="shared" si="22"/>
        <v/>
      </c>
      <c r="AG19" s="15" t="str">
        <f t="shared" si="23"/>
        <v/>
      </c>
      <c r="AH19" s="16" t="str">
        <f t="shared" si="23"/>
        <v/>
      </c>
      <c r="AI19" s="16" t="str">
        <f t="shared" si="23"/>
        <v/>
      </c>
      <c r="AJ19" s="16" t="str">
        <f t="shared" si="23"/>
        <v/>
      </c>
      <c r="AK19" s="16" t="str">
        <f t="shared" si="23"/>
        <v/>
      </c>
      <c r="AL19" s="16" t="str">
        <f t="shared" si="23"/>
        <v/>
      </c>
      <c r="AM19" s="16" t="str">
        <f t="shared" si="23"/>
        <v/>
      </c>
      <c r="AN19" s="16" t="str">
        <f t="shared" si="23"/>
        <v/>
      </c>
      <c r="AO19" s="17" t="str">
        <f t="shared" si="23"/>
        <v/>
      </c>
      <c r="AP19" s="23" t="str">
        <f t="shared" si="24"/>
        <v/>
      </c>
      <c r="AQ19" s="22" t="str">
        <f t="shared" si="24"/>
        <v/>
      </c>
      <c r="AR19" s="22" t="str">
        <f t="shared" si="24"/>
        <v/>
      </c>
      <c r="AS19" s="22" t="str">
        <f t="shared" si="24"/>
        <v/>
      </c>
      <c r="AT19" s="22" t="str">
        <f t="shared" si="24"/>
        <v/>
      </c>
      <c r="AU19" s="22" t="str">
        <f t="shared" si="24"/>
        <v/>
      </c>
      <c r="AV19" s="22" t="str">
        <f t="shared" si="24"/>
        <v/>
      </c>
      <c r="AW19" s="22" t="str">
        <f t="shared" si="24"/>
        <v/>
      </c>
      <c r="AX19" s="24" t="str">
        <f t="shared" si="24"/>
        <v/>
      </c>
      <c r="AY19" s="23" t="str">
        <f t="shared" si="25"/>
        <v/>
      </c>
      <c r="AZ19" s="22" t="str">
        <f t="shared" si="25"/>
        <v/>
      </c>
      <c r="BA19" s="22" t="str">
        <f t="shared" si="25"/>
        <v/>
      </c>
      <c r="BB19" s="22" t="str">
        <f t="shared" si="25"/>
        <v/>
      </c>
      <c r="BC19" s="22" t="str">
        <f t="shared" si="25"/>
        <v/>
      </c>
      <c r="BD19" s="22" t="str">
        <f t="shared" si="25"/>
        <v/>
      </c>
      <c r="BE19" s="22" t="str">
        <f t="shared" si="25"/>
        <v/>
      </c>
      <c r="BF19" s="22" t="str">
        <f t="shared" si="25"/>
        <v/>
      </c>
      <c r="BG19" s="24" t="str">
        <f t="shared" si="25"/>
        <v/>
      </c>
      <c r="BH19" s="22" t="str">
        <f t="shared" si="26"/>
        <v>pls</v>
      </c>
    </row>
    <row r="20" spans="1:60" x14ac:dyDescent="0.25">
      <c r="A20" t="s">
        <v>38</v>
      </c>
      <c r="B20" t="str">
        <f t="shared" si="3"/>
        <v>pls</v>
      </c>
      <c r="C20" s="15">
        <v>29.8367463029284</v>
      </c>
      <c r="D20" s="16">
        <v>30.1855204531034</v>
      </c>
      <c r="E20" s="16">
        <v>29.890704493196601</v>
      </c>
      <c r="F20" s="16">
        <v>26.568633952550201</v>
      </c>
      <c r="G20" s="16">
        <v>13.066417758851101</v>
      </c>
      <c r="H20" s="16">
        <v>24.2693089761663</v>
      </c>
      <c r="I20" s="16">
        <v>24.9816807801413</v>
      </c>
      <c r="J20" s="16">
        <v>28.488599777221701</v>
      </c>
      <c r="K20" s="17">
        <v>24.975034713745099</v>
      </c>
      <c r="L20" s="3" t="s">
        <v>11</v>
      </c>
      <c r="M20">
        <v>40</v>
      </c>
      <c r="N20" s="1">
        <f t="shared" si="4"/>
        <v>10.1632536970716</v>
      </c>
      <c r="O20" s="1">
        <f t="shared" si="5"/>
        <v>9.8144795468965995</v>
      </c>
      <c r="P20" s="1">
        <f t="shared" si="6"/>
        <v>10.109295506803399</v>
      </c>
      <c r="Q20" s="1">
        <f t="shared" si="7"/>
        <v>13.431366047449799</v>
      </c>
      <c r="R20" s="1">
        <f t="shared" si="8"/>
        <v>26.933582241148898</v>
      </c>
      <c r="S20" s="1">
        <f t="shared" si="9"/>
        <v>15.7306910238337</v>
      </c>
      <c r="T20" s="1">
        <f t="shared" si="10"/>
        <v>15.0183192198587</v>
      </c>
      <c r="U20" s="1">
        <f t="shared" si="11"/>
        <v>11.511400222778299</v>
      </c>
      <c r="V20" s="1">
        <f t="shared" si="12"/>
        <v>15.024965286254901</v>
      </c>
      <c r="W20" s="13">
        <f t="shared" si="13"/>
        <v>9.8144795468965995</v>
      </c>
      <c r="X20" s="8" t="str">
        <f t="shared" si="14"/>
        <v/>
      </c>
      <c r="Y20" s="9">
        <f t="shared" si="15"/>
        <v>1</v>
      </c>
      <c r="Z20" s="9" t="str">
        <f t="shared" si="16"/>
        <v/>
      </c>
      <c r="AA20" s="9" t="str">
        <f t="shared" si="17"/>
        <v/>
      </c>
      <c r="AB20" s="9" t="str">
        <f t="shared" si="18"/>
        <v/>
      </c>
      <c r="AC20" s="9" t="str">
        <f t="shared" si="19"/>
        <v/>
      </c>
      <c r="AD20" s="9" t="str">
        <f t="shared" si="20"/>
        <v/>
      </c>
      <c r="AE20" s="9" t="str">
        <f t="shared" si="21"/>
        <v/>
      </c>
      <c r="AF20" s="9" t="str">
        <f t="shared" si="22"/>
        <v/>
      </c>
      <c r="AG20" s="15" t="str">
        <f t="shared" si="23"/>
        <v/>
      </c>
      <c r="AH20" s="16" t="str">
        <f t="shared" si="23"/>
        <v/>
      </c>
      <c r="AI20" s="16" t="str">
        <f t="shared" si="23"/>
        <v/>
      </c>
      <c r="AJ20" s="16" t="str">
        <f t="shared" si="23"/>
        <v/>
      </c>
      <c r="AK20" s="16" t="str">
        <f t="shared" si="23"/>
        <v/>
      </c>
      <c r="AL20" s="16" t="str">
        <f t="shared" si="23"/>
        <v/>
      </c>
      <c r="AM20" s="16" t="str">
        <f t="shared" si="23"/>
        <v/>
      </c>
      <c r="AN20" s="16" t="str">
        <f t="shared" si="23"/>
        <v/>
      </c>
      <c r="AO20" s="17" t="str">
        <f t="shared" si="23"/>
        <v/>
      </c>
      <c r="AP20" s="23" t="str">
        <f t="shared" si="24"/>
        <v/>
      </c>
      <c r="AQ20" s="22">
        <f t="shared" si="24"/>
        <v>1</v>
      </c>
      <c r="AR20" s="22" t="str">
        <f t="shared" si="24"/>
        <v/>
      </c>
      <c r="AS20" s="22" t="str">
        <f t="shared" si="24"/>
        <v/>
      </c>
      <c r="AT20" s="22" t="str">
        <f t="shared" si="24"/>
        <v/>
      </c>
      <c r="AU20" s="22" t="str">
        <f t="shared" si="24"/>
        <v/>
      </c>
      <c r="AV20" s="22" t="str">
        <f t="shared" si="24"/>
        <v/>
      </c>
      <c r="AW20" s="22" t="str">
        <f t="shared" si="24"/>
        <v/>
      </c>
      <c r="AX20" s="24" t="str">
        <f t="shared" si="24"/>
        <v/>
      </c>
      <c r="AY20" s="23">
        <f t="shared" si="25"/>
        <v>1</v>
      </c>
      <c r="AZ20" s="22">
        <f t="shared" si="25"/>
        <v>1</v>
      </c>
      <c r="BA20" s="22">
        <f t="shared" si="25"/>
        <v>1</v>
      </c>
      <c r="BB20" s="22">
        <f t="shared" si="25"/>
        <v>1</v>
      </c>
      <c r="BC20" s="22" t="str">
        <f t="shared" si="25"/>
        <v/>
      </c>
      <c r="BD20" s="22" t="str">
        <f t="shared" si="25"/>
        <v/>
      </c>
      <c r="BE20" s="22" t="str">
        <f t="shared" si="25"/>
        <v/>
      </c>
      <c r="BF20" s="22">
        <f t="shared" si="25"/>
        <v>1</v>
      </c>
      <c r="BG20" s="24" t="str">
        <f t="shared" si="25"/>
        <v/>
      </c>
      <c r="BH20" s="22" t="str">
        <f t="shared" si="26"/>
        <v>pls</v>
      </c>
    </row>
    <row r="21" spans="1:60" x14ac:dyDescent="0.25">
      <c r="A21" t="s">
        <v>40</v>
      </c>
      <c r="B21" t="str">
        <f t="shared" si="3"/>
        <v>svm</v>
      </c>
      <c r="C21" s="15">
        <v>34.708350789722502</v>
      </c>
      <c r="D21" s="16">
        <v>35.318004670088001</v>
      </c>
      <c r="E21" s="16">
        <v>34.613369215431</v>
      </c>
      <c r="F21" s="16">
        <v>30.021030606818599</v>
      </c>
      <c r="G21" s="16">
        <v>43.108254736425401</v>
      </c>
      <c r="H21" s="16">
        <v>29.497443566120399</v>
      </c>
      <c r="I21" s="16">
        <v>29.924489406020101</v>
      </c>
      <c r="J21" s="16">
        <v>30.228300094604499</v>
      </c>
      <c r="K21" s="17">
        <v>31.4266147613525</v>
      </c>
      <c r="L21" s="3" t="s">
        <v>11</v>
      </c>
      <c r="M21">
        <v>105.25</v>
      </c>
      <c r="N21" s="1">
        <f t="shared" si="4"/>
        <v>70.541649210277498</v>
      </c>
      <c r="O21" s="1">
        <f t="shared" si="5"/>
        <v>69.931995329911999</v>
      </c>
      <c r="P21" s="1">
        <f t="shared" si="6"/>
        <v>70.636630784569007</v>
      </c>
      <c r="Q21" s="1">
        <f t="shared" si="7"/>
        <v>75.228969393181401</v>
      </c>
      <c r="R21" s="1">
        <f t="shared" si="8"/>
        <v>62.141745263574599</v>
      </c>
      <c r="S21" s="1">
        <f t="shared" si="9"/>
        <v>75.752556433879604</v>
      </c>
      <c r="T21" s="1">
        <f t="shared" si="10"/>
        <v>75.325510593979899</v>
      </c>
      <c r="U21" s="1">
        <f t="shared" si="11"/>
        <v>75.021699905395508</v>
      </c>
      <c r="V21" s="1">
        <f t="shared" si="12"/>
        <v>73.823385238647504</v>
      </c>
      <c r="W21" s="13">
        <f t="shared" si="13"/>
        <v>62.141745263574599</v>
      </c>
      <c r="X21" s="8" t="str">
        <f t="shared" si="14"/>
        <v/>
      </c>
      <c r="Y21" s="9" t="str">
        <f t="shared" si="15"/>
        <v/>
      </c>
      <c r="Z21" s="9" t="str">
        <f t="shared" si="16"/>
        <v/>
      </c>
      <c r="AA21" s="9" t="str">
        <f t="shared" si="17"/>
        <v/>
      </c>
      <c r="AB21" s="9">
        <f t="shared" si="18"/>
        <v>1</v>
      </c>
      <c r="AC21" s="9" t="str">
        <f t="shared" si="19"/>
        <v/>
      </c>
      <c r="AD21" s="9" t="str">
        <f t="shared" si="20"/>
        <v/>
      </c>
      <c r="AE21" s="9" t="str">
        <f t="shared" si="21"/>
        <v/>
      </c>
      <c r="AF21" s="9" t="str">
        <f t="shared" si="22"/>
        <v/>
      </c>
      <c r="AG21" s="15" t="str">
        <f t="shared" si="23"/>
        <v/>
      </c>
      <c r="AH21" s="16" t="str">
        <f t="shared" si="23"/>
        <v/>
      </c>
      <c r="AI21" s="16" t="str">
        <f t="shared" si="23"/>
        <v/>
      </c>
      <c r="AJ21" s="16" t="str">
        <f t="shared" si="23"/>
        <v/>
      </c>
      <c r="AK21" s="16" t="str">
        <f t="shared" si="23"/>
        <v/>
      </c>
      <c r="AL21" s="16" t="str">
        <f t="shared" si="23"/>
        <v/>
      </c>
      <c r="AM21" s="16" t="str">
        <f t="shared" si="23"/>
        <v/>
      </c>
      <c r="AN21" s="16" t="str">
        <f t="shared" si="23"/>
        <v/>
      </c>
      <c r="AO21" s="17" t="str">
        <f t="shared" si="23"/>
        <v/>
      </c>
      <c r="AP21" s="23" t="str">
        <f t="shared" si="24"/>
        <v/>
      </c>
      <c r="AQ21" s="22" t="str">
        <f t="shared" si="24"/>
        <v/>
      </c>
      <c r="AR21" s="22" t="str">
        <f t="shared" si="24"/>
        <v/>
      </c>
      <c r="AS21" s="22" t="str">
        <f t="shared" si="24"/>
        <v/>
      </c>
      <c r="AT21" s="22" t="str">
        <f t="shared" si="24"/>
        <v/>
      </c>
      <c r="AU21" s="22" t="str">
        <f t="shared" si="24"/>
        <v/>
      </c>
      <c r="AV21" s="22" t="str">
        <f t="shared" si="24"/>
        <v/>
      </c>
      <c r="AW21" s="22" t="str">
        <f t="shared" si="24"/>
        <v/>
      </c>
      <c r="AX21" s="24" t="str">
        <f t="shared" si="24"/>
        <v/>
      </c>
      <c r="AY21" s="23" t="str">
        <f t="shared" si="25"/>
        <v/>
      </c>
      <c r="AZ21" s="22" t="str">
        <f t="shared" si="25"/>
        <v/>
      </c>
      <c r="BA21" s="22" t="str">
        <f t="shared" si="25"/>
        <v/>
      </c>
      <c r="BB21" s="22" t="str">
        <f t="shared" si="25"/>
        <v/>
      </c>
      <c r="BC21" s="22" t="str">
        <f t="shared" si="25"/>
        <v/>
      </c>
      <c r="BD21" s="22" t="str">
        <f t="shared" si="25"/>
        <v/>
      </c>
      <c r="BE21" s="22" t="str">
        <f t="shared" si="25"/>
        <v/>
      </c>
      <c r="BF21" s="22" t="str">
        <f t="shared" si="25"/>
        <v/>
      </c>
      <c r="BG21" s="24" t="str">
        <f t="shared" si="25"/>
        <v/>
      </c>
      <c r="BH21" s="22" t="str">
        <f t="shared" si="26"/>
        <v>svm</v>
      </c>
    </row>
    <row r="22" spans="1:60" x14ac:dyDescent="0.25">
      <c r="A22" t="s">
        <v>41</v>
      </c>
      <c r="B22" t="str">
        <f t="shared" si="3"/>
        <v>Keras</v>
      </c>
      <c r="C22" s="15">
        <v>29.666532304655099</v>
      </c>
      <c r="D22" s="16">
        <v>30.1626138732241</v>
      </c>
      <c r="E22" s="16">
        <v>29.6602530503209</v>
      </c>
      <c r="F22" s="16">
        <v>27.8964788195766</v>
      </c>
      <c r="G22" s="16">
        <v>34.850692010120703</v>
      </c>
      <c r="H22" s="16">
        <v>25.470793358874801</v>
      </c>
      <c r="I22" s="16">
        <v>23.610772981392401</v>
      </c>
      <c r="J22" s="16">
        <v>25.913099288940401</v>
      </c>
      <c r="K22" s="17">
        <v>21.052782058715799</v>
      </c>
      <c r="L22" s="3" t="s">
        <v>11</v>
      </c>
      <c r="M22">
        <v>3</v>
      </c>
      <c r="N22" s="1">
        <f t="shared" si="4"/>
        <v>26.666532304655099</v>
      </c>
      <c r="O22" s="1">
        <f t="shared" si="5"/>
        <v>27.1626138732241</v>
      </c>
      <c r="P22" s="1">
        <f t="shared" si="6"/>
        <v>26.6602530503209</v>
      </c>
      <c r="Q22" s="1">
        <f t="shared" si="7"/>
        <v>24.8964788195766</v>
      </c>
      <c r="R22" s="1">
        <f t="shared" si="8"/>
        <v>31.850692010120703</v>
      </c>
      <c r="S22" s="1">
        <f t="shared" si="9"/>
        <v>22.470793358874801</v>
      </c>
      <c r="T22" s="1">
        <f t="shared" si="10"/>
        <v>20.610772981392401</v>
      </c>
      <c r="U22" s="1">
        <f t="shared" si="11"/>
        <v>22.913099288940401</v>
      </c>
      <c r="V22" s="1">
        <f>IF(L22="Running",ABS(M22-K22),"")</f>
        <v>18.052782058715799</v>
      </c>
      <c r="W22" s="13">
        <f t="shared" si="13"/>
        <v>18.052782058715799</v>
      </c>
      <c r="X22" s="8" t="str">
        <f t="shared" si="14"/>
        <v/>
      </c>
      <c r="Y22" s="9" t="str">
        <f t="shared" si="15"/>
        <v/>
      </c>
      <c r="Z22" s="9" t="str">
        <f t="shared" si="16"/>
        <v/>
      </c>
      <c r="AA22" s="9" t="str">
        <f t="shared" si="17"/>
        <v/>
      </c>
      <c r="AB22" s="9" t="str">
        <f t="shared" si="18"/>
        <v/>
      </c>
      <c r="AC22" s="9" t="str">
        <f t="shared" si="19"/>
        <v/>
      </c>
      <c r="AD22" s="9" t="str">
        <f t="shared" si="20"/>
        <v/>
      </c>
      <c r="AE22" s="9" t="str">
        <f t="shared" si="21"/>
        <v/>
      </c>
      <c r="AF22" s="9">
        <f t="shared" si="22"/>
        <v>1</v>
      </c>
      <c r="AG22" s="15" t="str">
        <f t="shared" si="23"/>
        <v/>
      </c>
      <c r="AH22" s="16" t="str">
        <f t="shared" si="23"/>
        <v/>
      </c>
      <c r="AI22" s="16" t="str">
        <f t="shared" si="23"/>
        <v/>
      </c>
      <c r="AJ22" s="16" t="str">
        <f t="shared" si="23"/>
        <v/>
      </c>
      <c r="AK22" s="16" t="str">
        <f t="shared" si="23"/>
        <v/>
      </c>
      <c r="AL22" s="16" t="str">
        <f t="shared" si="23"/>
        <v/>
      </c>
      <c r="AM22" s="16" t="str">
        <f t="shared" si="23"/>
        <v/>
      </c>
      <c r="AN22" s="16" t="str">
        <f t="shared" si="23"/>
        <v/>
      </c>
      <c r="AO22" s="17" t="str">
        <f t="shared" si="23"/>
        <v/>
      </c>
      <c r="AP22" s="23" t="str">
        <f t="shared" si="24"/>
        <v/>
      </c>
      <c r="AQ22" s="22" t="str">
        <f t="shared" si="24"/>
        <v/>
      </c>
      <c r="AR22" s="22" t="str">
        <f t="shared" si="24"/>
        <v/>
      </c>
      <c r="AS22" s="22" t="str">
        <f t="shared" si="24"/>
        <v/>
      </c>
      <c r="AT22" s="22" t="str">
        <f t="shared" si="24"/>
        <v/>
      </c>
      <c r="AU22" s="22" t="str">
        <f t="shared" si="24"/>
        <v/>
      </c>
      <c r="AV22" s="22" t="str">
        <f t="shared" si="24"/>
        <v/>
      </c>
      <c r="AW22" s="22" t="str">
        <f t="shared" si="24"/>
        <v/>
      </c>
      <c r="AX22" s="24" t="str">
        <f t="shared" si="24"/>
        <v/>
      </c>
      <c r="AY22" s="23" t="str">
        <f t="shared" si="25"/>
        <v/>
      </c>
      <c r="AZ22" s="22" t="str">
        <f t="shared" si="25"/>
        <v/>
      </c>
      <c r="BA22" s="22" t="str">
        <f t="shared" si="25"/>
        <v/>
      </c>
      <c r="BB22" s="22" t="str">
        <f t="shared" si="25"/>
        <v/>
      </c>
      <c r="BC22" s="22" t="str">
        <f t="shared" si="25"/>
        <v/>
      </c>
      <c r="BD22" s="22" t="str">
        <f t="shared" si="25"/>
        <v/>
      </c>
      <c r="BE22" s="22" t="str">
        <f t="shared" si="25"/>
        <v/>
      </c>
      <c r="BF22" s="22" t="str">
        <f t="shared" si="25"/>
        <v/>
      </c>
      <c r="BG22" s="24" t="str">
        <f t="shared" si="25"/>
        <v/>
      </c>
      <c r="BH22" s="22" t="str">
        <f t="shared" si="26"/>
        <v>Keras</v>
      </c>
    </row>
    <row r="23" spans="1:60" x14ac:dyDescent="0.25">
      <c r="A23" t="s">
        <v>54</v>
      </c>
      <c r="B23" t="str">
        <f t="shared" si="3"/>
        <v>svm</v>
      </c>
      <c r="C23" s="15">
        <v>25.602917474235198</v>
      </c>
      <c r="D23" s="16">
        <v>26.062444708175398</v>
      </c>
      <c r="E23" s="16">
        <v>25.6103307671317</v>
      </c>
      <c r="F23" s="16">
        <v>28.693185739792298</v>
      </c>
      <c r="G23" s="16">
        <v>16.703839901291001</v>
      </c>
      <c r="H23" s="16">
        <v>22.1105877884359</v>
      </c>
      <c r="I23" s="16">
        <v>25.878589450618598</v>
      </c>
      <c r="J23" s="16">
        <v>22.683799743652301</v>
      </c>
      <c r="K23" s="17">
        <v>31.194845199585</v>
      </c>
      <c r="L23" s="3" t="s">
        <v>11</v>
      </c>
      <c r="M23">
        <v>12</v>
      </c>
      <c r="N23" s="1">
        <f t="shared" si="4"/>
        <v>13.602917474235198</v>
      </c>
      <c r="O23" s="1">
        <f t="shared" si="5"/>
        <v>14.062444708175398</v>
      </c>
      <c r="P23" s="1">
        <f t="shared" si="6"/>
        <v>13.6103307671317</v>
      </c>
      <c r="Q23" s="1">
        <f t="shared" si="7"/>
        <v>16.693185739792298</v>
      </c>
      <c r="R23" s="1">
        <f t="shared" si="8"/>
        <v>4.7038399012910013</v>
      </c>
      <c r="S23" s="1">
        <f t="shared" si="9"/>
        <v>10.1105877884359</v>
      </c>
      <c r="T23" s="1">
        <f t="shared" si="10"/>
        <v>13.878589450618598</v>
      </c>
      <c r="U23" s="1">
        <f t="shared" si="11"/>
        <v>10.683799743652301</v>
      </c>
      <c r="V23" s="1">
        <f t="shared" si="12"/>
        <v>19.194845199585</v>
      </c>
      <c r="W23" s="13">
        <f t="shared" si="13"/>
        <v>4.7038399012910013</v>
      </c>
      <c r="X23" s="8" t="str">
        <f t="shared" si="14"/>
        <v/>
      </c>
      <c r="Y23" s="9" t="str">
        <f t="shared" si="15"/>
        <v/>
      </c>
      <c r="Z23" s="9" t="str">
        <f t="shared" si="16"/>
        <v/>
      </c>
      <c r="AA23" s="9" t="str">
        <f t="shared" si="17"/>
        <v/>
      </c>
      <c r="AB23" s="9">
        <f t="shared" si="18"/>
        <v>1</v>
      </c>
      <c r="AC23" s="9" t="str">
        <f t="shared" si="19"/>
        <v/>
      </c>
      <c r="AD23" s="9" t="str">
        <f t="shared" si="20"/>
        <v/>
      </c>
      <c r="AE23" s="9" t="str">
        <f t="shared" si="21"/>
        <v/>
      </c>
      <c r="AF23" s="9" t="str">
        <f t="shared" si="22"/>
        <v/>
      </c>
      <c r="AG23" s="15" t="str">
        <f t="shared" si="23"/>
        <v/>
      </c>
      <c r="AH23" s="16" t="str">
        <f t="shared" si="23"/>
        <v/>
      </c>
      <c r="AI23" s="16" t="str">
        <f t="shared" si="23"/>
        <v/>
      </c>
      <c r="AJ23" s="16" t="str">
        <f t="shared" si="23"/>
        <v/>
      </c>
      <c r="AK23" s="16">
        <f t="shared" si="23"/>
        <v>1</v>
      </c>
      <c r="AL23" s="16" t="str">
        <f t="shared" si="23"/>
        <v/>
      </c>
      <c r="AM23" s="16" t="str">
        <f t="shared" si="23"/>
        <v/>
      </c>
      <c r="AN23" s="16" t="str">
        <f t="shared" si="23"/>
        <v/>
      </c>
      <c r="AO23" s="17" t="str">
        <f t="shared" si="23"/>
        <v/>
      </c>
      <c r="AP23" s="23" t="str">
        <f t="shared" si="24"/>
        <v/>
      </c>
      <c r="AQ23" s="22" t="str">
        <f t="shared" si="24"/>
        <v/>
      </c>
      <c r="AR23" s="22" t="str">
        <f t="shared" si="24"/>
        <v/>
      </c>
      <c r="AS23" s="22" t="str">
        <f t="shared" si="24"/>
        <v/>
      </c>
      <c r="AT23" s="22">
        <f t="shared" si="24"/>
        <v>1</v>
      </c>
      <c r="AU23" s="22" t="str">
        <f t="shared" si="24"/>
        <v/>
      </c>
      <c r="AV23" s="22" t="str">
        <f t="shared" si="24"/>
        <v/>
      </c>
      <c r="AW23" s="22" t="str">
        <f t="shared" si="24"/>
        <v/>
      </c>
      <c r="AX23" s="24" t="str">
        <f t="shared" si="24"/>
        <v/>
      </c>
      <c r="AY23" s="23">
        <f t="shared" si="25"/>
        <v>1</v>
      </c>
      <c r="AZ23" s="22">
        <f t="shared" si="25"/>
        <v>1</v>
      </c>
      <c r="BA23" s="22">
        <f t="shared" si="25"/>
        <v>1</v>
      </c>
      <c r="BB23" s="22" t="str">
        <f t="shared" si="25"/>
        <v/>
      </c>
      <c r="BC23" s="22">
        <f t="shared" si="25"/>
        <v>1</v>
      </c>
      <c r="BD23" s="22">
        <f t="shared" si="25"/>
        <v>1</v>
      </c>
      <c r="BE23" s="22">
        <f t="shared" si="25"/>
        <v>1</v>
      </c>
      <c r="BF23" s="22">
        <f t="shared" si="25"/>
        <v>1</v>
      </c>
      <c r="BG23" s="24" t="str">
        <f t="shared" si="25"/>
        <v/>
      </c>
      <c r="BH23" s="22" t="str">
        <f t="shared" si="26"/>
        <v>svm</v>
      </c>
    </row>
    <row r="24" spans="1:60" x14ac:dyDescent="0.25">
      <c r="A24" t="s">
        <v>42</v>
      </c>
      <c r="B24" t="str">
        <f t="shared" si="3"/>
        <v>svm</v>
      </c>
      <c r="C24" s="15">
        <v>32.673668427505703</v>
      </c>
      <c r="D24" s="16">
        <v>33.0850110082242</v>
      </c>
      <c r="E24" s="16">
        <v>32.625728647854601</v>
      </c>
      <c r="F24" s="16">
        <v>30.552168553629201</v>
      </c>
      <c r="G24" s="16">
        <v>25.920591995680301</v>
      </c>
      <c r="H24" s="16">
        <v>26.3483566743616</v>
      </c>
      <c r="I24" s="16">
        <v>26.396570846479602</v>
      </c>
      <c r="J24" s="16">
        <v>28.042100906372099</v>
      </c>
      <c r="K24" s="17">
        <v>31.140422821044901</v>
      </c>
      <c r="L24" s="3" t="s">
        <v>11</v>
      </c>
      <c r="M24">
        <v>19</v>
      </c>
      <c r="N24" s="1">
        <f t="shared" si="4"/>
        <v>13.673668427505703</v>
      </c>
      <c r="O24" s="1">
        <f t="shared" si="5"/>
        <v>14.0850110082242</v>
      </c>
      <c r="P24" s="1">
        <f t="shared" si="6"/>
        <v>13.625728647854601</v>
      </c>
      <c r="Q24" s="1">
        <f t="shared" si="7"/>
        <v>11.552168553629201</v>
      </c>
      <c r="R24" s="1">
        <f t="shared" si="8"/>
        <v>6.9205919956803008</v>
      </c>
      <c r="S24" s="1">
        <f t="shared" si="9"/>
        <v>7.3483566743616002</v>
      </c>
      <c r="T24" s="1">
        <f t="shared" si="10"/>
        <v>7.3965708464796016</v>
      </c>
      <c r="U24" s="1">
        <f t="shared" si="11"/>
        <v>9.0421009063720987</v>
      </c>
      <c r="V24" s="1">
        <f t="shared" si="12"/>
        <v>12.140422821044901</v>
      </c>
      <c r="W24" s="13">
        <f t="shared" si="13"/>
        <v>6.9205919956803008</v>
      </c>
      <c r="X24" s="8" t="str">
        <f t="shared" si="14"/>
        <v/>
      </c>
      <c r="Y24" s="9" t="str">
        <f t="shared" si="15"/>
        <v/>
      </c>
      <c r="Z24" s="9" t="str">
        <f t="shared" si="16"/>
        <v/>
      </c>
      <c r="AA24" s="9" t="str">
        <f t="shared" si="17"/>
        <v/>
      </c>
      <c r="AB24" s="9">
        <f t="shared" si="18"/>
        <v>1</v>
      </c>
      <c r="AC24" s="9" t="str">
        <f t="shared" si="19"/>
        <v/>
      </c>
      <c r="AD24" s="9" t="str">
        <f t="shared" si="20"/>
        <v/>
      </c>
      <c r="AE24" s="9" t="str">
        <f t="shared" si="21"/>
        <v/>
      </c>
      <c r="AF24" s="9" t="str">
        <f t="shared" si="22"/>
        <v/>
      </c>
      <c r="AG24" s="15" t="str">
        <f t="shared" si="23"/>
        <v/>
      </c>
      <c r="AH24" s="16" t="str">
        <f t="shared" si="23"/>
        <v/>
      </c>
      <c r="AI24" s="16" t="str">
        <f t="shared" si="23"/>
        <v/>
      </c>
      <c r="AJ24" s="16" t="str">
        <f t="shared" si="23"/>
        <v/>
      </c>
      <c r="AK24" s="16" t="str">
        <f t="shared" si="23"/>
        <v/>
      </c>
      <c r="AL24" s="16" t="str">
        <f t="shared" si="23"/>
        <v/>
      </c>
      <c r="AM24" s="16" t="str">
        <f t="shared" si="23"/>
        <v/>
      </c>
      <c r="AN24" s="16" t="str">
        <f t="shared" si="23"/>
        <v/>
      </c>
      <c r="AO24" s="17" t="str">
        <f t="shared" si="23"/>
        <v/>
      </c>
      <c r="AP24" s="23" t="str">
        <f t="shared" si="24"/>
        <v/>
      </c>
      <c r="AQ24" s="22" t="str">
        <f t="shared" si="24"/>
        <v/>
      </c>
      <c r="AR24" s="22" t="str">
        <f t="shared" si="24"/>
        <v/>
      </c>
      <c r="AS24" s="22" t="str">
        <f t="shared" si="24"/>
        <v/>
      </c>
      <c r="AT24" s="22">
        <f t="shared" si="24"/>
        <v>1</v>
      </c>
      <c r="AU24" s="22">
        <f t="shared" si="24"/>
        <v>1</v>
      </c>
      <c r="AV24" s="22">
        <f t="shared" si="24"/>
        <v>1</v>
      </c>
      <c r="AW24" s="22">
        <f t="shared" si="24"/>
        <v>1</v>
      </c>
      <c r="AX24" s="24" t="str">
        <f t="shared" si="24"/>
        <v/>
      </c>
      <c r="AY24" s="23">
        <f t="shared" si="25"/>
        <v>1</v>
      </c>
      <c r="AZ24" s="22">
        <f t="shared" si="25"/>
        <v>1</v>
      </c>
      <c r="BA24" s="22">
        <f t="shared" si="25"/>
        <v>1</v>
      </c>
      <c r="BB24" s="22">
        <f t="shared" si="25"/>
        <v>1</v>
      </c>
      <c r="BC24" s="22">
        <f t="shared" si="25"/>
        <v>1</v>
      </c>
      <c r="BD24" s="22">
        <f t="shared" si="25"/>
        <v>1</v>
      </c>
      <c r="BE24" s="22">
        <f t="shared" si="25"/>
        <v>1</v>
      </c>
      <c r="BF24" s="22">
        <f t="shared" si="25"/>
        <v>1</v>
      </c>
      <c r="BG24" s="24">
        <f t="shared" si="25"/>
        <v>1</v>
      </c>
      <c r="BH24" s="22" t="str">
        <f t="shared" si="26"/>
        <v>svm</v>
      </c>
    </row>
    <row r="25" spans="1:60" x14ac:dyDescent="0.25">
      <c r="A25" t="s">
        <v>43</v>
      </c>
      <c r="B25" t="str">
        <f t="shared" si="3"/>
        <v>Keras</v>
      </c>
      <c r="C25" s="15">
        <v>27.4065798549072</v>
      </c>
      <c r="D25" s="16">
        <v>28.1426285767735</v>
      </c>
      <c r="E25" s="16">
        <v>27.433950458696401</v>
      </c>
      <c r="F25" s="16">
        <v>29.572402920117199</v>
      </c>
      <c r="G25" s="16">
        <v>28.7292442375715</v>
      </c>
      <c r="H25" s="16">
        <v>27.813146048170601</v>
      </c>
      <c r="I25" s="16">
        <v>26.618590335275901</v>
      </c>
      <c r="J25" s="16">
        <v>26.9995002746582</v>
      </c>
      <c r="K25" s="17">
        <v>32.564399719238303</v>
      </c>
      <c r="L25" s="3" t="s">
        <v>11</v>
      </c>
      <c r="M25">
        <v>37.5</v>
      </c>
      <c r="N25" s="1">
        <f t="shared" si="4"/>
        <v>10.0934201450928</v>
      </c>
      <c r="O25" s="1">
        <f t="shared" si="5"/>
        <v>9.3573714232264997</v>
      </c>
      <c r="P25" s="1">
        <f t="shared" si="6"/>
        <v>10.066049541303599</v>
      </c>
      <c r="Q25" s="1">
        <f t="shared" si="7"/>
        <v>7.9275970798828013</v>
      </c>
      <c r="R25" s="1">
        <f t="shared" si="8"/>
        <v>8.7707557624285002</v>
      </c>
      <c r="S25" s="1">
        <f t="shared" si="9"/>
        <v>9.6868539518293986</v>
      </c>
      <c r="T25" s="1">
        <f t="shared" si="10"/>
        <v>10.881409664724099</v>
      </c>
      <c r="U25" s="1">
        <f t="shared" si="11"/>
        <v>10.5004997253418</v>
      </c>
      <c r="V25" s="1">
        <f t="shared" si="12"/>
        <v>4.9356002807616974</v>
      </c>
      <c r="W25" s="13">
        <f t="shared" si="13"/>
        <v>4.9356002807616974</v>
      </c>
      <c r="X25" s="8" t="str">
        <f t="shared" si="14"/>
        <v/>
      </c>
      <c r="Y25" s="9" t="str">
        <f t="shared" si="15"/>
        <v/>
      </c>
      <c r="Z25" s="9" t="str">
        <f t="shared" si="16"/>
        <v/>
      </c>
      <c r="AA25" s="9" t="str">
        <f t="shared" si="17"/>
        <v/>
      </c>
      <c r="AB25" s="9" t="str">
        <f t="shared" si="18"/>
        <v/>
      </c>
      <c r="AC25" s="9" t="str">
        <f t="shared" si="19"/>
        <v/>
      </c>
      <c r="AD25" s="9" t="str">
        <f t="shared" si="20"/>
        <v/>
      </c>
      <c r="AE25" s="9" t="str">
        <f t="shared" si="21"/>
        <v/>
      </c>
      <c r="AF25" s="9">
        <f t="shared" si="22"/>
        <v>1</v>
      </c>
      <c r="AG25" s="15" t="str">
        <f t="shared" si="23"/>
        <v/>
      </c>
      <c r="AH25" s="16" t="str">
        <f t="shared" si="23"/>
        <v/>
      </c>
      <c r="AI25" s="16" t="str">
        <f t="shared" si="23"/>
        <v/>
      </c>
      <c r="AJ25" s="16" t="str">
        <f t="shared" si="23"/>
        <v/>
      </c>
      <c r="AK25" s="16" t="str">
        <f t="shared" si="23"/>
        <v/>
      </c>
      <c r="AL25" s="16" t="str">
        <f t="shared" si="23"/>
        <v/>
      </c>
      <c r="AM25" s="16" t="str">
        <f t="shared" si="23"/>
        <v/>
      </c>
      <c r="AN25" s="16" t="str">
        <f t="shared" si="23"/>
        <v/>
      </c>
      <c r="AO25" s="17">
        <f t="shared" si="23"/>
        <v>1</v>
      </c>
      <c r="AP25" s="23" t="str">
        <f t="shared" si="24"/>
        <v/>
      </c>
      <c r="AQ25" s="22">
        <f t="shared" si="24"/>
        <v>1</v>
      </c>
      <c r="AR25" s="22" t="str">
        <f t="shared" si="24"/>
        <v/>
      </c>
      <c r="AS25" s="22">
        <f t="shared" si="24"/>
        <v>1</v>
      </c>
      <c r="AT25" s="22">
        <f t="shared" si="24"/>
        <v>1</v>
      </c>
      <c r="AU25" s="22">
        <f t="shared" si="24"/>
        <v>1</v>
      </c>
      <c r="AV25" s="22" t="str">
        <f t="shared" si="24"/>
        <v/>
      </c>
      <c r="AW25" s="22" t="str">
        <f t="shared" si="24"/>
        <v/>
      </c>
      <c r="AX25" s="24">
        <f t="shared" si="24"/>
        <v>1</v>
      </c>
      <c r="AY25" s="23">
        <f t="shared" si="25"/>
        <v>1</v>
      </c>
      <c r="AZ25" s="22">
        <f t="shared" si="25"/>
        <v>1</v>
      </c>
      <c r="BA25" s="22">
        <f t="shared" si="25"/>
        <v>1</v>
      </c>
      <c r="BB25" s="22">
        <f t="shared" si="25"/>
        <v>1</v>
      </c>
      <c r="BC25" s="22">
        <f t="shared" si="25"/>
        <v>1</v>
      </c>
      <c r="BD25" s="22">
        <f t="shared" si="25"/>
        <v>1</v>
      </c>
      <c r="BE25" s="22">
        <f t="shared" si="25"/>
        <v>1</v>
      </c>
      <c r="BF25" s="22">
        <f t="shared" si="25"/>
        <v>1</v>
      </c>
      <c r="BG25" s="24">
        <f t="shared" si="25"/>
        <v>1</v>
      </c>
      <c r="BH25" s="22" t="str">
        <f t="shared" si="26"/>
        <v>Keras</v>
      </c>
    </row>
    <row r="26" spans="1:60" x14ac:dyDescent="0.25">
      <c r="A26" t="s">
        <v>44</v>
      </c>
      <c r="B26" t="str">
        <f t="shared" si="3"/>
        <v>MARS</v>
      </c>
      <c r="C26" s="15">
        <v>25.365654698389701</v>
      </c>
      <c r="D26" s="16">
        <v>25.8689428004934</v>
      </c>
      <c r="E26" s="16">
        <v>25.3693985208477</v>
      </c>
      <c r="F26" s="16">
        <v>29.489892660008099</v>
      </c>
      <c r="G26" s="16">
        <v>17.319822319369798</v>
      </c>
      <c r="H26" s="16">
        <v>19.969357030091501</v>
      </c>
      <c r="I26" s="16">
        <v>26.696719573902602</v>
      </c>
      <c r="J26" s="16">
        <v>23.754499435424801</v>
      </c>
      <c r="K26" s="17">
        <v>27.097784042358398</v>
      </c>
      <c r="L26" s="3" t="s">
        <v>11</v>
      </c>
      <c r="M26">
        <v>43</v>
      </c>
      <c r="N26" s="1">
        <f t="shared" si="4"/>
        <v>17.634345301610299</v>
      </c>
      <c r="O26" s="1">
        <f t="shared" si="5"/>
        <v>17.1310571995066</v>
      </c>
      <c r="P26" s="1">
        <f t="shared" si="6"/>
        <v>17.6306014791523</v>
      </c>
      <c r="Q26" s="1">
        <f t="shared" si="7"/>
        <v>13.510107339991901</v>
      </c>
      <c r="R26" s="1">
        <f t="shared" si="8"/>
        <v>25.680177680630202</v>
      </c>
      <c r="S26" s="1">
        <f t="shared" si="9"/>
        <v>23.030642969908499</v>
      </c>
      <c r="T26" s="1">
        <f t="shared" si="10"/>
        <v>16.303280426097398</v>
      </c>
      <c r="U26" s="1">
        <f t="shared" si="11"/>
        <v>19.245500564575199</v>
      </c>
      <c r="V26" s="1">
        <f t="shared" si="12"/>
        <v>15.902215957641602</v>
      </c>
      <c r="W26" s="13">
        <f t="shared" si="13"/>
        <v>13.510107339991901</v>
      </c>
      <c r="X26" s="8" t="str">
        <f t="shared" si="14"/>
        <v/>
      </c>
      <c r="Y26" s="9" t="str">
        <f t="shared" si="15"/>
        <v/>
      </c>
      <c r="Z26" s="9" t="str">
        <f t="shared" si="16"/>
        <v/>
      </c>
      <c r="AA26" s="9">
        <f t="shared" si="17"/>
        <v>1</v>
      </c>
      <c r="AB26" s="9" t="str">
        <f t="shared" si="18"/>
        <v/>
      </c>
      <c r="AC26" s="9" t="str">
        <f t="shared" si="19"/>
        <v/>
      </c>
      <c r="AD26" s="9" t="str">
        <f t="shared" si="20"/>
        <v/>
      </c>
      <c r="AE26" s="9" t="str">
        <f t="shared" si="21"/>
        <v/>
      </c>
      <c r="AF26" s="9" t="str">
        <f t="shared" si="22"/>
        <v/>
      </c>
      <c r="AG26" s="15" t="str">
        <f t="shared" si="23"/>
        <v/>
      </c>
      <c r="AH26" s="16" t="str">
        <f t="shared" si="23"/>
        <v/>
      </c>
      <c r="AI26" s="16" t="str">
        <f t="shared" si="23"/>
        <v/>
      </c>
      <c r="AJ26" s="16" t="str">
        <f t="shared" si="23"/>
        <v/>
      </c>
      <c r="AK26" s="16" t="str">
        <f t="shared" si="23"/>
        <v/>
      </c>
      <c r="AL26" s="16" t="str">
        <f t="shared" si="23"/>
        <v/>
      </c>
      <c r="AM26" s="16" t="str">
        <f t="shared" si="23"/>
        <v/>
      </c>
      <c r="AN26" s="16" t="str">
        <f t="shared" si="23"/>
        <v/>
      </c>
      <c r="AO26" s="17" t="str">
        <f t="shared" si="23"/>
        <v/>
      </c>
      <c r="AP26" s="23" t="str">
        <f t="shared" si="24"/>
        <v/>
      </c>
      <c r="AQ26" s="22" t="str">
        <f t="shared" si="24"/>
        <v/>
      </c>
      <c r="AR26" s="22" t="str">
        <f t="shared" si="24"/>
        <v/>
      </c>
      <c r="AS26" s="22" t="str">
        <f t="shared" si="24"/>
        <v/>
      </c>
      <c r="AT26" s="22" t="str">
        <f t="shared" si="24"/>
        <v/>
      </c>
      <c r="AU26" s="22" t="str">
        <f t="shared" si="24"/>
        <v/>
      </c>
      <c r="AV26" s="22" t="str">
        <f t="shared" si="24"/>
        <v/>
      </c>
      <c r="AW26" s="22" t="str">
        <f t="shared" si="24"/>
        <v/>
      </c>
      <c r="AX26" s="24" t="str">
        <f t="shared" si="24"/>
        <v/>
      </c>
      <c r="AY26" s="23" t="str">
        <f t="shared" si="25"/>
        <v/>
      </c>
      <c r="AZ26" s="22" t="str">
        <f t="shared" si="25"/>
        <v/>
      </c>
      <c r="BA26" s="22" t="str">
        <f t="shared" si="25"/>
        <v/>
      </c>
      <c r="BB26" s="22">
        <f t="shared" si="25"/>
        <v>1</v>
      </c>
      <c r="BC26" s="22" t="str">
        <f t="shared" si="25"/>
        <v/>
      </c>
      <c r="BD26" s="22" t="str">
        <f t="shared" si="25"/>
        <v/>
      </c>
      <c r="BE26" s="22" t="str">
        <f t="shared" si="25"/>
        <v/>
      </c>
      <c r="BF26" s="22" t="str">
        <f t="shared" si="25"/>
        <v/>
      </c>
      <c r="BG26" s="24" t="str">
        <f t="shared" si="25"/>
        <v/>
      </c>
      <c r="BH26" s="22" t="str">
        <f t="shared" si="26"/>
        <v>MARS</v>
      </c>
    </row>
    <row r="27" spans="1:60" x14ac:dyDescent="0.25">
      <c r="A27" t="s">
        <v>46</v>
      </c>
      <c r="B27" t="str">
        <f t="shared" si="3"/>
        <v>Keras</v>
      </c>
      <c r="C27" s="15">
        <v>29.327227716023501</v>
      </c>
      <c r="D27" s="16">
        <v>29.622204562699402</v>
      </c>
      <c r="E27" s="16">
        <v>29.3104920290885</v>
      </c>
      <c r="F27" s="16">
        <v>30.817737527034399</v>
      </c>
      <c r="G27" s="16">
        <v>25.520563209261301</v>
      </c>
      <c r="H27" s="16">
        <v>26.652172836594598</v>
      </c>
      <c r="I27" s="16">
        <v>26.396570846479602</v>
      </c>
      <c r="J27" s="16">
        <v>26.229000091552699</v>
      </c>
      <c r="K27" s="17">
        <v>24.715845108032202</v>
      </c>
      <c r="L27" s="3" t="s">
        <v>11</v>
      </c>
      <c r="M27">
        <v>15</v>
      </c>
      <c r="N27" s="1">
        <f t="shared" si="4"/>
        <v>14.327227716023501</v>
      </c>
      <c r="O27" s="1">
        <f t="shared" si="5"/>
        <v>14.622204562699402</v>
      </c>
      <c r="P27" s="1">
        <f t="shared" si="6"/>
        <v>14.3104920290885</v>
      </c>
      <c r="Q27" s="1">
        <f t="shared" si="7"/>
        <v>15.817737527034399</v>
      </c>
      <c r="R27" s="1">
        <f t="shared" si="8"/>
        <v>10.520563209261301</v>
      </c>
      <c r="S27" s="1">
        <f t="shared" si="9"/>
        <v>11.652172836594598</v>
      </c>
      <c r="T27" s="1">
        <f t="shared" si="10"/>
        <v>11.396570846479602</v>
      </c>
      <c r="U27" s="1">
        <f t="shared" si="11"/>
        <v>11.229000091552699</v>
      </c>
      <c r="V27" s="1">
        <f t="shared" si="12"/>
        <v>9.7158451080322017</v>
      </c>
      <c r="W27" s="13">
        <f t="shared" si="13"/>
        <v>9.7158451080322017</v>
      </c>
      <c r="X27" s="8" t="str">
        <f t="shared" si="14"/>
        <v/>
      </c>
      <c r="Y27" s="9" t="str">
        <f t="shared" si="15"/>
        <v/>
      </c>
      <c r="Z27" s="9" t="str">
        <f t="shared" si="16"/>
        <v/>
      </c>
      <c r="AA27" s="9" t="str">
        <f t="shared" si="17"/>
        <v/>
      </c>
      <c r="AB27" s="9" t="str">
        <f t="shared" si="18"/>
        <v/>
      </c>
      <c r="AC27" s="9" t="str">
        <f t="shared" si="19"/>
        <v/>
      </c>
      <c r="AD27" s="9" t="str">
        <f t="shared" si="20"/>
        <v/>
      </c>
      <c r="AE27" s="9" t="str">
        <f t="shared" si="21"/>
        <v/>
      </c>
      <c r="AF27" s="9">
        <f t="shared" si="22"/>
        <v>1</v>
      </c>
      <c r="AG27" s="15" t="str">
        <f t="shared" si="23"/>
        <v/>
      </c>
      <c r="AH27" s="16" t="str">
        <f t="shared" si="23"/>
        <v/>
      </c>
      <c r="AI27" s="16" t="str">
        <f t="shared" si="23"/>
        <v/>
      </c>
      <c r="AJ27" s="16" t="str">
        <f t="shared" si="23"/>
        <v/>
      </c>
      <c r="AK27" s="16" t="str">
        <f t="shared" si="23"/>
        <v/>
      </c>
      <c r="AL27" s="16" t="str">
        <f t="shared" si="23"/>
        <v/>
      </c>
      <c r="AM27" s="16" t="str">
        <f t="shared" si="23"/>
        <v/>
      </c>
      <c r="AN27" s="16" t="str">
        <f t="shared" si="23"/>
        <v/>
      </c>
      <c r="AO27" s="17" t="str">
        <f t="shared" si="23"/>
        <v/>
      </c>
      <c r="AP27" s="23" t="str">
        <f t="shared" si="24"/>
        <v/>
      </c>
      <c r="AQ27" s="22" t="str">
        <f t="shared" si="24"/>
        <v/>
      </c>
      <c r="AR27" s="22" t="str">
        <f t="shared" si="24"/>
        <v/>
      </c>
      <c r="AS27" s="22" t="str">
        <f t="shared" si="24"/>
        <v/>
      </c>
      <c r="AT27" s="22" t="str">
        <f t="shared" si="24"/>
        <v/>
      </c>
      <c r="AU27" s="22" t="str">
        <f t="shared" si="24"/>
        <v/>
      </c>
      <c r="AV27" s="22" t="str">
        <f t="shared" si="24"/>
        <v/>
      </c>
      <c r="AW27" s="22" t="str">
        <f t="shared" si="24"/>
        <v/>
      </c>
      <c r="AX27" s="24">
        <f t="shared" si="24"/>
        <v>1</v>
      </c>
      <c r="AY27" s="23">
        <f t="shared" si="25"/>
        <v>1</v>
      </c>
      <c r="AZ27" s="22">
        <f t="shared" si="25"/>
        <v>1</v>
      </c>
      <c r="BA27" s="22">
        <f t="shared" si="25"/>
        <v>1</v>
      </c>
      <c r="BB27" s="22" t="str">
        <f t="shared" si="25"/>
        <v/>
      </c>
      <c r="BC27" s="22">
        <f t="shared" si="25"/>
        <v>1</v>
      </c>
      <c r="BD27" s="22">
        <f t="shared" si="25"/>
        <v>1</v>
      </c>
      <c r="BE27" s="22">
        <f t="shared" si="25"/>
        <v>1</v>
      </c>
      <c r="BF27" s="22">
        <f t="shared" si="25"/>
        <v>1</v>
      </c>
      <c r="BG27" s="24">
        <f t="shared" si="25"/>
        <v>1</v>
      </c>
      <c r="BH27" s="22" t="str">
        <f t="shared" si="26"/>
        <v>Keras</v>
      </c>
    </row>
    <row r="28" spans="1:60" x14ac:dyDescent="0.25">
      <c r="A28" t="s">
        <v>47</v>
      </c>
      <c r="B28" t="str">
        <f t="shared" si="3"/>
        <v>Keras</v>
      </c>
      <c r="C28" s="15">
        <v>13.851460946854401</v>
      </c>
      <c r="D28" s="16">
        <v>13.8272772572875</v>
      </c>
      <c r="E28" s="16">
        <v>14.1212932718835</v>
      </c>
      <c r="F28" s="16">
        <v>48.650135397595903</v>
      </c>
      <c r="G28" s="16">
        <v>17.791535120363299</v>
      </c>
      <c r="H28" s="16">
        <v>40.949009121148599</v>
      </c>
      <c r="I28" s="16">
        <v>36.803300870725998</v>
      </c>
      <c r="J28" s="16">
        <v>42.954998016357401</v>
      </c>
      <c r="K28" s="17">
        <v>34.621330261230497</v>
      </c>
      <c r="L28" s="3" t="s">
        <v>11</v>
      </c>
      <c r="M28">
        <v>32.5</v>
      </c>
      <c r="N28" s="1">
        <f t="shared" si="4"/>
        <v>18.648539053145598</v>
      </c>
      <c r="O28" s="1">
        <f t="shared" si="5"/>
        <v>18.672722742712502</v>
      </c>
      <c r="P28" s="1">
        <f t="shared" si="6"/>
        <v>18.378706728116498</v>
      </c>
      <c r="Q28" s="1">
        <f t="shared" si="7"/>
        <v>16.150135397595903</v>
      </c>
      <c r="R28" s="1">
        <f t="shared" si="8"/>
        <v>14.708464879636701</v>
      </c>
      <c r="S28" s="1">
        <f t="shared" si="9"/>
        <v>8.4490091211485989</v>
      </c>
      <c r="T28" s="1">
        <f t="shared" si="10"/>
        <v>4.3033008707259981</v>
      </c>
      <c r="U28" s="1">
        <f t="shared" si="11"/>
        <v>10.454998016357401</v>
      </c>
      <c r="V28" s="1">
        <f t="shared" si="12"/>
        <v>2.1213302612304972</v>
      </c>
      <c r="W28" s="13">
        <f t="shared" si="13"/>
        <v>2.1213302612304972</v>
      </c>
      <c r="X28" s="8" t="str">
        <f t="shared" si="14"/>
        <v/>
      </c>
      <c r="Y28" s="9" t="str">
        <f t="shared" si="15"/>
        <v/>
      </c>
      <c r="Z28" s="9" t="str">
        <f t="shared" si="16"/>
        <v/>
      </c>
      <c r="AA28" s="9" t="str">
        <f t="shared" si="17"/>
        <v/>
      </c>
      <c r="AB28" s="9" t="str">
        <f t="shared" si="18"/>
        <v/>
      </c>
      <c r="AC28" s="9" t="str">
        <f t="shared" si="19"/>
        <v/>
      </c>
      <c r="AD28" s="9" t="str">
        <f t="shared" si="20"/>
        <v/>
      </c>
      <c r="AE28" s="9" t="str">
        <f t="shared" si="21"/>
        <v/>
      </c>
      <c r="AF28" s="9">
        <f t="shared" si="22"/>
        <v>1</v>
      </c>
      <c r="AG28" s="15" t="str">
        <f t="shared" si="23"/>
        <v/>
      </c>
      <c r="AH28" s="16" t="str">
        <f t="shared" si="23"/>
        <v/>
      </c>
      <c r="AI28" s="16" t="str">
        <f t="shared" si="23"/>
        <v/>
      </c>
      <c r="AJ28" s="16" t="str">
        <f t="shared" si="23"/>
        <v/>
      </c>
      <c r="AK28" s="16" t="str">
        <f t="shared" si="23"/>
        <v/>
      </c>
      <c r="AL28" s="16" t="str">
        <f t="shared" si="23"/>
        <v/>
      </c>
      <c r="AM28" s="16">
        <f t="shared" si="23"/>
        <v>1</v>
      </c>
      <c r="AN28" s="16" t="str">
        <f t="shared" si="23"/>
        <v/>
      </c>
      <c r="AO28" s="17">
        <f t="shared" si="23"/>
        <v>1</v>
      </c>
      <c r="AP28" s="23" t="str">
        <f t="shared" si="24"/>
        <v/>
      </c>
      <c r="AQ28" s="22" t="str">
        <f t="shared" si="24"/>
        <v/>
      </c>
      <c r="AR28" s="22" t="str">
        <f t="shared" si="24"/>
        <v/>
      </c>
      <c r="AS28" s="22" t="str">
        <f t="shared" si="24"/>
        <v/>
      </c>
      <c r="AT28" s="22" t="str">
        <f t="shared" si="24"/>
        <v/>
      </c>
      <c r="AU28" s="22">
        <f t="shared" si="24"/>
        <v>1</v>
      </c>
      <c r="AV28" s="22">
        <f t="shared" si="24"/>
        <v>1</v>
      </c>
      <c r="AW28" s="22" t="str">
        <f t="shared" si="24"/>
        <v/>
      </c>
      <c r="AX28" s="24">
        <f t="shared" si="24"/>
        <v>1</v>
      </c>
      <c r="AY28" s="23" t="str">
        <f t="shared" si="25"/>
        <v/>
      </c>
      <c r="AZ28" s="22" t="str">
        <f t="shared" si="25"/>
        <v/>
      </c>
      <c r="BA28" s="22" t="str">
        <f t="shared" si="25"/>
        <v/>
      </c>
      <c r="BB28" s="22" t="str">
        <f t="shared" si="25"/>
        <v/>
      </c>
      <c r="BC28" s="22">
        <f t="shared" si="25"/>
        <v>1</v>
      </c>
      <c r="BD28" s="22">
        <f t="shared" si="25"/>
        <v>1</v>
      </c>
      <c r="BE28" s="22">
        <f t="shared" si="25"/>
        <v>1</v>
      </c>
      <c r="BF28" s="22">
        <f t="shared" si="25"/>
        <v>1</v>
      </c>
      <c r="BG28" s="24">
        <f t="shared" si="25"/>
        <v>1</v>
      </c>
      <c r="BH28" s="22" t="str">
        <f t="shared" si="26"/>
        <v>Keras</v>
      </c>
    </row>
    <row r="29" spans="1:60" x14ac:dyDescent="0.25">
      <c r="A29" t="s">
        <v>51</v>
      </c>
      <c r="B29" t="str">
        <f t="shared" si="3"/>
        <v>pls</v>
      </c>
      <c r="C29" s="15">
        <v>27.2700324887855</v>
      </c>
      <c r="D29" s="16">
        <v>27.733704455202901</v>
      </c>
      <c r="E29" s="16">
        <v>27.317791651611699</v>
      </c>
      <c r="F29" s="16">
        <v>29.2918276037114</v>
      </c>
      <c r="G29" s="16">
        <v>13.9782062950975</v>
      </c>
      <c r="H29" s="16">
        <v>26.328870370779899</v>
      </c>
      <c r="I29" s="16">
        <v>32.188630828460603</v>
      </c>
      <c r="J29" s="16">
        <v>27.274700164794901</v>
      </c>
      <c r="K29" s="17">
        <v>28.775369644165</v>
      </c>
      <c r="L29" s="3" t="s">
        <v>11</v>
      </c>
      <c r="M29">
        <v>28</v>
      </c>
      <c r="N29" s="1">
        <f t="shared" si="4"/>
        <v>0.72996751121450032</v>
      </c>
      <c r="O29" s="1">
        <f t="shared" si="5"/>
        <v>0.26629554479709938</v>
      </c>
      <c r="P29" s="1">
        <f t="shared" si="6"/>
        <v>0.68220834838830058</v>
      </c>
      <c r="Q29" s="1">
        <f t="shared" si="7"/>
        <v>1.2918276037114005</v>
      </c>
      <c r="R29" s="1">
        <f t="shared" si="8"/>
        <v>14.0217937049025</v>
      </c>
      <c r="S29" s="1">
        <f t="shared" si="9"/>
        <v>1.6711296292201006</v>
      </c>
      <c r="T29" s="1">
        <f t="shared" si="10"/>
        <v>4.1886308284606031</v>
      </c>
      <c r="U29" s="1">
        <f t="shared" si="11"/>
        <v>0.72529983520509944</v>
      </c>
      <c r="V29" s="1">
        <f t="shared" si="12"/>
        <v>0.77536964416499998</v>
      </c>
      <c r="W29" s="13">
        <f t="shared" si="13"/>
        <v>0.26629554479709938</v>
      </c>
      <c r="X29" s="8" t="str">
        <f t="shared" si="14"/>
        <v/>
      </c>
      <c r="Y29" s="9">
        <f t="shared" si="15"/>
        <v>1</v>
      </c>
      <c r="Z29" s="9" t="str">
        <f t="shared" si="16"/>
        <v/>
      </c>
      <c r="AA29" s="9" t="str">
        <f t="shared" si="17"/>
        <v/>
      </c>
      <c r="AB29" s="9" t="str">
        <f t="shared" si="18"/>
        <v/>
      </c>
      <c r="AC29" s="9" t="str">
        <f t="shared" si="19"/>
        <v/>
      </c>
      <c r="AD29" s="9" t="str">
        <f t="shared" si="20"/>
        <v/>
      </c>
      <c r="AE29" s="9" t="str">
        <f t="shared" si="21"/>
        <v/>
      </c>
      <c r="AF29" s="9" t="str">
        <f t="shared" si="22"/>
        <v/>
      </c>
      <c r="AG29" s="15">
        <f t="shared" si="23"/>
        <v>1</v>
      </c>
      <c r="AH29" s="16">
        <f t="shared" si="23"/>
        <v>1</v>
      </c>
      <c r="AI29" s="16">
        <f t="shared" si="23"/>
        <v>1</v>
      </c>
      <c r="AJ29" s="16">
        <f t="shared" si="23"/>
        <v>1</v>
      </c>
      <c r="AK29" s="16" t="str">
        <f t="shared" si="23"/>
        <v/>
      </c>
      <c r="AL29" s="16">
        <f t="shared" si="23"/>
        <v>1</v>
      </c>
      <c r="AM29" s="16">
        <f t="shared" si="23"/>
        <v>1</v>
      </c>
      <c r="AN29" s="16">
        <f t="shared" si="23"/>
        <v>1</v>
      </c>
      <c r="AO29" s="17">
        <f t="shared" si="23"/>
        <v>1</v>
      </c>
      <c r="AP29" s="23">
        <f t="shared" si="24"/>
        <v>1</v>
      </c>
      <c r="AQ29" s="22">
        <f t="shared" si="24"/>
        <v>1</v>
      </c>
      <c r="AR29" s="22">
        <f t="shared" si="24"/>
        <v>1</v>
      </c>
      <c r="AS29" s="22">
        <f t="shared" si="24"/>
        <v>1</v>
      </c>
      <c r="AT29" s="22" t="str">
        <f t="shared" si="24"/>
        <v/>
      </c>
      <c r="AU29" s="22">
        <f t="shared" si="24"/>
        <v>1</v>
      </c>
      <c r="AV29" s="22">
        <f t="shared" si="24"/>
        <v>1</v>
      </c>
      <c r="AW29" s="22">
        <f t="shared" si="24"/>
        <v>1</v>
      </c>
      <c r="AX29" s="24">
        <f t="shared" si="24"/>
        <v>1</v>
      </c>
      <c r="AY29" s="23">
        <f t="shared" si="25"/>
        <v>1</v>
      </c>
      <c r="AZ29" s="22">
        <f t="shared" si="25"/>
        <v>1</v>
      </c>
      <c r="BA29" s="22">
        <f t="shared" si="25"/>
        <v>1</v>
      </c>
      <c r="BB29" s="22">
        <f t="shared" si="25"/>
        <v>1</v>
      </c>
      <c r="BC29" s="22">
        <f t="shared" si="25"/>
        <v>1</v>
      </c>
      <c r="BD29" s="22">
        <f t="shared" si="25"/>
        <v>1</v>
      </c>
      <c r="BE29" s="22">
        <f t="shared" si="25"/>
        <v>1</v>
      </c>
      <c r="BF29" s="22">
        <f t="shared" si="25"/>
        <v>1</v>
      </c>
      <c r="BG29" s="24">
        <f t="shared" si="25"/>
        <v>1</v>
      </c>
      <c r="BH29" s="22" t="str">
        <f t="shared" si="26"/>
        <v>pls</v>
      </c>
    </row>
    <row r="30" spans="1:60" x14ac:dyDescent="0.25">
      <c r="B30" t="str">
        <f t="shared" si="3"/>
        <v/>
      </c>
      <c r="C30" s="15"/>
      <c r="D30" s="16"/>
      <c r="E30" s="16"/>
      <c r="F30" s="16"/>
      <c r="G30" s="16"/>
      <c r="H30" s="16"/>
      <c r="I30" s="16"/>
      <c r="J30" s="16"/>
      <c r="K30" s="17"/>
      <c r="L30" s="3"/>
      <c r="N30" s="1" t="str">
        <f t="shared" si="4"/>
        <v/>
      </c>
      <c r="O30" s="1" t="str">
        <f t="shared" si="5"/>
        <v/>
      </c>
      <c r="P30" s="1" t="str">
        <f t="shared" si="6"/>
        <v/>
      </c>
      <c r="Q30" s="1" t="str">
        <f t="shared" si="7"/>
        <v/>
      </c>
      <c r="R30" s="1" t="str">
        <f t="shared" si="8"/>
        <v/>
      </c>
      <c r="S30" s="1" t="str">
        <f t="shared" si="9"/>
        <v/>
      </c>
      <c r="T30" s="1" t="str">
        <f t="shared" si="10"/>
        <v/>
      </c>
      <c r="U30" s="1" t="str">
        <f t="shared" si="11"/>
        <v/>
      </c>
      <c r="V30" s="1" t="str">
        <f t="shared" si="12"/>
        <v/>
      </c>
      <c r="W30" s="13">
        <f t="shared" si="13"/>
        <v>0</v>
      </c>
      <c r="X30" s="8" t="str">
        <f t="shared" si="14"/>
        <v/>
      </c>
      <c r="Y30" s="9" t="str">
        <f t="shared" si="15"/>
        <v/>
      </c>
      <c r="Z30" s="9" t="str">
        <f t="shared" si="16"/>
        <v/>
      </c>
      <c r="AA30" s="9" t="str">
        <f t="shared" si="17"/>
        <v/>
      </c>
      <c r="AB30" s="9" t="str">
        <f t="shared" si="18"/>
        <v/>
      </c>
      <c r="AC30" s="9" t="str">
        <f t="shared" si="19"/>
        <v/>
      </c>
      <c r="AD30" s="9" t="str">
        <f t="shared" si="20"/>
        <v/>
      </c>
      <c r="AE30" s="9" t="str">
        <f t="shared" si="21"/>
        <v/>
      </c>
      <c r="AF30" s="9" t="str">
        <f t="shared" si="22"/>
        <v/>
      </c>
      <c r="AG30" s="15" t="str">
        <f t="shared" si="23"/>
        <v/>
      </c>
      <c r="AH30" s="16" t="str">
        <f t="shared" si="23"/>
        <v/>
      </c>
      <c r="AI30" s="16" t="str">
        <f t="shared" si="23"/>
        <v/>
      </c>
      <c r="AJ30" s="16" t="str">
        <f t="shared" si="23"/>
        <v/>
      </c>
      <c r="AK30" s="16" t="str">
        <f t="shared" si="23"/>
        <v/>
      </c>
      <c r="AL30" s="16" t="str">
        <f t="shared" si="23"/>
        <v/>
      </c>
      <c r="AM30" s="16" t="str">
        <f t="shared" si="23"/>
        <v/>
      </c>
      <c r="AN30" s="16" t="str">
        <f t="shared" si="23"/>
        <v/>
      </c>
      <c r="AO30" s="17" t="str">
        <f t="shared" si="23"/>
        <v/>
      </c>
      <c r="AP30" s="23" t="str">
        <f t="shared" si="24"/>
        <v/>
      </c>
      <c r="AQ30" s="22" t="str">
        <f t="shared" si="24"/>
        <v/>
      </c>
      <c r="AR30" s="22" t="str">
        <f t="shared" si="24"/>
        <v/>
      </c>
      <c r="AS30" s="22" t="str">
        <f t="shared" si="24"/>
        <v/>
      </c>
      <c r="AT30" s="22" t="str">
        <f t="shared" si="24"/>
        <v/>
      </c>
      <c r="AU30" s="22" t="str">
        <f t="shared" si="24"/>
        <v/>
      </c>
      <c r="AV30" s="22" t="str">
        <f t="shared" si="24"/>
        <v/>
      </c>
      <c r="AW30" s="22" t="str">
        <f t="shared" si="24"/>
        <v/>
      </c>
      <c r="AX30" s="24" t="str">
        <f t="shared" si="24"/>
        <v/>
      </c>
      <c r="AY30" s="23" t="str">
        <f t="shared" si="25"/>
        <v/>
      </c>
      <c r="AZ30" s="22" t="str">
        <f t="shared" si="25"/>
        <v/>
      </c>
      <c r="BA30" s="22" t="str">
        <f t="shared" si="25"/>
        <v/>
      </c>
      <c r="BB30" s="22" t="str">
        <f t="shared" si="25"/>
        <v/>
      </c>
      <c r="BC30" s="22" t="str">
        <f t="shared" si="25"/>
        <v/>
      </c>
      <c r="BD30" s="22" t="str">
        <f t="shared" si="25"/>
        <v/>
      </c>
      <c r="BE30" s="22" t="str">
        <f t="shared" si="25"/>
        <v/>
      </c>
      <c r="BF30" s="22" t="str">
        <f t="shared" si="25"/>
        <v/>
      </c>
      <c r="BG30" s="24" t="str">
        <f t="shared" si="25"/>
        <v/>
      </c>
      <c r="BH30" s="22">
        <f t="shared" si="26"/>
        <v>0</v>
      </c>
    </row>
    <row r="31" spans="1:60" x14ac:dyDescent="0.25">
      <c r="B31" t="str">
        <f t="shared" si="3"/>
        <v/>
      </c>
      <c r="C31" s="15"/>
      <c r="D31" s="16"/>
      <c r="E31" s="16"/>
      <c r="F31" s="16"/>
      <c r="G31" s="16"/>
      <c r="H31" s="16"/>
      <c r="I31" s="16"/>
      <c r="J31" s="16"/>
      <c r="K31" s="17"/>
      <c r="L31" s="3"/>
      <c r="N31" s="1" t="str">
        <f t="shared" si="4"/>
        <v/>
      </c>
      <c r="O31" s="1" t="str">
        <f t="shared" si="5"/>
        <v/>
      </c>
      <c r="P31" s="1" t="str">
        <f t="shared" si="6"/>
        <v/>
      </c>
      <c r="Q31" s="1" t="str">
        <f t="shared" si="7"/>
        <v/>
      </c>
      <c r="R31" s="1" t="str">
        <f t="shared" si="8"/>
        <v/>
      </c>
      <c r="S31" s="1" t="str">
        <f t="shared" si="9"/>
        <v/>
      </c>
      <c r="T31" s="1" t="str">
        <f t="shared" si="10"/>
        <v/>
      </c>
      <c r="U31" s="1" t="str">
        <f t="shared" si="11"/>
        <v/>
      </c>
      <c r="V31" s="1" t="str">
        <f t="shared" si="12"/>
        <v/>
      </c>
      <c r="W31" s="13">
        <f t="shared" si="13"/>
        <v>0</v>
      </c>
      <c r="X31" s="8" t="str">
        <f t="shared" si="14"/>
        <v/>
      </c>
      <c r="Y31" s="9" t="str">
        <f t="shared" si="15"/>
        <v/>
      </c>
      <c r="Z31" s="9" t="str">
        <f t="shared" si="16"/>
        <v/>
      </c>
      <c r="AA31" s="9" t="str">
        <f t="shared" si="17"/>
        <v/>
      </c>
      <c r="AB31" s="9" t="str">
        <f t="shared" si="18"/>
        <v/>
      </c>
      <c r="AC31" s="9" t="str">
        <f t="shared" si="19"/>
        <v/>
      </c>
      <c r="AD31" s="9" t="str">
        <f t="shared" si="20"/>
        <v/>
      </c>
      <c r="AE31" s="9" t="str">
        <f t="shared" si="21"/>
        <v/>
      </c>
      <c r="AF31" s="9" t="str">
        <f t="shared" si="22"/>
        <v/>
      </c>
      <c r="AG31" s="15" t="str">
        <f t="shared" si="23"/>
        <v/>
      </c>
      <c r="AH31" s="16" t="str">
        <f t="shared" si="23"/>
        <v/>
      </c>
      <c r="AI31" s="16" t="str">
        <f t="shared" si="23"/>
        <v/>
      </c>
      <c r="AJ31" s="16" t="str">
        <f t="shared" si="23"/>
        <v/>
      </c>
      <c r="AK31" s="16" t="str">
        <f t="shared" si="23"/>
        <v/>
      </c>
      <c r="AL31" s="16" t="str">
        <f t="shared" si="23"/>
        <v/>
      </c>
      <c r="AM31" s="16" t="str">
        <f t="shared" si="23"/>
        <v/>
      </c>
      <c r="AN31" s="16" t="str">
        <f t="shared" si="23"/>
        <v/>
      </c>
      <c r="AO31" s="17" t="str">
        <f t="shared" si="23"/>
        <v/>
      </c>
      <c r="AP31" s="23" t="str">
        <f t="shared" si="24"/>
        <v/>
      </c>
      <c r="AQ31" s="22" t="str">
        <f t="shared" si="24"/>
        <v/>
      </c>
      <c r="AR31" s="22" t="str">
        <f t="shared" si="24"/>
        <v/>
      </c>
      <c r="AS31" s="22" t="str">
        <f t="shared" si="24"/>
        <v/>
      </c>
      <c r="AT31" s="22" t="str">
        <f t="shared" si="24"/>
        <v/>
      </c>
      <c r="AU31" s="22" t="str">
        <f t="shared" si="24"/>
        <v/>
      </c>
      <c r="AV31" s="22" t="str">
        <f t="shared" si="24"/>
        <v/>
      </c>
      <c r="AW31" s="22" t="str">
        <f t="shared" si="24"/>
        <v/>
      </c>
      <c r="AX31" s="24" t="str">
        <f t="shared" si="24"/>
        <v/>
      </c>
      <c r="AY31" s="23" t="str">
        <f t="shared" si="25"/>
        <v/>
      </c>
      <c r="AZ31" s="22" t="str">
        <f t="shared" si="25"/>
        <v/>
      </c>
      <c r="BA31" s="22" t="str">
        <f t="shared" si="25"/>
        <v/>
      </c>
      <c r="BB31" s="22" t="str">
        <f t="shared" si="25"/>
        <v/>
      </c>
      <c r="BC31" s="22" t="str">
        <f t="shared" si="25"/>
        <v/>
      </c>
      <c r="BD31" s="22" t="str">
        <f t="shared" si="25"/>
        <v/>
      </c>
      <c r="BE31" s="22" t="str">
        <f t="shared" si="25"/>
        <v/>
      </c>
      <c r="BF31" s="22" t="str">
        <f t="shared" si="25"/>
        <v/>
      </c>
      <c r="BG31" s="24" t="str">
        <f t="shared" si="25"/>
        <v/>
      </c>
      <c r="BH31" s="22">
        <f t="shared" si="26"/>
        <v>0</v>
      </c>
    </row>
    <row r="32" spans="1:60" x14ac:dyDescent="0.25">
      <c r="B32" t="str">
        <f t="shared" si="3"/>
        <v/>
      </c>
      <c r="C32" s="15"/>
      <c r="D32" s="16"/>
      <c r="E32" s="16"/>
      <c r="F32" s="16"/>
      <c r="G32" s="16"/>
      <c r="H32" s="16"/>
      <c r="I32" s="16"/>
      <c r="J32" s="16"/>
      <c r="K32" s="17"/>
      <c r="L32" s="3"/>
      <c r="N32" s="1" t="str">
        <f t="shared" si="4"/>
        <v/>
      </c>
      <c r="O32" s="1" t="str">
        <f t="shared" si="5"/>
        <v/>
      </c>
      <c r="P32" s="1" t="str">
        <f t="shared" si="6"/>
        <v/>
      </c>
      <c r="Q32" s="1" t="str">
        <f t="shared" si="7"/>
        <v/>
      </c>
      <c r="R32" s="1" t="str">
        <f t="shared" si="8"/>
        <v/>
      </c>
      <c r="S32" s="1" t="str">
        <f t="shared" si="9"/>
        <v/>
      </c>
      <c r="T32" s="1" t="str">
        <f t="shared" si="10"/>
        <v/>
      </c>
      <c r="U32" s="1" t="str">
        <f t="shared" si="11"/>
        <v/>
      </c>
      <c r="V32" s="1" t="str">
        <f t="shared" si="12"/>
        <v/>
      </c>
      <c r="W32" s="13">
        <f t="shared" si="13"/>
        <v>0</v>
      </c>
      <c r="X32" s="8" t="str">
        <f t="shared" si="14"/>
        <v/>
      </c>
      <c r="Y32" s="9" t="str">
        <f t="shared" si="15"/>
        <v/>
      </c>
      <c r="Z32" s="9" t="str">
        <f t="shared" si="16"/>
        <v/>
      </c>
      <c r="AA32" s="9" t="str">
        <f t="shared" si="17"/>
        <v/>
      </c>
      <c r="AB32" s="9" t="str">
        <f t="shared" si="18"/>
        <v/>
      </c>
      <c r="AC32" s="9" t="str">
        <f t="shared" si="19"/>
        <v/>
      </c>
      <c r="AD32" s="9" t="str">
        <f t="shared" si="20"/>
        <v/>
      </c>
      <c r="AE32" s="9" t="str">
        <f t="shared" si="21"/>
        <v/>
      </c>
      <c r="AF32" s="9" t="str">
        <f t="shared" si="22"/>
        <v/>
      </c>
      <c r="AG32" s="15" t="str">
        <f t="shared" si="23"/>
        <v/>
      </c>
      <c r="AH32" s="16" t="str">
        <f t="shared" si="23"/>
        <v/>
      </c>
      <c r="AI32" s="16" t="str">
        <f t="shared" si="23"/>
        <v/>
      </c>
      <c r="AJ32" s="16" t="str">
        <f t="shared" si="23"/>
        <v/>
      </c>
      <c r="AK32" s="16" t="str">
        <f t="shared" si="23"/>
        <v/>
      </c>
      <c r="AL32" s="16" t="str">
        <f t="shared" si="23"/>
        <v/>
      </c>
      <c r="AM32" s="16" t="str">
        <f t="shared" si="23"/>
        <v/>
      </c>
      <c r="AN32" s="16" t="str">
        <f t="shared" si="23"/>
        <v/>
      </c>
      <c r="AO32" s="17" t="str">
        <f t="shared" si="23"/>
        <v/>
      </c>
      <c r="AP32" s="23" t="str">
        <f t="shared" si="24"/>
        <v/>
      </c>
      <c r="AQ32" s="22" t="str">
        <f t="shared" si="24"/>
        <v/>
      </c>
      <c r="AR32" s="22" t="str">
        <f t="shared" si="24"/>
        <v/>
      </c>
      <c r="AS32" s="22" t="str">
        <f t="shared" si="24"/>
        <v/>
      </c>
      <c r="AT32" s="22" t="str">
        <f t="shared" si="24"/>
        <v/>
      </c>
      <c r="AU32" s="22" t="str">
        <f t="shared" si="24"/>
        <v/>
      </c>
      <c r="AV32" s="22" t="str">
        <f t="shared" si="24"/>
        <v/>
      </c>
      <c r="AW32" s="22" t="str">
        <f t="shared" si="24"/>
        <v/>
      </c>
      <c r="AX32" s="24" t="str">
        <f t="shared" si="24"/>
        <v/>
      </c>
      <c r="AY32" s="23" t="str">
        <f t="shared" si="25"/>
        <v/>
      </c>
      <c r="AZ32" s="22" t="str">
        <f t="shared" si="25"/>
        <v/>
      </c>
      <c r="BA32" s="22" t="str">
        <f t="shared" si="25"/>
        <v/>
      </c>
      <c r="BB32" s="22" t="str">
        <f t="shared" si="25"/>
        <v/>
      </c>
      <c r="BC32" s="22" t="str">
        <f t="shared" si="25"/>
        <v/>
      </c>
      <c r="BD32" s="22" t="str">
        <f t="shared" si="25"/>
        <v/>
      </c>
      <c r="BE32" s="22" t="str">
        <f t="shared" si="25"/>
        <v/>
      </c>
      <c r="BF32" s="22" t="str">
        <f t="shared" si="25"/>
        <v/>
      </c>
      <c r="BG32" s="24" t="str">
        <f t="shared" si="25"/>
        <v/>
      </c>
      <c r="BH32" s="22">
        <f t="shared" si="26"/>
        <v>0</v>
      </c>
    </row>
    <row r="33" spans="2:60" x14ac:dyDescent="0.25">
      <c r="B33" t="str">
        <f t="shared" si="3"/>
        <v/>
      </c>
      <c r="C33" s="15"/>
      <c r="D33" s="16"/>
      <c r="E33" s="16"/>
      <c r="F33" s="16"/>
      <c r="G33" s="16"/>
      <c r="H33" s="16"/>
      <c r="I33" s="16"/>
      <c r="J33" s="16"/>
      <c r="K33" s="17"/>
      <c r="L33" s="3"/>
      <c r="N33" s="1" t="str">
        <f t="shared" si="4"/>
        <v/>
      </c>
      <c r="O33" s="1" t="str">
        <f t="shared" si="5"/>
        <v/>
      </c>
      <c r="P33" s="1" t="str">
        <f t="shared" si="6"/>
        <v/>
      </c>
      <c r="Q33" s="1" t="str">
        <f t="shared" si="7"/>
        <v/>
      </c>
      <c r="R33" s="1" t="str">
        <f t="shared" si="8"/>
        <v/>
      </c>
      <c r="S33" s="1" t="str">
        <f t="shared" si="9"/>
        <v/>
      </c>
      <c r="T33" s="1" t="str">
        <f t="shared" si="10"/>
        <v/>
      </c>
      <c r="U33" s="1" t="str">
        <f t="shared" si="11"/>
        <v/>
      </c>
      <c r="V33" s="1" t="str">
        <f t="shared" si="12"/>
        <v/>
      </c>
      <c r="W33" s="13">
        <f t="shared" si="13"/>
        <v>0</v>
      </c>
      <c r="X33" s="8" t="str">
        <f t="shared" si="14"/>
        <v/>
      </c>
      <c r="Y33" s="9" t="str">
        <f t="shared" si="15"/>
        <v/>
      </c>
      <c r="Z33" s="9" t="str">
        <f t="shared" si="16"/>
        <v/>
      </c>
      <c r="AA33" s="9" t="str">
        <f t="shared" si="17"/>
        <v/>
      </c>
      <c r="AB33" s="9" t="str">
        <f t="shared" si="18"/>
        <v/>
      </c>
      <c r="AC33" s="9" t="str">
        <f t="shared" si="19"/>
        <v/>
      </c>
      <c r="AD33" s="9" t="str">
        <f t="shared" si="20"/>
        <v/>
      </c>
      <c r="AE33" s="9" t="str">
        <f t="shared" si="21"/>
        <v/>
      </c>
      <c r="AF33" s="9" t="str">
        <f t="shared" si="22"/>
        <v/>
      </c>
      <c r="AG33" s="15" t="str">
        <f t="shared" si="23"/>
        <v/>
      </c>
      <c r="AH33" s="16" t="str">
        <f t="shared" si="23"/>
        <v/>
      </c>
      <c r="AI33" s="16" t="str">
        <f t="shared" si="23"/>
        <v/>
      </c>
      <c r="AJ33" s="16" t="str">
        <f t="shared" si="23"/>
        <v/>
      </c>
      <c r="AK33" s="16" t="str">
        <f t="shared" si="23"/>
        <v/>
      </c>
      <c r="AL33" s="16" t="str">
        <f t="shared" si="23"/>
        <v/>
      </c>
      <c r="AM33" s="16" t="str">
        <f t="shared" si="23"/>
        <v/>
      </c>
      <c r="AN33" s="16" t="str">
        <f t="shared" si="23"/>
        <v/>
      </c>
      <c r="AO33" s="17" t="str">
        <f t="shared" si="23"/>
        <v/>
      </c>
      <c r="AP33" s="23" t="str">
        <f t="shared" si="24"/>
        <v/>
      </c>
      <c r="AQ33" s="22" t="str">
        <f t="shared" si="24"/>
        <v/>
      </c>
      <c r="AR33" s="22" t="str">
        <f t="shared" si="24"/>
        <v/>
      </c>
      <c r="AS33" s="22" t="str">
        <f t="shared" si="24"/>
        <v/>
      </c>
      <c r="AT33" s="22" t="str">
        <f t="shared" si="24"/>
        <v/>
      </c>
      <c r="AU33" s="22" t="str">
        <f t="shared" si="24"/>
        <v/>
      </c>
      <c r="AV33" s="22" t="str">
        <f t="shared" si="24"/>
        <v/>
      </c>
      <c r="AW33" s="22" t="str">
        <f t="shared" si="24"/>
        <v/>
      </c>
      <c r="AX33" s="24" t="str">
        <f t="shared" si="24"/>
        <v/>
      </c>
      <c r="AY33" s="23" t="str">
        <f t="shared" si="25"/>
        <v/>
      </c>
      <c r="AZ33" s="22" t="str">
        <f t="shared" si="25"/>
        <v/>
      </c>
      <c r="BA33" s="22" t="str">
        <f t="shared" si="25"/>
        <v/>
      </c>
      <c r="BB33" s="22" t="str">
        <f t="shared" si="25"/>
        <v/>
      </c>
      <c r="BC33" s="22" t="str">
        <f t="shared" si="25"/>
        <v/>
      </c>
      <c r="BD33" s="22" t="str">
        <f t="shared" si="25"/>
        <v/>
      </c>
      <c r="BE33" s="22" t="str">
        <f t="shared" si="25"/>
        <v/>
      </c>
      <c r="BF33" s="22" t="str">
        <f t="shared" si="25"/>
        <v/>
      </c>
      <c r="BG33" s="24" t="str">
        <f t="shared" si="25"/>
        <v/>
      </c>
      <c r="BH33" s="22">
        <f t="shared" si="26"/>
        <v>0</v>
      </c>
    </row>
    <row r="34" spans="2:60" x14ac:dyDescent="0.25">
      <c r="B34" t="str">
        <f t="shared" si="3"/>
        <v/>
      </c>
      <c r="C34" s="15"/>
      <c r="D34" s="16"/>
      <c r="E34" s="16"/>
      <c r="F34" s="16"/>
      <c r="G34" s="16"/>
      <c r="H34" s="16"/>
      <c r="I34" s="16"/>
      <c r="J34" s="16"/>
      <c r="K34" s="17"/>
      <c r="L34" s="3"/>
      <c r="N34" s="1" t="str">
        <f t="shared" si="4"/>
        <v/>
      </c>
      <c r="O34" s="1" t="str">
        <f t="shared" si="5"/>
        <v/>
      </c>
      <c r="P34" s="1" t="str">
        <f t="shared" si="6"/>
        <v/>
      </c>
      <c r="Q34" s="1" t="str">
        <f t="shared" si="7"/>
        <v/>
      </c>
      <c r="R34" s="1" t="str">
        <f t="shared" si="8"/>
        <v/>
      </c>
      <c r="S34" s="1" t="str">
        <f t="shared" si="9"/>
        <v/>
      </c>
      <c r="T34" s="1" t="str">
        <f t="shared" si="10"/>
        <v/>
      </c>
      <c r="U34" s="1" t="str">
        <f t="shared" si="11"/>
        <v/>
      </c>
      <c r="V34" s="1" t="str">
        <f t="shared" si="12"/>
        <v/>
      </c>
      <c r="W34" s="13">
        <f t="shared" si="13"/>
        <v>0</v>
      </c>
      <c r="X34" s="8" t="str">
        <f t="shared" si="14"/>
        <v/>
      </c>
      <c r="Y34" s="9" t="str">
        <f t="shared" si="15"/>
        <v/>
      </c>
      <c r="Z34" s="9" t="str">
        <f t="shared" si="16"/>
        <v/>
      </c>
      <c r="AA34" s="9" t="str">
        <f t="shared" si="17"/>
        <v/>
      </c>
      <c r="AB34" s="9" t="str">
        <f t="shared" si="18"/>
        <v/>
      </c>
      <c r="AC34" s="9" t="str">
        <f t="shared" si="19"/>
        <v/>
      </c>
      <c r="AD34" s="9" t="str">
        <f t="shared" si="20"/>
        <v/>
      </c>
      <c r="AE34" s="9" t="str">
        <f t="shared" si="21"/>
        <v/>
      </c>
      <c r="AF34" s="9" t="str">
        <f t="shared" si="22"/>
        <v/>
      </c>
      <c r="AG34" s="15" t="str">
        <f t="shared" si="23"/>
        <v/>
      </c>
      <c r="AH34" s="16" t="str">
        <f t="shared" si="23"/>
        <v/>
      </c>
      <c r="AI34" s="16" t="str">
        <f t="shared" si="23"/>
        <v/>
      </c>
      <c r="AJ34" s="16" t="str">
        <f t="shared" si="23"/>
        <v/>
      </c>
      <c r="AK34" s="16" t="str">
        <f t="shared" si="23"/>
        <v/>
      </c>
      <c r="AL34" s="16" t="str">
        <f t="shared" si="23"/>
        <v/>
      </c>
      <c r="AM34" s="16" t="str">
        <f t="shared" si="23"/>
        <v/>
      </c>
      <c r="AN34" s="16" t="str">
        <f t="shared" si="23"/>
        <v/>
      </c>
      <c r="AO34" s="17" t="str">
        <f t="shared" si="23"/>
        <v/>
      </c>
      <c r="AP34" s="23" t="str">
        <f t="shared" si="24"/>
        <v/>
      </c>
      <c r="AQ34" s="22" t="str">
        <f t="shared" si="24"/>
        <v/>
      </c>
      <c r="AR34" s="22" t="str">
        <f t="shared" si="24"/>
        <v/>
      </c>
      <c r="AS34" s="22" t="str">
        <f t="shared" si="24"/>
        <v/>
      </c>
      <c r="AT34" s="22" t="str">
        <f t="shared" si="24"/>
        <v/>
      </c>
      <c r="AU34" s="22" t="str">
        <f t="shared" si="24"/>
        <v/>
      </c>
      <c r="AV34" s="22" t="str">
        <f t="shared" si="24"/>
        <v/>
      </c>
      <c r="AW34" s="22" t="str">
        <f t="shared" si="24"/>
        <v/>
      </c>
      <c r="AX34" s="24" t="str">
        <f t="shared" si="24"/>
        <v/>
      </c>
      <c r="AY34" s="23" t="str">
        <f t="shared" si="25"/>
        <v/>
      </c>
      <c r="AZ34" s="22" t="str">
        <f t="shared" si="25"/>
        <v/>
      </c>
      <c r="BA34" s="22" t="str">
        <f t="shared" si="25"/>
        <v/>
      </c>
      <c r="BB34" s="22" t="str">
        <f t="shared" si="25"/>
        <v/>
      </c>
      <c r="BC34" s="22" t="str">
        <f t="shared" si="25"/>
        <v/>
      </c>
      <c r="BD34" s="22" t="str">
        <f t="shared" si="25"/>
        <v/>
      </c>
      <c r="BE34" s="22" t="str">
        <f t="shared" si="25"/>
        <v/>
      </c>
      <c r="BF34" s="22" t="str">
        <f t="shared" si="25"/>
        <v/>
      </c>
      <c r="BG34" s="24" t="str">
        <f t="shared" si="25"/>
        <v/>
      </c>
      <c r="BH34" s="22">
        <f t="shared" si="26"/>
        <v>0</v>
      </c>
    </row>
    <row r="35" spans="2:60" x14ac:dyDescent="0.25">
      <c r="B35" t="str">
        <f t="shared" si="3"/>
        <v/>
      </c>
      <c r="C35" s="15"/>
      <c r="D35" s="16"/>
      <c r="E35" s="16"/>
      <c r="F35" s="16"/>
      <c r="G35" s="16"/>
      <c r="H35" s="16"/>
      <c r="I35" s="16"/>
      <c r="J35" s="16"/>
      <c r="K35" s="17"/>
      <c r="L35" s="3"/>
      <c r="N35" s="1" t="str">
        <f t="shared" si="4"/>
        <v/>
      </c>
      <c r="O35" s="1" t="str">
        <f t="shared" si="5"/>
        <v/>
      </c>
      <c r="P35" s="1" t="str">
        <f t="shared" si="6"/>
        <v/>
      </c>
      <c r="Q35" s="1" t="str">
        <f t="shared" si="7"/>
        <v/>
      </c>
      <c r="R35" s="1" t="str">
        <f t="shared" si="8"/>
        <v/>
      </c>
      <c r="S35" s="1" t="str">
        <f t="shared" si="9"/>
        <v/>
      </c>
      <c r="T35" s="1" t="str">
        <f t="shared" si="10"/>
        <v/>
      </c>
      <c r="U35" s="1" t="str">
        <f t="shared" si="11"/>
        <v/>
      </c>
      <c r="V35" s="1" t="str">
        <f t="shared" si="12"/>
        <v/>
      </c>
      <c r="W35" s="13">
        <f t="shared" si="13"/>
        <v>0</v>
      </c>
      <c r="X35" s="8" t="str">
        <f t="shared" si="14"/>
        <v/>
      </c>
      <c r="Y35" s="9" t="str">
        <f t="shared" si="15"/>
        <v/>
      </c>
      <c r="Z35" s="9" t="str">
        <f t="shared" si="16"/>
        <v/>
      </c>
      <c r="AA35" s="9" t="str">
        <f t="shared" si="17"/>
        <v/>
      </c>
      <c r="AB35" s="9" t="str">
        <f t="shared" si="18"/>
        <v/>
      </c>
      <c r="AC35" s="9" t="str">
        <f t="shared" si="19"/>
        <v/>
      </c>
      <c r="AD35" s="9" t="str">
        <f t="shared" si="20"/>
        <v/>
      </c>
      <c r="AE35" s="9" t="str">
        <f t="shared" si="21"/>
        <v/>
      </c>
      <c r="AF35" s="9" t="str">
        <f t="shared" si="22"/>
        <v/>
      </c>
      <c r="AG35" s="15" t="str">
        <f t="shared" si="23"/>
        <v/>
      </c>
      <c r="AH35" s="16" t="str">
        <f t="shared" si="23"/>
        <v/>
      </c>
      <c r="AI35" s="16" t="str">
        <f t="shared" si="23"/>
        <v/>
      </c>
      <c r="AJ35" s="16" t="str">
        <f t="shared" si="23"/>
        <v/>
      </c>
      <c r="AK35" s="16" t="str">
        <f t="shared" si="23"/>
        <v/>
      </c>
      <c r="AL35" s="16" t="str">
        <f t="shared" si="23"/>
        <v/>
      </c>
      <c r="AM35" s="16" t="str">
        <f t="shared" si="23"/>
        <v/>
      </c>
      <c r="AN35" s="16" t="str">
        <f t="shared" si="23"/>
        <v/>
      </c>
      <c r="AO35" s="17" t="str">
        <f t="shared" si="23"/>
        <v/>
      </c>
      <c r="AP35" s="23" t="str">
        <f t="shared" si="24"/>
        <v/>
      </c>
      <c r="AQ35" s="22" t="str">
        <f t="shared" si="24"/>
        <v/>
      </c>
      <c r="AR35" s="22" t="str">
        <f t="shared" si="24"/>
        <v/>
      </c>
      <c r="AS35" s="22" t="str">
        <f t="shared" si="24"/>
        <v/>
      </c>
      <c r="AT35" s="22" t="str">
        <f t="shared" si="24"/>
        <v/>
      </c>
      <c r="AU35" s="22" t="str">
        <f t="shared" si="24"/>
        <v/>
      </c>
      <c r="AV35" s="22" t="str">
        <f t="shared" si="24"/>
        <v/>
      </c>
      <c r="AW35" s="22" t="str">
        <f t="shared" si="24"/>
        <v/>
      </c>
      <c r="AX35" s="24" t="str">
        <f t="shared" si="24"/>
        <v/>
      </c>
      <c r="AY35" s="23" t="str">
        <f t="shared" si="25"/>
        <v/>
      </c>
      <c r="AZ35" s="22" t="str">
        <f t="shared" si="25"/>
        <v/>
      </c>
      <c r="BA35" s="22" t="str">
        <f t="shared" si="25"/>
        <v/>
      </c>
      <c r="BB35" s="22" t="str">
        <f t="shared" si="25"/>
        <v/>
      </c>
      <c r="BC35" s="22" t="str">
        <f t="shared" si="25"/>
        <v/>
      </c>
      <c r="BD35" s="22" t="str">
        <f t="shared" si="25"/>
        <v/>
      </c>
      <c r="BE35" s="22" t="str">
        <f t="shared" si="25"/>
        <v/>
      </c>
      <c r="BF35" s="22" t="str">
        <f t="shared" si="25"/>
        <v/>
      </c>
      <c r="BG35" s="24" t="str">
        <f t="shared" si="25"/>
        <v/>
      </c>
      <c r="BH35" s="22">
        <f t="shared" si="26"/>
        <v>0</v>
      </c>
    </row>
    <row r="36" spans="2:60" x14ac:dyDescent="0.25">
      <c r="B36" t="str">
        <f t="shared" si="3"/>
        <v/>
      </c>
      <c r="C36" s="15"/>
      <c r="D36" s="16"/>
      <c r="E36" s="16"/>
      <c r="F36" s="16"/>
      <c r="G36" s="16"/>
      <c r="H36" s="16"/>
      <c r="I36" s="16"/>
      <c r="J36" s="16"/>
      <c r="K36" s="17"/>
      <c r="L36" s="3"/>
      <c r="N36" s="1" t="str">
        <f t="shared" si="4"/>
        <v/>
      </c>
      <c r="O36" s="1" t="str">
        <f t="shared" si="5"/>
        <v/>
      </c>
      <c r="P36" s="1" t="str">
        <f t="shared" si="6"/>
        <v/>
      </c>
      <c r="Q36" s="1" t="str">
        <f t="shared" si="7"/>
        <v/>
      </c>
      <c r="R36" s="1" t="str">
        <f t="shared" si="8"/>
        <v/>
      </c>
      <c r="S36" s="1" t="str">
        <f t="shared" si="9"/>
        <v/>
      </c>
      <c r="T36" s="1" t="str">
        <f t="shared" si="10"/>
        <v/>
      </c>
      <c r="U36" s="1" t="str">
        <f t="shared" si="11"/>
        <v/>
      </c>
      <c r="V36" s="1" t="str">
        <f t="shared" si="12"/>
        <v/>
      </c>
      <c r="W36" s="13">
        <f t="shared" si="13"/>
        <v>0</v>
      </c>
      <c r="X36" s="8" t="str">
        <f t="shared" si="14"/>
        <v/>
      </c>
      <c r="Y36" s="9" t="str">
        <f t="shared" si="15"/>
        <v/>
      </c>
      <c r="Z36" s="9" t="str">
        <f t="shared" si="16"/>
        <v/>
      </c>
      <c r="AA36" s="9" t="str">
        <f t="shared" si="17"/>
        <v/>
      </c>
      <c r="AB36" s="9" t="str">
        <f t="shared" si="18"/>
        <v/>
      </c>
      <c r="AC36" s="9" t="str">
        <f t="shared" si="19"/>
        <v/>
      </c>
      <c r="AD36" s="9" t="str">
        <f t="shared" si="20"/>
        <v/>
      </c>
      <c r="AE36" s="9" t="str">
        <f t="shared" si="21"/>
        <v/>
      </c>
      <c r="AF36" s="9" t="str">
        <f t="shared" si="22"/>
        <v/>
      </c>
      <c r="AG36" s="15" t="str">
        <f t="shared" si="23"/>
        <v/>
      </c>
      <c r="AH36" s="16" t="str">
        <f t="shared" si="23"/>
        <v/>
      </c>
      <c r="AI36" s="16" t="str">
        <f t="shared" si="23"/>
        <v/>
      </c>
      <c r="AJ36" s="16" t="str">
        <f t="shared" si="23"/>
        <v/>
      </c>
      <c r="AK36" s="16" t="str">
        <f t="shared" si="23"/>
        <v/>
      </c>
      <c r="AL36" s="16" t="str">
        <f t="shared" si="23"/>
        <v/>
      </c>
      <c r="AM36" s="16" t="str">
        <f t="shared" si="23"/>
        <v/>
      </c>
      <c r="AN36" s="16" t="str">
        <f t="shared" si="23"/>
        <v/>
      </c>
      <c r="AO36" s="17" t="str">
        <f t="shared" si="23"/>
        <v/>
      </c>
      <c r="AP36" s="23" t="str">
        <f t="shared" si="24"/>
        <v/>
      </c>
      <c r="AQ36" s="22" t="str">
        <f t="shared" si="24"/>
        <v/>
      </c>
      <c r="AR36" s="22" t="str">
        <f t="shared" si="24"/>
        <v/>
      </c>
      <c r="AS36" s="22" t="str">
        <f t="shared" si="24"/>
        <v/>
      </c>
      <c r="AT36" s="22" t="str">
        <f t="shared" si="24"/>
        <v/>
      </c>
      <c r="AU36" s="22" t="str">
        <f t="shared" si="24"/>
        <v/>
      </c>
      <c r="AV36" s="22" t="str">
        <f t="shared" si="24"/>
        <v/>
      </c>
      <c r="AW36" s="22" t="str">
        <f t="shared" si="24"/>
        <v/>
      </c>
      <c r="AX36" s="24" t="str">
        <f t="shared" si="24"/>
        <v/>
      </c>
      <c r="AY36" s="23" t="str">
        <f t="shared" si="25"/>
        <v/>
      </c>
      <c r="AZ36" s="22" t="str">
        <f t="shared" si="25"/>
        <v/>
      </c>
      <c r="BA36" s="22" t="str">
        <f t="shared" si="25"/>
        <v/>
      </c>
      <c r="BB36" s="22" t="str">
        <f t="shared" si="25"/>
        <v/>
      </c>
      <c r="BC36" s="22" t="str">
        <f t="shared" si="25"/>
        <v/>
      </c>
      <c r="BD36" s="22" t="str">
        <f t="shared" si="25"/>
        <v/>
      </c>
      <c r="BE36" s="22" t="str">
        <f t="shared" si="25"/>
        <v/>
      </c>
      <c r="BF36" s="22" t="str">
        <f t="shared" si="25"/>
        <v/>
      </c>
      <c r="BG36" s="24" t="str">
        <f t="shared" si="25"/>
        <v/>
      </c>
      <c r="BH36" s="22">
        <f t="shared" si="26"/>
        <v>0</v>
      </c>
    </row>
    <row r="37" spans="2:60" x14ac:dyDescent="0.25">
      <c r="B37" t="str">
        <f t="shared" si="3"/>
        <v/>
      </c>
      <c r="C37" s="15"/>
      <c r="D37" s="16"/>
      <c r="E37" s="16"/>
      <c r="F37" s="16"/>
      <c r="G37" s="16"/>
      <c r="H37" s="16"/>
      <c r="I37" s="16"/>
      <c r="J37" s="16"/>
      <c r="K37" s="17"/>
      <c r="L37" s="3"/>
      <c r="N37" s="1" t="str">
        <f t="shared" si="4"/>
        <v/>
      </c>
      <c r="O37" s="1" t="str">
        <f t="shared" si="5"/>
        <v/>
      </c>
      <c r="P37" s="1" t="str">
        <f t="shared" si="6"/>
        <v/>
      </c>
      <c r="Q37" s="1" t="str">
        <f t="shared" si="7"/>
        <v/>
      </c>
      <c r="R37" s="1" t="str">
        <f t="shared" si="8"/>
        <v/>
      </c>
      <c r="S37" s="1" t="str">
        <f t="shared" si="9"/>
        <v/>
      </c>
      <c r="T37" s="1" t="str">
        <f t="shared" si="10"/>
        <v/>
      </c>
      <c r="U37" s="1" t="str">
        <f t="shared" si="11"/>
        <v/>
      </c>
      <c r="V37" s="1" t="str">
        <f t="shared" si="12"/>
        <v/>
      </c>
      <c r="W37" s="13">
        <f t="shared" si="13"/>
        <v>0</v>
      </c>
      <c r="X37" s="8" t="str">
        <f t="shared" si="14"/>
        <v/>
      </c>
      <c r="Y37" s="9" t="str">
        <f t="shared" si="15"/>
        <v/>
      </c>
      <c r="Z37" s="9" t="str">
        <f t="shared" si="16"/>
        <v/>
      </c>
      <c r="AA37" s="9" t="str">
        <f t="shared" si="17"/>
        <v/>
      </c>
      <c r="AB37" s="9" t="str">
        <f t="shared" si="18"/>
        <v/>
      </c>
      <c r="AC37" s="9" t="str">
        <f t="shared" si="19"/>
        <v/>
      </c>
      <c r="AD37" s="9" t="str">
        <f t="shared" si="20"/>
        <v/>
      </c>
      <c r="AE37" s="9" t="str">
        <f t="shared" si="21"/>
        <v/>
      </c>
      <c r="AF37" s="9" t="str">
        <f t="shared" si="22"/>
        <v/>
      </c>
      <c r="AG37" s="15" t="str">
        <f t="shared" si="23"/>
        <v/>
      </c>
      <c r="AH37" s="16" t="str">
        <f t="shared" si="23"/>
        <v/>
      </c>
      <c r="AI37" s="16" t="str">
        <f t="shared" si="23"/>
        <v/>
      </c>
      <c r="AJ37" s="16" t="str">
        <f t="shared" si="23"/>
        <v/>
      </c>
      <c r="AK37" s="16" t="str">
        <f t="shared" si="23"/>
        <v/>
      </c>
      <c r="AL37" s="16" t="str">
        <f t="shared" si="23"/>
        <v/>
      </c>
      <c r="AM37" s="16" t="str">
        <f t="shared" si="23"/>
        <v/>
      </c>
      <c r="AN37" s="16" t="str">
        <f t="shared" si="23"/>
        <v/>
      </c>
      <c r="AO37" s="17" t="str">
        <f t="shared" si="23"/>
        <v/>
      </c>
      <c r="AP37" s="23" t="str">
        <f t="shared" si="24"/>
        <v/>
      </c>
      <c r="AQ37" s="22" t="str">
        <f t="shared" si="24"/>
        <v/>
      </c>
      <c r="AR37" s="22" t="str">
        <f t="shared" si="24"/>
        <v/>
      </c>
      <c r="AS37" s="22" t="str">
        <f t="shared" si="24"/>
        <v/>
      </c>
      <c r="AT37" s="22" t="str">
        <f t="shared" si="24"/>
        <v/>
      </c>
      <c r="AU37" s="22" t="str">
        <f t="shared" si="24"/>
        <v/>
      </c>
      <c r="AV37" s="22" t="str">
        <f t="shared" si="24"/>
        <v/>
      </c>
      <c r="AW37" s="22" t="str">
        <f t="shared" si="24"/>
        <v/>
      </c>
      <c r="AX37" s="24" t="str">
        <f t="shared" si="24"/>
        <v/>
      </c>
      <c r="AY37" s="23" t="str">
        <f t="shared" si="25"/>
        <v/>
      </c>
      <c r="AZ37" s="22" t="str">
        <f t="shared" si="25"/>
        <v/>
      </c>
      <c r="BA37" s="22" t="str">
        <f t="shared" si="25"/>
        <v/>
      </c>
      <c r="BB37" s="22" t="str">
        <f t="shared" si="25"/>
        <v/>
      </c>
      <c r="BC37" s="22" t="str">
        <f t="shared" si="25"/>
        <v/>
      </c>
      <c r="BD37" s="22" t="str">
        <f t="shared" si="25"/>
        <v/>
      </c>
      <c r="BE37" s="22" t="str">
        <f t="shared" si="25"/>
        <v/>
      </c>
      <c r="BF37" s="22" t="str">
        <f t="shared" si="25"/>
        <v/>
      </c>
      <c r="BG37" s="24" t="str">
        <f t="shared" si="25"/>
        <v/>
      </c>
      <c r="BH37" s="22">
        <f t="shared" si="26"/>
        <v>0</v>
      </c>
    </row>
    <row r="38" spans="2:60" x14ac:dyDescent="0.25">
      <c r="B38" t="str">
        <f t="shared" si="3"/>
        <v/>
      </c>
      <c r="C38" s="15"/>
      <c r="D38" s="16"/>
      <c r="E38" s="16"/>
      <c r="F38" s="16"/>
      <c r="G38" s="16"/>
      <c r="H38" s="16"/>
      <c r="I38" s="16"/>
      <c r="J38" s="16"/>
      <c r="K38" s="17"/>
      <c r="L38" s="3"/>
      <c r="N38" s="1" t="str">
        <f t="shared" si="4"/>
        <v/>
      </c>
      <c r="O38" s="1" t="str">
        <f t="shared" si="5"/>
        <v/>
      </c>
      <c r="P38" s="1" t="str">
        <f t="shared" si="6"/>
        <v/>
      </c>
      <c r="Q38" s="1" t="str">
        <f t="shared" si="7"/>
        <v/>
      </c>
      <c r="R38" s="1" t="str">
        <f t="shared" si="8"/>
        <v/>
      </c>
      <c r="S38" s="1" t="str">
        <f t="shared" si="9"/>
        <v/>
      </c>
      <c r="T38" s="1" t="str">
        <f t="shared" si="10"/>
        <v/>
      </c>
      <c r="U38" s="1" t="str">
        <f t="shared" si="11"/>
        <v/>
      </c>
      <c r="V38" s="1" t="str">
        <f t="shared" si="12"/>
        <v/>
      </c>
      <c r="W38" s="13">
        <f t="shared" si="13"/>
        <v>0</v>
      </c>
      <c r="X38" s="8" t="str">
        <f t="shared" si="14"/>
        <v/>
      </c>
      <c r="Y38" s="9" t="str">
        <f t="shared" si="15"/>
        <v/>
      </c>
      <c r="Z38" s="9" t="str">
        <f t="shared" si="16"/>
        <v/>
      </c>
      <c r="AA38" s="9" t="str">
        <f t="shared" si="17"/>
        <v/>
      </c>
      <c r="AB38" s="9" t="str">
        <f t="shared" si="18"/>
        <v/>
      </c>
      <c r="AC38" s="9" t="str">
        <f t="shared" si="19"/>
        <v/>
      </c>
      <c r="AD38" s="9" t="str">
        <f t="shared" si="20"/>
        <v/>
      </c>
      <c r="AE38" s="9" t="str">
        <f t="shared" si="21"/>
        <v/>
      </c>
      <c r="AF38" s="9" t="str">
        <f t="shared" si="22"/>
        <v/>
      </c>
      <c r="AG38" s="15" t="str">
        <f t="shared" si="23"/>
        <v/>
      </c>
      <c r="AH38" s="16" t="str">
        <f t="shared" si="23"/>
        <v/>
      </c>
      <c r="AI38" s="16" t="str">
        <f t="shared" si="23"/>
        <v/>
      </c>
      <c r="AJ38" s="16" t="str">
        <f t="shared" si="23"/>
        <v/>
      </c>
      <c r="AK38" s="16" t="str">
        <f t="shared" si="23"/>
        <v/>
      </c>
      <c r="AL38" s="16" t="str">
        <f t="shared" si="23"/>
        <v/>
      </c>
      <c r="AM38" s="16" t="str">
        <f t="shared" si="23"/>
        <v/>
      </c>
      <c r="AN38" s="16" t="str">
        <f t="shared" si="23"/>
        <v/>
      </c>
      <c r="AO38" s="17" t="str">
        <f t="shared" si="23"/>
        <v/>
      </c>
      <c r="AP38" s="23" t="str">
        <f t="shared" si="24"/>
        <v/>
      </c>
      <c r="AQ38" s="22" t="str">
        <f t="shared" si="24"/>
        <v/>
      </c>
      <c r="AR38" s="22" t="str">
        <f t="shared" si="24"/>
        <v/>
      </c>
      <c r="AS38" s="22" t="str">
        <f t="shared" si="24"/>
        <v/>
      </c>
      <c r="AT38" s="22" t="str">
        <f t="shared" si="24"/>
        <v/>
      </c>
      <c r="AU38" s="22" t="str">
        <f t="shared" si="24"/>
        <v/>
      </c>
      <c r="AV38" s="22" t="str">
        <f t="shared" si="24"/>
        <v/>
      </c>
      <c r="AW38" s="22" t="str">
        <f t="shared" si="24"/>
        <v/>
      </c>
      <c r="AX38" s="24" t="str">
        <f t="shared" si="24"/>
        <v/>
      </c>
      <c r="AY38" s="23" t="str">
        <f t="shared" si="25"/>
        <v/>
      </c>
      <c r="AZ38" s="22" t="str">
        <f t="shared" si="25"/>
        <v/>
      </c>
      <c r="BA38" s="22" t="str">
        <f t="shared" si="25"/>
        <v/>
      </c>
      <c r="BB38" s="22" t="str">
        <f t="shared" si="25"/>
        <v/>
      </c>
      <c r="BC38" s="22" t="str">
        <f t="shared" si="25"/>
        <v/>
      </c>
      <c r="BD38" s="22" t="str">
        <f t="shared" si="25"/>
        <v/>
      </c>
      <c r="BE38" s="22" t="str">
        <f t="shared" si="25"/>
        <v/>
      </c>
      <c r="BF38" s="22" t="str">
        <f t="shared" si="25"/>
        <v/>
      </c>
      <c r="BG38" s="24" t="str">
        <f t="shared" si="25"/>
        <v/>
      </c>
      <c r="BH38" s="22">
        <f t="shared" si="26"/>
        <v>0</v>
      </c>
    </row>
    <row r="39" spans="2:60" x14ac:dyDescent="0.25">
      <c r="B39" t="str">
        <f t="shared" si="3"/>
        <v/>
      </c>
      <c r="C39" s="15"/>
      <c r="D39" s="16"/>
      <c r="E39" s="16"/>
      <c r="F39" s="16"/>
      <c r="G39" s="16"/>
      <c r="H39" s="16"/>
      <c r="I39" s="16"/>
      <c r="J39" s="16"/>
      <c r="K39" s="17"/>
      <c r="L39" s="3"/>
      <c r="N39" s="1" t="str">
        <f t="shared" si="4"/>
        <v/>
      </c>
      <c r="O39" s="1" t="str">
        <f t="shared" si="5"/>
        <v/>
      </c>
      <c r="P39" s="1" t="str">
        <f t="shared" si="6"/>
        <v/>
      </c>
      <c r="Q39" s="1" t="str">
        <f t="shared" si="7"/>
        <v/>
      </c>
      <c r="R39" s="1" t="str">
        <f t="shared" si="8"/>
        <v/>
      </c>
      <c r="S39" s="1" t="str">
        <f t="shared" si="9"/>
        <v/>
      </c>
      <c r="T39" s="1" t="str">
        <f t="shared" si="10"/>
        <v/>
      </c>
      <c r="U39" s="1" t="str">
        <f t="shared" si="11"/>
        <v/>
      </c>
      <c r="V39" s="1" t="str">
        <f t="shared" si="12"/>
        <v/>
      </c>
      <c r="W39" s="13">
        <f t="shared" si="13"/>
        <v>0</v>
      </c>
      <c r="X39" s="8" t="str">
        <f t="shared" si="14"/>
        <v/>
      </c>
      <c r="Y39" s="9" t="str">
        <f t="shared" si="15"/>
        <v/>
      </c>
      <c r="Z39" s="9" t="str">
        <f t="shared" si="16"/>
        <v/>
      </c>
      <c r="AA39" s="9" t="str">
        <f t="shared" si="17"/>
        <v/>
      </c>
      <c r="AB39" s="9" t="str">
        <f t="shared" si="18"/>
        <v/>
      </c>
      <c r="AC39" s="9" t="str">
        <f t="shared" si="19"/>
        <v/>
      </c>
      <c r="AD39" s="9" t="str">
        <f t="shared" si="20"/>
        <v/>
      </c>
      <c r="AE39" s="9" t="str">
        <f t="shared" si="21"/>
        <v/>
      </c>
      <c r="AF39" s="9" t="str">
        <f t="shared" si="22"/>
        <v/>
      </c>
      <c r="AG39" s="15" t="str">
        <f t="shared" si="23"/>
        <v/>
      </c>
      <c r="AH39" s="16" t="str">
        <f t="shared" si="23"/>
        <v/>
      </c>
      <c r="AI39" s="16" t="str">
        <f t="shared" si="23"/>
        <v/>
      </c>
      <c r="AJ39" s="16" t="str">
        <f t="shared" si="23"/>
        <v/>
      </c>
      <c r="AK39" s="16" t="str">
        <f t="shared" si="23"/>
        <v/>
      </c>
      <c r="AL39" s="16" t="str">
        <f t="shared" si="23"/>
        <v/>
      </c>
      <c r="AM39" s="16" t="str">
        <f t="shared" si="23"/>
        <v/>
      </c>
      <c r="AN39" s="16" t="str">
        <f t="shared" si="23"/>
        <v/>
      </c>
      <c r="AO39" s="17" t="str">
        <f t="shared" si="23"/>
        <v/>
      </c>
      <c r="AP39" s="23" t="str">
        <f t="shared" si="24"/>
        <v/>
      </c>
      <c r="AQ39" s="22" t="str">
        <f t="shared" si="24"/>
        <v/>
      </c>
      <c r="AR39" s="22" t="str">
        <f t="shared" si="24"/>
        <v/>
      </c>
      <c r="AS39" s="22" t="str">
        <f t="shared" si="24"/>
        <v/>
      </c>
      <c r="AT39" s="22" t="str">
        <f t="shared" si="24"/>
        <v/>
      </c>
      <c r="AU39" s="22" t="str">
        <f t="shared" si="24"/>
        <v/>
      </c>
      <c r="AV39" s="22" t="str">
        <f t="shared" si="24"/>
        <v/>
      </c>
      <c r="AW39" s="22" t="str">
        <f t="shared" si="24"/>
        <v/>
      </c>
      <c r="AX39" s="24" t="str">
        <f t="shared" si="24"/>
        <v/>
      </c>
      <c r="AY39" s="23" t="str">
        <f t="shared" si="25"/>
        <v/>
      </c>
      <c r="AZ39" s="22" t="str">
        <f t="shared" si="25"/>
        <v/>
      </c>
      <c r="BA39" s="22" t="str">
        <f t="shared" si="25"/>
        <v/>
      </c>
      <c r="BB39" s="22" t="str">
        <f t="shared" si="25"/>
        <v/>
      </c>
      <c r="BC39" s="22" t="str">
        <f t="shared" si="25"/>
        <v/>
      </c>
      <c r="BD39" s="22" t="str">
        <f t="shared" si="25"/>
        <v/>
      </c>
      <c r="BE39" s="22" t="str">
        <f t="shared" si="25"/>
        <v/>
      </c>
      <c r="BF39" s="22" t="str">
        <f t="shared" si="25"/>
        <v/>
      </c>
      <c r="BG39" s="24" t="str">
        <f t="shared" si="25"/>
        <v/>
      </c>
      <c r="BH39" s="22">
        <f t="shared" si="26"/>
        <v>0</v>
      </c>
    </row>
    <row r="40" spans="2:60" ht="15.75" thickBot="1" x14ac:dyDescent="0.3">
      <c r="B40" t="str">
        <f t="shared" si="3"/>
        <v/>
      </c>
      <c r="C40" s="18"/>
      <c r="D40" s="19"/>
      <c r="E40" s="19"/>
      <c r="F40" s="19"/>
      <c r="G40" s="19"/>
      <c r="H40" s="19"/>
      <c r="I40" s="19"/>
      <c r="J40" s="19"/>
      <c r="K40" s="20"/>
      <c r="L40" s="3"/>
      <c r="N40" s="1" t="str">
        <f t="shared" si="4"/>
        <v/>
      </c>
      <c r="O40" s="1" t="str">
        <f t="shared" si="5"/>
        <v/>
      </c>
      <c r="P40" s="1" t="str">
        <f t="shared" si="6"/>
        <v/>
      </c>
      <c r="Q40" s="1" t="str">
        <f t="shared" si="7"/>
        <v/>
      </c>
      <c r="R40" s="1" t="str">
        <f t="shared" si="8"/>
        <v/>
      </c>
      <c r="S40" s="1" t="str">
        <f t="shared" si="9"/>
        <v/>
      </c>
      <c r="T40" s="1" t="str">
        <f t="shared" si="10"/>
        <v/>
      </c>
      <c r="U40" s="1" t="str">
        <f t="shared" si="11"/>
        <v/>
      </c>
      <c r="V40" s="1" t="str">
        <f t="shared" si="12"/>
        <v/>
      </c>
      <c r="W40" s="13">
        <f t="shared" si="13"/>
        <v>0</v>
      </c>
      <c r="X40" s="10" t="str">
        <f t="shared" si="14"/>
        <v/>
      </c>
      <c r="Y40" s="11" t="str">
        <f t="shared" si="15"/>
        <v/>
      </c>
      <c r="Z40" s="11" t="str">
        <f t="shared" si="16"/>
        <v/>
      </c>
      <c r="AA40" s="11" t="str">
        <f t="shared" si="17"/>
        <v/>
      </c>
      <c r="AB40" s="11" t="str">
        <f t="shared" si="18"/>
        <v/>
      </c>
      <c r="AC40" s="11" t="str">
        <f t="shared" si="19"/>
        <v/>
      </c>
      <c r="AD40" s="11" t="str">
        <f t="shared" si="20"/>
        <v/>
      </c>
      <c r="AE40" s="11" t="str">
        <f t="shared" si="21"/>
        <v/>
      </c>
      <c r="AF40" s="11" t="str">
        <f t="shared" si="22"/>
        <v/>
      </c>
      <c r="AG40" s="18" t="str">
        <f t="shared" si="23"/>
        <v/>
      </c>
      <c r="AH40" s="19" t="str">
        <f t="shared" si="23"/>
        <v/>
      </c>
      <c r="AI40" s="19" t="str">
        <f t="shared" si="23"/>
        <v/>
      </c>
      <c r="AJ40" s="19" t="str">
        <f t="shared" si="23"/>
        <v/>
      </c>
      <c r="AK40" s="19" t="str">
        <f t="shared" si="23"/>
        <v/>
      </c>
      <c r="AL40" s="19" t="str">
        <f t="shared" si="23"/>
        <v/>
      </c>
      <c r="AM40" s="19" t="str">
        <f t="shared" si="23"/>
        <v/>
      </c>
      <c r="AN40" s="19" t="str">
        <f t="shared" si="23"/>
        <v/>
      </c>
      <c r="AO40" s="20" t="str">
        <f t="shared" si="23"/>
        <v/>
      </c>
      <c r="AP40" s="25" t="str">
        <f t="shared" si="24"/>
        <v/>
      </c>
      <c r="AQ40" s="26" t="str">
        <f t="shared" si="24"/>
        <v/>
      </c>
      <c r="AR40" s="26" t="str">
        <f t="shared" si="24"/>
        <v/>
      </c>
      <c r="AS40" s="26" t="str">
        <f t="shared" si="24"/>
        <v/>
      </c>
      <c r="AT40" s="26" t="str">
        <f t="shared" si="24"/>
        <v/>
      </c>
      <c r="AU40" s="26" t="str">
        <f t="shared" si="24"/>
        <v/>
      </c>
      <c r="AV40" s="26" t="str">
        <f t="shared" si="24"/>
        <v/>
      </c>
      <c r="AW40" s="26" t="str">
        <f t="shared" si="24"/>
        <v/>
      </c>
      <c r="AX40" s="27" t="str">
        <f t="shared" si="24"/>
        <v/>
      </c>
      <c r="AY40" s="25" t="str">
        <f t="shared" si="25"/>
        <v/>
      </c>
      <c r="AZ40" s="26" t="str">
        <f t="shared" si="25"/>
        <v/>
      </c>
      <c r="BA40" s="26" t="str">
        <f t="shared" si="25"/>
        <v/>
      </c>
      <c r="BB40" s="26" t="str">
        <f t="shared" si="25"/>
        <v/>
      </c>
      <c r="BC40" s="26" t="str">
        <f t="shared" si="25"/>
        <v/>
      </c>
      <c r="BD40" s="26" t="str">
        <f t="shared" si="25"/>
        <v/>
      </c>
      <c r="BE40" s="26" t="str">
        <f t="shared" si="25"/>
        <v/>
      </c>
      <c r="BF40" s="26" t="str">
        <f t="shared" si="25"/>
        <v/>
      </c>
      <c r="BG40" s="27" t="str">
        <f t="shared" si="25"/>
        <v/>
      </c>
      <c r="BH40" s="22">
        <f t="shared" si="26"/>
        <v>0</v>
      </c>
    </row>
    <row r="41" spans="2:60" x14ac:dyDescent="0.25">
      <c r="N41" s="2">
        <f>AVERAGE(N2:N40)</f>
        <v>21.650209576407445</v>
      </c>
      <c r="O41" s="2">
        <f t="shared" ref="O41:W41" si="27">AVERAGE(O2:O40)</f>
        <v>21.580332532623732</v>
      </c>
      <c r="P41" s="2">
        <f t="shared" si="27"/>
        <v>21.612417738157127</v>
      </c>
      <c r="Q41" s="2">
        <f t="shared" si="27"/>
        <v>23.300484945890481</v>
      </c>
      <c r="R41" s="2">
        <f t="shared" si="27"/>
        <v>26.079582308817582</v>
      </c>
      <c r="S41" s="2">
        <f t="shared" si="27"/>
        <v>22.699000399173325</v>
      </c>
      <c r="T41" s="2">
        <f t="shared" si="27"/>
        <v>20.71663005052374</v>
      </c>
      <c r="U41" s="2">
        <f t="shared" si="27"/>
        <v>21.038405282156816</v>
      </c>
      <c r="V41" s="2">
        <f t="shared" si="27"/>
        <v>26.429269177573083</v>
      </c>
      <c r="W41" s="2">
        <f t="shared" si="27"/>
        <v>10.861640330824448</v>
      </c>
      <c r="X41" s="12">
        <f>SUM(X2:X40)</f>
        <v>2</v>
      </c>
      <c r="Y41" s="12">
        <f t="shared" ref="Y41:BG41" si="28">SUM(Y2:Y40)</f>
        <v>3</v>
      </c>
      <c r="Z41" s="12">
        <f t="shared" si="28"/>
        <v>0</v>
      </c>
      <c r="AA41" s="12">
        <f t="shared" si="28"/>
        <v>1</v>
      </c>
      <c r="AB41" s="12">
        <f t="shared" si="28"/>
        <v>6</v>
      </c>
      <c r="AC41" s="12">
        <f t="shared" si="28"/>
        <v>0</v>
      </c>
      <c r="AD41" s="12">
        <f t="shared" si="28"/>
        <v>8</v>
      </c>
      <c r="AE41" s="12">
        <f t="shared" si="28"/>
        <v>2</v>
      </c>
      <c r="AF41" s="12">
        <f t="shared" si="28"/>
        <v>6</v>
      </c>
      <c r="AG41" s="21">
        <f t="shared" si="28"/>
        <v>3</v>
      </c>
      <c r="AH41" s="21">
        <f t="shared" si="28"/>
        <v>3</v>
      </c>
      <c r="AI41" s="21">
        <f t="shared" si="28"/>
        <v>2</v>
      </c>
      <c r="AJ41" s="21">
        <f t="shared" si="28"/>
        <v>3</v>
      </c>
      <c r="AK41" s="21">
        <f t="shared" si="28"/>
        <v>1</v>
      </c>
      <c r="AL41" s="21">
        <f t="shared" si="28"/>
        <v>2</v>
      </c>
      <c r="AM41" s="21">
        <f t="shared" si="28"/>
        <v>7</v>
      </c>
      <c r="AN41" s="21">
        <f t="shared" si="28"/>
        <v>2</v>
      </c>
      <c r="AO41" s="21">
        <f t="shared" si="28"/>
        <v>4</v>
      </c>
      <c r="AP41" s="29">
        <f t="shared" si="28"/>
        <v>7</v>
      </c>
      <c r="AQ41" s="29">
        <f t="shared" si="28"/>
        <v>9</v>
      </c>
      <c r="AR41" s="29">
        <f t="shared" si="28"/>
        <v>7</v>
      </c>
      <c r="AS41" s="29">
        <f t="shared" si="28"/>
        <v>6</v>
      </c>
      <c r="AT41" s="29">
        <f t="shared" si="28"/>
        <v>3</v>
      </c>
      <c r="AU41" s="29">
        <f t="shared" si="28"/>
        <v>8</v>
      </c>
      <c r="AV41" s="29">
        <f t="shared" si="28"/>
        <v>10</v>
      </c>
      <c r="AW41" s="29">
        <f t="shared" si="28"/>
        <v>7</v>
      </c>
      <c r="AX41" s="29">
        <f t="shared" si="28"/>
        <v>7</v>
      </c>
      <c r="AY41" s="28">
        <f t="shared" si="28"/>
        <v>13</v>
      </c>
      <c r="AZ41" s="28">
        <f t="shared" si="28"/>
        <v>13</v>
      </c>
      <c r="BA41" s="28">
        <f t="shared" si="28"/>
        <v>13</v>
      </c>
      <c r="BB41" s="28">
        <f t="shared" si="28"/>
        <v>11</v>
      </c>
      <c r="BC41" s="28">
        <f t="shared" si="28"/>
        <v>8</v>
      </c>
      <c r="BD41" s="28">
        <f t="shared" si="28"/>
        <v>11</v>
      </c>
      <c r="BE41" s="28">
        <f t="shared" si="28"/>
        <v>13</v>
      </c>
      <c r="BF41" s="28">
        <f t="shared" si="28"/>
        <v>13</v>
      </c>
      <c r="BG41" s="28">
        <f t="shared" si="28"/>
        <v>9</v>
      </c>
    </row>
    <row r="42" spans="2:60" x14ac:dyDescent="0.25">
      <c r="B42" s="30"/>
      <c r="W42" s="14"/>
    </row>
    <row r="43" spans="2:60" x14ac:dyDescent="0.25">
      <c r="W43" s="14"/>
    </row>
    <row r="44" spans="2:60" x14ac:dyDescent="0.25">
      <c r="W44" s="14"/>
    </row>
    <row r="45" spans="2:60" x14ac:dyDescent="0.25">
      <c r="W45" s="14"/>
    </row>
    <row r="46" spans="2:60" x14ac:dyDescent="0.25">
      <c r="W46" s="14"/>
    </row>
    <row r="47" spans="2:60" x14ac:dyDescent="0.25">
      <c r="W47" s="14"/>
    </row>
    <row r="48" spans="2:60" x14ac:dyDescent="0.25">
      <c r="W48" s="14"/>
    </row>
    <row r="49" spans="23:23" x14ac:dyDescent="0.25">
      <c r="W49" s="14"/>
    </row>
    <row r="50" spans="23:23" x14ac:dyDescent="0.25">
      <c r="W50" s="1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11443-7A58-46EF-9FE1-6DFB17FD0702}">
  <dimension ref="A1:BX100"/>
  <sheetViews>
    <sheetView tabSelected="1" zoomScale="60" zoomScaleNormal="60" workbookViewId="0">
      <selection activeCell="P49" sqref="P49"/>
    </sheetView>
  </sheetViews>
  <sheetFormatPr defaultRowHeight="15" x14ac:dyDescent="0.25"/>
  <cols>
    <col min="1" max="1" width="45.140625" customWidth="1"/>
    <col min="2" max="2" width="9.140625" style="14" customWidth="1"/>
    <col min="3" max="4" width="9.140625" customWidth="1"/>
    <col min="5" max="5" width="14.140625" customWidth="1"/>
    <col min="6" max="16" width="9.140625" customWidth="1"/>
    <col min="27" max="27" width="9.140625" style="14"/>
    <col min="46" max="46" width="9.140625" style="14"/>
  </cols>
  <sheetData>
    <row r="1" spans="1:76" ht="15.75" thickBot="1" x14ac:dyDescent="0.3">
      <c r="A1" s="32" t="s">
        <v>106</v>
      </c>
      <c r="B1" s="57" t="s">
        <v>119</v>
      </c>
      <c r="C1" s="58" t="s">
        <v>120</v>
      </c>
      <c r="D1" s="58" t="s">
        <v>121</v>
      </c>
      <c r="E1" s="33" t="s">
        <v>126</v>
      </c>
      <c r="F1" s="45" t="s">
        <v>124</v>
      </c>
      <c r="G1" s="33" t="s">
        <v>0</v>
      </c>
      <c r="H1" s="33" t="s">
        <v>1</v>
      </c>
      <c r="I1" s="33" t="s">
        <v>2</v>
      </c>
      <c r="J1" s="33" t="s">
        <v>3</v>
      </c>
      <c r="K1" s="33" t="s">
        <v>4</v>
      </c>
      <c r="L1" s="33" t="s">
        <v>5</v>
      </c>
      <c r="M1" s="33" t="s">
        <v>6</v>
      </c>
      <c r="N1" s="33" t="s">
        <v>7</v>
      </c>
      <c r="O1" s="34" t="s">
        <v>8</v>
      </c>
      <c r="R1" s="5" t="s">
        <v>0</v>
      </c>
      <c r="S1" s="6" t="s">
        <v>1</v>
      </c>
      <c r="T1" s="6" t="s">
        <v>2</v>
      </c>
      <c r="U1" s="6" t="s">
        <v>3</v>
      </c>
      <c r="V1" s="6" t="s">
        <v>4</v>
      </c>
      <c r="W1" s="6" t="s">
        <v>5</v>
      </c>
      <c r="X1" s="6" t="s">
        <v>6</v>
      </c>
      <c r="Y1" s="6" t="s">
        <v>7</v>
      </c>
      <c r="Z1" s="7" t="s">
        <v>8</v>
      </c>
      <c r="AA1" s="35" t="s">
        <v>118</v>
      </c>
      <c r="AB1" s="32" t="s">
        <v>0</v>
      </c>
      <c r="AC1" s="33" t="s">
        <v>1</v>
      </c>
      <c r="AD1" s="33" t="s">
        <v>2</v>
      </c>
      <c r="AE1" s="33" t="s">
        <v>3</v>
      </c>
      <c r="AF1" s="33" t="s">
        <v>4</v>
      </c>
      <c r="AG1" s="33" t="s">
        <v>5</v>
      </c>
      <c r="AH1" s="33" t="s">
        <v>6</v>
      </c>
      <c r="AI1" s="33" t="s">
        <v>7</v>
      </c>
      <c r="AJ1" s="34" t="s">
        <v>8</v>
      </c>
      <c r="AK1" s="32" t="s">
        <v>0</v>
      </c>
      <c r="AL1" s="33" t="s">
        <v>1</v>
      </c>
      <c r="AM1" s="33" t="s">
        <v>2</v>
      </c>
      <c r="AN1" s="33" t="s">
        <v>3</v>
      </c>
      <c r="AO1" s="33" t="s">
        <v>4</v>
      </c>
      <c r="AP1" s="33" t="s">
        <v>5</v>
      </c>
      <c r="AQ1" s="33" t="s">
        <v>6</v>
      </c>
      <c r="AR1" s="33" t="s">
        <v>7</v>
      </c>
      <c r="AS1" s="33" t="s">
        <v>8</v>
      </c>
      <c r="AT1" s="43" t="s">
        <v>118</v>
      </c>
      <c r="AU1" s="32" t="s">
        <v>0</v>
      </c>
      <c r="AV1" s="33" t="s">
        <v>1</v>
      </c>
      <c r="AW1" s="33" t="s">
        <v>2</v>
      </c>
      <c r="AX1" s="33" t="s">
        <v>3</v>
      </c>
      <c r="AY1" s="33" t="s">
        <v>4</v>
      </c>
      <c r="AZ1" s="33" t="s">
        <v>5</v>
      </c>
      <c r="BA1" s="33" t="s">
        <v>6</v>
      </c>
      <c r="BB1" s="33" t="s">
        <v>7</v>
      </c>
      <c r="BC1" s="34" t="s">
        <v>8</v>
      </c>
      <c r="BE1" s="32" t="s">
        <v>107</v>
      </c>
      <c r="BF1" s="33" t="s">
        <v>108</v>
      </c>
      <c r="BG1" s="33" t="s">
        <v>109</v>
      </c>
      <c r="BH1" s="33" t="s">
        <v>110</v>
      </c>
      <c r="BI1" s="33" t="s">
        <v>111</v>
      </c>
      <c r="BJ1" s="33" t="s">
        <v>112</v>
      </c>
      <c r="BK1" s="33" t="s">
        <v>113</v>
      </c>
      <c r="BL1" s="33" t="s">
        <v>114</v>
      </c>
      <c r="BM1" s="33" t="s">
        <v>117</v>
      </c>
      <c r="BN1" s="33" t="s">
        <v>123</v>
      </c>
      <c r="BO1" s="33" t="s">
        <v>131</v>
      </c>
      <c r="BP1" s="33" t="s">
        <v>132</v>
      </c>
      <c r="BQ1" s="33"/>
      <c r="BR1" s="33"/>
      <c r="BS1" s="33"/>
      <c r="BT1" s="33"/>
      <c r="BU1" s="33"/>
      <c r="BV1" s="33"/>
      <c r="BW1" s="33"/>
      <c r="BX1" s="34"/>
    </row>
    <row r="2" spans="1:76" x14ac:dyDescent="0.25">
      <c r="A2" s="5" t="s">
        <v>15</v>
      </c>
      <c r="B2" s="59">
        <f>SUM(R2:Z2)</f>
        <v>9</v>
      </c>
      <c r="C2" s="60" t="str">
        <f>IF(AK2=AT2,AU2,IF(AL2=AT2,AV2,IF(AM2=AT2,AW2,IF(AN2=AT2,AX2,IF(AO2=AT2,AY2,IF(AP2=AT2,AZ2,IF(AQ2=AT2,BA2,IF(AR2=AT2,BB2,IF(AS2=AT2,BC2,"")))))))))</f>
        <v>rf</v>
      </c>
      <c r="D2" s="61">
        <f>IF(C2=AU2,G2,IF(C2=AV2,H2,IF(C2=AW2,I2,IF(C2=AX2,J2,IF(C2=AY2,K2,IF(C2=AZ2,L2,IF(C2=BA2,M2,IF(C2=BB2,N2,IF(C2=BC2,O2,"")))))))))</f>
        <v>26.599860676652799</v>
      </c>
      <c r="E2" s="53">
        <f t="shared" ref="E2:E41" si="0">VLOOKUP(A2,Current,2,FALSE)</f>
        <v>11401467</v>
      </c>
      <c r="F2" s="7">
        <f t="shared" ref="F2:F41" si="1">VLOOKUP(A2,Current,4,FALSE)</f>
        <v>6500</v>
      </c>
      <c r="G2" s="6">
        <v>29.362202572892802</v>
      </c>
      <c r="H2" s="6">
        <v>29.589777524082699</v>
      </c>
      <c r="I2" s="6">
        <v>29.362202572893899</v>
      </c>
      <c r="J2" s="54">
        <v>26.873643004739701</v>
      </c>
      <c r="K2" s="54">
        <v>26.014175913153402</v>
      </c>
      <c r="L2" s="54">
        <v>26.599860676652799</v>
      </c>
      <c r="M2" s="54">
        <v>27.461781354898498</v>
      </c>
      <c r="N2" s="54">
        <v>28.377782821655298</v>
      </c>
      <c r="O2" s="7">
        <v>26.9705505371094</v>
      </c>
      <c r="R2" s="5">
        <f t="shared" ref="R2:R41" si="2">COUNTIF(BE2:BX2,"linReg")</f>
        <v>0</v>
      </c>
      <c r="S2" s="6">
        <f t="shared" ref="S2:S41" si="3">COUNTIF(BE2:BX2,"pls")</f>
        <v>0</v>
      </c>
      <c r="T2" s="6">
        <f t="shared" ref="T2:T41" si="4">COUNTIF(BE2:BX2,"enet")</f>
        <v>0</v>
      </c>
      <c r="U2" s="6">
        <f t="shared" ref="U2:U41" si="5">COUNTIF(BE2:BX2,"MARS")</f>
        <v>2</v>
      </c>
      <c r="V2" s="6">
        <f t="shared" ref="V2:V41" si="6">COUNTIF(BE2:BX2,"svm")</f>
        <v>1</v>
      </c>
      <c r="W2" s="6">
        <f t="shared" ref="W2:W41" si="7">COUNTIF(BE2:BX2,"rf")</f>
        <v>3</v>
      </c>
      <c r="X2" s="6">
        <f t="shared" ref="X2:X41" si="8">COUNTIF(BE2:BX2,"gbm")</f>
        <v>0</v>
      </c>
      <c r="Y2" s="6">
        <f t="shared" ref="Y2:Y41" si="9">COUNTIF(BE2:BX2,"Cube")</f>
        <v>2</v>
      </c>
      <c r="Z2" s="7">
        <f t="shared" ref="Z2:Z41" si="10">COUNTIF(BE2:BX2,"Keras")</f>
        <v>1</v>
      </c>
      <c r="AA2" s="36">
        <f>MAX(R2:Z2)</f>
        <v>3</v>
      </c>
      <c r="AB2" s="49" t="str">
        <f>IF(R2=AA2,1,"")</f>
        <v/>
      </c>
      <c r="AC2" s="50" t="str">
        <f>IF(S2=AA2,1,"")</f>
        <v/>
      </c>
      <c r="AD2" s="50" t="str">
        <f>IF(T2=AA2,1,"")</f>
        <v/>
      </c>
      <c r="AE2" s="50" t="str">
        <f>IF(U2=AA2,1,"")</f>
        <v/>
      </c>
      <c r="AF2" s="50" t="str">
        <f>IF(V2=AA2,1,"")</f>
        <v/>
      </c>
      <c r="AG2" s="50">
        <f>IF(W2=AA2,1,"")</f>
        <v>1</v>
      </c>
      <c r="AH2" s="50" t="str">
        <f>IF(X2=AA2,1,"")</f>
        <v/>
      </c>
      <c r="AI2" s="50" t="str">
        <f>IF(Y2=AA2,1,"")</f>
        <v/>
      </c>
      <c r="AJ2" s="40" t="str">
        <f>IF(Z2=AA2,1,"")</f>
        <v/>
      </c>
      <c r="AK2" s="5" t="str">
        <f t="shared" ref="AK2:AK41" si="11">IF(AB2=1,R42,"")</f>
        <v/>
      </c>
      <c r="AL2" s="6" t="str">
        <f t="shared" ref="AL2:AL41" si="12">IF(AC2=1,S42,"")</f>
        <v/>
      </c>
      <c r="AM2" s="6" t="str">
        <f t="shared" ref="AM2:AM41" si="13">IF(AD2=1,T42,"")</f>
        <v/>
      </c>
      <c r="AN2" s="6" t="str">
        <f t="shared" ref="AN2:AN41" si="14">IF(AE2=1,U42,"")</f>
        <v/>
      </c>
      <c r="AO2" s="6" t="str">
        <f t="shared" ref="AO2:AO41" si="15">IF(AF2=1,V42,"")</f>
        <v/>
      </c>
      <c r="AP2" s="6">
        <f t="shared" ref="AP2:AP41" si="16">IF(AG2=1,W42,"")</f>
        <v>22</v>
      </c>
      <c r="AQ2" s="6" t="str">
        <f t="shared" ref="AQ2:AQ41" si="17">IF(AH2=1,X42,"")</f>
        <v/>
      </c>
      <c r="AR2" s="6" t="str">
        <f t="shared" ref="AR2:AR41" si="18">IF(AI2=1,Y42,"")</f>
        <v/>
      </c>
      <c r="AS2" s="6" t="str">
        <f t="shared" ref="AS2:AS41" si="19">IF(AJ2=1,Z42,"")</f>
        <v/>
      </c>
      <c r="AT2" s="36">
        <f>MAX(AK2:AS2)</f>
        <v>22</v>
      </c>
      <c r="AU2" s="5" t="s">
        <v>0</v>
      </c>
      <c r="AV2" s="6" t="s">
        <v>1</v>
      </c>
      <c r="AW2" s="6" t="s">
        <v>2</v>
      </c>
      <c r="AX2" s="6" t="s">
        <v>3</v>
      </c>
      <c r="AY2" s="6" t="s">
        <v>4</v>
      </c>
      <c r="AZ2" s="6" t="s">
        <v>5</v>
      </c>
      <c r="BA2" s="6" t="s">
        <v>6</v>
      </c>
      <c r="BB2" s="6" t="s">
        <v>7</v>
      </c>
      <c r="BC2" s="7" t="s">
        <v>8</v>
      </c>
      <c r="BE2" s="15" t="str">
        <f t="shared" ref="BE2:BE41" si="20">IFERROR(VLOOKUP(A2,Poco1,2,FALSE),"")</f>
        <v>rf</v>
      </c>
      <c r="BF2" s="16" t="str">
        <f t="shared" ref="BF2:BF41" si="21">IFERROR(VLOOKUP(A2,Mich1,2,FALSE),"")</f>
        <v>rf</v>
      </c>
      <c r="BG2" s="16" t="str">
        <f t="shared" ref="BG2:BG41" si="22">IFERROR(VLOOKUP(A2,Chi,2,FALSE),"")</f>
        <v>rf</v>
      </c>
      <c r="BH2" s="16" t="str">
        <f t="shared" ref="BH2:BH41" si="23">IFERROR(VLOOKUP(A2,Ken,2,FALSE),"")</f>
        <v>svm</v>
      </c>
      <c r="BI2" s="16" t="str">
        <f t="shared" ref="BI2:BI41" si="24">IFERROR(VLOOKUP(A2,NH,2,FALSE),"")</f>
        <v/>
      </c>
      <c r="BJ2" s="16" t="str">
        <f t="shared" ref="BJ2:BJ41" si="25">IFERROR(VLOOKUP(A2,Poco2,2,FALSE),"")</f>
        <v>MARS</v>
      </c>
      <c r="BK2" s="16" t="str">
        <f t="shared" ref="BK2:BK41" si="26">IFERROR(VLOOKUP(A2,Mich2,2,FALSE),"")</f>
        <v>MARS</v>
      </c>
      <c r="BL2" s="16" t="str">
        <f t="shared" ref="BL2:BL41" si="27">IFERROR(VLOOKUP(A2,Bri,2,FALSE),"")</f>
        <v/>
      </c>
      <c r="BM2" s="16" t="str">
        <f t="shared" ref="BM2:BM41" si="28">IFERROR(VLOOKUP(A2,Dar,2,FALSE),"")</f>
        <v>Cube</v>
      </c>
      <c r="BN2" s="16" t="str">
        <f t="shared" ref="BN2:BN41" si="29">IFERROR(VLOOKUP(A2,Indy,2,FALSE),"")</f>
        <v/>
      </c>
      <c r="BO2" s="16" t="str">
        <f t="shared" ref="BO2:BO41" si="30">IFERROR(VLOOKUP(A2,Vegas,2,FALSE),"")</f>
        <v>Keras</v>
      </c>
      <c r="BP2" s="16" t="str">
        <f t="shared" ref="BP2:BP41" si="31">IFERROR(VLOOKUP(A2,Rich2,2,FALSE),"")</f>
        <v>Cube</v>
      </c>
      <c r="BQ2" s="16"/>
      <c r="BR2" s="16"/>
      <c r="BS2" s="16"/>
      <c r="BT2" s="16"/>
      <c r="BU2" s="16"/>
      <c r="BV2" s="16"/>
      <c r="BW2" s="16"/>
      <c r="BX2" s="17"/>
    </row>
    <row r="3" spans="1:76" x14ac:dyDescent="0.25">
      <c r="A3" s="15" t="s">
        <v>16</v>
      </c>
      <c r="B3" s="62">
        <f t="shared" ref="B3:B41" si="32">SUM(R3:Z3)</f>
        <v>11</v>
      </c>
      <c r="C3" s="63" t="str">
        <f t="shared" ref="C3:C41" si="33">IF(AK3=AT3,AU3,IF(AL3=AT3,AV3,IF(AM3=AT3,AW3,IF(AN3=AT3,AX3,IF(AO3=AT3,AY3,IF(AP3=AT3,AZ3,IF(AQ3=AT3,BA3,IF(AR3=AT3,BB3,IF(AS3=AT3,BC3,"")))))))))</f>
        <v>Keras</v>
      </c>
      <c r="D3" s="64">
        <f t="shared" ref="D3:D41" si="34">IF(C3=AU3,G3,IF(C3=AV3,H3,IF(C3=AW3,I3,IF(C3=AX3,J3,IF(C3=AY3,K3,IF(C3=AZ3,L3,IF(C3=BA3,M3,IF(C3=BB3,N3,IF(C3=BC3,O3,"")))))))))</f>
        <v>17.831663131713899</v>
      </c>
      <c r="E3" s="52">
        <f t="shared" si="0"/>
        <v>11401463</v>
      </c>
      <c r="F3" s="17">
        <f t="shared" si="1"/>
        <v>7300</v>
      </c>
      <c r="G3" s="16">
        <v>30.0999240797331</v>
      </c>
      <c r="H3" s="16">
        <v>30.3545528526593</v>
      </c>
      <c r="I3" s="16">
        <v>30.099924079735001</v>
      </c>
      <c r="J3" s="16">
        <v>23.854498971040201</v>
      </c>
      <c r="K3" s="16">
        <v>33.136977762221001</v>
      </c>
      <c r="L3" s="16">
        <v>29.027269541173499</v>
      </c>
      <c r="M3" s="16">
        <v>26.854178830769399</v>
      </c>
      <c r="N3" s="16">
        <v>26.675643920898398</v>
      </c>
      <c r="O3" s="17">
        <v>17.831663131713899</v>
      </c>
      <c r="R3" s="15">
        <f t="shared" si="2"/>
        <v>0</v>
      </c>
      <c r="S3" s="16">
        <f t="shared" si="3"/>
        <v>1</v>
      </c>
      <c r="T3" s="16">
        <f t="shared" si="4"/>
        <v>1</v>
      </c>
      <c r="U3" s="16">
        <f t="shared" si="5"/>
        <v>0</v>
      </c>
      <c r="V3" s="16">
        <f t="shared" si="6"/>
        <v>2</v>
      </c>
      <c r="W3" s="16">
        <f t="shared" si="7"/>
        <v>1</v>
      </c>
      <c r="X3" s="16">
        <f t="shared" si="8"/>
        <v>1</v>
      </c>
      <c r="Y3" s="16">
        <f t="shared" si="9"/>
        <v>0</v>
      </c>
      <c r="Z3" s="17">
        <f t="shared" si="10"/>
        <v>5</v>
      </c>
      <c r="AA3" s="37">
        <f t="shared" ref="AA3:AA41" si="35">MAX(R3:Z3)</f>
        <v>5</v>
      </c>
      <c r="AB3" s="46" t="str">
        <f t="shared" ref="AB3:AB41" si="36">IF(R3=AA3,1,"")</f>
        <v/>
      </c>
      <c r="AC3" s="48" t="str">
        <f t="shared" ref="AC3:AC41" si="37">IF(S3=AA3,1,"")</f>
        <v/>
      </c>
      <c r="AD3" s="48" t="str">
        <f t="shared" ref="AD3:AD41" si="38">IF(T3=AA3,1,"")</f>
        <v/>
      </c>
      <c r="AE3" s="48" t="str">
        <f t="shared" ref="AE3:AE41" si="39">IF(U3=AA3,1,"")</f>
        <v/>
      </c>
      <c r="AF3" s="48" t="str">
        <f t="shared" ref="AF3:AF41" si="40">IF(V3=AA3,1,"")</f>
        <v/>
      </c>
      <c r="AG3" s="48" t="str">
        <f t="shared" ref="AG3:AG41" si="41">IF(W3=AA3,1,"")</f>
        <v/>
      </c>
      <c r="AH3" s="48" t="str">
        <f t="shared" ref="AH3:AH41" si="42">IF(X3=AA3,1,"")</f>
        <v/>
      </c>
      <c r="AI3" s="48" t="str">
        <f t="shared" ref="AI3:AI41" si="43">IF(Y3=AA3,1,"")</f>
        <v/>
      </c>
      <c r="AJ3" s="41">
        <f t="shared" ref="AJ3:AJ41" si="44">IF(Z3=AA3,1,"")</f>
        <v>1</v>
      </c>
      <c r="AK3" s="15" t="str">
        <f t="shared" si="11"/>
        <v/>
      </c>
      <c r="AL3" s="16" t="str">
        <f t="shared" si="12"/>
        <v/>
      </c>
      <c r="AM3" s="16" t="str">
        <f t="shared" si="13"/>
        <v/>
      </c>
      <c r="AN3" s="16" t="str">
        <f t="shared" si="14"/>
        <v/>
      </c>
      <c r="AO3" s="16" t="str">
        <f t="shared" si="15"/>
        <v/>
      </c>
      <c r="AP3" s="16" t="str">
        <f t="shared" si="16"/>
        <v/>
      </c>
      <c r="AQ3" s="16" t="str">
        <f t="shared" si="17"/>
        <v/>
      </c>
      <c r="AR3" s="16" t="str">
        <f t="shared" si="18"/>
        <v/>
      </c>
      <c r="AS3" s="16">
        <f t="shared" si="19"/>
        <v>67</v>
      </c>
      <c r="AT3" s="37">
        <f t="shared" ref="AT3:AT41" si="45">MAX(AK3:AS3)</f>
        <v>67</v>
      </c>
      <c r="AU3" s="15" t="s">
        <v>0</v>
      </c>
      <c r="AV3" s="16" t="s">
        <v>1</v>
      </c>
      <c r="AW3" s="16" t="s">
        <v>2</v>
      </c>
      <c r="AX3" s="16" t="s">
        <v>3</v>
      </c>
      <c r="AY3" s="16" t="s">
        <v>4</v>
      </c>
      <c r="AZ3" s="16" t="s">
        <v>5</v>
      </c>
      <c r="BA3" s="16" t="s">
        <v>6</v>
      </c>
      <c r="BB3" s="16" t="s">
        <v>7</v>
      </c>
      <c r="BC3" s="17" t="s">
        <v>8</v>
      </c>
      <c r="BE3" s="15" t="str">
        <f t="shared" si="20"/>
        <v>Keras</v>
      </c>
      <c r="BF3" s="16" t="str">
        <f t="shared" si="21"/>
        <v>svm</v>
      </c>
      <c r="BG3" s="16" t="str">
        <f t="shared" si="22"/>
        <v>pls</v>
      </c>
      <c r="BH3" s="16" t="str">
        <f t="shared" si="23"/>
        <v/>
      </c>
      <c r="BI3" s="16" t="str">
        <f t="shared" si="24"/>
        <v>enet</v>
      </c>
      <c r="BJ3" s="16" t="str">
        <f t="shared" si="25"/>
        <v>gbm</v>
      </c>
      <c r="BK3" s="16" t="str">
        <f t="shared" si="26"/>
        <v>Keras</v>
      </c>
      <c r="BL3" s="16" t="str">
        <f t="shared" si="27"/>
        <v>svm</v>
      </c>
      <c r="BM3" s="16" t="str">
        <f t="shared" si="28"/>
        <v>rf</v>
      </c>
      <c r="BN3" s="16" t="str">
        <f t="shared" si="29"/>
        <v>Keras</v>
      </c>
      <c r="BO3" s="16" t="str">
        <f t="shared" si="30"/>
        <v>Keras</v>
      </c>
      <c r="BP3" s="16" t="str">
        <f t="shared" si="31"/>
        <v>Keras</v>
      </c>
      <c r="BQ3" s="16"/>
      <c r="BR3" s="16"/>
      <c r="BS3" s="16"/>
      <c r="BT3" s="16"/>
      <c r="BU3" s="16"/>
      <c r="BV3" s="16"/>
      <c r="BW3" s="16"/>
      <c r="BX3" s="17"/>
    </row>
    <row r="4" spans="1:76" x14ac:dyDescent="0.25">
      <c r="A4" s="15" t="s">
        <v>17</v>
      </c>
      <c r="B4" s="62">
        <f t="shared" si="32"/>
        <v>12</v>
      </c>
      <c r="C4" s="63" t="str">
        <f t="shared" si="33"/>
        <v>linReg</v>
      </c>
      <c r="D4" s="64">
        <f t="shared" si="34"/>
        <v>39.019661424154698</v>
      </c>
      <c r="E4" s="52">
        <f t="shared" si="0"/>
        <v>11401457</v>
      </c>
      <c r="F4" s="17">
        <f t="shared" si="1"/>
        <v>8300</v>
      </c>
      <c r="G4" s="16">
        <v>39.019661424154698</v>
      </c>
      <c r="H4" s="16">
        <v>39.2939108283786</v>
      </c>
      <c r="I4" s="16">
        <v>39.019661424157199</v>
      </c>
      <c r="J4" s="16">
        <v>39.368707677547199</v>
      </c>
      <c r="K4" s="16">
        <v>34.994592784066803</v>
      </c>
      <c r="L4" s="16">
        <v>40.666221943919702</v>
      </c>
      <c r="M4" s="16">
        <v>43.277128050613399</v>
      </c>
      <c r="N4" s="16">
        <v>41.944068908691399</v>
      </c>
      <c r="O4" s="17">
        <v>37.738563537597699</v>
      </c>
      <c r="R4" s="15">
        <f t="shared" si="2"/>
        <v>3</v>
      </c>
      <c r="S4" s="16">
        <f t="shared" si="3"/>
        <v>0</v>
      </c>
      <c r="T4" s="16">
        <f t="shared" si="4"/>
        <v>1</v>
      </c>
      <c r="U4" s="16">
        <f t="shared" si="5"/>
        <v>1</v>
      </c>
      <c r="V4" s="16">
        <f t="shared" si="6"/>
        <v>2</v>
      </c>
      <c r="W4" s="16">
        <f t="shared" si="7"/>
        <v>0</v>
      </c>
      <c r="X4" s="16">
        <f t="shared" si="8"/>
        <v>2</v>
      </c>
      <c r="Y4" s="16">
        <f t="shared" si="9"/>
        <v>2</v>
      </c>
      <c r="Z4" s="17">
        <f t="shared" si="10"/>
        <v>1</v>
      </c>
      <c r="AA4" s="37">
        <f t="shared" si="35"/>
        <v>3</v>
      </c>
      <c r="AB4" s="46">
        <f t="shared" si="36"/>
        <v>1</v>
      </c>
      <c r="AC4" s="48" t="str">
        <f t="shared" si="37"/>
        <v/>
      </c>
      <c r="AD4" s="48" t="str">
        <f t="shared" si="38"/>
        <v/>
      </c>
      <c r="AE4" s="48" t="str">
        <f t="shared" si="39"/>
        <v/>
      </c>
      <c r="AF4" s="48" t="str">
        <f t="shared" si="40"/>
        <v/>
      </c>
      <c r="AG4" s="48" t="str">
        <f t="shared" si="41"/>
        <v/>
      </c>
      <c r="AH4" s="48" t="str">
        <f t="shared" si="42"/>
        <v/>
      </c>
      <c r="AI4" s="48" t="str">
        <f t="shared" si="43"/>
        <v/>
      </c>
      <c r="AJ4" s="41" t="str">
        <f t="shared" si="44"/>
        <v/>
      </c>
      <c r="AK4" s="15">
        <f t="shared" si="11"/>
        <v>20</v>
      </c>
      <c r="AL4" s="16" t="str">
        <f t="shared" si="12"/>
        <v/>
      </c>
      <c r="AM4" s="16" t="str">
        <f t="shared" si="13"/>
        <v/>
      </c>
      <c r="AN4" s="16" t="str">
        <f t="shared" si="14"/>
        <v/>
      </c>
      <c r="AO4" s="16" t="str">
        <f t="shared" si="15"/>
        <v/>
      </c>
      <c r="AP4" s="16" t="str">
        <f t="shared" si="16"/>
        <v/>
      </c>
      <c r="AQ4" s="16" t="str">
        <f t="shared" si="17"/>
        <v/>
      </c>
      <c r="AR4" s="16" t="str">
        <f t="shared" si="18"/>
        <v/>
      </c>
      <c r="AS4" s="16" t="str">
        <f t="shared" si="19"/>
        <v/>
      </c>
      <c r="AT4" s="37">
        <f t="shared" si="45"/>
        <v>20</v>
      </c>
      <c r="AU4" s="15" t="s">
        <v>0</v>
      </c>
      <c r="AV4" s="16" t="s">
        <v>1</v>
      </c>
      <c r="AW4" s="16" t="s">
        <v>2</v>
      </c>
      <c r="AX4" s="16" t="s">
        <v>3</v>
      </c>
      <c r="AY4" s="16" t="s">
        <v>4</v>
      </c>
      <c r="AZ4" s="16" t="s">
        <v>5</v>
      </c>
      <c r="BA4" s="16" t="s">
        <v>6</v>
      </c>
      <c r="BB4" s="16" t="s">
        <v>7</v>
      </c>
      <c r="BC4" s="17" t="s">
        <v>8</v>
      </c>
      <c r="BE4" s="15" t="str">
        <f t="shared" si="20"/>
        <v>linReg</v>
      </c>
      <c r="BF4" s="16" t="str">
        <f t="shared" si="21"/>
        <v>svm</v>
      </c>
      <c r="BG4" s="16" t="str">
        <f t="shared" si="22"/>
        <v>enet</v>
      </c>
      <c r="BH4" s="16" t="str">
        <f t="shared" si="23"/>
        <v>Cube</v>
      </c>
      <c r="BI4" s="16" t="str">
        <f t="shared" si="24"/>
        <v>svm</v>
      </c>
      <c r="BJ4" s="16" t="str">
        <f t="shared" si="25"/>
        <v>gbm</v>
      </c>
      <c r="BK4" s="16" t="str">
        <f t="shared" si="26"/>
        <v>Cube</v>
      </c>
      <c r="BL4" s="16" t="str">
        <f t="shared" si="27"/>
        <v>MARS</v>
      </c>
      <c r="BM4" s="16" t="str">
        <f t="shared" si="28"/>
        <v>linReg</v>
      </c>
      <c r="BN4" s="16" t="str">
        <f t="shared" si="29"/>
        <v>linReg</v>
      </c>
      <c r="BO4" s="16" t="str">
        <f t="shared" si="30"/>
        <v>Keras</v>
      </c>
      <c r="BP4" s="16" t="str">
        <f t="shared" si="31"/>
        <v>gbm</v>
      </c>
      <c r="BQ4" s="16"/>
      <c r="BR4" s="16"/>
      <c r="BS4" s="16"/>
      <c r="BT4" s="16"/>
      <c r="BU4" s="16"/>
      <c r="BV4" s="16"/>
      <c r="BW4" s="16"/>
      <c r="BX4" s="17"/>
    </row>
    <row r="5" spans="1:76" x14ac:dyDescent="0.25">
      <c r="A5" s="15" t="s">
        <v>18</v>
      </c>
      <c r="B5" s="62">
        <f t="shared" si="32"/>
        <v>11</v>
      </c>
      <c r="C5" s="63" t="str">
        <f t="shared" si="33"/>
        <v>svm</v>
      </c>
      <c r="D5" s="64">
        <f t="shared" si="34"/>
        <v>23.120476426699899</v>
      </c>
      <c r="E5" s="52">
        <f t="shared" si="0"/>
        <v>11401465</v>
      </c>
      <c r="F5" s="17">
        <f t="shared" si="1"/>
        <v>6900</v>
      </c>
      <c r="G5" s="16">
        <v>28.511990893772101</v>
      </c>
      <c r="H5" s="16">
        <v>28.639474725082302</v>
      </c>
      <c r="I5" s="16">
        <v>28.5119908937742</v>
      </c>
      <c r="J5" s="16">
        <v>24.3576896433234</v>
      </c>
      <c r="K5" s="16">
        <v>23.120476426699899</v>
      </c>
      <c r="L5" s="16">
        <v>27.274806160135299</v>
      </c>
      <c r="M5" s="16">
        <v>27.623938630073798</v>
      </c>
      <c r="N5" s="16">
        <v>29.076610565185501</v>
      </c>
      <c r="O5" s="17">
        <v>16.220634460449201</v>
      </c>
      <c r="R5" s="15">
        <f t="shared" si="2"/>
        <v>0</v>
      </c>
      <c r="S5" s="16">
        <f t="shared" si="3"/>
        <v>1</v>
      </c>
      <c r="T5" s="16">
        <f t="shared" si="4"/>
        <v>0</v>
      </c>
      <c r="U5" s="16">
        <f t="shared" si="5"/>
        <v>1</v>
      </c>
      <c r="V5" s="16">
        <f t="shared" si="6"/>
        <v>4</v>
      </c>
      <c r="W5" s="16">
        <f t="shared" si="7"/>
        <v>1</v>
      </c>
      <c r="X5" s="16">
        <f t="shared" si="8"/>
        <v>2</v>
      </c>
      <c r="Y5" s="16">
        <f t="shared" si="9"/>
        <v>2</v>
      </c>
      <c r="Z5" s="17">
        <f t="shared" si="10"/>
        <v>0</v>
      </c>
      <c r="AA5" s="37">
        <f t="shared" si="35"/>
        <v>4</v>
      </c>
      <c r="AB5" s="46" t="str">
        <f t="shared" si="36"/>
        <v/>
      </c>
      <c r="AC5" s="48" t="str">
        <f t="shared" si="37"/>
        <v/>
      </c>
      <c r="AD5" s="48" t="str">
        <f t="shared" si="38"/>
        <v/>
      </c>
      <c r="AE5" s="48" t="str">
        <f t="shared" si="39"/>
        <v/>
      </c>
      <c r="AF5" s="48">
        <f t="shared" si="40"/>
        <v>1</v>
      </c>
      <c r="AG5" s="48" t="str">
        <f t="shared" si="41"/>
        <v/>
      </c>
      <c r="AH5" s="48" t="str">
        <f t="shared" si="42"/>
        <v/>
      </c>
      <c r="AI5" s="48" t="str">
        <f t="shared" si="43"/>
        <v/>
      </c>
      <c r="AJ5" s="41" t="str">
        <f t="shared" si="44"/>
        <v/>
      </c>
      <c r="AK5" s="15" t="str">
        <f t="shared" si="11"/>
        <v/>
      </c>
      <c r="AL5" s="16" t="str">
        <f t="shared" si="12"/>
        <v/>
      </c>
      <c r="AM5" s="16" t="str">
        <f t="shared" si="13"/>
        <v/>
      </c>
      <c r="AN5" s="16" t="str">
        <f t="shared" si="14"/>
        <v/>
      </c>
      <c r="AO5" s="16">
        <f t="shared" si="15"/>
        <v>64</v>
      </c>
      <c r="AP5" s="16" t="str">
        <f t="shared" si="16"/>
        <v/>
      </c>
      <c r="AQ5" s="16" t="str">
        <f t="shared" si="17"/>
        <v/>
      </c>
      <c r="AR5" s="16" t="str">
        <f t="shared" si="18"/>
        <v/>
      </c>
      <c r="AS5" s="16" t="str">
        <f t="shared" si="19"/>
        <v/>
      </c>
      <c r="AT5" s="37">
        <f t="shared" si="45"/>
        <v>64</v>
      </c>
      <c r="AU5" s="15" t="s">
        <v>0</v>
      </c>
      <c r="AV5" s="16" t="s">
        <v>1</v>
      </c>
      <c r="AW5" s="16" t="s">
        <v>2</v>
      </c>
      <c r="AX5" s="16" t="s">
        <v>3</v>
      </c>
      <c r="AY5" s="16" t="s">
        <v>4</v>
      </c>
      <c r="AZ5" s="16" t="s">
        <v>5</v>
      </c>
      <c r="BA5" s="16" t="s">
        <v>6</v>
      </c>
      <c r="BB5" s="16" t="s">
        <v>7</v>
      </c>
      <c r="BC5" s="17" t="s">
        <v>8</v>
      </c>
      <c r="BE5" s="15" t="str">
        <f t="shared" si="20"/>
        <v>svm</v>
      </c>
      <c r="BF5" s="16" t="str">
        <f t="shared" si="21"/>
        <v>svm</v>
      </c>
      <c r="BG5" s="16" t="str">
        <f t="shared" si="22"/>
        <v/>
      </c>
      <c r="BH5" s="16" t="str">
        <f t="shared" si="23"/>
        <v>Cube</v>
      </c>
      <c r="BI5" s="16" t="str">
        <f t="shared" si="24"/>
        <v>MARS</v>
      </c>
      <c r="BJ5" s="16" t="str">
        <f t="shared" si="25"/>
        <v>svm</v>
      </c>
      <c r="BK5" s="16" t="str">
        <f t="shared" si="26"/>
        <v>rf</v>
      </c>
      <c r="BL5" s="16" t="str">
        <f t="shared" si="27"/>
        <v>gbm</v>
      </c>
      <c r="BM5" s="16" t="str">
        <f t="shared" si="28"/>
        <v>pls</v>
      </c>
      <c r="BN5" s="16" t="str">
        <f t="shared" si="29"/>
        <v>Cube</v>
      </c>
      <c r="BO5" s="16" t="str">
        <f t="shared" si="30"/>
        <v>svm</v>
      </c>
      <c r="BP5" s="16" t="str">
        <f t="shared" si="31"/>
        <v>gbm</v>
      </c>
      <c r="BQ5" s="16"/>
      <c r="BR5" s="16"/>
      <c r="BS5" s="16"/>
      <c r="BT5" s="16"/>
      <c r="BU5" s="16"/>
      <c r="BV5" s="16"/>
      <c r="BW5" s="16"/>
      <c r="BX5" s="17"/>
    </row>
    <row r="6" spans="1:76" x14ac:dyDescent="0.25">
      <c r="A6" s="15" t="s">
        <v>19</v>
      </c>
      <c r="B6" s="62">
        <f t="shared" si="32"/>
        <v>11</v>
      </c>
      <c r="C6" s="63" t="str">
        <f t="shared" si="33"/>
        <v>Keras</v>
      </c>
      <c r="D6" s="64">
        <f t="shared" si="34"/>
        <v>50.417575836181598</v>
      </c>
      <c r="E6" s="52">
        <f t="shared" si="0"/>
        <v>11401448</v>
      </c>
      <c r="F6" s="17">
        <f t="shared" si="1"/>
        <v>10700</v>
      </c>
      <c r="G6" s="16">
        <v>46.512475334372901</v>
      </c>
      <c r="H6" s="16">
        <v>46.749926611016903</v>
      </c>
      <c r="I6" s="16">
        <v>46.512475334375701</v>
      </c>
      <c r="J6" s="16">
        <v>40.739825074265603</v>
      </c>
      <c r="K6" s="16">
        <v>47.780616917335102</v>
      </c>
      <c r="L6" s="16">
        <v>48.187387654853097</v>
      </c>
      <c r="M6" s="16">
        <v>43.889009893972997</v>
      </c>
      <c r="N6" s="16">
        <v>53.739048004150398</v>
      </c>
      <c r="O6" s="17">
        <v>50.417575836181598</v>
      </c>
      <c r="R6" s="15">
        <f t="shared" si="2"/>
        <v>1</v>
      </c>
      <c r="S6" s="16">
        <f t="shared" si="3"/>
        <v>0</v>
      </c>
      <c r="T6" s="16">
        <f t="shared" si="4"/>
        <v>0</v>
      </c>
      <c r="U6" s="16">
        <f t="shared" si="5"/>
        <v>0</v>
      </c>
      <c r="V6" s="16">
        <f t="shared" si="6"/>
        <v>3</v>
      </c>
      <c r="W6" s="16">
        <f t="shared" si="7"/>
        <v>1</v>
      </c>
      <c r="X6" s="16">
        <f t="shared" si="8"/>
        <v>0</v>
      </c>
      <c r="Y6" s="16">
        <f t="shared" si="9"/>
        <v>2</v>
      </c>
      <c r="Z6" s="17">
        <f t="shared" si="10"/>
        <v>4</v>
      </c>
      <c r="AA6" s="37">
        <f t="shared" si="35"/>
        <v>4</v>
      </c>
      <c r="AB6" s="46" t="str">
        <f t="shared" si="36"/>
        <v/>
      </c>
      <c r="AC6" s="48" t="str">
        <f t="shared" si="37"/>
        <v/>
      </c>
      <c r="AD6" s="48" t="str">
        <f t="shared" si="38"/>
        <v/>
      </c>
      <c r="AE6" s="48" t="str">
        <f t="shared" si="39"/>
        <v/>
      </c>
      <c r="AF6" s="48" t="str">
        <f t="shared" si="40"/>
        <v/>
      </c>
      <c r="AG6" s="48" t="str">
        <f t="shared" si="41"/>
        <v/>
      </c>
      <c r="AH6" s="48" t="str">
        <f t="shared" si="42"/>
        <v/>
      </c>
      <c r="AI6" s="48" t="str">
        <f t="shared" si="43"/>
        <v/>
      </c>
      <c r="AJ6" s="41">
        <f t="shared" si="44"/>
        <v>1</v>
      </c>
      <c r="AK6" s="15" t="str">
        <f t="shared" si="11"/>
        <v/>
      </c>
      <c r="AL6" s="16" t="str">
        <f t="shared" si="12"/>
        <v/>
      </c>
      <c r="AM6" s="16" t="str">
        <f t="shared" si="13"/>
        <v/>
      </c>
      <c r="AN6" s="16" t="str">
        <f t="shared" si="14"/>
        <v/>
      </c>
      <c r="AO6" s="16" t="str">
        <f t="shared" si="15"/>
        <v/>
      </c>
      <c r="AP6" s="16" t="str">
        <f t="shared" si="16"/>
        <v/>
      </c>
      <c r="AQ6" s="16" t="str">
        <f t="shared" si="17"/>
        <v/>
      </c>
      <c r="AR6" s="16" t="str">
        <f t="shared" si="18"/>
        <v/>
      </c>
      <c r="AS6" s="16">
        <f t="shared" si="19"/>
        <v>67</v>
      </c>
      <c r="AT6" s="37">
        <f t="shared" si="45"/>
        <v>67</v>
      </c>
      <c r="AU6" s="15" t="s">
        <v>0</v>
      </c>
      <c r="AV6" s="16" t="s">
        <v>1</v>
      </c>
      <c r="AW6" s="16" t="s">
        <v>2</v>
      </c>
      <c r="AX6" s="16" t="s">
        <v>3</v>
      </c>
      <c r="AY6" s="16" t="s">
        <v>4</v>
      </c>
      <c r="AZ6" s="16" t="s">
        <v>5</v>
      </c>
      <c r="BA6" s="16" t="s">
        <v>6</v>
      </c>
      <c r="BB6" s="16" t="s">
        <v>7</v>
      </c>
      <c r="BC6" s="17" t="s">
        <v>8</v>
      </c>
      <c r="BE6" s="15" t="str">
        <f t="shared" si="20"/>
        <v>linReg</v>
      </c>
      <c r="BF6" s="16" t="str">
        <f t="shared" si="21"/>
        <v>Cube</v>
      </c>
      <c r="BG6" s="16" t="str">
        <f t="shared" si="22"/>
        <v>Cube</v>
      </c>
      <c r="BH6" s="16" t="str">
        <f t="shared" si="23"/>
        <v>Keras</v>
      </c>
      <c r="BI6" s="16" t="str">
        <f t="shared" si="24"/>
        <v>Keras</v>
      </c>
      <c r="BJ6" s="16" t="str">
        <f t="shared" si="25"/>
        <v/>
      </c>
      <c r="BK6" s="16" t="str">
        <f t="shared" si="26"/>
        <v>svm</v>
      </c>
      <c r="BL6" s="16" t="str">
        <f t="shared" si="27"/>
        <v>svm</v>
      </c>
      <c r="BM6" s="16" t="str">
        <f t="shared" si="28"/>
        <v>rf</v>
      </c>
      <c r="BN6" s="16" t="str">
        <f t="shared" si="29"/>
        <v>Keras</v>
      </c>
      <c r="BO6" s="16" t="str">
        <f t="shared" si="30"/>
        <v>svm</v>
      </c>
      <c r="BP6" s="16" t="str">
        <f t="shared" si="31"/>
        <v>Keras</v>
      </c>
      <c r="BQ6" s="16"/>
      <c r="BR6" s="16"/>
      <c r="BS6" s="16"/>
      <c r="BT6" s="16"/>
      <c r="BU6" s="16"/>
      <c r="BV6" s="16"/>
      <c r="BW6" s="16"/>
      <c r="BX6" s="17"/>
    </row>
    <row r="7" spans="1:76" x14ac:dyDescent="0.25">
      <c r="A7" s="15" t="s">
        <v>21</v>
      </c>
      <c r="B7" s="62">
        <f t="shared" si="32"/>
        <v>11</v>
      </c>
      <c r="C7" s="63" t="str">
        <f t="shared" si="33"/>
        <v>svm</v>
      </c>
      <c r="D7" s="64">
        <f t="shared" si="34"/>
        <v>39.322141734184697</v>
      </c>
      <c r="E7" s="52">
        <f t="shared" si="0"/>
        <v>11401450</v>
      </c>
      <c r="F7" s="17">
        <f t="shared" si="1"/>
        <v>9900</v>
      </c>
      <c r="G7" s="16">
        <v>41.125346685603603</v>
      </c>
      <c r="H7" s="16">
        <v>41.373645018092297</v>
      </c>
      <c r="I7" s="16">
        <v>41.1253466856054</v>
      </c>
      <c r="J7" s="16">
        <v>40.027535121112301</v>
      </c>
      <c r="K7" s="16">
        <v>39.322141734184697</v>
      </c>
      <c r="L7" s="16">
        <v>39.645538651002198</v>
      </c>
      <c r="M7" s="16">
        <v>44.131440814312398</v>
      </c>
      <c r="N7" s="16">
        <v>41.5831489562988</v>
      </c>
      <c r="O7" s="17">
        <v>17.849805831909201</v>
      </c>
      <c r="R7" s="15">
        <f t="shared" si="2"/>
        <v>0</v>
      </c>
      <c r="S7" s="16">
        <f t="shared" si="3"/>
        <v>0</v>
      </c>
      <c r="T7" s="16">
        <f t="shared" si="4"/>
        <v>0</v>
      </c>
      <c r="U7" s="16">
        <f t="shared" si="5"/>
        <v>0</v>
      </c>
      <c r="V7" s="16">
        <f t="shared" si="6"/>
        <v>7</v>
      </c>
      <c r="W7" s="16">
        <f t="shared" si="7"/>
        <v>1</v>
      </c>
      <c r="X7" s="16">
        <f t="shared" si="8"/>
        <v>1</v>
      </c>
      <c r="Y7" s="16">
        <f t="shared" si="9"/>
        <v>0</v>
      </c>
      <c r="Z7" s="17">
        <f t="shared" si="10"/>
        <v>2</v>
      </c>
      <c r="AA7" s="37">
        <f t="shared" si="35"/>
        <v>7</v>
      </c>
      <c r="AB7" s="46" t="str">
        <f t="shared" si="36"/>
        <v/>
      </c>
      <c r="AC7" s="48" t="str">
        <f t="shared" si="37"/>
        <v/>
      </c>
      <c r="AD7" s="48" t="str">
        <f t="shared" si="38"/>
        <v/>
      </c>
      <c r="AE7" s="48" t="str">
        <f t="shared" si="39"/>
        <v/>
      </c>
      <c r="AF7" s="48">
        <f t="shared" si="40"/>
        <v>1</v>
      </c>
      <c r="AG7" s="48" t="str">
        <f t="shared" si="41"/>
        <v/>
      </c>
      <c r="AH7" s="48" t="str">
        <f t="shared" si="42"/>
        <v/>
      </c>
      <c r="AI7" s="48" t="str">
        <f t="shared" si="43"/>
        <v/>
      </c>
      <c r="AJ7" s="41" t="str">
        <f t="shared" si="44"/>
        <v/>
      </c>
      <c r="AK7" s="15" t="str">
        <f t="shared" si="11"/>
        <v/>
      </c>
      <c r="AL7" s="16" t="str">
        <f t="shared" si="12"/>
        <v/>
      </c>
      <c r="AM7" s="16" t="str">
        <f t="shared" si="13"/>
        <v/>
      </c>
      <c r="AN7" s="16" t="str">
        <f t="shared" si="14"/>
        <v/>
      </c>
      <c r="AO7" s="16">
        <f t="shared" si="15"/>
        <v>64</v>
      </c>
      <c r="AP7" s="16" t="str">
        <f t="shared" si="16"/>
        <v/>
      </c>
      <c r="AQ7" s="16" t="str">
        <f t="shared" si="17"/>
        <v/>
      </c>
      <c r="AR7" s="16" t="str">
        <f t="shared" si="18"/>
        <v/>
      </c>
      <c r="AS7" s="16" t="str">
        <f t="shared" si="19"/>
        <v/>
      </c>
      <c r="AT7" s="37">
        <f t="shared" si="45"/>
        <v>64</v>
      </c>
      <c r="AU7" s="15" t="s">
        <v>0</v>
      </c>
      <c r="AV7" s="16" t="s">
        <v>1</v>
      </c>
      <c r="AW7" s="16" t="s">
        <v>2</v>
      </c>
      <c r="AX7" s="16" t="s">
        <v>3</v>
      </c>
      <c r="AY7" s="16" t="s">
        <v>4</v>
      </c>
      <c r="AZ7" s="16" t="s">
        <v>5</v>
      </c>
      <c r="BA7" s="16" t="s">
        <v>6</v>
      </c>
      <c r="BB7" s="16" t="s">
        <v>7</v>
      </c>
      <c r="BC7" s="17" t="s">
        <v>8</v>
      </c>
      <c r="BE7" s="15" t="str">
        <f t="shared" si="20"/>
        <v>svm</v>
      </c>
      <c r="BF7" s="16" t="str">
        <f t="shared" si="21"/>
        <v>svm</v>
      </c>
      <c r="BG7" s="16" t="str">
        <f t="shared" si="22"/>
        <v>Keras</v>
      </c>
      <c r="BH7" s="16" t="str">
        <f t="shared" si="23"/>
        <v>svm</v>
      </c>
      <c r="BI7" s="16" t="str">
        <f t="shared" si="24"/>
        <v>svm</v>
      </c>
      <c r="BJ7" s="16" t="str">
        <f t="shared" si="25"/>
        <v>svm</v>
      </c>
      <c r="BK7" s="16" t="str">
        <f t="shared" si="26"/>
        <v>svm</v>
      </c>
      <c r="BL7" s="16" t="str">
        <f t="shared" si="27"/>
        <v>gbm</v>
      </c>
      <c r="BM7" s="16" t="str">
        <f t="shared" si="28"/>
        <v>rf</v>
      </c>
      <c r="BN7" s="16" t="str">
        <f t="shared" si="29"/>
        <v>Keras</v>
      </c>
      <c r="BO7" s="16" t="str">
        <f t="shared" si="30"/>
        <v/>
      </c>
      <c r="BP7" s="16" t="str">
        <f t="shared" si="31"/>
        <v>svm</v>
      </c>
      <c r="BQ7" s="16"/>
      <c r="BR7" s="16"/>
      <c r="BS7" s="16"/>
      <c r="BT7" s="16"/>
      <c r="BU7" s="16"/>
      <c r="BV7" s="16"/>
      <c r="BW7" s="16"/>
      <c r="BX7" s="17"/>
    </row>
    <row r="8" spans="1:76" x14ac:dyDescent="0.25">
      <c r="A8" s="15" t="s">
        <v>22</v>
      </c>
      <c r="B8" s="62">
        <f t="shared" si="32"/>
        <v>11</v>
      </c>
      <c r="C8" s="63" t="str">
        <f t="shared" si="33"/>
        <v>Keras</v>
      </c>
      <c r="D8" s="64">
        <f t="shared" si="34"/>
        <v>33.392902374267599</v>
      </c>
      <c r="E8" s="52">
        <f t="shared" si="0"/>
        <v>11401468</v>
      </c>
      <c r="F8" s="17">
        <f t="shared" si="1"/>
        <v>6300</v>
      </c>
      <c r="G8" s="16">
        <v>25.709410550639301</v>
      </c>
      <c r="H8" s="16">
        <v>25.875924960508399</v>
      </c>
      <c r="I8" s="16">
        <v>25.709410550640101</v>
      </c>
      <c r="J8" s="16">
        <v>26.622047668598</v>
      </c>
      <c r="K8" s="16">
        <v>28.6157032280056</v>
      </c>
      <c r="L8" s="16">
        <v>24.844147029713501</v>
      </c>
      <c r="M8" s="16">
        <v>26.527048254249099</v>
      </c>
      <c r="N8" s="16">
        <v>24.071485519409201</v>
      </c>
      <c r="O8" s="17">
        <v>33.392902374267599</v>
      </c>
      <c r="R8" s="15">
        <f t="shared" si="2"/>
        <v>1</v>
      </c>
      <c r="S8" s="16">
        <f t="shared" si="3"/>
        <v>1</v>
      </c>
      <c r="T8" s="16">
        <f t="shared" si="4"/>
        <v>0</v>
      </c>
      <c r="U8" s="16">
        <f t="shared" si="5"/>
        <v>1</v>
      </c>
      <c r="V8" s="16">
        <f t="shared" si="6"/>
        <v>0</v>
      </c>
      <c r="W8" s="16">
        <f t="shared" si="7"/>
        <v>0</v>
      </c>
      <c r="X8" s="16">
        <f t="shared" si="8"/>
        <v>3</v>
      </c>
      <c r="Y8" s="16">
        <f t="shared" si="9"/>
        <v>1</v>
      </c>
      <c r="Z8" s="17">
        <f t="shared" si="10"/>
        <v>4</v>
      </c>
      <c r="AA8" s="37">
        <f t="shared" si="35"/>
        <v>4</v>
      </c>
      <c r="AB8" s="46" t="str">
        <f t="shared" si="36"/>
        <v/>
      </c>
      <c r="AC8" s="48" t="str">
        <f t="shared" si="37"/>
        <v/>
      </c>
      <c r="AD8" s="48" t="str">
        <f t="shared" si="38"/>
        <v/>
      </c>
      <c r="AE8" s="48" t="str">
        <f t="shared" si="39"/>
        <v/>
      </c>
      <c r="AF8" s="48" t="str">
        <f t="shared" si="40"/>
        <v/>
      </c>
      <c r="AG8" s="48" t="str">
        <f t="shared" si="41"/>
        <v/>
      </c>
      <c r="AH8" s="48" t="str">
        <f t="shared" si="42"/>
        <v/>
      </c>
      <c r="AI8" s="48" t="str">
        <f t="shared" si="43"/>
        <v/>
      </c>
      <c r="AJ8" s="41">
        <f t="shared" si="44"/>
        <v>1</v>
      </c>
      <c r="AK8" s="15" t="str">
        <f t="shared" si="11"/>
        <v/>
      </c>
      <c r="AL8" s="16" t="str">
        <f t="shared" si="12"/>
        <v/>
      </c>
      <c r="AM8" s="16" t="str">
        <f t="shared" si="13"/>
        <v/>
      </c>
      <c r="AN8" s="16" t="str">
        <f t="shared" si="14"/>
        <v/>
      </c>
      <c r="AO8" s="16" t="str">
        <f t="shared" si="15"/>
        <v/>
      </c>
      <c r="AP8" s="16" t="str">
        <f t="shared" si="16"/>
        <v/>
      </c>
      <c r="AQ8" s="16" t="str">
        <f t="shared" si="17"/>
        <v/>
      </c>
      <c r="AR8" s="16" t="str">
        <f t="shared" si="18"/>
        <v/>
      </c>
      <c r="AS8" s="16">
        <f t="shared" si="19"/>
        <v>67</v>
      </c>
      <c r="AT8" s="37">
        <f t="shared" si="45"/>
        <v>67</v>
      </c>
      <c r="AU8" s="15" t="s">
        <v>0</v>
      </c>
      <c r="AV8" s="16" t="s">
        <v>1</v>
      </c>
      <c r="AW8" s="16" t="s">
        <v>2</v>
      </c>
      <c r="AX8" s="16" t="s">
        <v>3</v>
      </c>
      <c r="AY8" s="16" t="s">
        <v>4</v>
      </c>
      <c r="AZ8" s="16" t="s">
        <v>5</v>
      </c>
      <c r="BA8" s="16" t="s">
        <v>6</v>
      </c>
      <c r="BB8" s="16" t="s">
        <v>7</v>
      </c>
      <c r="BC8" s="17" t="s">
        <v>8</v>
      </c>
      <c r="BE8" s="15" t="str">
        <f t="shared" si="20"/>
        <v>Keras</v>
      </c>
      <c r="BF8" s="16" t="str">
        <f t="shared" si="21"/>
        <v>pls</v>
      </c>
      <c r="BG8" s="16" t="str">
        <f t="shared" si="22"/>
        <v>Keras</v>
      </c>
      <c r="BH8" s="16" t="str">
        <f t="shared" si="23"/>
        <v>gbm</v>
      </c>
      <c r="BI8" s="16" t="str">
        <f t="shared" si="24"/>
        <v>gbm</v>
      </c>
      <c r="BJ8" s="16" t="str">
        <f t="shared" si="25"/>
        <v/>
      </c>
      <c r="BK8" s="16" t="str">
        <f t="shared" si="26"/>
        <v>MARS</v>
      </c>
      <c r="BL8" s="16" t="str">
        <f t="shared" si="27"/>
        <v>gbm</v>
      </c>
      <c r="BM8" s="16" t="str">
        <f t="shared" si="28"/>
        <v>Keras</v>
      </c>
      <c r="BN8" s="16" t="str">
        <f t="shared" si="29"/>
        <v>Cube</v>
      </c>
      <c r="BO8" s="16" t="str">
        <f t="shared" si="30"/>
        <v>Keras</v>
      </c>
      <c r="BP8" s="16" t="str">
        <f t="shared" si="31"/>
        <v>linReg</v>
      </c>
      <c r="BQ8" s="16"/>
      <c r="BR8" s="16"/>
      <c r="BS8" s="16"/>
      <c r="BT8" s="16"/>
      <c r="BU8" s="16"/>
      <c r="BV8" s="16"/>
      <c r="BW8" s="16"/>
      <c r="BX8" s="17"/>
    </row>
    <row r="9" spans="1:76" x14ac:dyDescent="0.25">
      <c r="A9" s="15" t="s">
        <v>23</v>
      </c>
      <c r="B9" s="62">
        <f t="shared" si="32"/>
        <v>10</v>
      </c>
      <c r="C9" s="63" t="str">
        <f t="shared" si="33"/>
        <v>svm</v>
      </c>
      <c r="D9" s="64">
        <f t="shared" si="34"/>
        <v>58.839072262076897</v>
      </c>
      <c r="E9" s="52">
        <f t="shared" si="0"/>
        <v>11401452</v>
      </c>
      <c r="F9" s="17">
        <f t="shared" si="1"/>
        <v>9300</v>
      </c>
      <c r="G9" s="16">
        <v>47.155281372090101</v>
      </c>
      <c r="H9" s="16">
        <v>47.510296344928499</v>
      </c>
      <c r="I9" s="16">
        <v>47.155281372094102</v>
      </c>
      <c r="J9" s="16">
        <v>43.257293926345902</v>
      </c>
      <c r="K9" s="16">
        <v>58.839072262076897</v>
      </c>
      <c r="L9" s="16">
        <v>55.835508903074803</v>
      </c>
      <c r="M9" s="16">
        <v>47.771647554450198</v>
      </c>
      <c r="N9" s="16">
        <v>65.860420227050795</v>
      </c>
      <c r="O9" s="17">
        <v>34.825870513916001</v>
      </c>
      <c r="R9" s="15">
        <f t="shared" si="2"/>
        <v>0</v>
      </c>
      <c r="S9" s="16">
        <f t="shared" si="3"/>
        <v>0</v>
      </c>
      <c r="T9" s="16">
        <f t="shared" si="4"/>
        <v>2</v>
      </c>
      <c r="U9" s="16">
        <f t="shared" si="5"/>
        <v>1</v>
      </c>
      <c r="V9" s="16">
        <f t="shared" si="6"/>
        <v>3</v>
      </c>
      <c r="W9" s="16">
        <f t="shared" si="7"/>
        <v>0</v>
      </c>
      <c r="X9" s="16">
        <f t="shared" si="8"/>
        <v>1</v>
      </c>
      <c r="Y9" s="16">
        <f t="shared" si="9"/>
        <v>1</v>
      </c>
      <c r="Z9" s="17">
        <f t="shared" si="10"/>
        <v>2</v>
      </c>
      <c r="AA9" s="37">
        <f t="shared" si="35"/>
        <v>3</v>
      </c>
      <c r="AB9" s="46" t="str">
        <f t="shared" si="36"/>
        <v/>
      </c>
      <c r="AC9" s="48" t="str">
        <f t="shared" si="37"/>
        <v/>
      </c>
      <c r="AD9" s="48" t="str">
        <f t="shared" si="38"/>
        <v/>
      </c>
      <c r="AE9" s="48" t="str">
        <f t="shared" si="39"/>
        <v/>
      </c>
      <c r="AF9" s="48">
        <f t="shared" si="40"/>
        <v>1</v>
      </c>
      <c r="AG9" s="48" t="str">
        <f t="shared" si="41"/>
        <v/>
      </c>
      <c r="AH9" s="48" t="str">
        <f t="shared" si="42"/>
        <v/>
      </c>
      <c r="AI9" s="48" t="str">
        <f t="shared" si="43"/>
        <v/>
      </c>
      <c r="AJ9" s="41" t="str">
        <f t="shared" si="44"/>
        <v/>
      </c>
      <c r="AK9" s="15" t="str">
        <f t="shared" si="11"/>
        <v/>
      </c>
      <c r="AL9" s="16" t="str">
        <f t="shared" si="12"/>
        <v/>
      </c>
      <c r="AM9" s="16" t="str">
        <f t="shared" si="13"/>
        <v/>
      </c>
      <c r="AN9" s="16" t="str">
        <f t="shared" si="14"/>
        <v/>
      </c>
      <c r="AO9" s="16">
        <f t="shared" si="15"/>
        <v>64</v>
      </c>
      <c r="AP9" s="16" t="str">
        <f t="shared" si="16"/>
        <v/>
      </c>
      <c r="AQ9" s="16" t="str">
        <f t="shared" si="17"/>
        <v/>
      </c>
      <c r="AR9" s="16" t="str">
        <f t="shared" si="18"/>
        <v/>
      </c>
      <c r="AS9" s="16" t="str">
        <f t="shared" si="19"/>
        <v/>
      </c>
      <c r="AT9" s="37">
        <f t="shared" si="45"/>
        <v>64</v>
      </c>
      <c r="AU9" s="15" t="s">
        <v>0</v>
      </c>
      <c r="AV9" s="16" t="s">
        <v>1</v>
      </c>
      <c r="AW9" s="16" t="s">
        <v>2</v>
      </c>
      <c r="AX9" s="16" t="s">
        <v>3</v>
      </c>
      <c r="AY9" s="16" t="s">
        <v>4</v>
      </c>
      <c r="AZ9" s="16" t="s">
        <v>5</v>
      </c>
      <c r="BA9" s="16" t="s">
        <v>6</v>
      </c>
      <c r="BB9" s="16" t="s">
        <v>7</v>
      </c>
      <c r="BC9" s="17" t="s">
        <v>8</v>
      </c>
      <c r="BE9" s="15" t="str">
        <f t="shared" si="20"/>
        <v>svm</v>
      </c>
      <c r="BF9" s="16" t="str">
        <f t="shared" si="21"/>
        <v>MARS</v>
      </c>
      <c r="BG9" s="16" t="str">
        <f t="shared" si="22"/>
        <v>enet</v>
      </c>
      <c r="BH9" s="16" t="str">
        <f t="shared" si="23"/>
        <v>Keras</v>
      </c>
      <c r="BI9" s="16" t="str">
        <f t="shared" si="24"/>
        <v/>
      </c>
      <c r="BJ9" s="16" t="str">
        <f t="shared" si="25"/>
        <v>enet</v>
      </c>
      <c r="BK9" s="16" t="str">
        <f t="shared" si="26"/>
        <v>Cube</v>
      </c>
      <c r="BL9" s="16" t="str">
        <f t="shared" si="27"/>
        <v>svm</v>
      </c>
      <c r="BM9" s="16" t="str">
        <f t="shared" si="28"/>
        <v/>
      </c>
      <c r="BN9" s="16" t="str">
        <f t="shared" si="29"/>
        <v>svm</v>
      </c>
      <c r="BO9" s="16" t="str">
        <f t="shared" si="30"/>
        <v>Keras</v>
      </c>
      <c r="BP9" s="16" t="str">
        <f t="shared" si="31"/>
        <v>gbm</v>
      </c>
      <c r="BQ9" s="16"/>
      <c r="BR9" s="16"/>
      <c r="BS9" s="16"/>
      <c r="BT9" s="16"/>
      <c r="BU9" s="16"/>
      <c r="BV9" s="16"/>
      <c r="BW9" s="16"/>
      <c r="BX9" s="17"/>
    </row>
    <row r="10" spans="1:76" x14ac:dyDescent="0.25">
      <c r="A10" s="15" t="s">
        <v>25</v>
      </c>
      <c r="B10" s="62">
        <f t="shared" si="32"/>
        <v>12</v>
      </c>
      <c r="C10" s="63" t="str">
        <f t="shared" si="33"/>
        <v>Keras</v>
      </c>
      <c r="D10" s="64">
        <f t="shared" si="34"/>
        <v>22.555011749267599</v>
      </c>
      <c r="E10" s="52">
        <f t="shared" si="0"/>
        <v>11401459</v>
      </c>
      <c r="F10" s="17">
        <f t="shared" si="1"/>
        <v>8000</v>
      </c>
      <c r="G10" s="16">
        <v>32.432258569854703</v>
      </c>
      <c r="H10" s="16">
        <v>32.735341741126</v>
      </c>
      <c r="I10" s="16">
        <v>32.432258569855598</v>
      </c>
      <c r="J10" s="16">
        <v>25.615666324031501</v>
      </c>
      <c r="K10" s="16">
        <v>21.0820178904127</v>
      </c>
      <c r="L10" s="16">
        <v>27.535289436972</v>
      </c>
      <c r="M10" s="16">
        <v>28.176040430823999</v>
      </c>
      <c r="N10" s="16">
        <v>26.960292816162099</v>
      </c>
      <c r="O10" s="17">
        <v>22.555011749267599</v>
      </c>
      <c r="R10" s="15">
        <f t="shared" si="2"/>
        <v>0</v>
      </c>
      <c r="S10" s="16">
        <f t="shared" si="3"/>
        <v>2</v>
      </c>
      <c r="T10" s="16">
        <f t="shared" si="4"/>
        <v>1</v>
      </c>
      <c r="U10" s="16">
        <f t="shared" si="5"/>
        <v>0</v>
      </c>
      <c r="V10" s="16">
        <f t="shared" si="6"/>
        <v>1</v>
      </c>
      <c r="W10" s="16">
        <f t="shared" si="7"/>
        <v>1</v>
      </c>
      <c r="X10" s="16">
        <f t="shared" si="8"/>
        <v>2</v>
      </c>
      <c r="Y10" s="16">
        <f t="shared" si="9"/>
        <v>2</v>
      </c>
      <c r="Z10" s="17">
        <f t="shared" si="10"/>
        <v>3</v>
      </c>
      <c r="AA10" s="37">
        <f t="shared" si="35"/>
        <v>3</v>
      </c>
      <c r="AB10" s="46" t="str">
        <f t="shared" si="36"/>
        <v/>
      </c>
      <c r="AC10" s="48" t="str">
        <f t="shared" si="37"/>
        <v/>
      </c>
      <c r="AD10" s="48" t="str">
        <f t="shared" si="38"/>
        <v/>
      </c>
      <c r="AE10" s="48" t="str">
        <f t="shared" si="39"/>
        <v/>
      </c>
      <c r="AF10" s="48" t="str">
        <f t="shared" si="40"/>
        <v/>
      </c>
      <c r="AG10" s="48" t="str">
        <f t="shared" si="41"/>
        <v/>
      </c>
      <c r="AH10" s="48" t="str">
        <f t="shared" si="42"/>
        <v/>
      </c>
      <c r="AI10" s="48" t="str">
        <f t="shared" si="43"/>
        <v/>
      </c>
      <c r="AJ10" s="41">
        <f t="shared" si="44"/>
        <v>1</v>
      </c>
      <c r="AK10" s="15" t="str">
        <f t="shared" si="11"/>
        <v/>
      </c>
      <c r="AL10" s="16" t="str">
        <f t="shared" si="12"/>
        <v/>
      </c>
      <c r="AM10" s="16" t="str">
        <f t="shared" si="13"/>
        <v/>
      </c>
      <c r="AN10" s="16" t="str">
        <f t="shared" si="14"/>
        <v/>
      </c>
      <c r="AO10" s="16" t="str">
        <f t="shared" si="15"/>
        <v/>
      </c>
      <c r="AP10" s="16" t="str">
        <f t="shared" si="16"/>
        <v/>
      </c>
      <c r="AQ10" s="16" t="str">
        <f t="shared" si="17"/>
        <v/>
      </c>
      <c r="AR10" s="16" t="str">
        <f t="shared" si="18"/>
        <v/>
      </c>
      <c r="AS10" s="16">
        <f t="shared" si="19"/>
        <v>67</v>
      </c>
      <c r="AT10" s="37">
        <f t="shared" si="45"/>
        <v>67</v>
      </c>
      <c r="AU10" s="15" t="s">
        <v>0</v>
      </c>
      <c r="AV10" s="16" t="s">
        <v>1</v>
      </c>
      <c r="AW10" s="16" t="s">
        <v>2</v>
      </c>
      <c r="AX10" s="16" t="s">
        <v>3</v>
      </c>
      <c r="AY10" s="16" t="s">
        <v>4</v>
      </c>
      <c r="AZ10" s="16" t="s">
        <v>5</v>
      </c>
      <c r="BA10" s="16" t="s">
        <v>6</v>
      </c>
      <c r="BB10" s="16" t="s">
        <v>7</v>
      </c>
      <c r="BC10" s="17" t="s">
        <v>8</v>
      </c>
      <c r="BE10" s="15" t="str">
        <f t="shared" si="20"/>
        <v>Cube</v>
      </c>
      <c r="BF10" s="16" t="str">
        <f t="shared" si="21"/>
        <v>enet</v>
      </c>
      <c r="BG10" s="16" t="str">
        <f t="shared" si="22"/>
        <v>gbm</v>
      </c>
      <c r="BH10" s="16" t="str">
        <f t="shared" si="23"/>
        <v>Keras</v>
      </c>
      <c r="BI10" s="16" t="str">
        <f t="shared" si="24"/>
        <v>Keras</v>
      </c>
      <c r="BJ10" s="16" t="str">
        <f t="shared" si="25"/>
        <v>rf</v>
      </c>
      <c r="BK10" s="16" t="str">
        <f t="shared" si="26"/>
        <v>Keras</v>
      </c>
      <c r="BL10" s="16" t="str">
        <f t="shared" si="27"/>
        <v>svm</v>
      </c>
      <c r="BM10" s="16" t="str">
        <f t="shared" si="28"/>
        <v>gbm</v>
      </c>
      <c r="BN10" s="16" t="str">
        <f t="shared" si="29"/>
        <v>pls</v>
      </c>
      <c r="BO10" s="16" t="str">
        <f t="shared" si="30"/>
        <v>pls</v>
      </c>
      <c r="BP10" s="16" t="str">
        <f t="shared" si="31"/>
        <v>Cube</v>
      </c>
      <c r="BQ10" s="16"/>
      <c r="BR10" s="16"/>
      <c r="BS10" s="16"/>
      <c r="BT10" s="16"/>
      <c r="BU10" s="16"/>
      <c r="BV10" s="16"/>
      <c r="BW10" s="16"/>
      <c r="BX10" s="17"/>
    </row>
    <row r="11" spans="1:76" x14ac:dyDescent="0.25">
      <c r="A11" s="15" t="s">
        <v>26</v>
      </c>
      <c r="B11" s="62">
        <f t="shared" si="32"/>
        <v>11</v>
      </c>
      <c r="C11" s="63" t="str">
        <f t="shared" si="33"/>
        <v>gbm</v>
      </c>
      <c r="D11" s="64">
        <f t="shared" si="34"/>
        <v>28.532467714910499</v>
      </c>
      <c r="E11" s="52">
        <f t="shared" si="0"/>
        <v>11401475</v>
      </c>
      <c r="F11" s="17">
        <f t="shared" si="1"/>
        <v>5500</v>
      </c>
      <c r="G11" s="16">
        <v>25.534784609459798</v>
      </c>
      <c r="H11" s="16">
        <v>25.864281784481101</v>
      </c>
      <c r="I11" s="16">
        <v>25.534784609460502</v>
      </c>
      <c r="J11" s="16">
        <v>23.0377371549842</v>
      </c>
      <c r="K11" s="16">
        <v>22.948478965791999</v>
      </c>
      <c r="L11" s="16">
        <v>26.625448545665101</v>
      </c>
      <c r="M11" s="16">
        <v>28.532467714910499</v>
      </c>
      <c r="N11" s="16">
        <v>22.034751892089801</v>
      </c>
      <c r="O11" s="17">
        <v>22.688188552856399</v>
      </c>
      <c r="R11" s="15">
        <f t="shared" si="2"/>
        <v>1</v>
      </c>
      <c r="S11" s="16">
        <f t="shared" si="3"/>
        <v>1</v>
      </c>
      <c r="T11" s="16">
        <f t="shared" si="4"/>
        <v>1</v>
      </c>
      <c r="U11" s="16">
        <f t="shared" si="5"/>
        <v>2</v>
      </c>
      <c r="V11" s="16">
        <f t="shared" si="6"/>
        <v>0</v>
      </c>
      <c r="W11" s="16">
        <f t="shared" si="7"/>
        <v>1</v>
      </c>
      <c r="X11" s="16">
        <f t="shared" si="8"/>
        <v>4</v>
      </c>
      <c r="Y11" s="16">
        <f t="shared" si="9"/>
        <v>0</v>
      </c>
      <c r="Z11" s="17">
        <f t="shared" si="10"/>
        <v>1</v>
      </c>
      <c r="AA11" s="37">
        <f t="shared" si="35"/>
        <v>4</v>
      </c>
      <c r="AB11" s="46" t="str">
        <f t="shared" si="36"/>
        <v/>
      </c>
      <c r="AC11" s="48" t="str">
        <f t="shared" si="37"/>
        <v/>
      </c>
      <c r="AD11" s="48" t="str">
        <f t="shared" si="38"/>
        <v/>
      </c>
      <c r="AE11" s="48" t="str">
        <f t="shared" si="39"/>
        <v/>
      </c>
      <c r="AF11" s="48" t="str">
        <f t="shared" si="40"/>
        <v/>
      </c>
      <c r="AG11" s="48" t="str">
        <f t="shared" si="41"/>
        <v/>
      </c>
      <c r="AH11" s="48">
        <f t="shared" si="42"/>
        <v>1</v>
      </c>
      <c r="AI11" s="48" t="str">
        <f t="shared" si="43"/>
        <v/>
      </c>
      <c r="AJ11" s="41" t="str">
        <f t="shared" si="44"/>
        <v/>
      </c>
      <c r="AK11" s="15" t="str">
        <f t="shared" si="11"/>
        <v/>
      </c>
      <c r="AL11" s="16" t="str">
        <f t="shared" si="12"/>
        <v/>
      </c>
      <c r="AM11" s="16" t="str">
        <f t="shared" si="13"/>
        <v/>
      </c>
      <c r="AN11" s="16" t="str">
        <f t="shared" si="14"/>
        <v/>
      </c>
      <c r="AO11" s="16" t="str">
        <f t="shared" si="15"/>
        <v/>
      </c>
      <c r="AP11" s="16" t="str">
        <f t="shared" si="16"/>
        <v/>
      </c>
      <c r="AQ11" s="16">
        <f t="shared" si="17"/>
        <v>35</v>
      </c>
      <c r="AR11" s="16" t="str">
        <f t="shared" si="18"/>
        <v/>
      </c>
      <c r="AS11" s="16" t="str">
        <f t="shared" si="19"/>
        <v/>
      </c>
      <c r="AT11" s="37">
        <f t="shared" si="45"/>
        <v>35</v>
      </c>
      <c r="AU11" s="15" t="s">
        <v>0</v>
      </c>
      <c r="AV11" s="16" t="s">
        <v>1</v>
      </c>
      <c r="AW11" s="16" t="s">
        <v>2</v>
      </c>
      <c r="AX11" s="16" t="s">
        <v>3</v>
      </c>
      <c r="AY11" s="16" t="s">
        <v>4</v>
      </c>
      <c r="AZ11" s="16" t="s">
        <v>5</v>
      </c>
      <c r="BA11" s="16" t="s">
        <v>6</v>
      </c>
      <c r="BB11" s="16" t="s">
        <v>7</v>
      </c>
      <c r="BC11" s="17" t="s">
        <v>8</v>
      </c>
      <c r="BE11" s="15" t="str">
        <f t="shared" si="20"/>
        <v>gbm</v>
      </c>
      <c r="BF11" s="16" t="str">
        <f t="shared" si="21"/>
        <v/>
      </c>
      <c r="BG11" s="16" t="str">
        <f t="shared" si="22"/>
        <v>MARS</v>
      </c>
      <c r="BH11" s="16" t="str">
        <f t="shared" si="23"/>
        <v>gbm</v>
      </c>
      <c r="BI11" s="16" t="str">
        <f t="shared" si="24"/>
        <v>Keras</v>
      </c>
      <c r="BJ11" s="16" t="str">
        <f t="shared" si="25"/>
        <v>gbm</v>
      </c>
      <c r="BK11" s="16" t="str">
        <f t="shared" si="26"/>
        <v>linReg</v>
      </c>
      <c r="BL11" s="16" t="str">
        <f t="shared" si="27"/>
        <v>rf</v>
      </c>
      <c r="BM11" s="16" t="str">
        <f t="shared" si="28"/>
        <v>pls</v>
      </c>
      <c r="BN11" s="16" t="str">
        <f t="shared" si="29"/>
        <v>enet</v>
      </c>
      <c r="BO11" s="16" t="str">
        <f t="shared" si="30"/>
        <v>MARS</v>
      </c>
      <c r="BP11" s="16" t="str">
        <f t="shared" si="31"/>
        <v>gbm</v>
      </c>
      <c r="BQ11" s="16"/>
      <c r="BR11" s="16"/>
      <c r="BS11" s="16"/>
      <c r="BT11" s="16"/>
      <c r="BU11" s="16"/>
      <c r="BV11" s="16"/>
      <c r="BW11" s="16"/>
      <c r="BX11" s="17"/>
    </row>
    <row r="12" spans="1:76" x14ac:dyDescent="0.25">
      <c r="A12" s="15" t="s">
        <v>27</v>
      </c>
      <c r="B12" s="62">
        <f t="shared" si="32"/>
        <v>10</v>
      </c>
      <c r="C12" s="63" t="str">
        <f t="shared" si="33"/>
        <v>Keras</v>
      </c>
      <c r="D12" s="64">
        <f t="shared" si="34"/>
        <v>34.082973480224602</v>
      </c>
      <c r="E12" s="52">
        <f t="shared" si="0"/>
        <v>11401451</v>
      </c>
      <c r="F12" s="17">
        <f t="shared" si="1"/>
        <v>9600</v>
      </c>
      <c r="G12" s="16">
        <v>47.467628280143899</v>
      </c>
      <c r="H12" s="16">
        <v>47.708694512488997</v>
      </c>
      <c r="I12" s="16">
        <v>47.467628280143302</v>
      </c>
      <c r="J12" s="16">
        <v>42.496401091218999</v>
      </c>
      <c r="K12" s="16">
        <v>45.703600990957298</v>
      </c>
      <c r="L12" s="16">
        <v>41.511817915161302</v>
      </c>
      <c r="M12" s="16">
        <v>38.935996714522297</v>
      </c>
      <c r="N12" s="16">
        <v>44.671871185302699</v>
      </c>
      <c r="O12" s="17">
        <v>34.082973480224602</v>
      </c>
      <c r="R12" s="15">
        <f t="shared" si="2"/>
        <v>1</v>
      </c>
      <c r="S12" s="16">
        <f t="shared" si="3"/>
        <v>2</v>
      </c>
      <c r="T12" s="16">
        <f t="shared" si="4"/>
        <v>0</v>
      </c>
      <c r="U12" s="16">
        <f t="shared" si="5"/>
        <v>1</v>
      </c>
      <c r="V12" s="16">
        <f t="shared" si="6"/>
        <v>1</v>
      </c>
      <c r="W12" s="16">
        <f t="shared" si="7"/>
        <v>1</v>
      </c>
      <c r="X12" s="16">
        <f t="shared" si="8"/>
        <v>1</v>
      </c>
      <c r="Y12" s="16">
        <f t="shared" si="9"/>
        <v>0</v>
      </c>
      <c r="Z12" s="17">
        <f t="shared" si="10"/>
        <v>3</v>
      </c>
      <c r="AA12" s="37">
        <f t="shared" si="35"/>
        <v>3</v>
      </c>
      <c r="AB12" s="46" t="str">
        <f t="shared" si="36"/>
        <v/>
      </c>
      <c r="AC12" s="48" t="str">
        <f t="shared" si="37"/>
        <v/>
      </c>
      <c r="AD12" s="48" t="str">
        <f t="shared" si="38"/>
        <v/>
      </c>
      <c r="AE12" s="48" t="str">
        <f t="shared" si="39"/>
        <v/>
      </c>
      <c r="AF12" s="48" t="str">
        <f t="shared" si="40"/>
        <v/>
      </c>
      <c r="AG12" s="48" t="str">
        <f t="shared" si="41"/>
        <v/>
      </c>
      <c r="AH12" s="48" t="str">
        <f t="shared" si="42"/>
        <v/>
      </c>
      <c r="AI12" s="48" t="str">
        <f t="shared" si="43"/>
        <v/>
      </c>
      <c r="AJ12" s="41">
        <f t="shared" si="44"/>
        <v>1</v>
      </c>
      <c r="AK12" s="15" t="str">
        <f t="shared" si="11"/>
        <v/>
      </c>
      <c r="AL12" s="16" t="str">
        <f t="shared" si="12"/>
        <v/>
      </c>
      <c r="AM12" s="16" t="str">
        <f t="shared" si="13"/>
        <v/>
      </c>
      <c r="AN12" s="16" t="str">
        <f t="shared" si="14"/>
        <v/>
      </c>
      <c r="AO12" s="16" t="str">
        <f t="shared" si="15"/>
        <v/>
      </c>
      <c r="AP12" s="16" t="str">
        <f t="shared" si="16"/>
        <v/>
      </c>
      <c r="AQ12" s="16" t="str">
        <f t="shared" si="17"/>
        <v/>
      </c>
      <c r="AR12" s="16" t="str">
        <f t="shared" si="18"/>
        <v/>
      </c>
      <c r="AS12" s="16">
        <f t="shared" si="19"/>
        <v>67</v>
      </c>
      <c r="AT12" s="37">
        <f t="shared" si="45"/>
        <v>67</v>
      </c>
      <c r="AU12" s="15" t="s">
        <v>0</v>
      </c>
      <c r="AV12" s="16" t="s">
        <v>1</v>
      </c>
      <c r="AW12" s="16" t="s">
        <v>2</v>
      </c>
      <c r="AX12" s="16" t="s">
        <v>3</v>
      </c>
      <c r="AY12" s="16" t="s">
        <v>4</v>
      </c>
      <c r="AZ12" s="16" t="s">
        <v>5</v>
      </c>
      <c r="BA12" s="16" t="s">
        <v>6</v>
      </c>
      <c r="BB12" s="16" t="s">
        <v>7</v>
      </c>
      <c r="BC12" s="17" t="s">
        <v>8</v>
      </c>
      <c r="BE12" s="15" t="str">
        <f t="shared" si="20"/>
        <v/>
      </c>
      <c r="BF12" s="16" t="str">
        <f t="shared" si="21"/>
        <v>Keras</v>
      </c>
      <c r="BG12" s="16" t="str">
        <f t="shared" si="22"/>
        <v>pls</v>
      </c>
      <c r="BH12" s="16" t="str">
        <f t="shared" si="23"/>
        <v>Keras</v>
      </c>
      <c r="BI12" s="16" t="str">
        <f t="shared" si="24"/>
        <v>Keras</v>
      </c>
      <c r="BJ12" s="16" t="str">
        <f t="shared" si="25"/>
        <v>svm</v>
      </c>
      <c r="BK12" s="16" t="str">
        <f t="shared" si="26"/>
        <v>linReg</v>
      </c>
      <c r="BL12" s="16" t="str">
        <f t="shared" si="27"/>
        <v>MARS</v>
      </c>
      <c r="BM12" s="16" t="str">
        <f t="shared" si="28"/>
        <v>rf</v>
      </c>
      <c r="BN12" s="16" t="str">
        <f t="shared" si="29"/>
        <v>pls</v>
      </c>
      <c r="BO12" s="16" t="str">
        <f t="shared" si="30"/>
        <v/>
      </c>
      <c r="BP12" s="16" t="str">
        <f t="shared" si="31"/>
        <v>gbm</v>
      </c>
      <c r="BQ12" s="16"/>
      <c r="BR12" s="16"/>
      <c r="BS12" s="16"/>
      <c r="BT12" s="16"/>
      <c r="BU12" s="16"/>
      <c r="BV12" s="16"/>
      <c r="BW12" s="16"/>
      <c r="BX12" s="17"/>
    </row>
    <row r="13" spans="1:76" x14ac:dyDescent="0.25">
      <c r="A13" s="15" t="s">
        <v>28</v>
      </c>
      <c r="B13" s="62">
        <f t="shared" si="32"/>
        <v>11</v>
      </c>
      <c r="C13" s="63" t="str">
        <f t="shared" si="33"/>
        <v>svm</v>
      </c>
      <c r="D13" s="64">
        <f t="shared" si="34"/>
        <v>30.9510853835578</v>
      </c>
      <c r="E13" s="52">
        <f t="shared" si="0"/>
        <v>11401455</v>
      </c>
      <c r="F13" s="17">
        <f t="shared" si="1"/>
        <v>8700</v>
      </c>
      <c r="G13" s="16">
        <v>39.418456534943203</v>
      </c>
      <c r="H13" s="16">
        <v>39.585455324093402</v>
      </c>
      <c r="I13" s="16">
        <v>39.4184565349425</v>
      </c>
      <c r="J13" s="16">
        <v>24.8608803156067</v>
      </c>
      <c r="K13" s="16">
        <v>30.9510853835578</v>
      </c>
      <c r="L13" s="16">
        <v>34.877245401310901</v>
      </c>
      <c r="M13" s="16">
        <v>31.019417608642801</v>
      </c>
      <c r="N13" s="16">
        <v>39.144844055175803</v>
      </c>
      <c r="O13" s="17">
        <v>20.82448387146</v>
      </c>
      <c r="R13" s="15">
        <f t="shared" si="2"/>
        <v>0</v>
      </c>
      <c r="S13" s="16">
        <f t="shared" si="3"/>
        <v>3</v>
      </c>
      <c r="T13" s="16">
        <f t="shared" si="4"/>
        <v>0</v>
      </c>
      <c r="U13" s="16">
        <f t="shared" si="5"/>
        <v>0</v>
      </c>
      <c r="V13" s="16">
        <f t="shared" si="6"/>
        <v>3</v>
      </c>
      <c r="W13" s="16">
        <f t="shared" si="7"/>
        <v>1</v>
      </c>
      <c r="X13" s="16">
        <f t="shared" si="8"/>
        <v>1</v>
      </c>
      <c r="Y13" s="16">
        <f t="shared" si="9"/>
        <v>2</v>
      </c>
      <c r="Z13" s="17">
        <f t="shared" si="10"/>
        <v>1</v>
      </c>
      <c r="AA13" s="37">
        <f t="shared" si="35"/>
        <v>3</v>
      </c>
      <c r="AB13" s="46" t="str">
        <f t="shared" si="36"/>
        <v/>
      </c>
      <c r="AC13" s="48">
        <f t="shared" si="37"/>
        <v>1</v>
      </c>
      <c r="AD13" s="48" t="str">
        <f t="shared" si="38"/>
        <v/>
      </c>
      <c r="AE13" s="48" t="str">
        <f t="shared" si="39"/>
        <v/>
      </c>
      <c r="AF13" s="48">
        <f t="shared" si="40"/>
        <v>1</v>
      </c>
      <c r="AG13" s="48" t="str">
        <f t="shared" si="41"/>
        <v/>
      </c>
      <c r="AH13" s="48" t="str">
        <f t="shared" si="42"/>
        <v/>
      </c>
      <c r="AI13" s="48" t="str">
        <f t="shared" si="43"/>
        <v/>
      </c>
      <c r="AJ13" s="41" t="str">
        <f t="shared" si="44"/>
        <v/>
      </c>
      <c r="AK13" s="15" t="str">
        <f t="shared" si="11"/>
        <v/>
      </c>
      <c r="AL13" s="16">
        <f t="shared" si="12"/>
        <v>29</v>
      </c>
      <c r="AM13" s="16" t="str">
        <f t="shared" si="13"/>
        <v/>
      </c>
      <c r="AN13" s="16" t="str">
        <f t="shared" si="14"/>
        <v/>
      </c>
      <c r="AO13" s="16">
        <f t="shared" si="15"/>
        <v>64</v>
      </c>
      <c r="AP13" s="16" t="str">
        <f t="shared" si="16"/>
        <v/>
      </c>
      <c r="AQ13" s="16" t="str">
        <f t="shared" si="17"/>
        <v/>
      </c>
      <c r="AR13" s="16" t="str">
        <f t="shared" si="18"/>
        <v/>
      </c>
      <c r="AS13" s="16" t="str">
        <f t="shared" si="19"/>
        <v/>
      </c>
      <c r="AT13" s="37">
        <f t="shared" si="45"/>
        <v>64</v>
      </c>
      <c r="AU13" s="15" t="s">
        <v>0</v>
      </c>
      <c r="AV13" s="16" t="s">
        <v>1</v>
      </c>
      <c r="AW13" s="16" t="s">
        <v>2</v>
      </c>
      <c r="AX13" s="16" t="s">
        <v>3</v>
      </c>
      <c r="AY13" s="16" t="s">
        <v>4</v>
      </c>
      <c r="AZ13" s="16" t="s">
        <v>5</v>
      </c>
      <c r="BA13" s="16" t="s">
        <v>6</v>
      </c>
      <c r="BB13" s="16" t="s">
        <v>7</v>
      </c>
      <c r="BC13" s="17" t="s">
        <v>8</v>
      </c>
      <c r="BE13" s="15" t="str">
        <f t="shared" si="20"/>
        <v>Cube</v>
      </c>
      <c r="BF13" s="16" t="str">
        <f t="shared" si="21"/>
        <v>pls</v>
      </c>
      <c r="BG13" s="16" t="str">
        <f t="shared" si="22"/>
        <v>svm</v>
      </c>
      <c r="BH13" s="16" t="str">
        <f t="shared" si="23"/>
        <v>svm</v>
      </c>
      <c r="BI13" s="16" t="str">
        <f t="shared" si="24"/>
        <v>Keras</v>
      </c>
      <c r="BJ13" s="16" t="str">
        <f t="shared" si="25"/>
        <v>rf</v>
      </c>
      <c r="BK13" s="16" t="str">
        <f t="shared" si="26"/>
        <v>Cube</v>
      </c>
      <c r="BL13" s="16" t="str">
        <f t="shared" si="27"/>
        <v>pls</v>
      </c>
      <c r="BM13" s="16" t="str">
        <f t="shared" si="28"/>
        <v>svm</v>
      </c>
      <c r="BN13" s="16" t="str">
        <f t="shared" si="29"/>
        <v>pls</v>
      </c>
      <c r="BO13" s="16" t="str">
        <f t="shared" si="30"/>
        <v/>
      </c>
      <c r="BP13" s="16" t="str">
        <f t="shared" si="31"/>
        <v>gbm</v>
      </c>
      <c r="BQ13" s="16"/>
      <c r="BR13" s="16"/>
      <c r="BS13" s="16"/>
      <c r="BT13" s="16"/>
      <c r="BU13" s="16"/>
      <c r="BV13" s="16"/>
      <c r="BW13" s="16"/>
      <c r="BX13" s="17"/>
    </row>
    <row r="14" spans="1:76" x14ac:dyDescent="0.25">
      <c r="A14" s="15" t="s">
        <v>30</v>
      </c>
      <c r="B14" s="62">
        <f t="shared" si="32"/>
        <v>11</v>
      </c>
      <c r="C14" s="63" t="str">
        <f t="shared" si="33"/>
        <v>svm</v>
      </c>
      <c r="D14" s="64">
        <f t="shared" si="34"/>
        <v>35.444907615140799</v>
      </c>
      <c r="E14" s="52">
        <f t="shared" si="0"/>
        <v>11401462</v>
      </c>
      <c r="F14" s="17">
        <f t="shared" si="1"/>
        <v>7500</v>
      </c>
      <c r="G14" s="16">
        <v>33.187162329122799</v>
      </c>
      <c r="H14" s="16">
        <v>33.456964115024299</v>
      </c>
      <c r="I14" s="16">
        <v>33.187162329123197</v>
      </c>
      <c r="J14" s="16">
        <v>25.867261660173199</v>
      </c>
      <c r="K14" s="16">
        <v>35.444907615140799</v>
      </c>
      <c r="L14" s="16">
        <v>31.023985540196399</v>
      </c>
      <c r="M14" s="16">
        <v>29.826224706906999</v>
      </c>
      <c r="N14" s="16">
        <v>35.9297904968262</v>
      </c>
      <c r="O14" s="17">
        <v>26.980493545532202</v>
      </c>
      <c r="R14" s="15">
        <f t="shared" si="2"/>
        <v>1</v>
      </c>
      <c r="S14" s="16">
        <f t="shared" si="3"/>
        <v>0</v>
      </c>
      <c r="T14" s="16">
        <f t="shared" si="4"/>
        <v>2</v>
      </c>
      <c r="U14" s="16">
        <f t="shared" si="5"/>
        <v>1</v>
      </c>
      <c r="V14" s="16">
        <f t="shared" si="6"/>
        <v>4</v>
      </c>
      <c r="W14" s="16">
        <f t="shared" si="7"/>
        <v>0</v>
      </c>
      <c r="X14" s="16">
        <f t="shared" si="8"/>
        <v>0</v>
      </c>
      <c r="Y14" s="16">
        <f t="shared" si="9"/>
        <v>1</v>
      </c>
      <c r="Z14" s="17">
        <f t="shared" si="10"/>
        <v>2</v>
      </c>
      <c r="AA14" s="37">
        <f t="shared" si="35"/>
        <v>4</v>
      </c>
      <c r="AB14" s="46" t="str">
        <f t="shared" si="36"/>
        <v/>
      </c>
      <c r="AC14" s="48" t="str">
        <f t="shared" si="37"/>
        <v/>
      </c>
      <c r="AD14" s="48" t="str">
        <f t="shared" si="38"/>
        <v/>
      </c>
      <c r="AE14" s="48" t="str">
        <f t="shared" si="39"/>
        <v/>
      </c>
      <c r="AF14" s="48">
        <f t="shared" si="40"/>
        <v>1</v>
      </c>
      <c r="AG14" s="48" t="str">
        <f t="shared" si="41"/>
        <v/>
      </c>
      <c r="AH14" s="48" t="str">
        <f t="shared" si="42"/>
        <v/>
      </c>
      <c r="AI14" s="48" t="str">
        <f t="shared" si="43"/>
        <v/>
      </c>
      <c r="AJ14" s="41" t="str">
        <f t="shared" si="44"/>
        <v/>
      </c>
      <c r="AK14" s="15" t="str">
        <f t="shared" si="11"/>
        <v/>
      </c>
      <c r="AL14" s="16" t="str">
        <f t="shared" si="12"/>
        <v/>
      </c>
      <c r="AM14" s="16" t="str">
        <f t="shared" si="13"/>
        <v/>
      </c>
      <c r="AN14" s="16" t="str">
        <f t="shared" si="14"/>
        <v/>
      </c>
      <c r="AO14" s="16">
        <f t="shared" si="15"/>
        <v>64</v>
      </c>
      <c r="AP14" s="16" t="str">
        <f t="shared" si="16"/>
        <v/>
      </c>
      <c r="AQ14" s="16" t="str">
        <f t="shared" si="17"/>
        <v/>
      </c>
      <c r="AR14" s="16" t="str">
        <f t="shared" si="18"/>
        <v/>
      </c>
      <c r="AS14" s="16" t="str">
        <f t="shared" si="19"/>
        <v/>
      </c>
      <c r="AT14" s="37">
        <f t="shared" si="45"/>
        <v>64</v>
      </c>
      <c r="AU14" s="15" t="s">
        <v>0</v>
      </c>
      <c r="AV14" s="16" t="s">
        <v>1</v>
      </c>
      <c r="AW14" s="16" t="s">
        <v>2</v>
      </c>
      <c r="AX14" s="16" t="s">
        <v>3</v>
      </c>
      <c r="AY14" s="16" t="s">
        <v>4</v>
      </c>
      <c r="AZ14" s="16" t="s">
        <v>5</v>
      </c>
      <c r="BA14" s="16" t="s">
        <v>6</v>
      </c>
      <c r="BB14" s="16" t="s">
        <v>7</v>
      </c>
      <c r="BC14" s="17" t="s">
        <v>8</v>
      </c>
      <c r="BE14" s="15" t="str">
        <f t="shared" si="20"/>
        <v>enet</v>
      </c>
      <c r="BF14" s="16" t="str">
        <f t="shared" si="21"/>
        <v>svm</v>
      </c>
      <c r="BG14" s="16" t="str">
        <f t="shared" si="22"/>
        <v>svm</v>
      </c>
      <c r="BH14" s="16" t="str">
        <f t="shared" si="23"/>
        <v>enet</v>
      </c>
      <c r="BI14" s="16" t="str">
        <f t="shared" si="24"/>
        <v>Cube</v>
      </c>
      <c r="BJ14" s="16" t="str">
        <f t="shared" si="25"/>
        <v>svm</v>
      </c>
      <c r="BK14" s="16" t="str">
        <f t="shared" si="26"/>
        <v>Keras</v>
      </c>
      <c r="BL14" s="16" t="str">
        <f t="shared" si="27"/>
        <v>MARS</v>
      </c>
      <c r="BM14" s="16" t="str">
        <f t="shared" si="28"/>
        <v>svm</v>
      </c>
      <c r="BN14" s="16" t="str">
        <f t="shared" si="29"/>
        <v>Keras</v>
      </c>
      <c r="BO14" s="16" t="str">
        <f t="shared" si="30"/>
        <v/>
      </c>
      <c r="BP14" s="16" t="str">
        <f t="shared" si="31"/>
        <v>linReg</v>
      </c>
      <c r="BQ14" s="16"/>
      <c r="BR14" s="16"/>
      <c r="BS14" s="16"/>
      <c r="BT14" s="16"/>
      <c r="BU14" s="16"/>
      <c r="BV14" s="16"/>
      <c r="BW14" s="16"/>
      <c r="BX14" s="17"/>
    </row>
    <row r="15" spans="1:76" x14ac:dyDescent="0.25">
      <c r="A15" s="15" t="s">
        <v>31</v>
      </c>
      <c r="B15" s="62">
        <f t="shared" si="32"/>
        <v>11</v>
      </c>
      <c r="C15" s="63" t="str">
        <f t="shared" si="33"/>
        <v>svm</v>
      </c>
      <c r="D15" s="64">
        <f t="shared" si="34"/>
        <v>32.791977367998399</v>
      </c>
      <c r="E15" s="52">
        <f t="shared" si="0"/>
        <v>11401458</v>
      </c>
      <c r="F15" s="17">
        <f t="shared" si="1"/>
        <v>8200</v>
      </c>
      <c r="G15" s="16">
        <v>36.104867491196103</v>
      </c>
      <c r="H15" s="16">
        <v>36.307186598010802</v>
      </c>
      <c r="I15" s="16">
        <v>36.104867491198902</v>
      </c>
      <c r="J15" s="16">
        <v>24.106094307181799</v>
      </c>
      <c r="K15" s="16">
        <v>32.791977367998399</v>
      </c>
      <c r="L15" s="16">
        <v>37.573091421096599</v>
      </c>
      <c r="M15" s="16">
        <v>36.5525663210814</v>
      </c>
      <c r="N15" s="16">
        <v>36.358638763427699</v>
      </c>
      <c r="O15" s="17">
        <v>16.8270778656006</v>
      </c>
      <c r="R15" s="15">
        <f t="shared" si="2"/>
        <v>2</v>
      </c>
      <c r="S15" s="16">
        <f t="shared" si="3"/>
        <v>1</v>
      </c>
      <c r="T15" s="16">
        <f t="shared" si="4"/>
        <v>0</v>
      </c>
      <c r="U15" s="16">
        <f t="shared" si="5"/>
        <v>0</v>
      </c>
      <c r="V15" s="16">
        <f t="shared" si="6"/>
        <v>3</v>
      </c>
      <c r="W15" s="16">
        <f t="shared" si="7"/>
        <v>1</v>
      </c>
      <c r="X15" s="16">
        <f t="shared" si="8"/>
        <v>1</v>
      </c>
      <c r="Y15" s="16">
        <f t="shared" si="9"/>
        <v>1</v>
      </c>
      <c r="Z15" s="17">
        <f t="shared" si="10"/>
        <v>2</v>
      </c>
      <c r="AA15" s="37">
        <f t="shared" si="35"/>
        <v>3</v>
      </c>
      <c r="AB15" s="46" t="str">
        <f t="shared" si="36"/>
        <v/>
      </c>
      <c r="AC15" s="48" t="str">
        <f t="shared" si="37"/>
        <v/>
      </c>
      <c r="AD15" s="48" t="str">
        <f t="shared" si="38"/>
        <v/>
      </c>
      <c r="AE15" s="48" t="str">
        <f t="shared" si="39"/>
        <v/>
      </c>
      <c r="AF15" s="48">
        <f t="shared" si="40"/>
        <v>1</v>
      </c>
      <c r="AG15" s="48" t="str">
        <f t="shared" si="41"/>
        <v/>
      </c>
      <c r="AH15" s="48" t="str">
        <f t="shared" si="42"/>
        <v/>
      </c>
      <c r="AI15" s="48" t="str">
        <f t="shared" si="43"/>
        <v/>
      </c>
      <c r="AJ15" s="41" t="str">
        <f t="shared" si="44"/>
        <v/>
      </c>
      <c r="AK15" s="15" t="str">
        <f t="shared" si="11"/>
        <v/>
      </c>
      <c r="AL15" s="16" t="str">
        <f t="shared" si="12"/>
        <v/>
      </c>
      <c r="AM15" s="16" t="str">
        <f t="shared" si="13"/>
        <v/>
      </c>
      <c r="AN15" s="16" t="str">
        <f t="shared" si="14"/>
        <v/>
      </c>
      <c r="AO15" s="16">
        <f t="shared" si="15"/>
        <v>64</v>
      </c>
      <c r="AP15" s="16" t="str">
        <f t="shared" si="16"/>
        <v/>
      </c>
      <c r="AQ15" s="16" t="str">
        <f t="shared" si="17"/>
        <v/>
      </c>
      <c r="AR15" s="16" t="str">
        <f t="shared" si="18"/>
        <v/>
      </c>
      <c r="AS15" s="16" t="str">
        <f t="shared" si="19"/>
        <v/>
      </c>
      <c r="AT15" s="37">
        <f t="shared" si="45"/>
        <v>64</v>
      </c>
      <c r="AU15" s="15" t="s">
        <v>0</v>
      </c>
      <c r="AV15" s="16" t="s">
        <v>1</v>
      </c>
      <c r="AW15" s="16" t="s">
        <v>2</v>
      </c>
      <c r="AX15" s="16" t="s">
        <v>3</v>
      </c>
      <c r="AY15" s="16" t="s">
        <v>4</v>
      </c>
      <c r="AZ15" s="16" t="s">
        <v>5</v>
      </c>
      <c r="BA15" s="16" t="s">
        <v>6</v>
      </c>
      <c r="BB15" s="16" t="s">
        <v>7</v>
      </c>
      <c r="BC15" s="17" t="s">
        <v>8</v>
      </c>
      <c r="BE15" s="15" t="str">
        <f t="shared" si="20"/>
        <v>linReg</v>
      </c>
      <c r="BF15" s="16" t="str">
        <f t="shared" si="21"/>
        <v>gbm</v>
      </c>
      <c r="BG15" s="16" t="str">
        <f t="shared" si="22"/>
        <v>svm</v>
      </c>
      <c r="BH15" s="16" t="str">
        <f t="shared" si="23"/>
        <v>Cube</v>
      </c>
      <c r="BI15" s="16" t="str">
        <f t="shared" si="24"/>
        <v>svm</v>
      </c>
      <c r="BJ15" s="16" t="str">
        <f t="shared" si="25"/>
        <v>pls</v>
      </c>
      <c r="BK15" s="16" t="str">
        <f t="shared" si="26"/>
        <v>Keras</v>
      </c>
      <c r="BL15" s="16" t="str">
        <f t="shared" si="27"/>
        <v>rf</v>
      </c>
      <c r="BM15" s="16" t="str">
        <f t="shared" si="28"/>
        <v/>
      </c>
      <c r="BN15" s="16" t="str">
        <f t="shared" si="29"/>
        <v>linReg</v>
      </c>
      <c r="BO15" s="16" t="str">
        <f t="shared" si="30"/>
        <v>Keras</v>
      </c>
      <c r="BP15" s="16" t="str">
        <f t="shared" si="31"/>
        <v>svm</v>
      </c>
      <c r="BQ15" s="16"/>
      <c r="BR15" s="16"/>
      <c r="BS15" s="16"/>
      <c r="BT15" s="16"/>
      <c r="BU15" s="16"/>
      <c r="BV15" s="16"/>
      <c r="BW15" s="16"/>
      <c r="BX15" s="17"/>
    </row>
    <row r="16" spans="1:76" x14ac:dyDescent="0.25">
      <c r="A16" s="15" t="s">
        <v>33</v>
      </c>
      <c r="B16" s="62">
        <f t="shared" si="32"/>
        <v>12</v>
      </c>
      <c r="C16" s="63" t="str">
        <f t="shared" si="33"/>
        <v>MARS</v>
      </c>
      <c r="D16" s="64">
        <f t="shared" si="34"/>
        <v>45.774762778426201</v>
      </c>
      <c r="E16" s="52">
        <f t="shared" si="0"/>
        <v>11401454</v>
      </c>
      <c r="F16" s="17">
        <f t="shared" si="1"/>
        <v>8900</v>
      </c>
      <c r="G16" s="16">
        <v>40.426331483227003</v>
      </c>
      <c r="H16" s="16">
        <v>40.615415101726299</v>
      </c>
      <c r="I16" s="16">
        <v>40.426331483229497</v>
      </c>
      <c r="J16" s="16">
        <v>45.774762778426201</v>
      </c>
      <c r="K16" s="16">
        <v>44.689525475924498</v>
      </c>
      <c r="L16" s="16">
        <v>43.025639846030103</v>
      </c>
      <c r="M16" s="16">
        <v>39.072123039171302</v>
      </c>
      <c r="N16" s="16">
        <v>43.977874755859403</v>
      </c>
      <c r="O16" s="17">
        <v>37.452907562255902</v>
      </c>
      <c r="R16" s="15">
        <f t="shared" si="2"/>
        <v>2</v>
      </c>
      <c r="S16" s="16">
        <f t="shared" si="3"/>
        <v>2</v>
      </c>
      <c r="T16" s="16">
        <f t="shared" si="4"/>
        <v>2</v>
      </c>
      <c r="U16" s="16">
        <f t="shared" si="5"/>
        <v>3</v>
      </c>
      <c r="V16" s="16">
        <f t="shared" si="6"/>
        <v>1</v>
      </c>
      <c r="W16" s="16">
        <f t="shared" si="7"/>
        <v>0</v>
      </c>
      <c r="X16" s="16">
        <f t="shared" si="8"/>
        <v>2</v>
      </c>
      <c r="Y16" s="16">
        <f t="shared" si="9"/>
        <v>0</v>
      </c>
      <c r="Z16" s="17">
        <f t="shared" si="10"/>
        <v>0</v>
      </c>
      <c r="AA16" s="37">
        <f t="shared" si="35"/>
        <v>3</v>
      </c>
      <c r="AB16" s="46" t="str">
        <f t="shared" si="36"/>
        <v/>
      </c>
      <c r="AC16" s="48" t="str">
        <f t="shared" si="37"/>
        <v/>
      </c>
      <c r="AD16" s="48" t="str">
        <f t="shared" si="38"/>
        <v/>
      </c>
      <c r="AE16" s="48">
        <f t="shared" si="39"/>
        <v>1</v>
      </c>
      <c r="AF16" s="48" t="str">
        <f t="shared" si="40"/>
        <v/>
      </c>
      <c r="AG16" s="48" t="str">
        <f t="shared" si="41"/>
        <v/>
      </c>
      <c r="AH16" s="48" t="str">
        <f t="shared" si="42"/>
        <v/>
      </c>
      <c r="AI16" s="48" t="str">
        <f t="shared" si="43"/>
        <v/>
      </c>
      <c r="AJ16" s="41" t="str">
        <f t="shared" si="44"/>
        <v/>
      </c>
      <c r="AK16" s="15" t="str">
        <f t="shared" si="11"/>
        <v/>
      </c>
      <c r="AL16" s="16" t="str">
        <f t="shared" si="12"/>
        <v/>
      </c>
      <c r="AM16" s="16" t="str">
        <f t="shared" si="13"/>
        <v/>
      </c>
      <c r="AN16" s="16">
        <f t="shared" si="14"/>
        <v>20</v>
      </c>
      <c r="AO16" s="16" t="str">
        <f t="shared" si="15"/>
        <v/>
      </c>
      <c r="AP16" s="16" t="str">
        <f t="shared" si="16"/>
        <v/>
      </c>
      <c r="AQ16" s="16" t="str">
        <f t="shared" si="17"/>
        <v/>
      </c>
      <c r="AR16" s="16" t="str">
        <f t="shared" si="18"/>
        <v/>
      </c>
      <c r="AS16" s="16" t="str">
        <f t="shared" si="19"/>
        <v/>
      </c>
      <c r="AT16" s="37">
        <f t="shared" si="45"/>
        <v>20</v>
      </c>
      <c r="AU16" s="15" t="s">
        <v>0</v>
      </c>
      <c r="AV16" s="16" t="s">
        <v>1</v>
      </c>
      <c r="AW16" s="16" t="s">
        <v>2</v>
      </c>
      <c r="AX16" s="16" t="s">
        <v>3</v>
      </c>
      <c r="AY16" s="16" t="s">
        <v>4</v>
      </c>
      <c r="AZ16" s="16" t="s">
        <v>5</v>
      </c>
      <c r="BA16" s="16" t="s">
        <v>6</v>
      </c>
      <c r="BB16" s="16" t="s">
        <v>7</v>
      </c>
      <c r="BC16" s="17" t="s">
        <v>8</v>
      </c>
      <c r="BE16" s="15" t="str">
        <f t="shared" si="20"/>
        <v>enet</v>
      </c>
      <c r="BF16" s="16" t="str">
        <f t="shared" si="21"/>
        <v>enet</v>
      </c>
      <c r="BG16" s="16" t="str">
        <f t="shared" si="22"/>
        <v>MARS</v>
      </c>
      <c r="BH16" s="16" t="str">
        <f t="shared" si="23"/>
        <v>linReg</v>
      </c>
      <c r="BI16" s="16" t="str">
        <f t="shared" si="24"/>
        <v>linReg</v>
      </c>
      <c r="BJ16" s="16" t="str">
        <f t="shared" si="25"/>
        <v>gbm</v>
      </c>
      <c r="BK16" s="16" t="str">
        <f t="shared" si="26"/>
        <v>pls</v>
      </c>
      <c r="BL16" s="16" t="str">
        <f t="shared" si="27"/>
        <v>pls</v>
      </c>
      <c r="BM16" s="16" t="str">
        <f t="shared" si="28"/>
        <v>MARS</v>
      </c>
      <c r="BN16" s="16" t="str">
        <f t="shared" si="29"/>
        <v>svm</v>
      </c>
      <c r="BO16" s="16" t="str">
        <f t="shared" si="30"/>
        <v>MARS</v>
      </c>
      <c r="BP16" s="16" t="str">
        <f t="shared" si="31"/>
        <v>gbm</v>
      </c>
      <c r="BQ16" s="16"/>
      <c r="BR16" s="16"/>
      <c r="BS16" s="16"/>
      <c r="BT16" s="16"/>
      <c r="BU16" s="16"/>
      <c r="BV16" s="16"/>
      <c r="BW16" s="16"/>
      <c r="BX16" s="17"/>
    </row>
    <row r="17" spans="1:76" x14ac:dyDescent="0.25">
      <c r="A17" s="15" t="s">
        <v>35</v>
      </c>
      <c r="B17" s="62">
        <f t="shared" si="32"/>
        <v>11</v>
      </c>
      <c r="C17" s="63" t="str">
        <f t="shared" si="33"/>
        <v>svm</v>
      </c>
      <c r="D17" s="64">
        <f t="shared" si="34"/>
        <v>64.366836296215695</v>
      </c>
      <c r="E17" s="52">
        <f t="shared" si="0"/>
        <v>11401445</v>
      </c>
      <c r="F17" s="17">
        <f t="shared" si="1"/>
        <v>12100</v>
      </c>
      <c r="G17" s="16">
        <v>73.4402045890224</v>
      </c>
      <c r="H17" s="16">
        <v>72.134580426059699</v>
      </c>
      <c r="I17" s="16">
        <v>73.440204588990099</v>
      </c>
      <c r="J17" s="16">
        <v>56.916362919317898</v>
      </c>
      <c r="K17" s="16">
        <v>64.366836296215695</v>
      </c>
      <c r="L17" s="16">
        <v>81.292803553018899</v>
      </c>
      <c r="M17" s="16">
        <v>56.638536680940497</v>
      </c>
      <c r="N17" s="16">
        <v>89.101493835449205</v>
      </c>
      <c r="O17" s="17">
        <v>74.174659729003906</v>
      </c>
      <c r="R17" s="15">
        <f t="shared" si="2"/>
        <v>0</v>
      </c>
      <c r="S17" s="16">
        <f t="shared" si="3"/>
        <v>1</v>
      </c>
      <c r="T17" s="16">
        <f t="shared" si="4"/>
        <v>2</v>
      </c>
      <c r="U17" s="16">
        <f t="shared" si="5"/>
        <v>0</v>
      </c>
      <c r="V17" s="16">
        <f t="shared" si="6"/>
        <v>3</v>
      </c>
      <c r="W17" s="16">
        <f t="shared" si="7"/>
        <v>3</v>
      </c>
      <c r="X17" s="16">
        <f t="shared" si="8"/>
        <v>1</v>
      </c>
      <c r="Y17" s="16">
        <f t="shared" si="9"/>
        <v>0</v>
      </c>
      <c r="Z17" s="17">
        <f t="shared" si="10"/>
        <v>1</v>
      </c>
      <c r="AA17" s="37">
        <f t="shared" si="35"/>
        <v>3</v>
      </c>
      <c r="AB17" s="46" t="str">
        <f t="shared" si="36"/>
        <v/>
      </c>
      <c r="AC17" s="48" t="str">
        <f t="shared" si="37"/>
        <v/>
      </c>
      <c r="AD17" s="48" t="str">
        <f t="shared" si="38"/>
        <v/>
      </c>
      <c r="AE17" s="48" t="str">
        <f t="shared" si="39"/>
        <v/>
      </c>
      <c r="AF17" s="48">
        <f t="shared" si="40"/>
        <v>1</v>
      </c>
      <c r="AG17" s="48">
        <f t="shared" si="41"/>
        <v>1</v>
      </c>
      <c r="AH17" s="48" t="str">
        <f t="shared" si="42"/>
        <v/>
      </c>
      <c r="AI17" s="48" t="str">
        <f t="shared" si="43"/>
        <v/>
      </c>
      <c r="AJ17" s="41" t="str">
        <f t="shared" si="44"/>
        <v/>
      </c>
      <c r="AK17" s="15" t="str">
        <f t="shared" si="11"/>
        <v/>
      </c>
      <c r="AL17" s="16" t="str">
        <f t="shared" si="12"/>
        <v/>
      </c>
      <c r="AM17" s="16" t="str">
        <f t="shared" si="13"/>
        <v/>
      </c>
      <c r="AN17" s="16" t="str">
        <f t="shared" si="14"/>
        <v/>
      </c>
      <c r="AO17" s="16">
        <f t="shared" si="15"/>
        <v>64</v>
      </c>
      <c r="AP17" s="16">
        <f t="shared" si="16"/>
        <v>22</v>
      </c>
      <c r="AQ17" s="16" t="str">
        <f t="shared" si="17"/>
        <v/>
      </c>
      <c r="AR17" s="16" t="str">
        <f t="shared" si="18"/>
        <v/>
      </c>
      <c r="AS17" s="16" t="str">
        <f t="shared" si="19"/>
        <v/>
      </c>
      <c r="AT17" s="37">
        <f t="shared" si="45"/>
        <v>64</v>
      </c>
      <c r="AU17" s="15" t="s">
        <v>0</v>
      </c>
      <c r="AV17" s="16" t="s">
        <v>1</v>
      </c>
      <c r="AW17" s="16" t="s">
        <v>2</v>
      </c>
      <c r="AX17" s="16" t="s">
        <v>3</v>
      </c>
      <c r="AY17" s="16" t="s">
        <v>4</v>
      </c>
      <c r="AZ17" s="16" t="s">
        <v>5</v>
      </c>
      <c r="BA17" s="16" t="s">
        <v>6</v>
      </c>
      <c r="BB17" s="16" t="s">
        <v>7</v>
      </c>
      <c r="BC17" s="17" t="s">
        <v>8</v>
      </c>
      <c r="BE17" s="15" t="str">
        <f t="shared" si="20"/>
        <v>svm</v>
      </c>
      <c r="BF17" s="16" t="str">
        <f t="shared" si="21"/>
        <v>enet</v>
      </c>
      <c r="BG17" s="16" t="str">
        <f t="shared" si="22"/>
        <v>enet</v>
      </c>
      <c r="BH17" s="16" t="str">
        <f t="shared" si="23"/>
        <v>rf</v>
      </c>
      <c r="BI17" s="16" t="str">
        <f t="shared" si="24"/>
        <v>pls</v>
      </c>
      <c r="BJ17" s="16" t="str">
        <f t="shared" si="25"/>
        <v>svm</v>
      </c>
      <c r="BK17" s="16" t="str">
        <f t="shared" si="26"/>
        <v>Keras</v>
      </c>
      <c r="BL17" s="16" t="str">
        <f t="shared" si="27"/>
        <v>rf</v>
      </c>
      <c r="BM17" s="16" t="str">
        <f t="shared" si="28"/>
        <v>rf</v>
      </c>
      <c r="BN17" s="16" t="str">
        <f t="shared" si="29"/>
        <v>gbm</v>
      </c>
      <c r="BO17" s="16" t="str">
        <f t="shared" si="30"/>
        <v/>
      </c>
      <c r="BP17" s="16" t="str">
        <f t="shared" si="31"/>
        <v>svm</v>
      </c>
      <c r="BQ17" s="16"/>
      <c r="BR17" s="16"/>
      <c r="BS17" s="16"/>
      <c r="BT17" s="16"/>
      <c r="BU17" s="16"/>
      <c r="BV17" s="16"/>
      <c r="BW17" s="16"/>
      <c r="BX17" s="17"/>
    </row>
    <row r="18" spans="1:76" x14ac:dyDescent="0.25">
      <c r="A18" s="15" t="s">
        <v>36</v>
      </c>
      <c r="B18" s="62">
        <f t="shared" si="32"/>
        <v>12</v>
      </c>
      <c r="C18" s="63" t="str">
        <f t="shared" si="33"/>
        <v>svm</v>
      </c>
      <c r="D18" s="64">
        <f t="shared" si="34"/>
        <v>46.0536067954042</v>
      </c>
      <c r="E18" s="52">
        <f t="shared" si="0"/>
        <v>11401453</v>
      </c>
      <c r="F18" s="17">
        <f t="shared" si="1"/>
        <v>9100</v>
      </c>
      <c r="G18" s="16">
        <v>43.464093475031198</v>
      </c>
      <c r="H18" s="16">
        <v>43.594282889956602</v>
      </c>
      <c r="I18" s="16">
        <v>43.464093475032598</v>
      </c>
      <c r="J18" s="16">
        <v>48.2922316305065</v>
      </c>
      <c r="K18" s="16">
        <v>46.0536067954042</v>
      </c>
      <c r="L18" s="16">
        <v>44.537728890788003</v>
      </c>
      <c r="M18" s="16">
        <v>40.3515455797965</v>
      </c>
      <c r="N18" s="16">
        <v>53.2112846374512</v>
      </c>
      <c r="O18" s="17">
        <v>34.400135040283203</v>
      </c>
      <c r="R18" s="15">
        <f t="shared" si="2"/>
        <v>0</v>
      </c>
      <c r="S18" s="16">
        <f t="shared" si="3"/>
        <v>0</v>
      </c>
      <c r="T18" s="16">
        <f t="shared" si="4"/>
        <v>0</v>
      </c>
      <c r="U18" s="16">
        <f t="shared" si="5"/>
        <v>0</v>
      </c>
      <c r="V18" s="16">
        <f t="shared" si="6"/>
        <v>5</v>
      </c>
      <c r="W18" s="16">
        <f t="shared" si="7"/>
        <v>1</v>
      </c>
      <c r="X18" s="16">
        <f t="shared" si="8"/>
        <v>3</v>
      </c>
      <c r="Y18" s="16">
        <f t="shared" si="9"/>
        <v>1</v>
      </c>
      <c r="Z18" s="17">
        <f t="shared" si="10"/>
        <v>2</v>
      </c>
      <c r="AA18" s="37">
        <f t="shared" si="35"/>
        <v>5</v>
      </c>
      <c r="AB18" s="46" t="str">
        <f t="shared" si="36"/>
        <v/>
      </c>
      <c r="AC18" s="48" t="str">
        <f t="shared" si="37"/>
        <v/>
      </c>
      <c r="AD18" s="48" t="str">
        <f t="shared" si="38"/>
        <v/>
      </c>
      <c r="AE18" s="48" t="str">
        <f t="shared" si="39"/>
        <v/>
      </c>
      <c r="AF18" s="48">
        <f t="shared" si="40"/>
        <v>1</v>
      </c>
      <c r="AG18" s="48" t="str">
        <f t="shared" si="41"/>
        <v/>
      </c>
      <c r="AH18" s="48" t="str">
        <f t="shared" si="42"/>
        <v/>
      </c>
      <c r="AI18" s="48" t="str">
        <f t="shared" si="43"/>
        <v/>
      </c>
      <c r="AJ18" s="41" t="str">
        <f t="shared" si="44"/>
        <v/>
      </c>
      <c r="AK18" s="15" t="str">
        <f t="shared" si="11"/>
        <v/>
      </c>
      <c r="AL18" s="16" t="str">
        <f t="shared" si="12"/>
        <v/>
      </c>
      <c r="AM18" s="16" t="str">
        <f t="shared" si="13"/>
        <v/>
      </c>
      <c r="AN18" s="16" t="str">
        <f t="shared" si="14"/>
        <v/>
      </c>
      <c r="AO18" s="16">
        <f t="shared" si="15"/>
        <v>64</v>
      </c>
      <c r="AP18" s="16" t="str">
        <f t="shared" si="16"/>
        <v/>
      </c>
      <c r="AQ18" s="16" t="str">
        <f t="shared" si="17"/>
        <v/>
      </c>
      <c r="AR18" s="16" t="str">
        <f t="shared" si="18"/>
        <v/>
      </c>
      <c r="AS18" s="16" t="str">
        <f t="shared" si="19"/>
        <v/>
      </c>
      <c r="AT18" s="37">
        <f t="shared" si="45"/>
        <v>64</v>
      </c>
      <c r="AU18" s="15" t="s">
        <v>0</v>
      </c>
      <c r="AV18" s="16" t="s">
        <v>1</v>
      </c>
      <c r="AW18" s="16" t="s">
        <v>2</v>
      </c>
      <c r="AX18" s="16" t="s">
        <v>3</v>
      </c>
      <c r="AY18" s="16" t="s">
        <v>4</v>
      </c>
      <c r="AZ18" s="16" t="s">
        <v>5</v>
      </c>
      <c r="BA18" s="16" t="s">
        <v>6</v>
      </c>
      <c r="BB18" s="16" t="s">
        <v>7</v>
      </c>
      <c r="BC18" s="17" t="s">
        <v>8</v>
      </c>
      <c r="BE18" s="15" t="str">
        <f t="shared" si="20"/>
        <v>svm</v>
      </c>
      <c r="BF18" s="16" t="str">
        <f t="shared" si="21"/>
        <v>rf</v>
      </c>
      <c r="BG18" s="16" t="str">
        <f t="shared" si="22"/>
        <v>svm</v>
      </c>
      <c r="BH18" s="16" t="str">
        <f t="shared" si="23"/>
        <v>Cube</v>
      </c>
      <c r="BI18" s="16" t="str">
        <f t="shared" si="24"/>
        <v>gbm</v>
      </c>
      <c r="BJ18" s="16" t="str">
        <f t="shared" si="25"/>
        <v>Keras</v>
      </c>
      <c r="BK18" s="16" t="str">
        <f t="shared" si="26"/>
        <v>svm</v>
      </c>
      <c r="BL18" s="16" t="str">
        <f t="shared" si="27"/>
        <v>gbm</v>
      </c>
      <c r="BM18" s="16" t="str">
        <f t="shared" si="28"/>
        <v>svm</v>
      </c>
      <c r="BN18" s="16" t="str">
        <f t="shared" si="29"/>
        <v>Keras</v>
      </c>
      <c r="BO18" s="16" t="str">
        <f t="shared" si="30"/>
        <v>svm</v>
      </c>
      <c r="BP18" s="16" t="str">
        <f t="shared" si="31"/>
        <v>gbm</v>
      </c>
      <c r="BQ18" s="16"/>
      <c r="BR18" s="16"/>
      <c r="BS18" s="16"/>
      <c r="BT18" s="16"/>
      <c r="BU18" s="16"/>
      <c r="BV18" s="16"/>
      <c r="BW18" s="16"/>
      <c r="BX18" s="17"/>
    </row>
    <row r="19" spans="1:76" x14ac:dyDescent="0.25">
      <c r="A19" s="15" t="s">
        <v>37</v>
      </c>
      <c r="B19" s="62">
        <f t="shared" si="32"/>
        <v>12</v>
      </c>
      <c r="C19" s="63" t="str">
        <f t="shared" si="33"/>
        <v>Keras</v>
      </c>
      <c r="D19" s="64">
        <f t="shared" si="34"/>
        <v>40.062282562255902</v>
      </c>
      <c r="E19" s="52">
        <f t="shared" si="0"/>
        <v>11401446</v>
      </c>
      <c r="F19" s="17">
        <f t="shared" si="1"/>
        <v>11800</v>
      </c>
      <c r="G19" s="16">
        <v>70.504843684107698</v>
      </c>
      <c r="H19" s="16">
        <v>70.521981292206803</v>
      </c>
      <c r="I19" s="16">
        <v>70.504843684109602</v>
      </c>
      <c r="J19" s="16">
        <v>85.7481036271448</v>
      </c>
      <c r="K19" s="16">
        <v>49.997345050755499</v>
      </c>
      <c r="L19" s="16">
        <v>72.260731538448894</v>
      </c>
      <c r="M19" s="16">
        <v>86.431910856690095</v>
      </c>
      <c r="N19" s="16">
        <v>55.509101867675803</v>
      </c>
      <c r="O19" s="17">
        <v>40.062282562255902</v>
      </c>
      <c r="R19" s="15">
        <f t="shared" si="2"/>
        <v>0</v>
      </c>
      <c r="S19" s="16">
        <f t="shared" si="3"/>
        <v>2</v>
      </c>
      <c r="T19" s="16">
        <f t="shared" si="4"/>
        <v>0</v>
      </c>
      <c r="U19" s="16">
        <f t="shared" si="5"/>
        <v>1</v>
      </c>
      <c r="V19" s="16">
        <f t="shared" si="6"/>
        <v>1</v>
      </c>
      <c r="W19" s="16">
        <f t="shared" si="7"/>
        <v>1</v>
      </c>
      <c r="X19" s="16">
        <f t="shared" si="8"/>
        <v>0</v>
      </c>
      <c r="Y19" s="16">
        <f t="shared" si="9"/>
        <v>2</v>
      </c>
      <c r="Z19" s="17">
        <f t="shared" si="10"/>
        <v>5</v>
      </c>
      <c r="AA19" s="37">
        <f t="shared" si="35"/>
        <v>5</v>
      </c>
      <c r="AB19" s="46" t="str">
        <f t="shared" si="36"/>
        <v/>
      </c>
      <c r="AC19" s="48" t="str">
        <f t="shared" si="37"/>
        <v/>
      </c>
      <c r="AD19" s="48" t="str">
        <f t="shared" si="38"/>
        <v/>
      </c>
      <c r="AE19" s="48" t="str">
        <f t="shared" si="39"/>
        <v/>
      </c>
      <c r="AF19" s="48" t="str">
        <f t="shared" si="40"/>
        <v/>
      </c>
      <c r="AG19" s="48" t="str">
        <f t="shared" si="41"/>
        <v/>
      </c>
      <c r="AH19" s="48" t="str">
        <f t="shared" si="42"/>
        <v/>
      </c>
      <c r="AI19" s="48" t="str">
        <f t="shared" si="43"/>
        <v/>
      </c>
      <c r="AJ19" s="41">
        <f t="shared" si="44"/>
        <v>1</v>
      </c>
      <c r="AK19" s="15" t="str">
        <f t="shared" si="11"/>
        <v/>
      </c>
      <c r="AL19" s="16" t="str">
        <f t="shared" si="12"/>
        <v/>
      </c>
      <c r="AM19" s="16" t="str">
        <f t="shared" si="13"/>
        <v/>
      </c>
      <c r="AN19" s="16" t="str">
        <f t="shared" si="14"/>
        <v/>
      </c>
      <c r="AO19" s="16" t="str">
        <f t="shared" si="15"/>
        <v/>
      </c>
      <c r="AP19" s="16" t="str">
        <f t="shared" si="16"/>
        <v/>
      </c>
      <c r="AQ19" s="16" t="str">
        <f t="shared" si="17"/>
        <v/>
      </c>
      <c r="AR19" s="16" t="str">
        <f t="shared" si="18"/>
        <v/>
      </c>
      <c r="AS19" s="16">
        <f t="shared" si="19"/>
        <v>67</v>
      </c>
      <c r="AT19" s="37">
        <f t="shared" si="45"/>
        <v>67</v>
      </c>
      <c r="AU19" s="15" t="s">
        <v>0</v>
      </c>
      <c r="AV19" s="16" t="s">
        <v>1</v>
      </c>
      <c r="AW19" s="16" t="s">
        <v>2</v>
      </c>
      <c r="AX19" s="16" t="s">
        <v>3</v>
      </c>
      <c r="AY19" s="16" t="s">
        <v>4</v>
      </c>
      <c r="AZ19" s="16" t="s">
        <v>5</v>
      </c>
      <c r="BA19" s="16" t="s">
        <v>6</v>
      </c>
      <c r="BB19" s="16" t="s">
        <v>7</v>
      </c>
      <c r="BC19" s="17" t="s">
        <v>8</v>
      </c>
      <c r="BE19" s="15" t="str">
        <f t="shared" si="20"/>
        <v>svm</v>
      </c>
      <c r="BF19" s="16" t="str">
        <f t="shared" si="21"/>
        <v>Keras</v>
      </c>
      <c r="BG19" s="16" t="str">
        <f t="shared" si="22"/>
        <v>MARS</v>
      </c>
      <c r="BH19" s="16" t="str">
        <f t="shared" si="23"/>
        <v>rf</v>
      </c>
      <c r="BI19" s="16" t="str">
        <f t="shared" si="24"/>
        <v>Cube</v>
      </c>
      <c r="BJ19" s="16" t="str">
        <f t="shared" si="25"/>
        <v>pls</v>
      </c>
      <c r="BK19" s="16" t="str">
        <f t="shared" si="26"/>
        <v>Cube</v>
      </c>
      <c r="BL19" s="16" t="str">
        <f t="shared" si="27"/>
        <v>Keras</v>
      </c>
      <c r="BM19" s="16" t="str">
        <f t="shared" si="28"/>
        <v>Keras</v>
      </c>
      <c r="BN19" s="16" t="str">
        <f t="shared" si="29"/>
        <v>Keras</v>
      </c>
      <c r="BO19" s="16" t="str">
        <f t="shared" si="30"/>
        <v>Keras</v>
      </c>
      <c r="BP19" s="16" t="str">
        <f t="shared" si="31"/>
        <v>pls</v>
      </c>
      <c r="BQ19" s="16"/>
      <c r="BR19" s="16"/>
      <c r="BS19" s="16"/>
      <c r="BT19" s="16"/>
      <c r="BU19" s="16"/>
      <c r="BV19" s="16"/>
      <c r="BW19" s="16"/>
      <c r="BX19" s="17"/>
    </row>
    <row r="20" spans="1:76" x14ac:dyDescent="0.25">
      <c r="A20" s="15" t="s">
        <v>38</v>
      </c>
      <c r="B20" s="62">
        <f t="shared" si="32"/>
        <v>12</v>
      </c>
      <c r="C20" s="63" t="str">
        <f t="shared" si="33"/>
        <v>Keras</v>
      </c>
      <c r="D20" s="64">
        <f t="shared" si="34"/>
        <v>19.4225177764893</v>
      </c>
      <c r="E20" s="52">
        <f t="shared" si="0"/>
        <v>11401449</v>
      </c>
      <c r="F20" s="17">
        <f t="shared" si="1"/>
        <v>10200</v>
      </c>
      <c r="G20" s="16">
        <v>55.091650602650603</v>
      </c>
      <c r="H20" s="16">
        <v>55.210575091847097</v>
      </c>
      <c r="I20" s="16">
        <v>55.0916506026512</v>
      </c>
      <c r="J20" s="16">
        <v>51.6883501667769</v>
      </c>
      <c r="K20" s="16">
        <v>43.308112054899198</v>
      </c>
      <c r="L20" s="16">
        <v>51.940316846102</v>
      </c>
      <c r="M20" s="16">
        <v>52.938625500278803</v>
      </c>
      <c r="N20" s="16">
        <v>57.500480651855497</v>
      </c>
      <c r="O20" s="17">
        <v>19.4225177764893</v>
      </c>
      <c r="R20" s="15">
        <f t="shared" si="2"/>
        <v>0</v>
      </c>
      <c r="S20" s="16">
        <f t="shared" si="3"/>
        <v>1</v>
      </c>
      <c r="T20" s="16">
        <f t="shared" si="4"/>
        <v>1</v>
      </c>
      <c r="U20" s="16">
        <f t="shared" si="5"/>
        <v>2</v>
      </c>
      <c r="V20" s="16">
        <f t="shared" si="6"/>
        <v>3</v>
      </c>
      <c r="W20" s="16">
        <f t="shared" si="7"/>
        <v>1</v>
      </c>
      <c r="X20" s="16">
        <f t="shared" si="8"/>
        <v>1</v>
      </c>
      <c r="Y20" s="16">
        <f t="shared" si="9"/>
        <v>0</v>
      </c>
      <c r="Z20" s="17">
        <f t="shared" si="10"/>
        <v>3</v>
      </c>
      <c r="AA20" s="37">
        <f t="shared" si="35"/>
        <v>3</v>
      </c>
      <c r="AB20" s="46" t="str">
        <f t="shared" si="36"/>
        <v/>
      </c>
      <c r="AC20" s="48" t="str">
        <f t="shared" si="37"/>
        <v/>
      </c>
      <c r="AD20" s="48" t="str">
        <f t="shared" si="38"/>
        <v/>
      </c>
      <c r="AE20" s="48" t="str">
        <f t="shared" si="39"/>
        <v/>
      </c>
      <c r="AF20" s="48">
        <f t="shared" si="40"/>
        <v>1</v>
      </c>
      <c r="AG20" s="48" t="str">
        <f t="shared" si="41"/>
        <v/>
      </c>
      <c r="AH20" s="48" t="str">
        <f t="shared" si="42"/>
        <v/>
      </c>
      <c r="AI20" s="48" t="str">
        <f t="shared" si="43"/>
        <v/>
      </c>
      <c r="AJ20" s="41">
        <f t="shared" si="44"/>
        <v>1</v>
      </c>
      <c r="AK20" s="15" t="str">
        <f t="shared" si="11"/>
        <v/>
      </c>
      <c r="AL20" s="16" t="str">
        <f t="shared" si="12"/>
        <v/>
      </c>
      <c r="AM20" s="16" t="str">
        <f t="shared" si="13"/>
        <v/>
      </c>
      <c r="AN20" s="16" t="str">
        <f t="shared" si="14"/>
        <v/>
      </c>
      <c r="AO20" s="16">
        <f t="shared" si="15"/>
        <v>64</v>
      </c>
      <c r="AP20" s="16" t="str">
        <f t="shared" si="16"/>
        <v/>
      </c>
      <c r="AQ20" s="16" t="str">
        <f t="shared" si="17"/>
        <v/>
      </c>
      <c r="AR20" s="16" t="str">
        <f t="shared" si="18"/>
        <v/>
      </c>
      <c r="AS20" s="16">
        <f t="shared" si="19"/>
        <v>67</v>
      </c>
      <c r="AT20" s="37">
        <f t="shared" si="45"/>
        <v>67</v>
      </c>
      <c r="AU20" s="15" t="s">
        <v>0</v>
      </c>
      <c r="AV20" s="16" t="s">
        <v>1</v>
      </c>
      <c r="AW20" s="16" t="s">
        <v>2</v>
      </c>
      <c r="AX20" s="16" t="s">
        <v>3</v>
      </c>
      <c r="AY20" s="16" t="s">
        <v>4</v>
      </c>
      <c r="AZ20" s="16" t="s">
        <v>5</v>
      </c>
      <c r="BA20" s="16" t="s">
        <v>6</v>
      </c>
      <c r="BB20" s="16" t="s">
        <v>7</v>
      </c>
      <c r="BC20" s="17" t="s">
        <v>8</v>
      </c>
      <c r="BE20" s="15" t="str">
        <f t="shared" si="20"/>
        <v>MARS</v>
      </c>
      <c r="BF20" s="16" t="str">
        <f t="shared" si="21"/>
        <v>gbm</v>
      </c>
      <c r="BG20" s="16" t="str">
        <f t="shared" si="22"/>
        <v>svm</v>
      </c>
      <c r="BH20" s="16" t="str">
        <f t="shared" si="23"/>
        <v>enet</v>
      </c>
      <c r="BI20" s="16" t="str">
        <f t="shared" si="24"/>
        <v>svm</v>
      </c>
      <c r="BJ20" s="16" t="str">
        <f t="shared" si="25"/>
        <v>rf</v>
      </c>
      <c r="BK20" s="16" t="str">
        <f t="shared" si="26"/>
        <v>Keras</v>
      </c>
      <c r="BL20" s="16" t="str">
        <f t="shared" si="27"/>
        <v>MARS</v>
      </c>
      <c r="BM20" s="16" t="str">
        <f t="shared" si="28"/>
        <v>Keras</v>
      </c>
      <c r="BN20" s="16" t="str">
        <f t="shared" si="29"/>
        <v>Keras</v>
      </c>
      <c r="BO20" s="16" t="str">
        <f t="shared" si="30"/>
        <v>svm</v>
      </c>
      <c r="BP20" s="16" t="str">
        <f t="shared" si="31"/>
        <v>pls</v>
      </c>
      <c r="BQ20" s="16"/>
      <c r="BR20" s="16"/>
      <c r="BS20" s="16"/>
      <c r="BT20" s="16"/>
      <c r="BU20" s="16"/>
      <c r="BV20" s="16"/>
      <c r="BW20" s="16"/>
      <c r="BX20" s="17"/>
    </row>
    <row r="21" spans="1:76" x14ac:dyDescent="0.25">
      <c r="A21" s="15" t="s">
        <v>40</v>
      </c>
      <c r="B21" s="62">
        <f t="shared" si="32"/>
        <v>10</v>
      </c>
      <c r="C21" s="63" t="str">
        <f t="shared" si="33"/>
        <v>gbm</v>
      </c>
      <c r="D21" s="64">
        <f t="shared" si="34"/>
        <v>57.777418310048802</v>
      </c>
      <c r="E21" s="52">
        <f t="shared" si="0"/>
        <v>11401447</v>
      </c>
      <c r="F21" s="17">
        <f t="shared" si="1"/>
        <v>11500</v>
      </c>
      <c r="G21" s="16">
        <v>57.381173838543603</v>
      </c>
      <c r="H21" s="16">
        <v>57.551628614539702</v>
      </c>
      <c r="I21" s="16">
        <v>57.3811738385455</v>
      </c>
      <c r="J21" s="16">
        <v>55.354420098503901</v>
      </c>
      <c r="K21" s="16">
        <v>46.864871384450502</v>
      </c>
      <c r="L21" s="16">
        <v>55.303924655910798</v>
      </c>
      <c r="M21" s="16">
        <v>57.777418310048802</v>
      </c>
      <c r="N21" s="16">
        <v>57.335582733154297</v>
      </c>
      <c r="O21" s="17">
        <v>42.228145599365199</v>
      </c>
      <c r="R21" s="15">
        <f t="shared" si="2"/>
        <v>1</v>
      </c>
      <c r="S21" s="16">
        <f t="shared" si="3"/>
        <v>1</v>
      </c>
      <c r="T21" s="16">
        <f t="shared" si="4"/>
        <v>0</v>
      </c>
      <c r="U21" s="16">
        <f t="shared" si="5"/>
        <v>0</v>
      </c>
      <c r="V21" s="16">
        <f t="shared" si="6"/>
        <v>3</v>
      </c>
      <c r="W21" s="16">
        <f t="shared" si="7"/>
        <v>0</v>
      </c>
      <c r="X21" s="16">
        <f t="shared" si="8"/>
        <v>4</v>
      </c>
      <c r="Y21" s="16">
        <f t="shared" si="9"/>
        <v>0</v>
      </c>
      <c r="Z21" s="17">
        <f t="shared" si="10"/>
        <v>1</v>
      </c>
      <c r="AA21" s="37">
        <f t="shared" si="35"/>
        <v>4</v>
      </c>
      <c r="AB21" s="46" t="str">
        <f t="shared" si="36"/>
        <v/>
      </c>
      <c r="AC21" s="48" t="str">
        <f t="shared" si="37"/>
        <v/>
      </c>
      <c r="AD21" s="48" t="str">
        <f t="shared" si="38"/>
        <v/>
      </c>
      <c r="AE21" s="48" t="str">
        <f t="shared" si="39"/>
        <v/>
      </c>
      <c r="AF21" s="48" t="str">
        <f t="shared" si="40"/>
        <v/>
      </c>
      <c r="AG21" s="48" t="str">
        <f t="shared" si="41"/>
        <v/>
      </c>
      <c r="AH21" s="48">
        <f t="shared" si="42"/>
        <v>1</v>
      </c>
      <c r="AI21" s="48" t="str">
        <f t="shared" si="43"/>
        <v/>
      </c>
      <c r="AJ21" s="41" t="str">
        <f t="shared" si="44"/>
        <v/>
      </c>
      <c r="AK21" s="15" t="str">
        <f t="shared" si="11"/>
        <v/>
      </c>
      <c r="AL21" s="16" t="str">
        <f t="shared" si="12"/>
        <v/>
      </c>
      <c r="AM21" s="16" t="str">
        <f t="shared" si="13"/>
        <v/>
      </c>
      <c r="AN21" s="16" t="str">
        <f t="shared" si="14"/>
        <v/>
      </c>
      <c r="AO21" s="16" t="str">
        <f t="shared" si="15"/>
        <v/>
      </c>
      <c r="AP21" s="16" t="str">
        <f t="shared" si="16"/>
        <v/>
      </c>
      <c r="AQ21" s="16">
        <f t="shared" si="17"/>
        <v>35</v>
      </c>
      <c r="AR21" s="16" t="str">
        <f t="shared" si="18"/>
        <v/>
      </c>
      <c r="AS21" s="16" t="str">
        <f t="shared" si="19"/>
        <v/>
      </c>
      <c r="AT21" s="37">
        <f t="shared" si="45"/>
        <v>35</v>
      </c>
      <c r="AU21" s="15" t="s">
        <v>0</v>
      </c>
      <c r="AV21" s="16" t="s">
        <v>1</v>
      </c>
      <c r="AW21" s="16" t="s">
        <v>2</v>
      </c>
      <c r="AX21" s="16" t="s">
        <v>3</v>
      </c>
      <c r="AY21" s="16" t="s">
        <v>4</v>
      </c>
      <c r="AZ21" s="16" t="s">
        <v>5</v>
      </c>
      <c r="BA21" s="16" t="s">
        <v>6</v>
      </c>
      <c r="BB21" s="16" t="s">
        <v>7</v>
      </c>
      <c r="BC21" s="17" t="s">
        <v>8</v>
      </c>
      <c r="BE21" s="15" t="str">
        <f t="shared" si="20"/>
        <v>linReg</v>
      </c>
      <c r="BF21" s="16" t="str">
        <f t="shared" si="21"/>
        <v>gbm</v>
      </c>
      <c r="BG21" s="16" t="str">
        <f t="shared" si="22"/>
        <v>pls</v>
      </c>
      <c r="BH21" s="16" t="str">
        <f t="shared" si="23"/>
        <v>gbm</v>
      </c>
      <c r="BI21" s="16" t="str">
        <f t="shared" si="24"/>
        <v>gbm</v>
      </c>
      <c r="BJ21" s="16" t="str">
        <f t="shared" si="25"/>
        <v>gbm</v>
      </c>
      <c r="BK21" s="16" t="str">
        <f t="shared" si="26"/>
        <v>Keras</v>
      </c>
      <c r="BL21" s="16" t="str">
        <f t="shared" si="27"/>
        <v/>
      </c>
      <c r="BM21" s="16" t="str">
        <f t="shared" si="28"/>
        <v>svm</v>
      </c>
      <c r="BN21" s="16" t="str">
        <f t="shared" si="29"/>
        <v/>
      </c>
      <c r="BO21" s="16" t="str">
        <f t="shared" si="30"/>
        <v>svm</v>
      </c>
      <c r="BP21" s="16" t="str">
        <f t="shared" si="31"/>
        <v>svm</v>
      </c>
      <c r="BQ21" s="16"/>
      <c r="BR21" s="16"/>
      <c r="BS21" s="16"/>
      <c r="BT21" s="16"/>
      <c r="BU21" s="16"/>
      <c r="BV21" s="16"/>
      <c r="BW21" s="16"/>
      <c r="BX21" s="17"/>
    </row>
    <row r="22" spans="1:76" x14ac:dyDescent="0.25">
      <c r="A22" s="15" t="s">
        <v>41</v>
      </c>
      <c r="B22" s="62">
        <f t="shared" si="32"/>
        <v>8</v>
      </c>
      <c r="C22" s="63" t="str">
        <f t="shared" si="33"/>
        <v>Keras</v>
      </c>
      <c r="D22" s="64">
        <f t="shared" si="34"/>
        <v>26.5663166046143</v>
      </c>
      <c r="E22" s="52">
        <f t="shared" si="0"/>
        <v>11401477</v>
      </c>
      <c r="F22" s="17">
        <f t="shared" si="1"/>
        <v>5300</v>
      </c>
      <c r="G22" s="16">
        <v>25.002141537260801</v>
      </c>
      <c r="H22" s="16">
        <v>24.5904401346077</v>
      </c>
      <c r="I22" s="16">
        <v>25.0021415372611</v>
      </c>
      <c r="J22" s="16">
        <v>23.130260709561099</v>
      </c>
      <c r="K22" s="16">
        <v>23.354464705080002</v>
      </c>
      <c r="L22" s="16">
        <v>22.588640421988199</v>
      </c>
      <c r="M22" s="16">
        <v>28.092599805224701</v>
      </c>
      <c r="N22" s="16">
        <v>18.935285568237301</v>
      </c>
      <c r="O22" s="17">
        <v>26.5663166046143</v>
      </c>
      <c r="R22" s="15">
        <f t="shared" si="2"/>
        <v>0</v>
      </c>
      <c r="S22" s="16">
        <f t="shared" si="3"/>
        <v>1</v>
      </c>
      <c r="T22" s="16">
        <f t="shared" si="4"/>
        <v>0</v>
      </c>
      <c r="U22" s="16">
        <f t="shared" si="5"/>
        <v>1</v>
      </c>
      <c r="V22" s="16">
        <f t="shared" si="6"/>
        <v>2</v>
      </c>
      <c r="W22" s="16">
        <f t="shared" si="7"/>
        <v>0</v>
      </c>
      <c r="X22" s="16">
        <f t="shared" si="8"/>
        <v>0</v>
      </c>
      <c r="Y22" s="16">
        <f t="shared" si="9"/>
        <v>1</v>
      </c>
      <c r="Z22" s="17">
        <f t="shared" si="10"/>
        <v>3</v>
      </c>
      <c r="AA22" s="37">
        <f t="shared" si="35"/>
        <v>3</v>
      </c>
      <c r="AB22" s="46" t="str">
        <f t="shared" si="36"/>
        <v/>
      </c>
      <c r="AC22" s="48" t="str">
        <f t="shared" si="37"/>
        <v/>
      </c>
      <c r="AD22" s="48" t="str">
        <f t="shared" si="38"/>
        <v/>
      </c>
      <c r="AE22" s="48" t="str">
        <f t="shared" si="39"/>
        <v/>
      </c>
      <c r="AF22" s="48" t="str">
        <f t="shared" si="40"/>
        <v/>
      </c>
      <c r="AG22" s="48" t="str">
        <f t="shared" si="41"/>
        <v/>
      </c>
      <c r="AH22" s="48" t="str">
        <f t="shared" si="42"/>
        <v/>
      </c>
      <c r="AI22" s="48" t="str">
        <f t="shared" si="43"/>
        <v/>
      </c>
      <c r="AJ22" s="41">
        <f t="shared" si="44"/>
        <v>1</v>
      </c>
      <c r="AK22" s="15" t="str">
        <f t="shared" si="11"/>
        <v/>
      </c>
      <c r="AL22" s="16" t="str">
        <f t="shared" si="12"/>
        <v/>
      </c>
      <c r="AM22" s="16" t="str">
        <f t="shared" si="13"/>
        <v/>
      </c>
      <c r="AN22" s="16" t="str">
        <f t="shared" si="14"/>
        <v/>
      </c>
      <c r="AO22" s="16" t="str">
        <f t="shared" si="15"/>
        <v/>
      </c>
      <c r="AP22" s="16" t="str">
        <f t="shared" si="16"/>
        <v/>
      </c>
      <c r="AQ22" s="16" t="str">
        <f t="shared" si="17"/>
        <v/>
      </c>
      <c r="AR22" s="16" t="str">
        <f t="shared" si="18"/>
        <v/>
      </c>
      <c r="AS22" s="16">
        <f t="shared" si="19"/>
        <v>67</v>
      </c>
      <c r="AT22" s="37">
        <f t="shared" si="45"/>
        <v>67</v>
      </c>
      <c r="AU22" s="15" t="s">
        <v>0</v>
      </c>
      <c r="AV22" s="16" t="s">
        <v>1</v>
      </c>
      <c r="AW22" s="16" t="s">
        <v>2</v>
      </c>
      <c r="AX22" s="16" t="s">
        <v>3</v>
      </c>
      <c r="AY22" s="16" t="s">
        <v>4</v>
      </c>
      <c r="AZ22" s="16" t="s">
        <v>5</v>
      </c>
      <c r="BA22" s="16" t="s">
        <v>6</v>
      </c>
      <c r="BB22" s="16" t="s">
        <v>7</v>
      </c>
      <c r="BC22" s="17" t="s">
        <v>8</v>
      </c>
      <c r="BE22" s="15" t="str">
        <f t="shared" si="20"/>
        <v/>
      </c>
      <c r="BF22" s="16" t="str">
        <f t="shared" si="21"/>
        <v>svm</v>
      </c>
      <c r="BG22" s="16" t="str">
        <f t="shared" si="22"/>
        <v>Cube</v>
      </c>
      <c r="BH22" s="16" t="str">
        <f t="shared" si="23"/>
        <v/>
      </c>
      <c r="BI22" s="16" t="str">
        <f t="shared" si="24"/>
        <v>svm</v>
      </c>
      <c r="BJ22" s="16" t="str">
        <f t="shared" si="25"/>
        <v>pls</v>
      </c>
      <c r="BK22" s="16" t="str">
        <f t="shared" si="26"/>
        <v>Keras</v>
      </c>
      <c r="BL22" s="16" t="str">
        <f t="shared" si="27"/>
        <v>Keras</v>
      </c>
      <c r="BM22" s="16" t="str">
        <f t="shared" si="28"/>
        <v/>
      </c>
      <c r="BN22" s="16" t="str">
        <f t="shared" si="29"/>
        <v/>
      </c>
      <c r="BO22" s="16" t="str">
        <f t="shared" si="30"/>
        <v>MARS</v>
      </c>
      <c r="BP22" s="16" t="str">
        <f t="shared" si="31"/>
        <v>Keras</v>
      </c>
      <c r="BQ22" s="16"/>
      <c r="BR22" s="16"/>
      <c r="BS22" s="16"/>
      <c r="BT22" s="16"/>
      <c r="BU22" s="16"/>
      <c r="BV22" s="16"/>
      <c r="BW22" s="16"/>
      <c r="BX22" s="17"/>
    </row>
    <row r="23" spans="1:76" x14ac:dyDescent="0.25">
      <c r="A23" s="15" t="s">
        <v>54</v>
      </c>
      <c r="B23" s="62">
        <f t="shared" si="32"/>
        <v>5</v>
      </c>
      <c r="C23" s="63" t="str">
        <f t="shared" si="33"/>
        <v>Keras</v>
      </c>
      <c r="D23" s="64">
        <f t="shared" si="34"/>
        <v>20.753690719604499</v>
      </c>
      <c r="E23" s="52">
        <f t="shared" si="0"/>
        <v>11401464</v>
      </c>
      <c r="F23" s="17">
        <f t="shared" si="1"/>
        <v>7100</v>
      </c>
      <c r="G23" s="16">
        <v>32.643359006268803</v>
      </c>
      <c r="H23" s="16">
        <v>33.189454482713003</v>
      </c>
      <c r="I23" s="16">
        <v>32.643359006268497</v>
      </c>
      <c r="J23" s="16">
        <v>27.943143029032001</v>
      </c>
      <c r="K23" s="16">
        <v>16.8598234914998</v>
      </c>
      <c r="L23" s="16">
        <v>28.508500611648302</v>
      </c>
      <c r="M23" s="16">
        <v>39.941867061909903</v>
      </c>
      <c r="N23" s="16">
        <v>47.862125396728501</v>
      </c>
      <c r="O23" s="17">
        <v>20.753690719604499</v>
      </c>
      <c r="R23" s="15">
        <f t="shared" si="2"/>
        <v>1</v>
      </c>
      <c r="S23" s="16">
        <f t="shared" si="3"/>
        <v>0</v>
      </c>
      <c r="T23" s="16">
        <f t="shared" si="4"/>
        <v>0</v>
      </c>
      <c r="U23" s="16">
        <f t="shared" si="5"/>
        <v>0</v>
      </c>
      <c r="V23" s="16">
        <f t="shared" si="6"/>
        <v>1</v>
      </c>
      <c r="W23" s="16">
        <f t="shared" si="7"/>
        <v>0</v>
      </c>
      <c r="X23" s="16">
        <f t="shared" si="8"/>
        <v>0</v>
      </c>
      <c r="Y23" s="16">
        <f t="shared" si="9"/>
        <v>1</v>
      </c>
      <c r="Z23" s="17">
        <f t="shared" si="10"/>
        <v>2</v>
      </c>
      <c r="AA23" s="37">
        <f t="shared" si="35"/>
        <v>2</v>
      </c>
      <c r="AB23" s="46" t="str">
        <f t="shared" si="36"/>
        <v/>
      </c>
      <c r="AC23" s="48" t="str">
        <f t="shared" si="37"/>
        <v/>
      </c>
      <c r="AD23" s="48" t="str">
        <f t="shared" si="38"/>
        <v/>
      </c>
      <c r="AE23" s="48" t="str">
        <f t="shared" si="39"/>
        <v/>
      </c>
      <c r="AF23" s="48" t="str">
        <f t="shared" si="40"/>
        <v/>
      </c>
      <c r="AG23" s="48" t="str">
        <f t="shared" si="41"/>
        <v/>
      </c>
      <c r="AH23" s="48" t="str">
        <f t="shared" si="42"/>
        <v/>
      </c>
      <c r="AI23" s="48" t="str">
        <f t="shared" si="43"/>
        <v/>
      </c>
      <c r="AJ23" s="41">
        <f t="shared" si="44"/>
        <v>1</v>
      </c>
      <c r="AK23" s="15" t="str">
        <f t="shared" si="11"/>
        <v/>
      </c>
      <c r="AL23" s="16" t="str">
        <f t="shared" si="12"/>
        <v/>
      </c>
      <c r="AM23" s="16" t="str">
        <f t="shared" si="13"/>
        <v/>
      </c>
      <c r="AN23" s="16" t="str">
        <f t="shared" si="14"/>
        <v/>
      </c>
      <c r="AO23" s="16" t="str">
        <f t="shared" si="15"/>
        <v/>
      </c>
      <c r="AP23" s="16" t="str">
        <f t="shared" si="16"/>
        <v/>
      </c>
      <c r="AQ23" s="16" t="str">
        <f t="shared" si="17"/>
        <v/>
      </c>
      <c r="AR23" s="16" t="str">
        <f t="shared" si="18"/>
        <v/>
      </c>
      <c r="AS23" s="16">
        <f t="shared" si="19"/>
        <v>67</v>
      </c>
      <c r="AT23" s="37">
        <f t="shared" si="45"/>
        <v>67</v>
      </c>
      <c r="AU23" s="15" t="s">
        <v>0</v>
      </c>
      <c r="AV23" s="16" t="s">
        <v>1</v>
      </c>
      <c r="AW23" s="16" t="s">
        <v>2</v>
      </c>
      <c r="AX23" s="16" t="s">
        <v>3</v>
      </c>
      <c r="AY23" s="16" t="s">
        <v>4</v>
      </c>
      <c r="AZ23" s="16" t="s">
        <v>5</v>
      </c>
      <c r="BA23" s="16" t="s">
        <v>6</v>
      </c>
      <c r="BB23" s="16" t="s">
        <v>7</v>
      </c>
      <c r="BC23" s="17" t="s">
        <v>8</v>
      </c>
      <c r="BE23" s="15" t="str">
        <f t="shared" si="20"/>
        <v>linReg</v>
      </c>
      <c r="BF23" s="16" t="str">
        <f t="shared" si="21"/>
        <v>Keras</v>
      </c>
      <c r="BG23" s="16" t="str">
        <f t="shared" si="22"/>
        <v/>
      </c>
      <c r="BH23" s="16" t="str">
        <f t="shared" si="23"/>
        <v/>
      </c>
      <c r="BI23" s="16" t="str">
        <f t="shared" si="24"/>
        <v/>
      </c>
      <c r="BJ23" s="16" t="str">
        <f t="shared" si="25"/>
        <v/>
      </c>
      <c r="BK23" s="16" t="str">
        <f t="shared" si="26"/>
        <v/>
      </c>
      <c r="BL23" s="16" t="str">
        <f t="shared" si="27"/>
        <v/>
      </c>
      <c r="BM23" s="16" t="str">
        <f t="shared" si="28"/>
        <v>Keras</v>
      </c>
      <c r="BN23" s="16" t="str">
        <f t="shared" si="29"/>
        <v>Cube</v>
      </c>
      <c r="BO23" s="16" t="str">
        <f t="shared" si="30"/>
        <v/>
      </c>
      <c r="BP23" s="16" t="str">
        <f t="shared" si="31"/>
        <v>svm</v>
      </c>
      <c r="BQ23" s="16"/>
      <c r="BR23" s="16"/>
      <c r="BS23" s="16"/>
      <c r="BT23" s="16"/>
      <c r="BU23" s="16"/>
      <c r="BV23" s="16"/>
      <c r="BW23" s="16"/>
      <c r="BX23" s="17"/>
    </row>
    <row r="24" spans="1:76" x14ac:dyDescent="0.25">
      <c r="A24" s="15" t="s">
        <v>42</v>
      </c>
      <c r="B24" s="62">
        <f t="shared" si="32"/>
        <v>10</v>
      </c>
      <c r="C24" s="63" t="str">
        <f t="shared" si="33"/>
        <v>svm</v>
      </c>
      <c r="D24" s="64">
        <f t="shared" si="34"/>
        <v>26.279676758562299</v>
      </c>
      <c r="E24" s="52">
        <f t="shared" si="0"/>
        <v>11401474</v>
      </c>
      <c r="F24" s="17">
        <f t="shared" si="1"/>
        <v>5600</v>
      </c>
      <c r="G24" s="16">
        <v>29.633190858382001</v>
      </c>
      <c r="H24" s="16">
        <v>29.8591330200504</v>
      </c>
      <c r="I24" s="16">
        <v>29.633190858382498</v>
      </c>
      <c r="J24" s="16">
        <v>26.991050759921499</v>
      </c>
      <c r="K24" s="16">
        <v>26.279676758562299</v>
      </c>
      <c r="L24" s="16">
        <v>28.931864018038599</v>
      </c>
      <c r="M24" s="16">
        <v>32.962103766490401</v>
      </c>
      <c r="N24" s="16">
        <v>26.165245056152301</v>
      </c>
      <c r="O24" s="17">
        <v>28.388973236083999</v>
      </c>
      <c r="R24" s="15">
        <f t="shared" si="2"/>
        <v>0</v>
      </c>
      <c r="S24" s="16">
        <f t="shared" si="3"/>
        <v>2</v>
      </c>
      <c r="T24" s="16">
        <f t="shared" si="4"/>
        <v>0</v>
      </c>
      <c r="U24" s="16">
        <f t="shared" si="5"/>
        <v>0</v>
      </c>
      <c r="V24" s="16">
        <f t="shared" si="6"/>
        <v>3</v>
      </c>
      <c r="W24" s="16">
        <f t="shared" si="7"/>
        <v>1</v>
      </c>
      <c r="X24" s="16">
        <f t="shared" si="8"/>
        <v>2</v>
      </c>
      <c r="Y24" s="16">
        <f t="shared" si="9"/>
        <v>1</v>
      </c>
      <c r="Z24" s="17">
        <f t="shared" si="10"/>
        <v>1</v>
      </c>
      <c r="AA24" s="37">
        <f t="shared" si="35"/>
        <v>3</v>
      </c>
      <c r="AB24" s="46" t="str">
        <f t="shared" si="36"/>
        <v/>
      </c>
      <c r="AC24" s="48" t="str">
        <f t="shared" si="37"/>
        <v/>
      </c>
      <c r="AD24" s="48" t="str">
        <f t="shared" si="38"/>
        <v/>
      </c>
      <c r="AE24" s="48" t="str">
        <f t="shared" si="39"/>
        <v/>
      </c>
      <c r="AF24" s="48">
        <f t="shared" si="40"/>
        <v>1</v>
      </c>
      <c r="AG24" s="48" t="str">
        <f t="shared" si="41"/>
        <v/>
      </c>
      <c r="AH24" s="48" t="str">
        <f t="shared" si="42"/>
        <v/>
      </c>
      <c r="AI24" s="48" t="str">
        <f t="shared" si="43"/>
        <v/>
      </c>
      <c r="AJ24" s="41" t="str">
        <f t="shared" si="44"/>
        <v/>
      </c>
      <c r="AK24" s="15" t="str">
        <f t="shared" si="11"/>
        <v/>
      </c>
      <c r="AL24" s="16" t="str">
        <f t="shared" si="12"/>
        <v/>
      </c>
      <c r="AM24" s="16" t="str">
        <f t="shared" si="13"/>
        <v/>
      </c>
      <c r="AN24" s="16" t="str">
        <f t="shared" si="14"/>
        <v/>
      </c>
      <c r="AO24" s="16">
        <f t="shared" si="15"/>
        <v>64</v>
      </c>
      <c r="AP24" s="16" t="str">
        <f t="shared" si="16"/>
        <v/>
      </c>
      <c r="AQ24" s="16" t="str">
        <f t="shared" si="17"/>
        <v/>
      </c>
      <c r="AR24" s="16" t="str">
        <f t="shared" si="18"/>
        <v/>
      </c>
      <c r="AS24" s="16" t="str">
        <f t="shared" si="19"/>
        <v/>
      </c>
      <c r="AT24" s="37">
        <f t="shared" si="45"/>
        <v>64</v>
      </c>
      <c r="AU24" s="15" t="s">
        <v>0</v>
      </c>
      <c r="AV24" s="16" t="s">
        <v>1</v>
      </c>
      <c r="AW24" s="16" t="s">
        <v>2</v>
      </c>
      <c r="AX24" s="16" t="s">
        <v>3</v>
      </c>
      <c r="AY24" s="16" t="s">
        <v>4</v>
      </c>
      <c r="AZ24" s="16" t="s">
        <v>5</v>
      </c>
      <c r="BA24" s="16" t="s">
        <v>6</v>
      </c>
      <c r="BB24" s="16" t="s">
        <v>7</v>
      </c>
      <c r="BC24" s="17" t="s">
        <v>8</v>
      </c>
      <c r="BE24" s="15" t="str">
        <f t="shared" si="20"/>
        <v>Keras</v>
      </c>
      <c r="BF24" s="16" t="str">
        <f t="shared" si="21"/>
        <v>svm</v>
      </c>
      <c r="BG24" s="16" t="str">
        <f t="shared" si="22"/>
        <v>rf</v>
      </c>
      <c r="BH24" s="16" t="str">
        <f t="shared" si="23"/>
        <v>pls</v>
      </c>
      <c r="BI24" s="16" t="str">
        <f t="shared" si="24"/>
        <v>svm</v>
      </c>
      <c r="BJ24" s="16" t="str">
        <f t="shared" si="25"/>
        <v>gbm</v>
      </c>
      <c r="BK24" s="16" t="str">
        <f t="shared" si="26"/>
        <v>Cube</v>
      </c>
      <c r="BL24" s="16" t="str">
        <f t="shared" si="27"/>
        <v/>
      </c>
      <c r="BM24" s="16" t="str">
        <f t="shared" si="28"/>
        <v>pls</v>
      </c>
      <c r="BN24" s="16" t="str">
        <f t="shared" si="29"/>
        <v>gbm</v>
      </c>
      <c r="BO24" s="16" t="str">
        <f t="shared" si="30"/>
        <v/>
      </c>
      <c r="BP24" s="16" t="str">
        <f t="shared" si="31"/>
        <v>svm</v>
      </c>
      <c r="BQ24" s="16"/>
      <c r="BR24" s="16"/>
      <c r="BS24" s="16"/>
      <c r="BT24" s="16"/>
      <c r="BU24" s="16"/>
      <c r="BV24" s="16"/>
      <c r="BW24" s="16"/>
      <c r="BX24" s="17"/>
    </row>
    <row r="25" spans="1:76" x14ac:dyDescent="0.25">
      <c r="A25" s="15" t="s">
        <v>43</v>
      </c>
      <c r="B25" s="62">
        <f t="shared" si="32"/>
        <v>11</v>
      </c>
      <c r="C25" s="63" t="str">
        <f t="shared" si="33"/>
        <v>Keras</v>
      </c>
      <c r="D25" s="64">
        <f t="shared" si="34"/>
        <v>29.8747463226318</v>
      </c>
      <c r="E25" s="52">
        <f t="shared" si="0"/>
        <v>11401461</v>
      </c>
      <c r="F25" s="17">
        <f t="shared" si="1"/>
        <v>7700</v>
      </c>
      <c r="G25" s="16">
        <v>34.169880464599402</v>
      </c>
      <c r="H25" s="16">
        <v>34.423953371154298</v>
      </c>
      <c r="I25" s="16">
        <v>34.1698804645997</v>
      </c>
      <c r="J25" s="16">
        <v>30.742631362055999</v>
      </c>
      <c r="K25" s="16">
        <v>28.576194924046199</v>
      </c>
      <c r="L25" s="16">
        <v>28.5297665693409</v>
      </c>
      <c r="M25" s="16">
        <v>34.063885863171997</v>
      </c>
      <c r="N25" s="16">
        <v>27.166582107543899</v>
      </c>
      <c r="O25" s="17">
        <v>29.8747463226318</v>
      </c>
      <c r="R25" s="15">
        <f t="shared" si="2"/>
        <v>1</v>
      </c>
      <c r="S25" s="16">
        <f t="shared" si="3"/>
        <v>1</v>
      </c>
      <c r="T25" s="16">
        <f t="shared" si="4"/>
        <v>1</v>
      </c>
      <c r="U25" s="16">
        <f t="shared" si="5"/>
        <v>0</v>
      </c>
      <c r="V25" s="16">
        <f t="shared" si="6"/>
        <v>1</v>
      </c>
      <c r="W25" s="16">
        <f t="shared" si="7"/>
        <v>1</v>
      </c>
      <c r="X25" s="16">
        <f t="shared" si="8"/>
        <v>0</v>
      </c>
      <c r="Y25" s="16">
        <f t="shared" si="9"/>
        <v>1</v>
      </c>
      <c r="Z25" s="17">
        <f t="shared" si="10"/>
        <v>5</v>
      </c>
      <c r="AA25" s="37">
        <f t="shared" si="35"/>
        <v>5</v>
      </c>
      <c r="AB25" s="46" t="str">
        <f t="shared" si="36"/>
        <v/>
      </c>
      <c r="AC25" s="48" t="str">
        <f t="shared" si="37"/>
        <v/>
      </c>
      <c r="AD25" s="48" t="str">
        <f t="shared" si="38"/>
        <v/>
      </c>
      <c r="AE25" s="48" t="str">
        <f t="shared" si="39"/>
        <v/>
      </c>
      <c r="AF25" s="48" t="str">
        <f t="shared" si="40"/>
        <v/>
      </c>
      <c r="AG25" s="48" t="str">
        <f t="shared" si="41"/>
        <v/>
      </c>
      <c r="AH25" s="48" t="str">
        <f t="shared" si="42"/>
        <v/>
      </c>
      <c r="AI25" s="48" t="str">
        <f t="shared" si="43"/>
        <v/>
      </c>
      <c r="AJ25" s="41">
        <f t="shared" si="44"/>
        <v>1</v>
      </c>
      <c r="AK25" s="15" t="str">
        <f t="shared" si="11"/>
        <v/>
      </c>
      <c r="AL25" s="16" t="str">
        <f t="shared" si="12"/>
        <v/>
      </c>
      <c r="AM25" s="16" t="str">
        <f t="shared" si="13"/>
        <v/>
      </c>
      <c r="AN25" s="16" t="str">
        <f t="shared" si="14"/>
        <v/>
      </c>
      <c r="AO25" s="16" t="str">
        <f t="shared" si="15"/>
        <v/>
      </c>
      <c r="AP25" s="16" t="str">
        <f t="shared" si="16"/>
        <v/>
      </c>
      <c r="AQ25" s="16" t="str">
        <f t="shared" si="17"/>
        <v/>
      </c>
      <c r="AR25" s="16" t="str">
        <f t="shared" si="18"/>
        <v/>
      </c>
      <c r="AS25" s="16">
        <f t="shared" si="19"/>
        <v>67</v>
      </c>
      <c r="AT25" s="37">
        <f t="shared" si="45"/>
        <v>67</v>
      </c>
      <c r="AU25" s="15" t="s">
        <v>0</v>
      </c>
      <c r="AV25" s="16" t="s">
        <v>1</v>
      </c>
      <c r="AW25" s="16" t="s">
        <v>2</v>
      </c>
      <c r="AX25" s="16" t="s">
        <v>3</v>
      </c>
      <c r="AY25" s="16" t="s">
        <v>4</v>
      </c>
      <c r="AZ25" s="16" t="s">
        <v>5</v>
      </c>
      <c r="BA25" s="16" t="s">
        <v>6</v>
      </c>
      <c r="BB25" s="16" t="s">
        <v>7</v>
      </c>
      <c r="BC25" s="17" t="s">
        <v>8</v>
      </c>
      <c r="BE25" s="15" t="str">
        <f t="shared" si="20"/>
        <v>svm</v>
      </c>
      <c r="BF25" s="16" t="str">
        <f t="shared" si="21"/>
        <v>Keras</v>
      </c>
      <c r="BG25" s="16" t="str">
        <f t="shared" si="22"/>
        <v>linReg</v>
      </c>
      <c r="BH25" s="16" t="str">
        <f t="shared" si="23"/>
        <v>enet</v>
      </c>
      <c r="BI25" s="16" t="str">
        <f t="shared" si="24"/>
        <v>Keras</v>
      </c>
      <c r="BJ25" s="16" t="str">
        <f t="shared" si="25"/>
        <v>pls</v>
      </c>
      <c r="BK25" s="16" t="str">
        <f t="shared" si="26"/>
        <v>Cube</v>
      </c>
      <c r="BL25" s="16" t="str">
        <f t="shared" si="27"/>
        <v/>
      </c>
      <c r="BM25" s="16" t="str">
        <f t="shared" si="28"/>
        <v>rf</v>
      </c>
      <c r="BN25" s="16" t="str">
        <f t="shared" si="29"/>
        <v>Keras</v>
      </c>
      <c r="BO25" s="16" t="str">
        <f t="shared" si="30"/>
        <v>Keras</v>
      </c>
      <c r="BP25" s="16" t="str">
        <f t="shared" si="31"/>
        <v>Keras</v>
      </c>
      <c r="BQ25" s="16"/>
      <c r="BR25" s="16"/>
      <c r="BS25" s="16"/>
      <c r="BT25" s="16"/>
      <c r="BU25" s="16"/>
      <c r="BV25" s="16"/>
      <c r="BW25" s="16"/>
      <c r="BX25" s="17"/>
    </row>
    <row r="26" spans="1:76" x14ac:dyDescent="0.25">
      <c r="A26" s="15" t="s">
        <v>44</v>
      </c>
      <c r="B26" s="62">
        <f t="shared" si="32"/>
        <v>10</v>
      </c>
      <c r="C26" s="63" t="str">
        <f t="shared" si="33"/>
        <v>pls</v>
      </c>
      <c r="D26" s="64">
        <f t="shared" si="34"/>
        <v>31.9277104348416</v>
      </c>
      <c r="E26" s="52">
        <f t="shared" si="0"/>
        <v>11401471</v>
      </c>
      <c r="F26" s="17">
        <f t="shared" si="1"/>
        <v>6000</v>
      </c>
      <c r="G26" s="16">
        <v>32.057635938472202</v>
      </c>
      <c r="H26" s="16">
        <v>31.9277104348416</v>
      </c>
      <c r="I26" s="16">
        <v>32.057635938471698</v>
      </c>
      <c r="J26" s="16">
        <v>29.087538114524602</v>
      </c>
      <c r="K26" s="16">
        <v>34.6450097545465</v>
      </c>
      <c r="L26" s="16">
        <v>29.995901307414901</v>
      </c>
      <c r="M26" s="16">
        <v>34.423639869813002</v>
      </c>
      <c r="N26" s="16">
        <v>27.7406101226807</v>
      </c>
      <c r="O26" s="17">
        <v>26.2135524749756</v>
      </c>
      <c r="R26" s="15">
        <f t="shared" si="2"/>
        <v>1</v>
      </c>
      <c r="S26" s="16">
        <f t="shared" si="3"/>
        <v>2</v>
      </c>
      <c r="T26" s="16">
        <f t="shared" si="4"/>
        <v>0</v>
      </c>
      <c r="U26" s="16">
        <f t="shared" si="5"/>
        <v>2</v>
      </c>
      <c r="V26" s="16">
        <f t="shared" si="6"/>
        <v>1</v>
      </c>
      <c r="W26" s="16">
        <f t="shared" si="7"/>
        <v>1</v>
      </c>
      <c r="X26" s="16">
        <f t="shared" si="8"/>
        <v>1</v>
      </c>
      <c r="Y26" s="16">
        <f t="shared" si="9"/>
        <v>1</v>
      </c>
      <c r="Z26" s="17">
        <f t="shared" si="10"/>
        <v>1</v>
      </c>
      <c r="AA26" s="37">
        <f t="shared" si="35"/>
        <v>2</v>
      </c>
      <c r="AB26" s="46" t="str">
        <f t="shared" si="36"/>
        <v/>
      </c>
      <c r="AC26" s="48">
        <f t="shared" si="37"/>
        <v>1</v>
      </c>
      <c r="AD26" s="48" t="str">
        <f t="shared" si="38"/>
        <v/>
      </c>
      <c r="AE26" s="48">
        <f t="shared" si="39"/>
        <v>1</v>
      </c>
      <c r="AF26" s="48" t="str">
        <f t="shared" si="40"/>
        <v/>
      </c>
      <c r="AG26" s="48" t="str">
        <f t="shared" si="41"/>
        <v/>
      </c>
      <c r="AH26" s="48" t="str">
        <f t="shared" si="42"/>
        <v/>
      </c>
      <c r="AI26" s="48" t="str">
        <f t="shared" si="43"/>
        <v/>
      </c>
      <c r="AJ26" s="41" t="str">
        <f t="shared" si="44"/>
        <v/>
      </c>
      <c r="AK26" s="15" t="str">
        <f t="shared" si="11"/>
        <v/>
      </c>
      <c r="AL26" s="16">
        <f t="shared" si="12"/>
        <v>29</v>
      </c>
      <c r="AM26" s="16" t="str">
        <f t="shared" si="13"/>
        <v/>
      </c>
      <c r="AN26" s="16">
        <f t="shared" si="14"/>
        <v>20</v>
      </c>
      <c r="AO26" s="16" t="str">
        <f t="shared" si="15"/>
        <v/>
      </c>
      <c r="AP26" s="16" t="str">
        <f t="shared" si="16"/>
        <v/>
      </c>
      <c r="AQ26" s="16" t="str">
        <f t="shared" si="17"/>
        <v/>
      </c>
      <c r="AR26" s="16" t="str">
        <f t="shared" si="18"/>
        <v/>
      </c>
      <c r="AS26" s="16" t="str">
        <f t="shared" si="19"/>
        <v/>
      </c>
      <c r="AT26" s="37">
        <f t="shared" si="45"/>
        <v>29</v>
      </c>
      <c r="AU26" s="15" t="s">
        <v>0</v>
      </c>
      <c r="AV26" s="16" t="s">
        <v>1</v>
      </c>
      <c r="AW26" s="16" t="s">
        <v>2</v>
      </c>
      <c r="AX26" s="16" t="s">
        <v>3</v>
      </c>
      <c r="AY26" s="16" t="s">
        <v>4</v>
      </c>
      <c r="AZ26" s="16" t="s">
        <v>5</v>
      </c>
      <c r="BA26" s="16" t="s">
        <v>6</v>
      </c>
      <c r="BB26" s="16" t="s">
        <v>7</v>
      </c>
      <c r="BC26" s="17" t="s">
        <v>8</v>
      </c>
      <c r="BE26" s="15" t="str">
        <f t="shared" si="20"/>
        <v>linReg</v>
      </c>
      <c r="BF26" s="16" t="str">
        <f t="shared" si="21"/>
        <v>pls</v>
      </c>
      <c r="BG26" s="16" t="str">
        <f t="shared" si="22"/>
        <v>rf</v>
      </c>
      <c r="BH26" s="16" t="str">
        <f t="shared" si="23"/>
        <v>pls</v>
      </c>
      <c r="BI26" s="16" t="str">
        <f t="shared" si="24"/>
        <v>Keras</v>
      </c>
      <c r="BJ26" s="16" t="str">
        <f t="shared" si="25"/>
        <v>Cube</v>
      </c>
      <c r="BK26" s="16" t="str">
        <f t="shared" si="26"/>
        <v>svm</v>
      </c>
      <c r="BL26" s="16" t="str">
        <f t="shared" si="27"/>
        <v>MARS</v>
      </c>
      <c r="BM26" s="16" t="str">
        <f t="shared" si="28"/>
        <v>gbm</v>
      </c>
      <c r="BN26" s="16" t="str">
        <f t="shared" si="29"/>
        <v/>
      </c>
      <c r="BO26" s="16" t="str">
        <f t="shared" si="30"/>
        <v/>
      </c>
      <c r="BP26" s="16" t="str">
        <f t="shared" si="31"/>
        <v>MARS</v>
      </c>
      <c r="BQ26" s="16"/>
      <c r="BR26" s="16"/>
      <c r="BS26" s="16"/>
      <c r="BT26" s="16"/>
      <c r="BU26" s="16"/>
      <c r="BV26" s="16"/>
      <c r="BW26" s="16"/>
      <c r="BX26" s="17"/>
    </row>
    <row r="27" spans="1:76" x14ac:dyDescent="0.25">
      <c r="A27" s="15" t="s">
        <v>46</v>
      </c>
      <c r="B27" s="62">
        <f t="shared" si="32"/>
        <v>12</v>
      </c>
      <c r="C27" s="63" t="str">
        <f t="shared" si="33"/>
        <v>Keras</v>
      </c>
      <c r="D27" s="64">
        <f t="shared" si="34"/>
        <v>49.600620269775398</v>
      </c>
      <c r="E27" s="52">
        <f t="shared" si="0"/>
        <v>11401456</v>
      </c>
      <c r="F27" s="17">
        <f t="shared" si="1"/>
        <v>8500</v>
      </c>
      <c r="G27" s="16">
        <v>43.301856750090003</v>
      </c>
      <c r="H27" s="16">
        <v>43.3411194845078</v>
      </c>
      <c r="I27" s="16">
        <v>43.301856750091503</v>
      </c>
      <c r="J27" s="16">
        <v>48.543826966648098</v>
      </c>
      <c r="K27" s="16">
        <v>43.426822806438999</v>
      </c>
      <c r="L27" s="16">
        <v>44.9844036638235</v>
      </c>
      <c r="M27" s="16">
        <v>40.560940861340903</v>
      </c>
      <c r="N27" s="16">
        <v>42.228641510009801</v>
      </c>
      <c r="O27" s="17">
        <v>49.600620269775398</v>
      </c>
      <c r="R27" s="15">
        <f t="shared" si="2"/>
        <v>3</v>
      </c>
      <c r="S27" s="16">
        <f t="shared" si="3"/>
        <v>2</v>
      </c>
      <c r="T27" s="16">
        <f t="shared" si="4"/>
        <v>1</v>
      </c>
      <c r="U27" s="16">
        <f t="shared" si="5"/>
        <v>0</v>
      </c>
      <c r="V27" s="16">
        <f t="shared" si="6"/>
        <v>0</v>
      </c>
      <c r="W27" s="16">
        <f t="shared" si="7"/>
        <v>0</v>
      </c>
      <c r="X27" s="16">
        <f t="shared" si="8"/>
        <v>0</v>
      </c>
      <c r="Y27" s="16">
        <f t="shared" si="9"/>
        <v>1</v>
      </c>
      <c r="Z27" s="17">
        <f t="shared" si="10"/>
        <v>5</v>
      </c>
      <c r="AA27" s="37">
        <f t="shared" si="35"/>
        <v>5</v>
      </c>
      <c r="AB27" s="46" t="str">
        <f t="shared" si="36"/>
        <v/>
      </c>
      <c r="AC27" s="48" t="str">
        <f t="shared" si="37"/>
        <v/>
      </c>
      <c r="AD27" s="48" t="str">
        <f t="shared" si="38"/>
        <v/>
      </c>
      <c r="AE27" s="48" t="str">
        <f t="shared" si="39"/>
        <v/>
      </c>
      <c r="AF27" s="48" t="str">
        <f t="shared" si="40"/>
        <v/>
      </c>
      <c r="AG27" s="48" t="str">
        <f t="shared" si="41"/>
        <v/>
      </c>
      <c r="AH27" s="48" t="str">
        <f t="shared" si="42"/>
        <v/>
      </c>
      <c r="AI27" s="48" t="str">
        <f t="shared" si="43"/>
        <v/>
      </c>
      <c r="AJ27" s="41">
        <f t="shared" si="44"/>
        <v>1</v>
      </c>
      <c r="AK27" s="15" t="str">
        <f t="shared" si="11"/>
        <v/>
      </c>
      <c r="AL27" s="16" t="str">
        <f t="shared" si="12"/>
        <v/>
      </c>
      <c r="AM27" s="16" t="str">
        <f t="shared" si="13"/>
        <v/>
      </c>
      <c r="AN27" s="16" t="str">
        <f t="shared" si="14"/>
        <v/>
      </c>
      <c r="AO27" s="16" t="str">
        <f t="shared" si="15"/>
        <v/>
      </c>
      <c r="AP27" s="16" t="str">
        <f t="shared" si="16"/>
        <v/>
      </c>
      <c r="AQ27" s="16" t="str">
        <f t="shared" si="17"/>
        <v/>
      </c>
      <c r="AR27" s="16" t="str">
        <f t="shared" si="18"/>
        <v/>
      </c>
      <c r="AS27" s="16">
        <f t="shared" si="19"/>
        <v>67</v>
      </c>
      <c r="AT27" s="37">
        <f t="shared" si="45"/>
        <v>67</v>
      </c>
      <c r="AU27" s="15" t="s">
        <v>0</v>
      </c>
      <c r="AV27" s="16" t="s">
        <v>1</v>
      </c>
      <c r="AW27" s="16" t="s">
        <v>2</v>
      </c>
      <c r="AX27" s="16" t="s">
        <v>3</v>
      </c>
      <c r="AY27" s="16" t="s">
        <v>4</v>
      </c>
      <c r="AZ27" s="16" t="s">
        <v>5</v>
      </c>
      <c r="BA27" s="16" t="s">
        <v>6</v>
      </c>
      <c r="BB27" s="16" t="s">
        <v>7</v>
      </c>
      <c r="BC27" s="17" t="s">
        <v>8</v>
      </c>
      <c r="BE27" s="15" t="str">
        <f t="shared" si="20"/>
        <v>enet</v>
      </c>
      <c r="BF27" s="16" t="str">
        <f t="shared" si="21"/>
        <v>Keras</v>
      </c>
      <c r="BG27" s="16" t="str">
        <f t="shared" si="22"/>
        <v>linReg</v>
      </c>
      <c r="BH27" s="16" t="str">
        <f t="shared" si="23"/>
        <v>Keras</v>
      </c>
      <c r="BI27" s="16" t="str">
        <f t="shared" si="24"/>
        <v>linReg</v>
      </c>
      <c r="BJ27" s="16" t="str">
        <f t="shared" si="25"/>
        <v>pls</v>
      </c>
      <c r="BK27" s="16" t="str">
        <f t="shared" si="26"/>
        <v>Keras</v>
      </c>
      <c r="BL27" s="16" t="str">
        <f t="shared" si="27"/>
        <v>Keras</v>
      </c>
      <c r="BM27" s="16" t="str">
        <f t="shared" si="28"/>
        <v>Cube</v>
      </c>
      <c r="BN27" s="16" t="str">
        <f t="shared" si="29"/>
        <v>linReg</v>
      </c>
      <c r="BO27" s="16" t="str">
        <f t="shared" si="30"/>
        <v>pls</v>
      </c>
      <c r="BP27" s="16" t="str">
        <f t="shared" si="31"/>
        <v>Keras</v>
      </c>
      <c r="BQ27" s="16"/>
      <c r="BR27" s="16"/>
      <c r="BS27" s="16"/>
      <c r="BT27" s="16"/>
      <c r="BU27" s="16"/>
      <c r="BV27" s="16"/>
      <c r="BW27" s="16"/>
      <c r="BX27" s="17"/>
    </row>
    <row r="28" spans="1:76" x14ac:dyDescent="0.25">
      <c r="A28" s="15" t="s">
        <v>47</v>
      </c>
      <c r="B28" s="62">
        <f t="shared" si="32"/>
        <v>12</v>
      </c>
      <c r="C28" s="63" t="str">
        <f t="shared" si="33"/>
        <v>Keras</v>
      </c>
      <c r="D28" s="64">
        <f t="shared" si="34"/>
        <v>38.237430572509801</v>
      </c>
      <c r="E28" s="52">
        <f t="shared" si="0"/>
        <v>11401460</v>
      </c>
      <c r="F28" s="17">
        <f t="shared" si="1"/>
        <v>7800</v>
      </c>
      <c r="G28" s="16">
        <v>31.614234594445001</v>
      </c>
      <c r="H28" s="16">
        <v>31.8617293197774</v>
      </c>
      <c r="I28" s="16">
        <v>31.614234594445399</v>
      </c>
      <c r="J28" s="16">
        <v>25.112475651748301</v>
      </c>
      <c r="K28" s="16">
        <v>29.1757305115176</v>
      </c>
      <c r="L28" s="16">
        <v>26.642768084183601</v>
      </c>
      <c r="M28" s="16">
        <v>27.273607859849001</v>
      </c>
      <c r="N28" s="16">
        <v>25.2766819000244</v>
      </c>
      <c r="O28" s="17">
        <v>38.237430572509801</v>
      </c>
      <c r="R28" s="15">
        <f t="shared" si="2"/>
        <v>0</v>
      </c>
      <c r="S28" s="16">
        <f t="shared" si="3"/>
        <v>0</v>
      </c>
      <c r="T28" s="16">
        <f t="shared" si="4"/>
        <v>1</v>
      </c>
      <c r="U28" s="16">
        <f t="shared" si="5"/>
        <v>1</v>
      </c>
      <c r="V28" s="16">
        <f t="shared" si="6"/>
        <v>3</v>
      </c>
      <c r="W28" s="16">
        <f t="shared" si="7"/>
        <v>0</v>
      </c>
      <c r="X28" s="16">
        <f t="shared" si="8"/>
        <v>1</v>
      </c>
      <c r="Y28" s="16">
        <f t="shared" si="9"/>
        <v>1</v>
      </c>
      <c r="Z28" s="17">
        <f t="shared" si="10"/>
        <v>5</v>
      </c>
      <c r="AA28" s="37">
        <f t="shared" si="35"/>
        <v>5</v>
      </c>
      <c r="AB28" s="46" t="str">
        <f t="shared" si="36"/>
        <v/>
      </c>
      <c r="AC28" s="48" t="str">
        <f t="shared" si="37"/>
        <v/>
      </c>
      <c r="AD28" s="48" t="str">
        <f t="shared" si="38"/>
        <v/>
      </c>
      <c r="AE28" s="48" t="str">
        <f t="shared" si="39"/>
        <v/>
      </c>
      <c r="AF28" s="48" t="str">
        <f t="shared" si="40"/>
        <v/>
      </c>
      <c r="AG28" s="48" t="str">
        <f t="shared" si="41"/>
        <v/>
      </c>
      <c r="AH28" s="48" t="str">
        <f t="shared" si="42"/>
        <v/>
      </c>
      <c r="AI28" s="48" t="str">
        <f t="shared" si="43"/>
        <v/>
      </c>
      <c r="AJ28" s="41">
        <f t="shared" si="44"/>
        <v>1</v>
      </c>
      <c r="AK28" s="15" t="str">
        <f t="shared" si="11"/>
        <v/>
      </c>
      <c r="AL28" s="16" t="str">
        <f t="shared" si="12"/>
        <v/>
      </c>
      <c r="AM28" s="16" t="str">
        <f t="shared" si="13"/>
        <v/>
      </c>
      <c r="AN28" s="16" t="str">
        <f t="shared" si="14"/>
        <v/>
      </c>
      <c r="AO28" s="16" t="str">
        <f t="shared" si="15"/>
        <v/>
      </c>
      <c r="AP28" s="16" t="str">
        <f t="shared" si="16"/>
        <v/>
      </c>
      <c r="AQ28" s="16" t="str">
        <f t="shared" si="17"/>
        <v/>
      </c>
      <c r="AR28" s="16" t="str">
        <f t="shared" si="18"/>
        <v/>
      </c>
      <c r="AS28" s="16">
        <f t="shared" si="19"/>
        <v>67</v>
      </c>
      <c r="AT28" s="37">
        <f t="shared" si="45"/>
        <v>67</v>
      </c>
      <c r="AU28" s="15" t="s">
        <v>0</v>
      </c>
      <c r="AV28" s="16" t="s">
        <v>1</v>
      </c>
      <c r="AW28" s="16" t="s">
        <v>2</v>
      </c>
      <c r="AX28" s="16" t="s">
        <v>3</v>
      </c>
      <c r="AY28" s="16" t="s">
        <v>4</v>
      </c>
      <c r="AZ28" s="16" t="s">
        <v>5</v>
      </c>
      <c r="BA28" s="16" t="s">
        <v>6</v>
      </c>
      <c r="BB28" s="16" t="s">
        <v>7</v>
      </c>
      <c r="BC28" s="17" t="s">
        <v>8</v>
      </c>
      <c r="BE28" s="15" t="str">
        <f t="shared" si="20"/>
        <v>enet</v>
      </c>
      <c r="BF28" s="16" t="str">
        <f t="shared" si="21"/>
        <v>svm</v>
      </c>
      <c r="BG28" s="16" t="str">
        <f t="shared" si="22"/>
        <v>svm</v>
      </c>
      <c r="BH28" s="16" t="str">
        <f t="shared" si="23"/>
        <v>Cube</v>
      </c>
      <c r="BI28" s="16" t="str">
        <f t="shared" si="24"/>
        <v>Keras</v>
      </c>
      <c r="BJ28" s="16" t="str">
        <f t="shared" si="25"/>
        <v>Keras</v>
      </c>
      <c r="BK28" s="16" t="str">
        <f t="shared" si="26"/>
        <v>MARS</v>
      </c>
      <c r="BL28" s="16" t="str">
        <f t="shared" si="27"/>
        <v>svm</v>
      </c>
      <c r="BM28" s="16" t="str">
        <f t="shared" si="28"/>
        <v>gbm</v>
      </c>
      <c r="BN28" s="16" t="str">
        <f t="shared" si="29"/>
        <v>Keras</v>
      </c>
      <c r="BO28" s="16" t="str">
        <f t="shared" si="30"/>
        <v>Keras</v>
      </c>
      <c r="BP28" s="16" t="str">
        <f t="shared" si="31"/>
        <v>Keras</v>
      </c>
      <c r="BQ28" s="16"/>
      <c r="BR28" s="16"/>
      <c r="BS28" s="16"/>
      <c r="BT28" s="16"/>
      <c r="BU28" s="16"/>
      <c r="BV28" s="16"/>
      <c r="BW28" s="16"/>
      <c r="BX28" s="17"/>
    </row>
    <row r="29" spans="1:76" x14ac:dyDescent="0.25">
      <c r="A29" s="15" t="s">
        <v>51</v>
      </c>
      <c r="B29" s="62">
        <f t="shared" si="32"/>
        <v>10</v>
      </c>
      <c r="C29" s="63" t="str">
        <f t="shared" si="33"/>
        <v>svm</v>
      </c>
      <c r="D29" s="64">
        <f t="shared" si="34"/>
        <v>31.212114978348701</v>
      </c>
      <c r="E29" s="52">
        <f t="shared" si="0"/>
        <v>11401466</v>
      </c>
      <c r="F29" s="17">
        <f t="shared" si="1"/>
        <v>6700</v>
      </c>
      <c r="G29" s="16">
        <v>31.773932072498798</v>
      </c>
      <c r="H29" s="16">
        <v>31.8776998858349</v>
      </c>
      <c r="I29" s="16">
        <v>31.773932072498798</v>
      </c>
      <c r="J29" s="16">
        <v>26.370452332456399</v>
      </c>
      <c r="K29" s="16">
        <v>31.212114978348701</v>
      </c>
      <c r="L29" s="16">
        <v>26.9747054856171</v>
      </c>
      <c r="M29" s="16">
        <v>28.248600525087401</v>
      </c>
      <c r="N29" s="16">
        <v>30.4352722167969</v>
      </c>
      <c r="O29" s="17">
        <v>16.595232009887699</v>
      </c>
      <c r="R29" s="15">
        <f t="shared" si="2"/>
        <v>1</v>
      </c>
      <c r="S29" s="16">
        <f t="shared" si="3"/>
        <v>2</v>
      </c>
      <c r="T29" s="16">
        <f t="shared" si="4"/>
        <v>0</v>
      </c>
      <c r="U29" s="16">
        <f t="shared" si="5"/>
        <v>0</v>
      </c>
      <c r="V29" s="16">
        <f t="shared" si="6"/>
        <v>3</v>
      </c>
      <c r="W29" s="16">
        <f t="shared" si="7"/>
        <v>1</v>
      </c>
      <c r="X29" s="16">
        <f t="shared" si="8"/>
        <v>1</v>
      </c>
      <c r="Y29" s="16">
        <f t="shared" si="9"/>
        <v>0</v>
      </c>
      <c r="Z29" s="17">
        <f t="shared" si="10"/>
        <v>2</v>
      </c>
      <c r="AA29" s="37">
        <f t="shared" si="35"/>
        <v>3</v>
      </c>
      <c r="AB29" s="46" t="str">
        <f t="shared" si="36"/>
        <v/>
      </c>
      <c r="AC29" s="48" t="str">
        <f t="shared" si="37"/>
        <v/>
      </c>
      <c r="AD29" s="48" t="str">
        <f t="shared" si="38"/>
        <v/>
      </c>
      <c r="AE29" s="48" t="str">
        <f t="shared" si="39"/>
        <v/>
      </c>
      <c r="AF29" s="48">
        <f t="shared" si="40"/>
        <v>1</v>
      </c>
      <c r="AG29" s="48" t="str">
        <f t="shared" si="41"/>
        <v/>
      </c>
      <c r="AH29" s="48" t="str">
        <f t="shared" si="42"/>
        <v/>
      </c>
      <c r="AI29" s="48" t="str">
        <f t="shared" si="43"/>
        <v/>
      </c>
      <c r="AJ29" s="41" t="str">
        <f t="shared" si="44"/>
        <v/>
      </c>
      <c r="AK29" s="15" t="str">
        <f t="shared" si="11"/>
        <v/>
      </c>
      <c r="AL29" s="16" t="str">
        <f t="shared" si="12"/>
        <v/>
      </c>
      <c r="AM29" s="16" t="str">
        <f t="shared" si="13"/>
        <v/>
      </c>
      <c r="AN29" s="16" t="str">
        <f t="shared" si="14"/>
        <v/>
      </c>
      <c r="AO29" s="16">
        <f t="shared" si="15"/>
        <v>64</v>
      </c>
      <c r="AP29" s="16" t="str">
        <f t="shared" si="16"/>
        <v/>
      </c>
      <c r="AQ29" s="16" t="str">
        <f t="shared" si="17"/>
        <v/>
      </c>
      <c r="AR29" s="16" t="str">
        <f t="shared" si="18"/>
        <v/>
      </c>
      <c r="AS29" s="16" t="str">
        <f t="shared" si="19"/>
        <v/>
      </c>
      <c r="AT29" s="37">
        <f t="shared" si="45"/>
        <v>64</v>
      </c>
      <c r="AU29" s="15" t="s">
        <v>0</v>
      </c>
      <c r="AV29" s="16" t="s">
        <v>1</v>
      </c>
      <c r="AW29" s="16" t="s">
        <v>2</v>
      </c>
      <c r="AX29" s="16" t="s">
        <v>3</v>
      </c>
      <c r="AY29" s="16" t="s">
        <v>4</v>
      </c>
      <c r="AZ29" s="16" t="s">
        <v>5</v>
      </c>
      <c r="BA29" s="16" t="s">
        <v>6</v>
      </c>
      <c r="BB29" s="16" t="s">
        <v>7</v>
      </c>
      <c r="BC29" s="17" t="s">
        <v>8</v>
      </c>
      <c r="BE29" s="15" t="str">
        <f t="shared" si="20"/>
        <v>rf</v>
      </c>
      <c r="BF29" s="16" t="str">
        <f t="shared" si="21"/>
        <v>svm</v>
      </c>
      <c r="BG29" s="16" t="str">
        <f t="shared" si="22"/>
        <v>Keras</v>
      </c>
      <c r="BH29" s="16" t="str">
        <f t="shared" si="23"/>
        <v>gbm</v>
      </c>
      <c r="BI29" s="16" t="str">
        <f t="shared" si="24"/>
        <v>linReg</v>
      </c>
      <c r="BJ29" s="16" t="str">
        <f t="shared" si="25"/>
        <v>svm</v>
      </c>
      <c r="BK29" s="16" t="str">
        <f t="shared" si="26"/>
        <v>Keras</v>
      </c>
      <c r="BL29" s="16" t="str">
        <f t="shared" si="27"/>
        <v>svm</v>
      </c>
      <c r="BM29" s="16" t="str">
        <f t="shared" si="28"/>
        <v/>
      </c>
      <c r="BN29" s="16" t="str">
        <f t="shared" si="29"/>
        <v>pls</v>
      </c>
      <c r="BO29" s="16" t="str">
        <f t="shared" si="30"/>
        <v/>
      </c>
      <c r="BP29" s="16" t="str">
        <f t="shared" si="31"/>
        <v>pls</v>
      </c>
      <c r="BQ29" s="16"/>
      <c r="BR29" s="16"/>
      <c r="BS29" s="16"/>
      <c r="BT29" s="16"/>
      <c r="BU29" s="16"/>
      <c r="BV29" s="16"/>
      <c r="BW29" s="16"/>
      <c r="BX29" s="17"/>
    </row>
    <row r="30" spans="1:76" x14ac:dyDescent="0.25">
      <c r="A30" s="15"/>
      <c r="B30" s="62">
        <f t="shared" si="32"/>
        <v>0</v>
      </c>
      <c r="C30" s="63" t="str">
        <f t="shared" si="33"/>
        <v>Keras</v>
      </c>
      <c r="D30" s="64">
        <f t="shared" si="34"/>
        <v>0</v>
      </c>
      <c r="E30" s="52" t="e">
        <f t="shared" si="0"/>
        <v>#N/A</v>
      </c>
      <c r="F30" s="17" t="e">
        <f t="shared" si="1"/>
        <v>#N/A</v>
      </c>
      <c r="G30" s="16"/>
      <c r="H30" s="16"/>
      <c r="I30" s="16"/>
      <c r="J30" s="16"/>
      <c r="K30" s="16"/>
      <c r="L30" s="16"/>
      <c r="M30" s="16"/>
      <c r="N30" s="16"/>
      <c r="O30" s="17"/>
      <c r="R30" s="15">
        <f t="shared" si="2"/>
        <v>0</v>
      </c>
      <c r="S30" s="16">
        <f t="shared" si="3"/>
        <v>0</v>
      </c>
      <c r="T30" s="16">
        <f t="shared" si="4"/>
        <v>0</v>
      </c>
      <c r="U30" s="16">
        <f t="shared" si="5"/>
        <v>0</v>
      </c>
      <c r="V30" s="16">
        <f t="shared" si="6"/>
        <v>0</v>
      </c>
      <c r="W30" s="16">
        <f t="shared" si="7"/>
        <v>0</v>
      </c>
      <c r="X30" s="16">
        <f t="shared" si="8"/>
        <v>0</v>
      </c>
      <c r="Y30" s="16">
        <f t="shared" si="9"/>
        <v>0</v>
      </c>
      <c r="Z30" s="17">
        <f t="shared" si="10"/>
        <v>0</v>
      </c>
      <c r="AA30" s="37">
        <f t="shared" si="35"/>
        <v>0</v>
      </c>
      <c r="AB30" s="46">
        <f t="shared" si="36"/>
        <v>1</v>
      </c>
      <c r="AC30" s="48">
        <f t="shared" si="37"/>
        <v>1</v>
      </c>
      <c r="AD30" s="48">
        <f t="shared" si="38"/>
        <v>1</v>
      </c>
      <c r="AE30" s="48">
        <f t="shared" si="39"/>
        <v>1</v>
      </c>
      <c r="AF30" s="48">
        <f t="shared" si="40"/>
        <v>1</v>
      </c>
      <c r="AG30" s="48">
        <f t="shared" si="41"/>
        <v>1</v>
      </c>
      <c r="AH30" s="48">
        <f t="shared" si="42"/>
        <v>1</v>
      </c>
      <c r="AI30" s="48">
        <f t="shared" si="43"/>
        <v>1</v>
      </c>
      <c r="AJ30" s="41">
        <f t="shared" si="44"/>
        <v>1</v>
      </c>
      <c r="AK30" s="15">
        <f t="shared" si="11"/>
        <v>20</v>
      </c>
      <c r="AL30" s="16">
        <f t="shared" si="12"/>
        <v>29</v>
      </c>
      <c r="AM30" s="16">
        <f t="shared" si="13"/>
        <v>16</v>
      </c>
      <c r="AN30" s="16">
        <f t="shared" si="14"/>
        <v>20</v>
      </c>
      <c r="AO30" s="16">
        <f t="shared" si="15"/>
        <v>64</v>
      </c>
      <c r="AP30" s="16">
        <f t="shared" si="16"/>
        <v>22</v>
      </c>
      <c r="AQ30" s="16">
        <f t="shared" si="17"/>
        <v>35</v>
      </c>
      <c r="AR30" s="16">
        <f t="shared" si="18"/>
        <v>26</v>
      </c>
      <c r="AS30" s="16">
        <f t="shared" si="19"/>
        <v>67</v>
      </c>
      <c r="AT30" s="37">
        <f t="shared" si="45"/>
        <v>67</v>
      </c>
      <c r="AU30" s="15" t="s">
        <v>0</v>
      </c>
      <c r="AV30" s="16" t="s">
        <v>1</v>
      </c>
      <c r="AW30" s="16" t="s">
        <v>2</v>
      </c>
      <c r="AX30" s="16" t="s">
        <v>3</v>
      </c>
      <c r="AY30" s="16" t="s">
        <v>4</v>
      </c>
      <c r="AZ30" s="16" t="s">
        <v>5</v>
      </c>
      <c r="BA30" s="16" t="s">
        <v>6</v>
      </c>
      <c r="BB30" s="16" t="s">
        <v>7</v>
      </c>
      <c r="BC30" s="17" t="s">
        <v>8</v>
      </c>
      <c r="BE30" s="15" t="str">
        <f t="shared" si="20"/>
        <v/>
      </c>
      <c r="BF30" s="16" t="str">
        <f t="shared" si="21"/>
        <v/>
      </c>
      <c r="BG30" s="16" t="str">
        <f t="shared" si="22"/>
        <v/>
      </c>
      <c r="BH30" s="16" t="str">
        <f t="shared" si="23"/>
        <v/>
      </c>
      <c r="BI30" s="16" t="str">
        <f t="shared" si="24"/>
        <v/>
      </c>
      <c r="BJ30" s="16" t="str">
        <f t="shared" si="25"/>
        <v/>
      </c>
      <c r="BK30" s="16" t="str">
        <f t="shared" si="26"/>
        <v/>
      </c>
      <c r="BL30" s="16" t="str">
        <f t="shared" si="27"/>
        <v/>
      </c>
      <c r="BM30" s="16" t="str">
        <f t="shared" si="28"/>
        <v/>
      </c>
      <c r="BN30" s="16" t="str">
        <f t="shared" si="29"/>
        <v/>
      </c>
      <c r="BO30" s="16" t="str">
        <f t="shared" si="30"/>
        <v/>
      </c>
      <c r="BP30" s="16" t="str">
        <f t="shared" si="31"/>
        <v/>
      </c>
      <c r="BQ30" s="16"/>
      <c r="BR30" s="16"/>
      <c r="BS30" s="16"/>
      <c r="BT30" s="16"/>
      <c r="BU30" s="16"/>
      <c r="BV30" s="16"/>
      <c r="BW30" s="16"/>
      <c r="BX30" s="17"/>
    </row>
    <row r="31" spans="1:76" x14ac:dyDescent="0.25">
      <c r="A31" s="15"/>
      <c r="B31" s="62">
        <f t="shared" si="32"/>
        <v>0</v>
      </c>
      <c r="C31" s="63" t="str">
        <f t="shared" si="33"/>
        <v>Keras</v>
      </c>
      <c r="D31" s="64">
        <f t="shared" si="34"/>
        <v>0</v>
      </c>
      <c r="E31" s="52" t="e">
        <f t="shared" si="0"/>
        <v>#N/A</v>
      </c>
      <c r="F31" s="17" t="e">
        <f t="shared" si="1"/>
        <v>#N/A</v>
      </c>
      <c r="G31" s="16"/>
      <c r="H31" s="16"/>
      <c r="I31" s="16"/>
      <c r="J31" s="16"/>
      <c r="K31" s="16"/>
      <c r="L31" s="16"/>
      <c r="M31" s="16"/>
      <c r="N31" s="16"/>
      <c r="O31" s="17"/>
      <c r="R31" s="15">
        <f t="shared" si="2"/>
        <v>0</v>
      </c>
      <c r="S31" s="16">
        <f t="shared" si="3"/>
        <v>0</v>
      </c>
      <c r="T31" s="16">
        <f t="shared" si="4"/>
        <v>0</v>
      </c>
      <c r="U31" s="16">
        <f t="shared" si="5"/>
        <v>0</v>
      </c>
      <c r="V31" s="16">
        <f t="shared" si="6"/>
        <v>0</v>
      </c>
      <c r="W31" s="16">
        <f t="shared" si="7"/>
        <v>0</v>
      </c>
      <c r="X31" s="16">
        <f t="shared" si="8"/>
        <v>0</v>
      </c>
      <c r="Y31" s="16">
        <f t="shared" si="9"/>
        <v>0</v>
      </c>
      <c r="Z31" s="17">
        <f t="shared" si="10"/>
        <v>0</v>
      </c>
      <c r="AA31" s="37">
        <f t="shared" si="35"/>
        <v>0</v>
      </c>
      <c r="AB31" s="46">
        <f t="shared" si="36"/>
        <v>1</v>
      </c>
      <c r="AC31" s="48">
        <f t="shared" si="37"/>
        <v>1</v>
      </c>
      <c r="AD31" s="48">
        <f t="shared" si="38"/>
        <v>1</v>
      </c>
      <c r="AE31" s="48">
        <f t="shared" si="39"/>
        <v>1</v>
      </c>
      <c r="AF31" s="48">
        <f t="shared" si="40"/>
        <v>1</v>
      </c>
      <c r="AG31" s="48">
        <f t="shared" si="41"/>
        <v>1</v>
      </c>
      <c r="AH31" s="48">
        <f t="shared" si="42"/>
        <v>1</v>
      </c>
      <c r="AI31" s="48">
        <f t="shared" si="43"/>
        <v>1</v>
      </c>
      <c r="AJ31" s="41">
        <f t="shared" si="44"/>
        <v>1</v>
      </c>
      <c r="AK31" s="15">
        <f t="shared" si="11"/>
        <v>20</v>
      </c>
      <c r="AL31" s="16">
        <f t="shared" si="12"/>
        <v>29</v>
      </c>
      <c r="AM31" s="16">
        <f t="shared" si="13"/>
        <v>16</v>
      </c>
      <c r="AN31" s="16">
        <f t="shared" si="14"/>
        <v>20</v>
      </c>
      <c r="AO31" s="16">
        <f t="shared" si="15"/>
        <v>64</v>
      </c>
      <c r="AP31" s="16">
        <f t="shared" si="16"/>
        <v>22</v>
      </c>
      <c r="AQ31" s="16">
        <f t="shared" si="17"/>
        <v>35</v>
      </c>
      <c r="AR31" s="16">
        <f t="shared" si="18"/>
        <v>26</v>
      </c>
      <c r="AS31" s="16">
        <f t="shared" si="19"/>
        <v>67</v>
      </c>
      <c r="AT31" s="37">
        <f t="shared" si="45"/>
        <v>67</v>
      </c>
      <c r="AU31" s="15" t="s">
        <v>0</v>
      </c>
      <c r="AV31" s="16" t="s">
        <v>1</v>
      </c>
      <c r="AW31" s="16" t="s">
        <v>2</v>
      </c>
      <c r="AX31" s="16" t="s">
        <v>3</v>
      </c>
      <c r="AY31" s="16" t="s">
        <v>4</v>
      </c>
      <c r="AZ31" s="16" t="s">
        <v>5</v>
      </c>
      <c r="BA31" s="16" t="s">
        <v>6</v>
      </c>
      <c r="BB31" s="16" t="s">
        <v>7</v>
      </c>
      <c r="BC31" s="17" t="s">
        <v>8</v>
      </c>
      <c r="BE31" s="15" t="str">
        <f t="shared" si="20"/>
        <v/>
      </c>
      <c r="BF31" s="16" t="str">
        <f t="shared" si="21"/>
        <v/>
      </c>
      <c r="BG31" s="16" t="str">
        <f t="shared" si="22"/>
        <v/>
      </c>
      <c r="BH31" s="16" t="str">
        <f t="shared" si="23"/>
        <v/>
      </c>
      <c r="BI31" s="16" t="str">
        <f t="shared" si="24"/>
        <v/>
      </c>
      <c r="BJ31" s="16" t="str">
        <f t="shared" si="25"/>
        <v/>
      </c>
      <c r="BK31" s="16" t="str">
        <f t="shared" si="26"/>
        <v/>
      </c>
      <c r="BL31" s="16" t="str">
        <f t="shared" si="27"/>
        <v/>
      </c>
      <c r="BM31" s="16" t="str">
        <f t="shared" si="28"/>
        <v/>
      </c>
      <c r="BN31" s="16" t="str">
        <f t="shared" si="29"/>
        <v/>
      </c>
      <c r="BO31" s="16" t="str">
        <f t="shared" si="30"/>
        <v/>
      </c>
      <c r="BP31" s="16" t="str">
        <f t="shared" si="31"/>
        <v/>
      </c>
      <c r="BQ31" s="16"/>
      <c r="BR31" s="16"/>
      <c r="BS31" s="16"/>
      <c r="BT31" s="16"/>
      <c r="BU31" s="16"/>
      <c r="BV31" s="16"/>
      <c r="BW31" s="16"/>
      <c r="BX31" s="17"/>
    </row>
    <row r="32" spans="1:76" x14ac:dyDescent="0.25">
      <c r="A32" s="15"/>
      <c r="B32" s="62">
        <f t="shared" si="32"/>
        <v>0</v>
      </c>
      <c r="C32" s="63" t="str">
        <f t="shared" si="33"/>
        <v>Keras</v>
      </c>
      <c r="D32" s="64">
        <f t="shared" si="34"/>
        <v>0</v>
      </c>
      <c r="E32" s="52" t="e">
        <f t="shared" si="0"/>
        <v>#N/A</v>
      </c>
      <c r="F32" s="17" t="e">
        <f t="shared" si="1"/>
        <v>#N/A</v>
      </c>
      <c r="G32" s="16"/>
      <c r="H32" s="16"/>
      <c r="I32" s="16"/>
      <c r="J32" s="16"/>
      <c r="K32" s="16"/>
      <c r="L32" s="16"/>
      <c r="M32" s="16"/>
      <c r="N32" s="16"/>
      <c r="O32" s="17"/>
      <c r="R32" s="15">
        <f t="shared" si="2"/>
        <v>0</v>
      </c>
      <c r="S32" s="16">
        <f t="shared" si="3"/>
        <v>0</v>
      </c>
      <c r="T32" s="16">
        <f t="shared" si="4"/>
        <v>0</v>
      </c>
      <c r="U32" s="16">
        <f t="shared" si="5"/>
        <v>0</v>
      </c>
      <c r="V32" s="16">
        <f t="shared" si="6"/>
        <v>0</v>
      </c>
      <c r="W32" s="16">
        <f t="shared" si="7"/>
        <v>0</v>
      </c>
      <c r="X32" s="16">
        <f t="shared" si="8"/>
        <v>0</v>
      </c>
      <c r="Y32" s="16">
        <f t="shared" si="9"/>
        <v>0</v>
      </c>
      <c r="Z32" s="17">
        <f t="shared" si="10"/>
        <v>0</v>
      </c>
      <c r="AA32" s="37">
        <f t="shared" si="35"/>
        <v>0</v>
      </c>
      <c r="AB32" s="46">
        <f t="shared" si="36"/>
        <v>1</v>
      </c>
      <c r="AC32" s="48">
        <f t="shared" si="37"/>
        <v>1</v>
      </c>
      <c r="AD32" s="48">
        <f t="shared" si="38"/>
        <v>1</v>
      </c>
      <c r="AE32" s="48">
        <f t="shared" si="39"/>
        <v>1</v>
      </c>
      <c r="AF32" s="48">
        <f t="shared" si="40"/>
        <v>1</v>
      </c>
      <c r="AG32" s="48">
        <f t="shared" si="41"/>
        <v>1</v>
      </c>
      <c r="AH32" s="48">
        <f t="shared" si="42"/>
        <v>1</v>
      </c>
      <c r="AI32" s="48">
        <f t="shared" si="43"/>
        <v>1</v>
      </c>
      <c r="AJ32" s="41">
        <f t="shared" si="44"/>
        <v>1</v>
      </c>
      <c r="AK32" s="15">
        <f t="shared" si="11"/>
        <v>20</v>
      </c>
      <c r="AL32" s="16">
        <f t="shared" si="12"/>
        <v>29</v>
      </c>
      <c r="AM32" s="16">
        <f t="shared" si="13"/>
        <v>16</v>
      </c>
      <c r="AN32" s="16">
        <f t="shared" si="14"/>
        <v>20</v>
      </c>
      <c r="AO32" s="16">
        <f t="shared" si="15"/>
        <v>64</v>
      </c>
      <c r="AP32" s="16">
        <f t="shared" si="16"/>
        <v>22</v>
      </c>
      <c r="AQ32" s="16">
        <f t="shared" si="17"/>
        <v>35</v>
      </c>
      <c r="AR32" s="16">
        <f t="shared" si="18"/>
        <v>26</v>
      </c>
      <c r="AS32" s="16">
        <f t="shared" si="19"/>
        <v>67</v>
      </c>
      <c r="AT32" s="37">
        <f t="shared" si="45"/>
        <v>67</v>
      </c>
      <c r="AU32" s="15" t="s">
        <v>0</v>
      </c>
      <c r="AV32" s="16" t="s">
        <v>1</v>
      </c>
      <c r="AW32" s="16" t="s">
        <v>2</v>
      </c>
      <c r="AX32" s="16" t="s">
        <v>3</v>
      </c>
      <c r="AY32" s="16" t="s">
        <v>4</v>
      </c>
      <c r="AZ32" s="16" t="s">
        <v>5</v>
      </c>
      <c r="BA32" s="16" t="s">
        <v>6</v>
      </c>
      <c r="BB32" s="16" t="s">
        <v>7</v>
      </c>
      <c r="BC32" s="17" t="s">
        <v>8</v>
      </c>
      <c r="BE32" s="15" t="str">
        <f t="shared" si="20"/>
        <v/>
      </c>
      <c r="BF32" s="16" t="str">
        <f t="shared" si="21"/>
        <v/>
      </c>
      <c r="BG32" s="16" t="str">
        <f t="shared" si="22"/>
        <v/>
      </c>
      <c r="BH32" s="16" t="str">
        <f t="shared" si="23"/>
        <v/>
      </c>
      <c r="BI32" s="16" t="str">
        <f t="shared" si="24"/>
        <v/>
      </c>
      <c r="BJ32" s="16" t="str">
        <f t="shared" si="25"/>
        <v/>
      </c>
      <c r="BK32" s="16" t="str">
        <f t="shared" si="26"/>
        <v/>
      </c>
      <c r="BL32" s="16" t="str">
        <f t="shared" si="27"/>
        <v/>
      </c>
      <c r="BM32" s="16" t="str">
        <f t="shared" si="28"/>
        <v/>
      </c>
      <c r="BN32" s="16" t="str">
        <f t="shared" si="29"/>
        <v/>
      </c>
      <c r="BO32" s="16" t="str">
        <f t="shared" si="30"/>
        <v/>
      </c>
      <c r="BP32" s="16" t="str">
        <f t="shared" si="31"/>
        <v/>
      </c>
      <c r="BQ32" s="16"/>
      <c r="BR32" s="16"/>
      <c r="BS32" s="16"/>
      <c r="BT32" s="16"/>
      <c r="BU32" s="16"/>
      <c r="BV32" s="16"/>
      <c r="BW32" s="16"/>
      <c r="BX32" s="17"/>
    </row>
    <row r="33" spans="1:76" x14ac:dyDescent="0.25">
      <c r="A33" s="15"/>
      <c r="B33" s="62">
        <f t="shared" si="32"/>
        <v>0</v>
      </c>
      <c r="C33" s="63" t="str">
        <f t="shared" si="33"/>
        <v>Keras</v>
      </c>
      <c r="D33" s="64">
        <f t="shared" si="34"/>
        <v>0</v>
      </c>
      <c r="E33" s="52" t="e">
        <f t="shared" si="0"/>
        <v>#N/A</v>
      </c>
      <c r="F33" s="17" t="e">
        <f t="shared" si="1"/>
        <v>#N/A</v>
      </c>
      <c r="G33" s="16"/>
      <c r="H33" s="16"/>
      <c r="I33" s="16"/>
      <c r="J33" s="16"/>
      <c r="K33" s="16"/>
      <c r="L33" s="16"/>
      <c r="M33" s="16"/>
      <c r="N33" s="16"/>
      <c r="O33" s="17"/>
      <c r="R33" s="15">
        <f t="shared" si="2"/>
        <v>0</v>
      </c>
      <c r="S33" s="16">
        <f t="shared" si="3"/>
        <v>0</v>
      </c>
      <c r="T33" s="16">
        <f t="shared" si="4"/>
        <v>0</v>
      </c>
      <c r="U33" s="16">
        <f t="shared" si="5"/>
        <v>0</v>
      </c>
      <c r="V33" s="16">
        <f t="shared" si="6"/>
        <v>0</v>
      </c>
      <c r="W33" s="16">
        <f t="shared" si="7"/>
        <v>0</v>
      </c>
      <c r="X33" s="16">
        <f t="shared" si="8"/>
        <v>0</v>
      </c>
      <c r="Y33" s="16">
        <f t="shared" si="9"/>
        <v>0</v>
      </c>
      <c r="Z33" s="17">
        <f t="shared" si="10"/>
        <v>0</v>
      </c>
      <c r="AA33" s="37">
        <f t="shared" si="35"/>
        <v>0</v>
      </c>
      <c r="AB33" s="46">
        <f t="shared" si="36"/>
        <v>1</v>
      </c>
      <c r="AC33" s="48">
        <f t="shared" si="37"/>
        <v>1</v>
      </c>
      <c r="AD33" s="48">
        <f t="shared" si="38"/>
        <v>1</v>
      </c>
      <c r="AE33" s="48">
        <f t="shared" si="39"/>
        <v>1</v>
      </c>
      <c r="AF33" s="48">
        <f t="shared" si="40"/>
        <v>1</v>
      </c>
      <c r="AG33" s="48">
        <f t="shared" si="41"/>
        <v>1</v>
      </c>
      <c r="AH33" s="48">
        <f t="shared" si="42"/>
        <v>1</v>
      </c>
      <c r="AI33" s="48">
        <f t="shared" si="43"/>
        <v>1</v>
      </c>
      <c r="AJ33" s="41">
        <f t="shared" si="44"/>
        <v>1</v>
      </c>
      <c r="AK33" s="15">
        <f t="shared" si="11"/>
        <v>20</v>
      </c>
      <c r="AL33" s="16">
        <f t="shared" si="12"/>
        <v>29</v>
      </c>
      <c r="AM33" s="16">
        <f t="shared" si="13"/>
        <v>16</v>
      </c>
      <c r="AN33" s="16">
        <f t="shared" si="14"/>
        <v>20</v>
      </c>
      <c r="AO33" s="16">
        <f t="shared" si="15"/>
        <v>64</v>
      </c>
      <c r="AP33" s="16">
        <f t="shared" si="16"/>
        <v>22</v>
      </c>
      <c r="AQ33" s="16">
        <f t="shared" si="17"/>
        <v>35</v>
      </c>
      <c r="AR33" s="16">
        <f t="shared" si="18"/>
        <v>26</v>
      </c>
      <c r="AS33" s="16">
        <f t="shared" si="19"/>
        <v>67</v>
      </c>
      <c r="AT33" s="37">
        <f t="shared" si="45"/>
        <v>67</v>
      </c>
      <c r="AU33" s="15" t="s">
        <v>0</v>
      </c>
      <c r="AV33" s="16" t="s">
        <v>1</v>
      </c>
      <c r="AW33" s="16" t="s">
        <v>2</v>
      </c>
      <c r="AX33" s="16" t="s">
        <v>3</v>
      </c>
      <c r="AY33" s="16" t="s">
        <v>4</v>
      </c>
      <c r="AZ33" s="16" t="s">
        <v>5</v>
      </c>
      <c r="BA33" s="16" t="s">
        <v>6</v>
      </c>
      <c r="BB33" s="16" t="s">
        <v>7</v>
      </c>
      <c r="BC33" s="17" t="s">
        <v>8</v>
      </c>
      <c r="BE33" s="15" t="str">
        <f t="shared" si="20"/>
        <v/>
      </c>
      <c r="BF33" s="16" t="str">
        <f t="shared" si="21"/>
        <v/>
      </c>
      <c r="BG33" s="16" t="str">
        <f t="shared" si="22"/>
        <v/>
      </c>
      <c r="BH33" s="16" t="str">
        <f t="shared" si="23"/>
        <v/>
      </c>
      <c r="BI33" s="16" t="str">
        <f t="shared" si="24"/>
        <v/>
      </c>
      <c r="BJ33" s="16" t="str">
        <f t="shared" si="25"/>
        <v/>
      </c>
      <c r="BK33" s="16" t="str">
        <f t="shared" si="26"/>
        <v/>
      </c>
      <c r="BL33" s="16" t="str">
        <f t="shared" si="27"/>
        <v/>
      </c>
      <c r="BM33" s="16" t="str">
        <f t="shared" si="28"/>
        <v/>
      </c>
      <c r="BN33" s="16" t="str">
        <f t="shared" si="29"/>
        <v/>
      </c>
      <c r="BO33" s="16" t="str">
        <f t="shared" si="30"/>
        <v/>
      </c>
      <c r="BP33" s="16" t="str">
        <f t="shared" si="31"/>
        <v/>
      </c>
      <c r="BQ33" s="16"/>
      <c r="BR33" s="16"/>
      <c r="BS33" s="16"/>
      <c r="BT33" s="16"/>
      <c r="BU33" s="16"/>
      <c r="BV33" s="16"/>
      <c r="BW33" s="16"/>
      <c r="BX33" s="17"/>
    </row>
    <row r="34" spans="1:76" x14ac:dyDescent="0.25">
      <c r="A34" s="15"/>
      <c r="B34" s="62">
        <f t="shared" si="32"/>
        <v>0</v>
      </c>
      <c r="C34" s="63" t="str">
        <f t="shared" si="33"/>
        <v>Keras</v>
      </c>
      <c r="D34" s="64">
        <f t="shared" si="34"/>
        <v>0</v>
      </c>
      <c r="E34" s="52" t="e">
        <f t="shared" si="0"/>
        <v>#N/A</v>
      </c>
      <c r="F34" s="17" t="e">
        <f t="shared" si="1"/>
        <v>#N/A</v>
      </c>
      <c r="G34" s="16"/>
      <c r="H34" s="16"/>
      <c r="I34" s="16"/>
      <c r="J34" s="16"/>
      <c r="K34" s="16"/>
      <c r="L34" s="16"/>
      <c r="M34" s="16"/>
      <c r="N34" s="16"/>
      <c r="O34" s="17"/>
      <c r="R34" s="15">
        <f t="shared" si="2"/>
        <v>0</v>
      </c>
      <c r="S34" s="16">
        <f t="shared" si="3"/>
        <v>0</v>
      </c>
      <c r="T34" s="16">
        <f t="shared" si="4"/>
        <v>0</v>
      </c>
      <c r="U34" s="16">
        <f t="shared" si="5"/>
        <v>0</v>
      </c>
      <c r="V34" s="16">
        <f t="shared" si="6"/>
        <v>0</v>
      </c>
      <c r="W34" s="16">
        <f t="shared" si="7"/>
        <v>0</v>
      </c>
      <c r="X34" s="16">
        <f t="shared" si="8"/>
        <v>0</v>
      </c>
      <c r="Y34" s="16">
        <f t="shared" si="9"/>
        <v>0</v>
      </c>
      <c r="Z34" s="17">
        <f t="shared" si="10"/>
        <v>0</v>
      </c>
      <c r="AA34" s="37">
        <f t="shared" si="35"/>
        <v>0</v>
      </c>
      <c r="AB34" s="46">
        <f t="shared" si="36"/>
        <v>1</v>
      </c>
      <c r="AC34" s="48">
        <f t="shared" si="37"/>
        <v>1</v>
      </c>
      <c r="AD34" s="48">
        <f t="shared" si="38"/>
        <v>1</v>
      </c>
      <c r="AE34" s="48">
        <f t="shared" si="39"/>
        <v>1</v>
      </c>
      <c r="AF34" s="48">
        <f t="shared" si="40"/>
        <v>1</v>
      </c>
      <c r="AG34" s="48">
        <f t="shared" si="41"/>
        <v>1</v>
      </c>
      <c r="AH34" s="48">
        <f t="shared" si="42"/>
        <v>1</v>
      </c>
      <c r="AI34" s="48">
        <f t="shared" si="43"/>
        <v>1</v>
      </c>
      <c r="AJ34" s="41">
        <f t="shared" si="44"/>
        <v>1</v>
      </c>
      <c r="AK34" s="15">
        <f t="shared" si="11"/>
        <v>20</v>
      </c>
      <c r="AL34" s="16">
        <f t="shared" si="12"/>
        <v>29</v>
      </c>
      <c r="AM34" s="16">
        <f t="shared" si="13"/>
        <v>16</v>
      </c>
      <c r="AN34" s="16">
        <f t="shared" si="14"/>
        <v>20</v>
      </c>
      <c r="AO34" s="16">
        <f t="shared" si="15"/>
        <v>64</v>
      </c>
      <c r="AP34" s="16">
        <f t="shared" si="16"/>
        <v>22</v>
      </c>
      <c r="AQ34" s="16">
        <f t="shared" si="17"/>
        <v>35</v>
      </c>
      <c r="AR34" s="16">
        <f t="shared" si="18"/>
        <v>26</v>
      </c>
      <c r="AS34" s="16">
        <f t="shared" si="19"/>
        <v>67</v>
      </c>
      <c r="AT34" s="37">
        <f t="shared" si="45"/>
        <v>67</v>
      </c>
      <c r="AU34" s="15" t="s">
        <v>0</v>
      </c>
      <c r="AV34" s="16" t="s">
        <v>1</v>
      </c>
      <c r="AW34" s="16" t="s">
        <v>2</v>
      </c>
      <c r="AX34" s="16" t="s">
        <v>3</v>
      </c>
      <c r="AY34" s="16" t="s">
        <v>4</v>
      </c>
      <c r="AZ34" s="16" t="s">
        <v>5</v>
      </c>
      <c r="BA34" s="16" t="s">
        <v>6</v>
      </c>
      <c r="BB34" s="16" t="s">
        <v>7</v>
      </c>
      <c r="BC34" s="17" t="s">
        <v>8</v>
      </c>
      <c r="BE34" s="15" t="str">
        <f t="shared" si="20"/>
        <v/>
      </c>
      <c r="BF34" s="16" t="str">
        <f t="shared" si="21"/>
        <v/>
      </c>
      <c r="BG34" s="16" t="str">
        <f t="shared" si="22"/>
        <v/>
      </c>
      <c r="BH34" s="16" t="str">
        <f t="shared" si="23"/>
        <v/>
      </c>
      <c r="BI34" s="16" t="str">
        <f t="shared" si="24"/>
        <v/>
      </c>
      <c r="BJ34" s="16" t="str">
        <f t="shared" si="25"/>
        <v/>
      </c>
      <c r="BK34" s="16" t="str">
        <f t="shared" si="26"/>
        <v/>
      </c>
      <c r="BL34" s="16" t="str">
        <f t="shared" si="27"/>
        <v/>
      </c>
      <c r="BM34" s="16" t="str">
        <f t="shared" si="28"/>
        <v/>
      </c>
      <c r="BN34" s="16" t="str">
        <f t="shared" si="29"/>
        <v/>
      </c>
      <c r="BO34" s="16" t="str">
        <f t="shared" si="30"/>
        <v/>
      </c>
      <c r="BP34" s="16" t="str">
        <f t="shared" si="31"/>
        <v/>
      </c>
      <c r="BQ34" s="16"/>
      <c r="BR34" s="16"/>
      <c r="BS34" s="16"/>
      <c r="BT34" s="16"/>
      <c r="BU34" s="16"/>
      <c r="BV34" s="16"/>
      <c r="BW34" s="16"/>
      <c r="BX34" s="17"/>
    </row>
    <row r="35" spans="1:76" x14ac:dyDescent="0.25">
      <c r="A35" s="15"/>
      <c r="B35" s="62">
        <f t="shared" si="32"/>
        <v>0</v>
      </c>
      <c r="C35" s="63" t="str">
        <f t="shared" si="33"/>
        <v>Keras</v>
      </c>
      <c r="D35" s="64">
        <f t="shared" si="34"/>
        <v>0</v>
      </c>
      <c r="E35" s="52" t="e">
        <f t="shared" si="0"/>
        <v>#N/A</v>
      </c>
      <c r="F35" s="17" t="e">
        <f t="shared" si="1"/>
        <v>#N/A</v>
      </c>
      <c r="G35" s="16"/>
      <c r="H35" s="16"/>
      <c r="I35" s="16"/>
      <c r="J35" s="16"/>
      <c r="K35" s="16"/>
      <c r="L35" s="16"/>
      <c r="M35" s="16"/>
      <c r="N35" s="16"/>
      <c r="O35" s="17"/>
      <c r="R35" s="15">
        <f t="shared" si="2"/>
        <v>0</v>
      </c>
      <c r="S35" s="16">
        <f t="shared" si="3"/>
        <v>0</v>
      </c>
      <c r="T35" s="16">
        <f t="shared" si="4"/>
        <v>0</v>
      </c>
      <c r="U35" s="16">
        <f t="shared" si="5"/>
        <v>0</v>
      </c>
      <c r="V35" s="16">
        <f t="shared" si="6"/>
        <v>0</v>
      </c>
      <c r="W35" s="16">
        <f t="shared" si="7"/>
        <v>0</v>
      </c>
      <c r="X35" s="16">
        <f t="shared" si="8"/>
        <v>0</v>
      </c>
      <c r="Y35" s="16">
        <f t="shared" si="9"/>
        <v>0</v>
      </c>
      <c r="Z35" s="17">
        <f t="shared" si="10"/>
        <v>0</v>
      </c>
      <c r="AA35" s="37">
        <f t="shared" si="35"/>
        <v>0</v>
      </c>
      <c r="AB35" s="46">
        <f t="shared" si="36"/>
        <v>1</v>
      </c>
      <c r="AC35" s="48">
        <f t="shared" si="37"/>
        <v>1</v>
      </c>
      <c r="AD35" s="48">
        <f t="shared" si="38"/>
        <v>1</v>
      </c>
      <c r="AE35" s="48">
        <f t="shared" si="39"/>
        <v>1</v>
      </c>
      <c r="AF35" s="48">
        <f t="shared" si="40"/>
        <v>1</v>
      </c>
      <c r="AG35" s="48">
        <f t="shared" si="41"/>
        <v>1</v>
      </c>
      <c r="AH35" s="48">
        <f t="shared" si="42"/>
        <v>1</v>
      </c>
      <c r="AI35" s="48">
        <f t="shared" si="43"/>
        <v>1</v>
      </c>
      <c r="AJ35" s="41">
        <f t="shared" si="44"/>
        <v>1</v>
      </c>
      <c r="AK35" s="15">
        <f t="shared" si="11"/>
        <v>20</v>
      </c>
      <c r="AL35" s="16">
        <f t="shared" si="12"/>
        <v>29</v>
      </c>
      <c r="AM35" s="16">
        <f t="shared" si="13"/>
        <v>16</v>
      </c>
      <c r="AN35" s="16">
        <f t="shared" si="14"/>
        <v>20</v>
      </c>
      <c r="AO35" s="16">
        <f t="shared" si="15"/>
        <v>64</v>
      </c>
      <c r="AP35" s="16">
        <f t="shared" si="16"/>
        <v>22</v>
      </c>
      <c r="AQ35" s="16">
        <f t="shared" si="17"/>
        <v>35</v>
      </c>
      <c r="AR35" s="16">
        <f t="shared" si="18"/>
        <v>26</v>
      </c>
      <c r="AS35" s="16">
        <f t="shared" si="19"/>
        <v>67</v>
      </c>
      <c r="AT35" s="37">
        <f t="shared" si="45"/>
        <v>67</v>
      </c>
      <c r="AU35" s="15" t="s">
        <v>0</v>
      </c>
      <c r="AV35" s="16" t="s">
        <v>1</v>
      </c>
      <c r="AW35" s="16" t="s">
        <v>2</v>
      </c>
      <c r="AX35" s="16" t="s">
        <v>3</v>
      </c>
      <c r="AY35" s="16" t="s">
        <v>4</v>
      </c>
      <c r="AZ35" s="16" t="s">
        <v>5</v>
      </c>
      <c r="BA35" s="16" t="s">
        <v>6</v>
      </c>
      <c r="BB35" s="16" t="s">
        <v>7</v>
      </c>
      <c r="BC35" s="17" t="s">
        <v>8</v>
      </c>
      <c r="BE35" s="15" t="str">
        <f t="shared" si="20"/>
        <v/>
      </c>
      <c r="BF35" s="16" t="str">
        <f t="shared" si="21"/>
        <v/>
      </c>
      <c r="BG35" s="16" t="str">
        <f t="shared" si="22"/>
        <v/>
      </c>
      <c r="BH35" s="16" t="str">
        <f t="shared" si="23"/>
        <v/>
      </c>
      <c r="BI35" s="16" t="str">
        <f t="shared" si="24"/>
        <v/>
      </c>
      <c r="BJ35" s="16" t="str">
        <f t="shared" si="25"/>
        <v/>
      </c>
      <c r="BK35" s="16" t="str">
        <f t="shared" si="26"/>
        <v/>
      </c>
      <c r="BL35" s="16" t="str">
        <f t="shared" si="27"/>
        <v/>
      </c>
      <c r="BM35" s="16" t="str">
        <f t="shared" si="28"/>
        <v/>
      </c>
      <c r="BN35" s="16" t="str">
        <f t="shared" si="29"/>
        <v/>
      </c>
      <c r="BO35" s="16" t="str">
        <f t="shared" si="30"/>
        <v/>
      </c>
      <c r="BP35" s="16" t="str">
        <f t="shared" si="31"/>
        <v/>
      </c>
      <c r="BQ35" s="16"/>
      <c r="BR35" s="16"/>
      <c r="BS35" s="16"/>
      <c r="BT35" s="16"/>
      <c r="BU35" s="16"/>
      <c r="BV35" s="16"/>
      <c r="BW35" s="16"/>
      <c r="BX35" s="17"/>
    </row>
    <row r="36" spans="1:76" x14ac:dyDescent="0.25">
      <c r="A36" s="15"/>
      <c r="B36" s="62">
        <f t="shared" si="32"/>
        <v>0</v>
      </c>
      <c r="C36" s="63" t="str">
        <f t="shared" si="33"/>
        <v>Keras</v>
      </c>
      <c r="D36" s="64">
        <f t="shared" si="34"/>
        <v>0</v>
      </c>
      <c r="E36" s="52" t="e">
        <f t="shared" si="0"/>
        <v>#N/A</v>
      </c>
      <c r="F36" s="17" t="e">
        <f t="shared" si="1"/>
        <v>#N/A</v>
      </c>
      <c r="G36" s="16"/>
      <c r="H36" s="16"/>
      <c r="I36" s="16"/>
      <c r="J36" s="16"/>
      <c r="K36" s="16"/>
      <c r="L36" s="16"/>
      <c r="M36" s="16"/>
      <c r="N36" s="16"/>
      <c r="O36" s="17"/>
      <c r="R36" s="15">
        <f t="shared" si="2"/>
        <v>0</v>
      </c>
      <c r="S36" s="16">
        <f t="shared" si="3"/>
        <v>0</v>
      </c>
      <c r="T36" s="16">
        <f t="shared" si="4"/>
        <v>0</v>
      </c>
      <c r="U36" s="16">
        <f t="shared" si="5"/>
        <v>0</v>
      </c>
      <c r="V36" s="16">
        <f t="shared" si="6"/>
        <v>0</v>
      </c>
      <c r="W36" s="16">
        <f t="shared" si="7"/>
        <v>0</v>
      </c>
      <c r="X36" s="16">
        <f t="shared" si="8"/>
        <v>0</v>
      </c>
      <c r="Y36" s="16">
        <f t="shared" si="9"/>
        <v>0</v>
      </c>
      <c r="Z36" s="17">
        <f t="shared" si="10"/>
        <v>0</v>
      </c>
      <c r="AA36" s="37">
        <f t="shared" si="35"/>
        <v>0</v>
      </c>
      <c r="AB36" s="46">
        <f t="shared" si="36"/>
        <v>1</v>
      </c>
      <c r="AC36" s="48">
        <f t="shared" si="37"/>
        <v>1</v>
      </c>
      <c r="AD36" s="48">
        <f t="shared" si="38"/>
        <v>1</v>
      </c>
      <c r="AE36" s="48">
        <f t="shared" si="39"/>
        <v>1</v>
      </c>
      <c r="AF36" s="48">
        <f t="shared" si="40"/>
        <v>1</v>
      </c>
      <c r="AG36" s="48">
        <f t="shared" si="41"/>
        <v>1</v>
      </c>
      <c r="AH36" s="48">
        <f t="shared" si="42"/>
        <v>1</v>
      </c>
      <c r="AI36" s="48">
        <f t="shared" si="43"/>
        <v>1</v>
      </c>
      <c r="AJ36" s="41">
        <f t="shared" si="44"/>
        <v>1</v>
      </c>
      <c r="AK36" s="15">
        <f t="shared" si="11"/>
        <v>20</v>
      </c>
      <c r="AL36" s="16">
        <f t="shared" si="12"/>
        <v>29</v>
      </c>
      <c r="AM36" s="16">
        <f t="shared" si="13"/>
        <v>16</v>
      </c>
      <c r="AN36" s="16">
        <f t="shared" si="14"/>
        <v>20</v>
      </c>
      <c r="AO36" s="16">
        <f t="shared" si="15"/>
        <v>64</v>
      </c>
      <c r="AP36" s="16">
        <f t="shared" si="16"/>
        <v>22</v>
      </c>
      <c r="AQ36" s="16">
        <f t="shared" si="17"/>
        <v>35</v>
      </c>
      <c r="AR36" s="16">
        <f t="shared" si="18"/>
        <v>26</v>
      </c>
      <c r="AS36" s="16">
        <f t="shared" si="19"/>
        <v>67</v>
      </c>
      <c r="AT36" s="37">
        <f t="shared" si="45"/>
        <v>67</v>
      </c>
      <c r="AU36" s="15" t="s">
        <v>0</v>
      </c>
      <c r="AV36" s="16" t="s">
        <v>1</v>
      </c>
      <c r="AW36" s="16" t="s">
        <v>2</v>
      </c>
      <c r="AX36" s="16" t="s">
        <v>3</v>
      </c>
      <c r="AY36" s="16" t="s">
        <v>4</v>
      </c>
      <c r="AZ36" s="16" t="s">
        <v>5</v>
      </c>
      <c r="BA36" s="16" t="s">
        <v>6</v>
      </c>
      <c r="BB36" s="16" t="s">
        <v>7</v>
      </c>
      <c r="BC36" s="17" t="s">
        <v>8</v>
      </c>
      <c r="BE36" s="15" t="str">
        <f t="shared" si="20"/>
        <v/>
      </c>
      <c r="BF36" s="16" t="str">
        <f t="shared" si="21"/>
        <v/>
      </c>
      <c r="BG36" s="16" t="str">
        <f t="shared" si="22"/>
        <v/>
      </c>
      <c r="BH36" s="16" t="str">
        <f t="shared" si="23"/>
        <v/>
      </c>
      <c r="BI36" s="16" t="str">
        <f t="shared" si="24"/>
        <v/>
      </c>
      <c r="BJ36" s="16" t="str">
        <f t="shared" si="25"/>
        <v/>
      </c>
      <c r="BK36" s="16" t="str">
        <f t="shared" si="26"/>
        <v/>
      </c>
      <c r="BL36" s="16" t="str">
        <f t="shared" si="27"/>
        <v/>
      </c>
      <c r="BM36" s="16" t="str">
        <f t="shared" si="28"/>
        <v/>
      </c>
      <c r="BN36" s="16" t="str">
        <f t="shared" si="29"/>
        <v/>
      </c>
      <c r="BO36" s="16" t="str">
        <f t="shared" si="30"/>
        <v/>
      </c>
      <c r="BP36" s="16" t="str">
        <f t="shared" si="31"/>
        <v/>
      </c>
      <c r="BQ36" s="16"/>
      <c r="BR36" s="16"/>
      <c r="BS36" s="16"/>
      <c r="BT36" s="16"/>
      <c r="BU36" s="16"/>
      <c r="BV36" s="16"/>
      <c r="BW36" s="16"/>
      <c r="BX36" s="17"/>
    </row>
    <row r="37" spans="1:76" x14ac:dyDescent="0.25">
      <c r="A37" s="15"/>
      <c r="B37" s="62">
        <f t="shared" si="32"/>
        <v>0</v>
      </c>
      <c r="C37" s="63" t="str">
        <f t="shared" si="33"/>
        <v>Keras</v>
      </c>
      <c r="D37" s="64">
        <f t="shared" si="34"/>
        <v>0</v>
      </c>
      <c r="E37" s="52" t="e">
        <f t="shared" si="0"/>
        <v>#N/A</v>
      </c>
      <c r="F37" s="17" t="e">
        <f t="shared" si="1"/>
        <v>#N/A</v>
      </c>
      <c r="G37" s="16"/>
      <c r="H37" s="16"/>
      <c r="I37" s="16"/>
      <c r="J37" s="16"/>
      <c r="K37" s="16"/>
      <c r="L37" s="16"/>
      <c r="M37" s="16"/>
      <c r="N37" s="16"/>
      <c r="O37" s="17"/>
      <c r="R37" s="15">
        <f t="shared" si="2"/>
        <v>0</v>
      </c>
      <c r="S37" s="16">
        <f t="shared" si="3"/>
        <v>0</v>
      </c>
      <c r="T37" s="16">
        <f t="shared" si="4"/>
        <v>0</v>
      </c>
      <c r="U37" s="16">
        <f t="shared" si="5"/>
        <v>0</v>
      </c>
      <c r="V37" s="16">
        <f t="shared" si="6"/>
        <v>0</v>
      </c>
      <c r="W37" s="16">
        <f t="shared" si="7"/>
        <v>0</v>
      </c>
      <c r="X37" s="16">
        <f t="shared" si="8"/>
        <v>0</v>
      </c>
      <c r="Y37" s="16">
        <f t="shared" si="9"/>
        <v>0</v>
      </c>
      <c r="Z37" s="17">
        <f t="shared" si="10"/>
        <v>0</v>
      </c>
      <c r="AA37" s="37">
        <f t="shared" si="35"/>
        <v>0</v>
      </c>
      <c r="AB37" s="46">
        <f t="shared" si="36"/>
        <v>1</v>
      </c>
      <c r="AC37" s="48">
        <f t="shared" si="37"/>
        <v>1</v>
      </c>
      <c r="AD37" s="48">
        <f t="shared" si="38"/>
        <v>1</v>
      </c>
      <c r="AE37" s="48">
        <f t="shared" si="39"/>
        <v>1</v>
      </c>
      <c r="AF37" s="48">
        <f t="shared" si="40"/>
        <v>1</v>
      </c>
      <c r="AG37" s="48">
        <f t="shared" si="41"/>
        <v>1</v>
      </c>
      <c r="AH37" s="48">
        <f t="shared" si="42"/>
        <v>1</v>
      </c>
      <c r="AI37" s="48">
        <f t="shared" si="43"/>
        <v>1</v>
      </c>
      <c r="AJ37" s="41">
        <f t="shared" si="44"/>
        <v>1</v>
      </c>
      <c r="AK37" s="15">
        <f t="shared" si="11"/>
        <v>20</v>
      </c>
      <c r="AL37" s="16">
        <f t="shared" si="12"/>
        <v>29</v>
      </c>
      <c r="AM37" s="16">
        <f t="shared" si="13"/>
        <v>16</v>
      </c>
      <c r="AN37" s="16">
        <f t="shared" si="14"/>
        <v>20</v>
      </c>
      <c r="AO37" s="16">
        <f t="shared" si="15"/>
        <v>64</v>
      </c>
      <c r="AP37" s="16">
        <f t="shared" si="16"/>
        <v>22</v>
      </c>
      <c r="AQ37" s="16">
        <f t="shared" si="17"/>
        <v>35</v>
      </c>
      <c r="AR37" s="16">
        <f t="shared" si="18"/>
        <v>26</v>
      </c>
      <c r="AS37" s="16">
        <f t="shared" si="19"/>
        <v>67</v>
      </c>
      <c r="AT37" s="37">
        <f t="shared" si="45"/>
        <v>67</v>
      </c>
      <c r="AU37" s="15" t="s">
        <v>0</v>
      </c>
      <c r="AV37" s="16" t="s">
        <v>1</v>
      </c>
      <c r="AW37" s="16" t="s">
        <v>2</v>
      </c>
      <c r="AX37" s="16" t="s">
        <v>3</v>
      </c>
      <c r="AY37" s="16" t="s">
        <v>4</v>
      </c>
      <c r="AZ37" s="16" t="s">
        <v>5</v>
      </c>
      <c r="BA37" s="16" t="s">
        <v>6</v>
      </c>
      <c r="BB37" s="16" t="s">
        <v>7</v>
      </c>
      <c r="BC37" s="17" t="s">
        <v>8</v>
      </c>
      <c r="BE37" s="15" t="str">
        <f t="shared" si="20"/>
        <v/>
      </c>
      <c r="BF37" s="16" t="str">
        <f t="shared" si="21"/>
        <v/>
      </c>
      <c r="BG37" s="16" t="str">
        <f t="shared" si="22"/>
        <v/>
      </c>
      <c r="BH37" s="16" t="str">
        <f t="shared" si="23"/>
        <v/>
      </c>
      <c r="BI37" s="16" t="str">
        <f t="shared" si="24"/>
        <v/>
      </c>
      <c r="BJ37" s="16" t="str">
        <f t="shared" si="25"/>
        <v/>
      </c>
      <c r="BK37" s="16" t="str">
        <f t="shared" si="26"/>
        <v/>
      </c>
      <c r="BL37" s="16" t="str">
        <f t="shared" si="27"/>
        <v/>
      </c>
      <c r="BM37" s="16" t="str">
        <f t="shared" si="28"/>
        <v/>
      </c>
      <c r="BN37" s="16" t="str">
        <f t="shared" si="29"/>
        <v/>
      </c>
      <c r="BO37" s="16" t="str">
        <f t="shared" si="30"/>
        <v/>
      </c>
      <c r="BP37" s="16" t="str">
        <f t="shared" si="31"/>
        <v/>
      </c>
      <c r="BQ37" s="16"/>
      <c r="BR37" s="16"/>
      <c r="BS37" s="16"/>
      <c r="BT37" s="16"/>
      <c r="BU37" s="16"/>
      <c r="BV37" s="16"/>
      <c r="BW37" s="16"/>
      <c r="BX37" s="17"/>
    </row>
    <row r="38" spans="1:76" x14ac:dyDescent="0.25">
      <c r="A38" s="15"/>
      <c r="B38" s="62">
        <f t="shared" si="32"/>
        <v>0</v>
      </c>
      <c r="C38" s="63" t="str">
        <f t="shared" si="33"/>
        <v>Keras</v>
      </c>
      <c r="D38" s="64">
        <f t="shared" si="34"/>
        <v>0</v>
      </c>
      <c r="E38" s="52" t="e">
        <f t="shared" si="0"/>
        <v>#N/A</v>
      </c>
      <c r="F38" s="17" t="e">
        <f t="shared" si="1"/>
        <v>#N/A</v>
      </c>
      <c r="G38" s="16"/>
      <c r="H38" s="16"/>
      <c r="I38" s="16"/>
      <c r="J38" s="16"/>
      <c r="K38" s="16"/>
      <c r="L38" s="16"/>
      <c r="M38" s="16"/>
      <c r="N38" s="16"/>
      <c r="O38" s="17"/>
      <c r="R38" s="15">
        <f t="shared" si="2"/>
        <v>0</v>
      </c>
      <c r="S38" s="16">
        <f t="shared" si="3"/>
        <v>0</v>
      </c>
      <c r="T38" s="16">
        <f t="shared" si="4"/>
        <v>0</v>
      </c>
      <c r="U38" s="16">
        <f t="shared" si="5"/>
        <v>0</v>
      </c>
      <c r="V38" s="16">
        <f t="shared" si="6"/>
        <v>0</v>
      </c>
      <c r="W38" s="16">
        <f t="shared" si="7"/>
        <v>0</v>
      </c>
      <c r="X38" s="16">
        <f t="shared" si="8"/>
        <v>0</v>
      </c>
      <c r="Y38" s="16">
        <f t="shared" si="9"/>
        <v>0</v>
      </c>
      <c r="Z38" s="17">
        <f t="shared" si="10"/>
        <v>0</v>
      </c>
      <c r="AA38" s="37">
        <f t="shared" si="35"/>
        <v>0</v>
      </c>
      <c r="AB38" s="46">
        <f t="shared" si="36"/>
        <v>1</v>
      </c>
      <c r="AC38" s="48">
        <f t="shared" si="37"/>
        <v>1</v>
      </c>
      <c r="AD38" s="48">
        <f t="shared" si="38"/>
        <v>1</v>
      </c>
      <c r="AE38" s="48">
        <f t="shared" si="39"/>
        <v>1</v>
      </c>
      <c r="AF38" s="48">
        <f t="shared" si="40"/>
        <v>1</v>
      </c>
      <c r="AG38" s="48">
        <f t="shared" si="41"/>
        <v>1</v>
      </c>
      <c r="AH38" s="48">
        <f t="shared" si="42"/>
        <v>1</v>
      </c>
      <c r="AI38" s="48">
        <f t="shared" si="43"/>
        <v>1</v>
      </c>
      <c r="AJ38" s="41">
        <f t="shared" si="44"/>
        <v>1</v>
      </c>
      <c r="AK38" s="15">
        <f t="shared" si="11"/>
        <v>20</v>
      </c>
      <c r="AL38" s="16">
        <f t="shared" si="12"/>
        <v>29</v>
      </c>
      <c r="AM38" s="16">
        <f t="shared" si="13"/>
        <v>16</v>
      </c>
      <c r="AN38" s="16">
        <f t="shared" si="14"/>
        <v>20</v>
      </c>
      <c r="AO38" s="16">
        <f t="shared" si="15"/>
        <v>64</v>
      </c>
      <c r="AP38" s="16">
        <f t="shared" si="16"/>
        <v>22</v>
      </c>
      <c r="AQ38" s="16">
        <f t="shared" si="17"/>
        <v>35</v>
      </c>
      <c r="AR38" s="16">
        <f t="shared" si="18"/>
        <v>26</v>
      </c>
      <c r="AS38" s="16">
        <f t="shared" si="19"/>
        <v>67</v>
      </c>
      <c r="AT38" s="37">
        <f t="shared" si="45"/>
        <v>67</v>
      </c>
      <c r="AU38" s="15" t="s">
        <v>0</v>
      </c>
      <c r="AV38" s="16" t="s">
        <v>1</v>
      </c>
      <c r="AW38" s="16" t="s">
        <v>2</v>
      </c>
      <c r="AX38" s="16" t="s">
        <v>3</v>
      </c>
      <c r="AY38" s="16" t="s">
        <v>4</v>
      </c>
      <c r="AZ38" s="16" t="s">
        <v>5</v>
      </c>
      <c r="BA38" s="16" t="s">
        <v>6</v>
      </c>
      <c r="BB38" s="16" t="s">
        <v>7</v>
      </c>
      <c r="BC38" s="17" t="s">
        <v>8</v>
      </c>
      <c r="BE38" s="15" t="str">
        <f t="shared" si="20"/>
        <v/>
      </c>
      <c r="BF38" s="16" t="str">
        <f t="shared" si="21"/>
        <v/>
      </c>
      <c r="BG38" s="16" t="str">
        <f t="shared" si="22"/>
        <v/>
      </c>
      <c r="BH38" s="16" t="str">
        <f t="shared" si="23"/>
        <v/>
      </c>
      <c r="BI38" s="16" t="str">
        <f t="shared" si="24"/>
        <v/>
      </c>
      <c r="BJ38" s="16" t="str">
        <f t="shared" si="25"/>
        <v/>
      </c>
      <c r="BK38" s="16" t="str">
        <f t="shared" si="26"/>
        <v/>
      </c>
      <c r="BL38" s="16" t="str">
        <f t="shared" si="27"/>
        <v/>
      </c>
      <c r="BM38" s="16" t="str">
        <f t="shared" si="28"/>
        <v/>
      </c>
      <c r="BN38" s="16" t="str">
        <f t="shared" si="29"/>
        <v/>
      </c>
      <c r="BO38" s="16" t="str">
        <f t="shared" si="30"/>
        <v/>
      </c>
      <c r="BP38" s="16" t="str">
        <f t="shared" si="31"/>
        <v/>
      </c>
      <c r="BQ38" s="16"/>
      <c r="BR38" s="16"/>
      <c r="BS38" s="16"/>
      <c r="BT38" s="16"/>
      <c r="BU38" s="16"/>
      <c r="BV38" s="16"/>
      <c r="BW38" s="16"/>
      <c r="BX38" s="17"/>
    </row>
    <row r="39" spans="1:76" x14ac:dyDescent="0.25">
      <c r="A39" s="15"/>
      <c r="B39" s="62">
        <f t="shared" si="32"/>
        <v>0</v>
      </c>
      <c r="C39" s="63" t="str">
        <f t="shared" si="33"/>
        <v>Keras</v>
      </c>
      <c r="D39" s="64">
        <f t="shared" si="34"/>
        <v>0</v>
      </c>
      <c r="E39" s="52" t="e">
        <f t="shared" si="0"/>
        <v>#N/A</v>
      </c>
      <c r="F39" s="17" t="e">
        <f t="shared" si="1"/>
        <v>#N/A</v>
      </c>
      <c r="G39" s="16"/>
      <c r="H39" s="16"/>
      <c r="I39" s="16"/>
      <c r="J39" s="16"/>
      <c r="K39" s="16"/>
      <c r="L39" s="16"/>
      <c r="M39" s="16"/>
      <c r="N39" s="16"/>
      <c r="O39" s="17"/>
      <c r="R39" s="15">
        <f t="shared" si="2"/>
        <v>0</v>
      </c>
      <c r="S39" s="16">
        <f t="shared" si="3"/>
        <v>0</v>
      </c>
      <c r="T39" s="16">
        <f t="shared" si="4"/>
        <v>0</v>
      </c>
      <c r="U39" s="16">
        <f t="shared" si="5"/>
        <v>0</v>
      </c>
      <c r="V39" s="16">
        <f t="shared" si="6"/>
        <v>0</v>
      </c>
      <c r="W39" s="16">
        <f t="shared" si="7"/>
        <v>0</v>
      </c>
      <c r="X39" s="16">
        <f t="shared" si="8"/>
        <v>0</v>
      </c>
      <c r="Y39" s="16">
        <f t="shared" si="9"/>
        <v>0</v>
      </c>
      <c r="Z39" s="17">
        <f t="shared" si="10"/>
        <v>0</v>
      </c>
      <c r="AA39" s="37">
        <f t="shared" si="35"/>
        <v>0</v>
      </c>
      <c r="AB39" s="46">
        <f t="shared" si="36"/>
        <v>1</v>
      </c>
      <c r="AC39" s="48">
        <f t="shared" si="37"/>
        <v>1</v>
      </c>
      <c r="AD39" s="48">
        <f t="shared" si="38"/>
        <v>1</v>
      </c>
      <c r="AE39" s="48">
        <f t="shared" si="39"/>
        <v>1</v>
      </c>
      <c r="AF39" s="48">
        <f t="shared" si="40"/>
        <v>1</v>
      </c>
      <c r="AG39" s="48">
        <f t="shared" si="41"/>
        <v>1</v>
      </c>
      <c r="AH39" s="48">
        <f t="shared" si="42"/>
        <v>1</v>
      </c>
      <c r="AI39" s="48">
        <f t="shared" si="43"/>
        <v>1</v>
      </c>
      <c r="AJ39" s="41">
        <f t="shared" si="44"/>
        <v>1</v>
      </c>
      <c r="AK39" s="15">
        <f t="shared" si="11"/>
        <v>20</v>
      </c>
      <c r="AL39" s="16">
        <f t="shared" si="12"/>
        <v>29</v>
      </c>
      <c r="AM39" s="16">
        <f t="shared" si="13"/>
        <v>16</v>
      </c>
      <c r="AN39" s="16">
        <f t="shared" si="14"/>
        <v>20</v>
      </c>
      <c r="AO39" s="16">
        <f t="shared" si="15"/>
        <v>64</v>
      </c>
      <c r="AP39" s="16">
        <f t="shared" si="16"/>
        <v>22</v>
      </c>
      <c r="AQ39" s="16">
        <f t="shared" si="17"/>
        <v>35</v>
      </c>
      <c r="AR39" s="16">
        <f t="shared" si="18"/>
        <v>26</v>
      </c>
      <c r="AS39" s="16">
        <f t="shared" si="19"/>
        <v>67</v>
      </c>
      <c r="AT39" s="37">
        <f t="shared" si="45"/>
        <v>67</v>
      </c>
      <c r="AU39" s="15" t="s">
        <v>0</v>
      </c>
      <c r="AV39" s="16" t="s">
        <v>1</v>
      </c>
      <c r="AW39" s="16" t="s">
        <v>2</v>
      </c>
      <c r="AX39" s="16" t="s">
        <v>3</v>
      </c>
      <c r="AY39" s="16" t="s">
        <v>4</v>
      </c>
      <c r="AZ39" s="16" t="s">
        <v>5</v>
      </c>
      <c r="BA39" s="16" t="s">
        <v>6</v>
      </c>
      <c r="BB39" s="16" t="s">
        <v>7</v>
      </c>
      <c r="BC39" s="17" t="s">
        <v>8</v>
      </c>
      <c r="BE39" s="15" t="str">
        <f t="shared" si="20"/>
        <v/>
      </c>
      <c r="BF39" s="16" t="str">
        <f t="shared" si="21"/>
        <v/>
      </c>
      <c r="BG39" s="16" t="str">
        <f t="shared" si="22"/>
        <v/>
      </c>
      <c r="BH39" s="16" t="str">
        <f t="shared" si="23"/>
        <v/>
      </c>
      <c r="BI39" s="16" t="str">
        <f t="shared" si="24"/>
        <v/>
      </c>
      <c r="BJ39" s="16" t="str">
        <f t="shared" si="25"/>
        <v/>
      </c>
      <c r="BK39" s="16" t="str">
        <f t="shared" si="26"/>
        <v/>
      </c>
      <c r="BL39" s="16" t="str">
        <f t="shared" si="27"/>
        <v/>
      </c>
      <c r="BM39" s="16" t="str">
        <f t="shared" si="28"/>
        <v/>
      </c>
      <c r="BN39" s="16" t="str">
        <f t="shared" si="29"/>
        <v/>
      </c>
      <c r="BO39" s="16" t="str">
        <f t="shared" si="30"/>
        <v/>
      </c>
      <c r="BP39" s="16" t="str">
        <f t="shared" si="31"/>
        <v/>
      </c>
      <c r="BQ39" s="16"/>
      <c r="BR39" s="16"/>
      <c r="BS39" s="16"/>
      <c r="BT39" s="16"/>
      <c r="BU39" s="16"/>
      <c r="BV39" s="16"/>
      <c r="BW39" s="16"/>
      <c r="BX39" s="17"/>
    </row>
    <row r="40" spans="1:76" x14ac:dyDescent="0.25">
      <c r="A40" s="15"/>
      <c r="B40" s="62">
        <f t="shared" si="32"/>
        <v>0</v>
      </c>
      <c r="C40" s="63" t="str">
        <f t="shared" si="33"/>
        <v>Keras</v>
      </c>
      <c r="D40" s="64">
        <f t="shared" si="34"/>
        <v>0</v>
      </c>
      <c r="E40" s="52" t="e">
        <f t="shared" si="0"/>
        <v>#N/A</v>
      </c>
      <c r="F40" s="17" t="e">
        <f t="shared" si="1"/>
        <v>#N/A</v>
      </c>
      <c r="G40" s="16"/>
      <c r="H40" s="16"/>
      <c r="I40" s="16"/>
      <c r="J40" s="16"/>
      <c r="K40" s="16"/>
      <c r="L40" s="16"/>
      <c r="M40" s="16"/>
      <c r="N40" s="16"/>
      <c r="O40" s="17"/>
      <c r="R40" s="15">
        <f t="shared" si="2"/>
        <v>0</v>
      </c>
      <c r="S40" s="16">
        <f t="shared" si="3"/>
        <v>0</v>
      </c>
      <c r="T40" s="16">
        <f t="shared" si="4"/>
        <v>0</v>
      </c>
      <c r="U40" s="16">
        <f t="shared" si="5"/>
        <v>0</v>
      </c>
      <c r="V40" s="16">
        <f t="shared" si="6"/>
        <v>0</v>
      </c>
      <c r="W40" s="16">
        <f t="shared" si="7"/>
        <v>0</v>
      </c>
      <c r="X40" s="16">
        <f t="shared" si="8"/>
        <v>0</v>
      </c>
      <c r="Y40" s="16">
        <f t="shared" si="9"/>
        <v>0</v>
      </c>
      <c r="Z40" s="17">
        <f t="shared" si="10"/>
        <v>0</v>
      </c>
      <c r="AA40" s="37">
        <f t="shared" si="35"/>
        <v>0</v>
      </c>
      <c r="AB40" s="46">
        <f t="shared" si="36"/>
        <v>1</v>
      </c>
      <c r="AC40" s="48">
        <f t="shared" si="37"/>
        <v>1</v>
      </c>
      <c r="AD40" s="48">
        <f t="shared" si="38"/>
        <v>1</v>
      </c>
      <c r="AE40" s="48">
        <f t="shared" si="39"/>
        <v>1</v>
      </c>
      <c r="AF40" s="48">
        <f t="shared" si="40"/>
        <v>1</v>
      </c>
      <c r="AG40" s="48">
        <f t="shared" si="41"/>
        <v>1</v>
      </c>
      <c r="AH40" s="48">
        <f t="shared" si="42"/>
        <v>1</v>
      </c>
      <c r="AI40" s="48">
        <f t="shared" si="43"/>
        <v>1</v>
      </c>
      <c r="AJ40" s="41">
        <f t="shared" si="44"/>
        <v>1</v>
      </c>
      <c r="AK40" s="15">
        <f t="shared" si="11"/>
        <v>20</v>
      </c>
      <c r="AL40" s="16">
        <f t="shared" si="12"/>
        <v>29</v>
      </c>
      <c r="AM40" s="16">
        <f t="shared" si="13"/>
        <v>16</v>
      </c>
      <c r="AN40" s="16">
        <f t="shared" si="14"/>
        <v>20</v>
      </c>
      <c r="AO40" s="16">
        <f t="shared" si="15"/>
        <v>64</v>
      </c>
      <c r="AP40" s="16">
        <f t="shared" si="16"/>
        <v>22</v>
      </c>
      <c r="AQ40" s="16">
        <f t="shared" si="17"/>
        <v>35</v>
      </c>
      <c r="AR40" s="16">
        <f t="shared" si="18"/>
        <v>26</v>
      </c>
      <c r="AS40" s="16">
        <f t="shared" si="19"/>
        <v>67</v>
      </c>
      <c r="AT40" s="37">
        <f t="shared" si="45"/>
        <v>67</v>
      </c>
      <c r="AU40" s="15" t="s">
        <v>0</v>
      </c>
      <c r="AV40" s="16" t="s">
        <v>1</v>
      </c>
      <c r="AW40" s="16" t="s">
        <v>2</v>
      </c>
      <c r="AX40" s="16" t="s">
        <v>3</v>
      </c>
      <c r="AY40" s="16" t="s">
        <v>4</v>
      </c>
      <c r="AZ40" s="16" t="s">
        <v>5</v>
      </c>
      <c r="BA40" s="16" t="s">
        <v>6</v>
      </c>
      <c r="BB40" s="16" t="s">
        <v>7</v>
      </c>
      <c r="BC40" s="17" t="s">
        <v>8</v>
      </c>
      <c r="BE40" s="15" t="str">
        <f t="shared" si="20"/>
        <v/>
      </c>
      <c r="BF40" s="16" t="str">
        <f t="shared" si="21"/>
        <v/>
      </c>
      <c r="BG40" s="16" t="str">
        <f t="shared" si="22"/>
        <v/>
      </c>
      <c r="BH40" s="16" t="str">
        <f t="shared" si="23"/>
        <v/>
      </c>
      <c r="BI40" s="16" t="str">
        <f t="shared" si="24"/>
        <v/>
      </c>
      <c r="BJ40" s="16" t="str">
        <f t="shared" si="25"/>
        <v/>
      </c>
      <c r="BK40" s="16" t="str">
        <f t="shared" si="26"/>
        <v/>
      </c>
      <c r="BL40" s="16" t="str">
        <f t="shared" si="27"/>
        <v/>
      </c>
      <c r="BM40" s="16" t="str">
        <f t="shared" si="28"/>
        <v/>
      </c>
      <c r="BN40" s="16" t="str">
        <f t="shared" si="29"/>
        <v/>
      </c>
      <c r="BO40" s="16" t="str">
        <f t="shared" si="30"/>
        <v/>
      </c>
      <c r="BP40" s="16" t="str">
        <f t="shared" si="31"/>
        <v/>
      </c>
      <c r="BQ40" s="16"/>
      <c r="BR40" s="16"/>
      <c r="BS40" s="16"/>
      <c r="BT40" s="16"/>
      <c r="BU40" s="16"/>
      <c r="BV40" s="16"/>
      <c r="BW40" s="16"/>
      <c r="BX40" s="17"/>
    </row>
    <row r="41" spans="1:76" ht="15.75" thickBot="1" x14ac:dyDescent="0.3">
      <c r="A41" s="18"/>
      <c r="B41" s="65">
        <f t="shared" si="32"/>
        <v>0</v>
      </c>
      <c r="C41" s="66" t="str">
        <f t="shared" si="33"/>
        <v>Keras</v>
      </c>
      <c r="D41" s="67">
        <f t="shared" si="34"/>
        <v>0</v>
      </c>
      <c r="E41" s="55" t="e">
        <f t="shared" si="0"/>
        <v>#N/A</v>
      </c>
      <c r="F41" s="20" t="e">
        <f t="shared" si="1"/>
        <v>#N/A</v>
      </c>
      <c r="G41" s="19"/>
      <c r="H41" s="19"/>
      <c r="I41" s="19"/>
      <c r="J41" s="19"/>
      <c r="K41" s="19"/>
      <c r="L41" s="19"/>
      <c r="M41" s="19"/>
      <c r="N41" s="19"/>
      <c r="O41" s="20"/>
      <c r="R41" s="15">
        <f t="shared" si="2"/>
        <v>0</v>
      </c>
      <c r="S41" s="16">
        <f t="shared" si="3"/>
        <v>0</v>
      </c>
      <c r="T41" s="16">
        <f t="shared" si="4"/>
        <v>0</v>
      </c>
      <c r="U41" s="16">
        <f t="shared" si="5"/>
        <v>0</v>
      </c>
      <c r="V41" s="16">
        <f t="shared" si="6"/>
        <v>0</v>
      </c>
      <c r="W41" s="16">
        <f t="shared" si="7"/>
        <v>0</v>
      </c>
      <c r="X41" s="16">
        <f t="shared" si="8"/>
        <v>0</v>
      </c>
      <c r="Y41" s="16">
        <f t="shared" si="9"/>
        <v>0</v>
      </c>
      <c r="Z41" s="17">
        <f t="shared" si="10"/>
        <v>0</v>
      </c>
      <c r="AA41" s="38">
        <f t="shared" si="35"/>
        <v>0</v>
      </c>
      <c r="AB41" s="47">
        <f t="shared" si="36"/>
        <v>1</v>
      </c>
      <c r="AC41" s="51">
        <f t="shared" si="37"/>
        <v>1</v>
      </c>
      <c r="AD41" s="51">
        <f t="shared" si="38"/>
        <v>1</v>
      </c>
      <c r="AE41" s="51">
        <f t="shared" si="39"/>
        <v>1</v>
      </c>
      <c r="AF41" s="51">
        <f t="shared" si="40"/>
        <v>1</v>
      </c>
      <c r="AG41" s="51">
        <f t="shared" si="41"/>
        <v>1</v>
      </c>
      <c r="AH41" s="51">
        <f t="shared" si="42"/>
        <v>1</v>
      </c>
      <c r="AI41" s="51">
        <f t="shared" si="43"/>
        <v>1</v>
      </c>
      <c r="AJ41" s="42">
        <f t="shared" si="44"/>
        <v>1</v>
      </c>
      <c r="AK41" s="18">
        <f t="shared" si="11"/>
        <v>20</v>
      </c>
      <c r="AL41" s="19">
        <f t="shared" si="12"/>
        <v>29</v>
      </c>
      <c r="AM41" s="19">
        <f t="shared" si="13"/>
        <v>16</v>
      </c>
      <c r="AN41" s="19">
        <f t="shared" si="14"/>
        <v>20</v>
      </c>
      <c r="AO41" s="19">
        <f t="shared" si="15"/>
        <v>64</v>
      </c>
      <c r="AP41" s="19">
        <f t="shared" si="16"/>
        <v>22</v>
      </c>
      <c r="AQ41" s="19">
        <f t="shared" si="17"/>
        <v>35</v>
      </c>
      <c r="AR41" s="19">
        <f t="shared" si="18"/>
        <v>26</v>
      </c>
      <c r="AS41" s="19">
        <f t="shared" si="19"/>
        <v>67</v>
      </c>
      <c r="AT41" s="38">
        <f t="shared" si="45"/>
        <v>67</v>
      </c>
      <c r="AU41" s="18" t="s">
        <v>0</v>
      </c>
      <c r="AV41" s="19" t="s">
        <v>1</v>
      </c>
      <c r="AW41" s="19" t="s">
        <v>2</v>
      </c>
      <c r="AX41" s="19" t="s">
        <v>3</v>
      </c>
      <c r="AY41" s="19" t="s">
        <v>4</v>
      </c>
      <c r="AZ41" s="19" t="s">
        <v>5</v>
      </c>
      <c r="BA41" s="19" t="s">
        <v>6</v>
      </c>
      <c r="BB41" s="19" t="s">
        <v>7</v>
      </c>
      <c r="BC41" s="20" t="s">
        <v>8</v>
      </c>
      <c r="BE41" s="18" t="str">
        <f t="shared" si="20"/>
        <v/>
      </c>
      <c r="BF41" s="19" t="str">
        <f t="shared" si="21"/>
        <v/>
      </c>
      <c r="BG41" s="19" t="str">
        <f t="shared" si="22"/>
        <v/>
      </c>
      <c r="BH41" s="19" t="str">
        <f t="shared" si="23"/>
        <v/>
      </c>
      <c r="BI41" s="19" t="str">
        <f t="shared" si="24"/>
        <v/>
      </c>
      <c r="BJ41" s="19" t="str">
        <f t="shared" si="25"/>
        <v/>
      </c>
      <c r="BK41" s="19" t="str">
        <f t="shared" si="26"/>
        <v/>
      </c>
      <c r="BL41" s="19" t="str">
        <f t="shared" si="27"/>
        <v/>
      </c>
      <c r="BM41" s="19" t="str">
        <f t="shared" si="28"/>
        <v/>
      </c>
      <c r="BN41" s="19" t="str">
        <f t="shared" si="29"/>
        <v/>
      </c>
      <c r="BO41" s="19" t="str">
        <f t="shared" si="30"/>
        <v/>
      </c>
      <c r="BP41" s="19" t="str">
        <f t="shared" si="31"/>
        <v/>
      </c>
      <c r="BQ41" s="19"/>
      <c r="BR41" s="19"/>
      <c r="BS41" s="19"/>
      <c r="BT41" s="19"/>
      <c r="BU41" s="19"/>
      <c r="BV41" s="19"/>
      <c r="BW41" s="19"/>
      <c r="BX41" s="20"/>
    </row>
    <row r="42" spans="1:76" ht="15.75" thickBot="1" x14ac:dyDescent="0.3">
      <c r="R42" s="39">
        <f t="shared" ref="R42:Z42" si="46">SUM(R2:R41)</f>
        <v>20</v>
      </c>
      <c r="S42" s="44">
        <f t="shared" si="46"/>
        <v>29</v>
      </c>
      <c r="T42" s="44">
        <f t="shared" si="46"/>
        <v>16</v>
      </c>
      <c r="U42" s="44">
        <f t="shared" si="46"/>
        <v>20</v>
      </c>
      <c r="V42" s="44">
        <f t="shared" si="46"/>
        <v>64</v>
      </c>
      <c r="W42" s="44">
        <f t="shared" si="46"/>
        <v>22</v>
      </c>
      <c r="X42" s="44">
        <f t="shared" si="46"/>
        <v>35</v>
      </c>
      <c r="Y42" s="44">
        <f t="shared" si="46"/>
        <v>26</v>
      </c>
      <c r="Z42" s="45">
        <f t="shared" si="46"/>
        <v>67</v>
      </c>
      <c r="AK42" t="str">
        <f t="shared" ref="AK42:AO57" si="47">IF(AB42=1,R91,"")</f>
        <v/>
      </c>
      <c r="AL42" t="str">
        <f t="shared" si="47"/>
        <v/>
      </c>
      <c r="AM42" t="str">
        <f t="shared" si="47"/>
        <v/>
      </c>
      <c r="AN42" t="str">
        <f t="shared" si="47"/>
        <v/>
      </c>
      <c r="AO42" t="str">
        <f t="shared" si="47"/>
        <v/>
      </c>
      <c r="AP42" t="str">
        <f t="shared" ref="AP42:AS72" si="48">IF(AG42=1,W91,"")</f>
        <v/>
      </c>
      <c r="AQ42" t="str">
        <f t="shared" si="48"/>
        <v/>
      </c>
      <c r="AR42" t="str">
        <f t="shared" si="48"/>
        <v/>
      </c>
      <c r="AS42" t="str">
        <f t="shared" si="48"/>
        <v/>
      </c>
    </row>
    <row r="43" spans="1:76" ht="15.75" thickBot="1" x14ac:dyDescent="0.3">
      <c r="R43" s="23">
        <f>R42</f>
        <v>20</v>
      </c>
      <c r="S43" s="22">
        <f>S42</f>
        <v>29</v>
      </c>
      <c r="T43" s="22">
        <f t="shared" ref="T43:Z58" si="49">T42</f>
        <v>16</v>
      </c>
      <c r="U43" s="22">
        <f t="shared" si="49"/>
        <v>20</v>
      </c>
      <c r="V43" s="22">
        <f t="shared" si="49"/>
        <v>64</v>
      </c>
      <c r="W43" s="22">
        <f t="shared" si="49"/>
        <v>22</v>
      </c>
      <c r="X43" s="22">
        <f t="shared" si="49"/>
        <v>35</v>
      </c>
      <c r="Y43" s="22">
        <f t="shared" si="49"/>
        <v>26</v>
      </c>
      <c r="Z43" s="24">
        <f t="shared" si="49"/>
        <v>67</v>
      </c>
      <c r="AK43" t="str">
        <f t="shared" si="47"/>
        <v/>
      </c>
      <c r="AL43" t="str">
        <f t="shared" si="47"/>
        <v/>
      </c>
      <c r="AM43" t="str">
        <f t="shared" si="47"/>
        <v/>
      </c>
      <c r="AN43" t="str">
        <f t="shared" si="47"/>
        <v/>
      </c>
      <c r="AO43" t="str">
        <f t="shared" si="47"/>
        <v/>
      </c>
      <c r="AP43" t="str">
        <f t="shared" si="48"/>
        <v/>
      </c>
      <c r="AQ43" t="str">
        <f t="shared" si="48"/>
        <v/>
      </c>
      <c r="AR43" t="str">
        <f t="shared" si="48"/>
        <v/>
      </c>
      <c r="AS43" t="str">
        <f t="shared" si="48"/>
        <v/>
      </c>
    </row>
    <row r="44" spans="1:76" x14ac:dyDescent="0.25">
      <c r="A44" s="5" t="s">
        <v>125</v>
      </c>
      <c r="B44" s="50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R44" s="23">
        <f t="shared" ref="R44:R92" si="50">R43</f>
        <v>20</v>
      </c>
      <c r="S44" s="22">
        <f t="shared" ref="S44:Z92" si="51">S43</f>
        <v>29</v>
      </c>
      <c r="T44" s="22">
        <f t="shared" si="49"/>
        <v>16</v>
      </c>
      <c r="U44" s="22">
        <f t="shared" si="49"/>
        <v>20</v>
      </c>
      <c r="V44" s="22">
        <f t="shared" si="49"/>
        <v>64</v>
      </c>
      <c r="W44" s="22">
        <f t="shared" si="49"/>
        <v>22</v>
      </c>
      <c r="X44" s="22">
        <f t="shared" si="49"/>
        <v>35</v>
      </c>
      <c r="Y44" s="22">
        <f t="shared" si="49"/>
        <v>26</v>
      </c>
      <c r="Z44" s="24">
        <f t="shared" si="49"/>
        <v>67</v>
      </c>
      <c r="AK44" t="str">
        <f t="shared" si="47"/>
        <v/>
      </c>
      <c r="AL44" t="str">
        <f t="shared" si="47"/>
        <v/>
      </c>
      <c r="AM44" t="str">
        <f t="shared" si="47"/>
        <v/>
      </c>
      <c r="AN44" t="str">
        <f t="shared" si="47"/>
        <v/>
      </c>
      <c r="AO44" t="str">
        <f t="shared" si="47"/>
        <v/>
      </c>
      <c r="AP44" t="str">
        <f t="shared" si="48"/>
        <v/>
      </c>
      <c r="AQ44" t="str">
        <f t="shared" si="48"/>
        <v/>
      </c>
      <c r="AR44" t="str">
        <f t="shared" si="48"/>
        <v/>
      </c>
      <c r="AS44" t="str">
        <f t="shared" si="48"/>
        <v/>
      </c>
    </row>
    <row r="45" spans="1:76" ht="15.75" thickBot="1" x14ac:dyDescent="0.3">
      <c r="A45" s="18" t="s">
        <v>106</v>
      </c>
      <c r="B45" s="51" t="s">
        <v>126</v>
      </c>
      <c r="C45" s="19" t="s">
        <v>127</v>
      </c>
      <c r="D45" s="19" t="s">
        <v>124</v>
      </c>
      <c r="E45" s="19"/>
      <c r="F45" s="19"/>
      <c r="G45" s="19"/>
      <c r="H45" s="19"/>
      <c r="I45" s="19"/>
      <c r="J45" s="19"/>
      <c r="K45" s="19"/>
      <c r="L45" s="19"/>
      <c r="M45" s="20"/>
      <c r="R45" s="23">
        <f t="shared" si="50"/>
        <v>20</v>
      </c>
      <c r="S45" s="22">
        <f t="shared" si="51"/>
        <v>29</v>
      </c>
      <c r="T45" s="22">
        <f t="shared" si="49"/>
        <v>16</v>
      </c>
      <c r="U45" s="22">
        <f t="shared" si="49"/>
        <v>20</v>
      </c>
      <c r="V45" s="22">
        <f t="shared" si="49"/>
        <v>64</v>
      </c>
      <c r="W45" s="22">
        <f t="shared" si="49"/>
        <v>22</v>
      </c>
      <c r="X45" s="22">
        <f t="shared" si="49"/>
        <v>35</v>
      </c>
      <c r="Y45" s="22">
        <f t="shared" si="49"/>
        <v>26</v>
      </c>
      <c r="Z45" s="24">
        <f t="shared" si="49"/>
        <v>67</v>
      </c>
      <c r="AK45" t="str">
        <f t="shared" si="47"/>
        <v/>
      </c>
      <c r="AL45" t="str">
        <f t="shared" si="47"/>
        <v/>
      </c>
      <c r="AM45" t="str">
        <f t="shared" si="47"/>
        <v/>
      </c>
      <c r="AN45" t="str">
        <f t="shared" si="47"/>
        <v/>
      </c>
      <c r="AO45" t="str">
        <f t="shared" si="47"/>
        <v/>
      </c>
      <c r="AP45" t="str">
        <f t="shared" si="48"/>
        <v/>
      </c>
      <c r="AQ45" t="str">
        <f t="shared" si="48"/>
        <v/>
      </c>
      <c r="AR45" t="str">
        <f t="shared" si="48"/>
        <v/>
      </c>
      <c r="AS45" t="str">
        <f t="shared" si="48"/>
        <v/>
      </c>
    </row>
    <row r="46" spans="1:76" x14ac:dyDescent="0.25">
      <c r="A46" s="15" t="s">
        <v>35</v>
      </c>
      <c r="B46" s="48">
        <v>11401445</v>
      </c>
      <c r="C46" s="16" t="s">
        <v>128</v>
      </c>
      <c r="D46" s="16">
        <v>12100</v>
      </c>
      <c r="E46" s="16"/>
      <c r="F46" s="16"/>
      <c r="G46" s="16"/>
      <c r="H46" s="16"/>
      <c r="I46" s="16"/>
      <c r="J46" s="16"/>
      <c r="K46" s="16"/>
      <c r="L46" s="16"/>
      <c r="M46" s="17"/>
      <c r="R46" s="23">
        <f t="shared" si="50"/>
        <v>20</v>
      </c>
      <c r="S46" s="22">
        <f t="shared" si="51"/>
        <v>29</v>
      </c>
      <c r="T46" s="22">
        <f t="shared" si="49"/>
        <v>16</v>
      </c>
      <c r="U46" s="22">
        <f t="shared" si="49"/>
        <v>20</v>
      </c>
      <c r="V46" s="22">
        <f t="shared" si="49"/>
        <v>64</v>
      </c>
      <c r="W46" s="22">
        <f t="shared" si="49"/>
        <v>22</v>
      </c>
      <c r="X46" s="22">
        <f t="shared" si="49"/>
        <v>35</v>
      </c>
      <c r="Y46" s="22">
        <f t="shared" si="49"/>
        <v>26</v>
      </c>
      <c r="Z46" s="24">
        <f t="shared" si="49"/>
        <v>67</v>
      </c>
      <c r="AK46" t="str">
        <f t="shared" si="47"/>
        <v/>
      </c>
      <c r="AL46" t="str">
        <f t="shared" si="47"/>
        <v/>
      </c>
      <c r="AM46" t="str">
        <f t="shared" si="47"/>
        <v/>
      </c>
      <c r="AN46" t="str">
        <f t="shared" si="47"/>
        <v/>
      </c>
      <c r="AO46" t="str">
        <f t="shared" si="47"/>
        <v/>
      </c>
      <c r="AP46" t="str">
        <f t="shared" si="48"/>
        <v/>
      </c>
      <c r="AQ46" t="str">
        <f t="shared" si="48"/>
        <v/>
      </c>
      <c r="AR46" t="str">
        <f t="shared" si="48"/>
        <v/>
      </c>
      <c r="AS46" t="str">
        <f t="shared" si="48"/>
        <v/>
      </c>
    </row>
    <row r="47" spans="1:76" x14ac:dyDescent="0.25">
      <c r="A47" s="15" t="s">
        <v>37</v>
      </c>
      <c r="B47" s="48">
        <v>11401446</v>
      </c>
      <c r="C47" s="16" t="s">
        <v>128</v>
      </c>
      <c r="D47" s="16">
        <v>11800</v>
      </c>
      <c r="E47" s="16"/>
      <c r="F47" s="16"/>
      <c r="G47" s="16"/>
      <c r="H47" s="16"/>
      <c r="I47" s="16"/>
      <c r="J47" s="16"/>
      <c r="K47" s="16"/>
      <c r="L47" s="16"/>
      <c r="M47" s="17"/>
      <c r="R47" s="23">
        <f t="shared" si="50"/>
        <v>20</v>
      </c>
      <c r="S47" s="22">
        <f t="shared" si="51"/>
        <v>29</v>
      </c>
      <c r="T47" s="22">
        <f t="shared" si="49"/>
        <v>16</v>
      </c>
      <c r="U47" s="22">
        <f t="shared" si="49"/>
        <v>20</v>
      </c>
      <c r="V47" s="22">
        <f t="shared" si="49"/>
        <v>64</v>
      </c>
      <c r="W47" s="22">
        <f t="shared" si="49"/>
        <v>22</v>
      </c>
      <c r="X47" s="22">
        <f t="shared" si="49"/>
        <v>35</v>
      </c>
      <c r="Y47" s="22">
        <f t="shared" si="49"/>
        <v>26</v>
      </c>
      <c r="Z47" s="24">
        <f t="shared" si="49"/>
        <v>67</v>
      </c>
      <c r="AK47" t="str">
        <f t="shared" si="47"/>
        <v/>
      </c>
      <c r="AL47" t="str">
        <f t="shared" si="47"/>
        <v/>
      </c>
      <c r="AM47" t="str">
        <f t="shared" si="47"/>
        <v/>
      </c>
      <c r="AN47" t="str">
        <f t="shared" si="47"/>
        <v/>
      </c>
      <c r="AO47" t="str">
        <f t="shared" si="47"/>
        <v/>
      </c>
      <c r="AP47" t="str">
        <f t="shared" si="48"/>
        <v/>
      </c>
      <c r="AQ47" t="str">
        <f t="shared" si="48"/>
        <v/>
      </c>
      <c r="AR47" t="str">
        <f t="shared" si="48"/>
        <v/>
      </c>
      <c r="AS47" t="str">
        <f t="shared" si="48"/>
        <v/>
      </c>
    </row>
    <row r="48" spans="1:76" x14ac:dyDescent="0.25">
      <c r="A48" s="15" t="s">
        <v>40</v>
      </c>
      <c r="B48" s="48">
        <v>11401447</v>
      </c>
      <c r="C48" s="16" t="s">
        <v>128</v>
      </c>
      <c r="D48" s="16">
        <v>11500</v>
      </c>
      <c r="E48" s="16"/>
      <c r="F48" s="16"/>
      <c r="G48" s="16"/>
      <c r="H48" s="16"/>
      <c r="I48" s="16"/>
      <c r="J48" s="16"/>
      <c r="K48" s="16"/>
      <c r="L48" s="16"/>
      <c r="M48" s="17"/>
      <c r="R48" s="23">
        <f t="shared" si="50"/>
        <v>20</v>
      </c>
      <c r="S48" s="22">
        <f t="shared" si="51"/>
        <v>29</v>
      </c>
      <c r="T48" s="22">
        <f t="shared" si="49"/>
        <v>16</v>
      </c>
      <c r="U48" s="22">
        <f t="shared" si="49"/>
        <v>20</v>
      </c>
      <c r="V48" s="22">
        <f t="shared" si="49"/>
        <v>64</v>
      </c>
      <c r="W48" s="22">
        <f t="shared" si="49"/>
        <v>22</v>
      </c>
      <c r="X48" s="22">
        <f t="shared" si="49"/>
        <v>35</v>
      </c>
      <c r="Y48" s="22">
        <f t="shared" si="49"/>
        <v>26</v>
      </c>
      <c r="Z48" s="24">
        <f t="shared" si="49"/>
        <v>67</v>
      </c>
      <c r="AK48" t="str">
        <f t="shared" si="47"/>
        <v/>
      </c>
      <c r="AL48" t="str">
        <f t="shared" si="47"/>
        <v/>
      </c>
      <c r="AM48" t="str">
        <f t="shared" si="47"/>
        <v/>
      </c>
      <c r="AN48" t="str">
        <f t="shared" si="47"/>
        <v/>
      </c>
      <c r="AO48" t="str">
        <f t="shared" si="47"/>
        <v/>
      </c>
      <c r="AP48" t="str">
        <f t="shared" si="48"/>
        <v/>
      </c>
      <c r="AQ48" t="str">
        <f t="shared" si="48"/>
        <v/>
      </c>
      <c r="AR48" t="str">
        <f t="shared" si="48"/>
        <v/>
      </c>
      <c r="AS48" t="str">
        <f t="shared" si="48"/>
        <v/>
      </c>
    </row>
    <row r="49" spans="1:45" x14ac:dyDescent="0.25">
      <c r="A49" s="15" t="s">
        <v>19</v>
      </c>
      <c r="B49" s="48">
        <v>11401448</v>
      </c>
      <c r="C49" s="16" t="s">
        <v>128</v>
      </c>
      <c r="D49" s="16">
        <v>10700</v>
      </c>
      <c r="E49" s="16"/>
      <c r="F49" s="16"/>
      <c r="G49" s="16"/>
      <c r="H49" s="16"/>
      <c r="I49" s="16"/>
      <c r="J49" s="16"/>
      <c r="K49" s="16"/>
      <c r="L49" s="16"/>
      <c r="M49" s="17"/>
      <c r="R49" s="23">
        <f t="shared" si="50"/>
        <v>20</v>
      </c>
      <c r="S49" s="22">
        <f t="shared" si="51"/>
        <v>29</v>
      </c>
      <c r="T49" s="22">
        <f t="shared" si="49"/>
        <v>16</v>
      </c>
      <c r="U49" s="22">
        <f t="shared" si="49"/>
        <v>20</v>
      </c>
      <c r="V49" s="22">
        <f t="shared" si="49"/>
        <v>64</v>
      </c>
      <c r="W49" s="22">
        <f t="shared" si="49"/>
        <v>22</v>
      </c>
      <c r="X49" s="22">
        <f t="shared" si="49"/>
        <v>35</v>
      </c>
      <c r="Y49" s="22">
        <f t="shared" si="49"/>
        <v>26</v>
      </c>
      <c r="Z49" s="24">
        <f t="shared" si="49"/>
        <v>67</v>
      </c>
      <c r="AK49" t="str">
        <f t="shared" si="47"/>
        <v/>
      </c>
      <c r="AL49" t="str">
        <f t="shared" si="47"/>
        <v/>
      </c>
      <c r="AM49" t="str">
        <f t="shared" si="47"/>
        <v/>
      </c>
      <c r="AN49" t="str">
        <f t="shared" si="47"/>
        <v/>
      </c>
      <c r="AO49" t="str">
        <f t="shared" si="47"/>
        <v/>
      </c>
      <c r="AP49" t="str">
        <f t="shared" si="48"/>
        <v/>
      </c>
      <c r="AQ49" t="str">
        <f t="shared" si="48"/>
        <v/>
      </c>
      <c r="AR49" t="str">
        <f t="shared" si="48"/>
        <v/>
      </c>
      <c r="AS49" t="str">
        <f t="shared" si="48"/>
        <v/>
      </c>
    </row>
    <row r="50" spans="1:45" x14ac:dyDescent="0.25">
      <c r="A50" s="15" t="s">
        <v>38</v>
      </c>
      <c r="B50" s="48">
        <v>11401449</v>
      </c>
      <c r="C50" s="16" t="s">
        <v>128</v>
      </c>
      <c r="D50" s="16">
        <v>10200</v>
      </c>
      <c r="E50" s="16"/>
      <c r="F50" s="16"/>
      <c r="G50" s="16"/>
      <c r="H50" s="16"/>
      <c r="I50" s="16"/>
      <c r="J50" s="16"/>
      <c r="K50" s="16"/>
      <c r="L50" s="16"/>
      <c r="M50" s="17"/>
      <c r="R50" s="23">
        <f t="shared" si="50"/>
        <v>20</v>
      </c>
      <c r="S50" s="22">
        <f t="shared" si="51"/>
        <v>29</v>
      </c>
      <c r="T50" s="22">
        <f t="shared" si="49"/>
        <v>16</v>
      </c>
      <c r="U50" s="22">
        <f t="shared" si="49"/>
        <v>20</v>
      </c>
      <c r="V50" s="22">
        <f t="shared" si="49"/>
        <v>64</v>
      </c>
      <c r="W50" s="22">
        <f t="shared" si="49"/>
        <v>22</v>
      </c>
      <c r="X50" s="22">
        <f t="shared" si="49"/>
        <v>35</v>
      </c>
      <c r="Y50" s="22">
        <f t="shared" si="49"/>
        <v>26</v>
      </c>
      <c r="Z50" s="24">
        <f t="shared" si="49"/>
        <v>67</v>
      </c>
      <c r="AK50" t="str">
        <f t="shared" si="47"/>
        <v/>
      </c>
      <c r="AL50" t="str">
        <f t="shared" si="47"/>
        <v/>
      </c>
      <c r="AM50" t="str">
        <f t="shared" si="47"/>
        <v/>
      </c>
      <c r="AN50" t="str">
        <f t="shared" si="47"/>
        <v/>
      </c>
      <c r="AO50" t="str">
        <f t="shared" si="47"/>
        <v/>
      </c>
      <c r="AP50" t="str">
        <f t="shared" si="48"/>
        <v/>
      </c>
      <c r="AQ50" t="str">
        <f t="shared" si="48"/>
        <v/>
      </c>
      <c r="AR50" t="str">
        <f t="shared" si="48"/>
        <v/>
      </c>
      <c r="AS50" t="str">
        <f t="shared" si="48"/>
        <v/>
      </c>
    </row>
    <row r="51" spans="1:45" x14ac:dyDescent="0.25">
      <c r="A51" s="15" t="s">
        <v>21</v>
      </c>
      <c r="B51" s="48">
        <v>11401450</v>
      </c>
      <c r="C51" s="16" t="s">
        <v>128</v>
      </c>
      <c r="D51" s="16">
        <v>9900</v>
      </c>
      <c r="E51" s="16"/>
      <c r="F51" s="16"/>
      <c r="G51" s="16"/>
      <c r="H51" s="16"/>
      <c r="I51" s="16"/>
      <c r="J51" s="16"/>
      <c r="K51" s="16"/>
      <c r="L51" s="16"/>
      <c r="M51" s="17"/>
      <c r="R51" s="23">
        <f t="shared" si="50"/>
        <v>20</v>
      </c>
      <c r="S51" s="22">
        <f t="shared" si="51"/>
        <v>29</v>
      </c>
      <c r="T51" s="22">
        <f t="shared" si="49"/>
        <v>16</v>
      </c>
      <c r="U51" s="22">
        <f t="shared" si="49"/>
        <v>20</v>
      </c>
      <c r="V51" s="22">
        <f t="shared" si="49"/>
        <v>64</v>
      </c>
      <c r="W51" s="22">
        <f t="shared" si="49"/>
        <v>22</v>
      </c>
      <c r="X51" s="22">
        <f t="shared" si="49"/>
        <v>35</v>
      </c>
      <c r="Y51" s="22">
        <f t="shared" si="49"/>
        <v>26</v>
      </c>
      <c r="Z51" s="24">
        <f t="shared" si="49"/>
        <v>67</v>
      </c>
      <c r="AK51" t="str">
        <f t="shared" si="47"/>
        <v/>
      </c>
      <c r="AL51" t="str">
        <f t="shared" si="47"/>
        <v/>
      </c>
      <c r="AM51" t="str">
        <f t="shared" si="47"/>
        <v/>
      </c>
      <c r="AN51" t="str">
        <f t="shared" si="47"/>
        <v/>
      </c>
      <c r="AO51" t="str">
        <f t="shared" si="47"/>
        <v/>
      </c>
      <c r="AP51" t="str">
        <f t="shared" si="48"/>
        <v/>
      </c>
      <c r="AQ51" t="str">
        <f t="shared" si="48"/>
        <v/>
      </c>
      <c r="AR51" t="str">
        <f t="shared" si="48"/>
        <v/>
      </c>
      <c r="AS51" t="str">
        <f t="shared" si="48"/>
        <v/>
      </c>
    </row>
    <row r="52" spans="1:45" x14ac:dyDescent="0.25">
      <c r="A52" s="15" t="s">
        <v>27</v>
      </c>
      <c r="B52" s="48">
        <v>11401451</v>
      </c>
      <c r="C52" s="16" t="s">
        <v>128</v>
      </c>
      <c r="D52" s="16">
        <v>9600</v>
      </c>
      <c r="E52" s="16"/>
      <c r="F52" s="16"/>
      <c r="G52" s="16"/>
      <c r="H52" s="16"/>
      <c r="I52" s="16"/>
      <c r="J52" s="16"/>
      <c r="K52" s="16"/>
      <c r="L52" s="16"/>
      <c r="M52" s="17"/>
      <c r="R52" s="23">
        <f t="shared" si="50"/>
        <v>20</v>
      </c>
      <c r="S52" s="22">
        <f t="shared" si="51"/>
        <v>29</v>
      </c>
      <c r="T52" s="22">
        <f t="shared" si="49"/>
        <v>16</v>
      </c>
      <c r="U52" s="22">
        <f t="shared" si="49"/>
        <v>20</v>
      </c>
      <c r="V52" s="22">
        <f t="shared" si="49"/>
        <v>64</v>
      </c>
      <c r="W52" s="22">
        <f t="shared" si="49"/>
        <v>22</v>
      </c>
      <c r="X52" s="22">
        <f t="shared" si="49"/>
        <v>35</v>
      </c>
      <c r="Y52" s="22">
        <f t="shared" si="49"/>
        <v>26</v>
      </c>
      <c r="Z52" s="24">
        <f t="shared" si="49"/>
        <v>67</v>
      </c>
      <c r="AK52" t="str">
        <f t="shared" si="47"/>
        <v/>
      </c>
      <c r="AL52" t="str">
        <f t="shared" si="47"/>
        <v/>
      </c>
      <c r="AM52" t="str">
        <f t="shared" si="47"/>
        <v/>
      </c>
      <c r="AN52" t="str">
        <f t="shared" si="47"/>
        <v/>
      </c>
      <c r="AO52" t="str">
        <f t="shared" si="47"/>
        <v/>
      </c>
      <c r="AP52" t="str">
        <f t="shared" si="48"/>
        <v/>
      </c>
      <c r="AQ52" t="str">
        <f t="shared" si="48"/>
        <v/>
      </c>
      <c r="AR52" t="str">
        <f t="shared" si="48"/>
        <v/>
      </c>
      <c r="AS52" t="str">
        <f t="shared" si="48"/>
        <v/>
      </c>
    </row>
    <row r="53" spans="1:45" x14ac:dyDescent="0.25">
      <c r="A53" s="15" t="s">
        <v>23</v>
      </c>
      <c r="B53" s="48">
        <v>11401452</v>
      </c>
      <c r="C53" s="16" t="s">
        <v>128</v>
      </c>
      <c r="D53" s="16">
        <v>9300</v>
      </c>
      <c r="E53" s="16"/>
      <c r="F53" s="16"/>
      <c r="G53" s="16"/>
      <c r="H53" s="16"/>
      <c r="I53" s="16"/>
      <c r="J53" s="16"/>
      <c r="K53" s="16"/>
      <c r="L53" s="16"/>
      <c r="M53" s="17"/>
      <c r="R53" s="23">
        <f t="shared" si="50"/>
        <v>20</v>
      </c>
      <c r="S53" s="22">
        <f t="shared" si="51"/>
        <v>29</v>
      </c>
      <c r="T53" s="22">
        <f t="shared" si="49"/>
        <v>16</v>
      </c>
      <c r="U53" s="22">
        <f t="shared" si="49"/>
        <v>20</v>
      </c>
      <c r="V53" s="22">
        <f t="shared" si="49"/>
        <v>64</v>
      </c>
      <c r="W53" s="22">
        <f t="shared" si="49"/>
        <v>22</v>
      </c>
      <c r="X53" s="22">
        <f t="shared" si="49"/>
        <v>35</v>
      </c>
      <c r="Y53" s="22">
        <f t="shared" si="49"/>
        <v>26</v>
      </c>
      <c r="Z53" s="24">
        <f t="shared" si="49"/>
        <v>67</v>
      </c>
      <c r="AK53" t="str">
        <f t="shared" si="47"/>
        <v/>
      </c>
      <c r="AL53" t="str">
        <f t="shared" si="47"/>
        <v/>
      </c>
      <c r="AM53" t="str">
        <f t="shared" si="47"/>
        <v/>
      </c>
      <c r="AN53" t="str">
        <f t="shared" si="47"/>
        <v/>
      </c>
      <c r="AO53" t="str">
        <f t="shared" ref="AO53:AR92" si="52">IF(AF53=1,V102,"")</f>
        <v/>
      </c>
      <c r="AP53" t="str">
        <f t="shared" si="48"/>
        <v/>
      </c>
      <c r="AQ53" t="str">
        <f t="shared" si="48"/>
        <v/>
      </c>
      <c r="AR53" t="str">
        <f t="shared" si="48"/>
        <v/>
      </c>
      <c r="AS53" t="str">
        <f t="shared" si="48"/>
        <v/>
      </c>
    </row>
    <row r="54" spans="1:45" x14ac:dyDescent="0.25">
      <c r="A54" s="15" t="s">
        <v>36</v>
      </c>
      <c r="B54" s="48">
        <v>11401453</v>
      </c>
      <c r="C54" s="16" t="s">
        <v>128</v>
      </c>
      <c r="D54" s="16">
        <v>9100</v>
      </c>
      <c r="E54" s="16"/>
      <c r="F54" s="16"/>
      <c r="G54" s="16"/>
      <c r="H54" s="16"/>
      <c r="I54" s="16"/>
      <c r="J54" s="16"/>
      <c r="K54" s="16"/>
      <c r="L54" s="16"/>
      <c r="M54" s="17"/>
      <c r="R54" s="23">
        <f t="shared" si="50"/>
        <v>20</v>
      </c>
      <c r="S54" s="22">
        <f t="shared" si="51"/>
        <v>29</v>
      </c>
      <c r="T54" s="22">
        <f t="shared" si="49"/>
        <v>16</v>
      </c>
      <c r="U54" s="22">
        <f t="shared" si="49"/>
        <v>20</v>
      </c>
      <c r="V54" s="22">
        <f t="shared" si="49"/>
        <v>64</v>
      </c>
      <c r="W54" s="22">
        <f t="shared" si="49"/>
        <v>22</v>
      </c>
      <c r="X54" s="22">
        <f t="shared" si="49"/>
        <v>35</v>
      </c>
      <c r="Y54" s="22">
        <f t="shared" si="49"/>
        <v>26</v>
      </c>
      <c r="Z54" s="24">
        <f t="shared" si="49"/>
        <v>67</v>
      </c>
      <c r="AK54" t="str">
        <f t="shared" si="47"/>
        <v/>
      </c>
      <c r="AL54" t="str">
        <f t="shared" si="47"/>
        <v/>
      </c>
      <c r="AM54" t="str">
        <f t="shared" si="47"/>
        <v/>
      </c>
      <c r="AN54" t="str">
        <f t="shared" si="47"/>
        <v/>
      </c>
      <c r="AO54" t="str">
        <f t="shared" si="52"/>
        <v/>
      </c>
      <c r="AP54" t="str">
        <f t="shared" si="48"/>
        <v/>
      </c>
      <c r="AQ54" t="str">
        <f t="shared" si="48"/>
        <v/>
      </c>
      <c r="AR54" t="str">
        <f t="shared" si="48"/>
        <v/>
      </c>
      <c r="AS54" t="str">
        <f t="shared" si="48"/>
        <v/>
      </c>
    </row>
    <row r="55" spans="1:45" x14ac:dyDescent="0.25">
      <c r="A55" s="15" t="s">
        <v>33</v>
      </c>
      <c r="B55" s="48">
        <v>11401454</v>
      </c>
      <c r="C55" s="16" t="s">
        <v>128</v>
      </c>
      <c r="D55" s="16">
        <v>8900</v>
      </c>
      <c r="E55" s="16"/>
      <c r="F55" s="16"/>
      <c r="G55" s="16"/>
      <c r="H55" s="16"/>
      <c r="I55" s="16"/>
      <c r="J55" s="16"/>
      <c r="K55" s="16"/>
      <c r="L55" s="16"/>
      <c r="M55" s="17"/>
      <c r="R55" s="23">
        <f t="shared" si="50"/>
        <v>20</v>
      </c>
      <c r="S55" s="22">
        <f t="shared" si="51"/>
        <v>29</v>
      </c>
      <c r="T55" s="22">
        <f t="shared" si="49"/>
        <v>16</v>
      </c>
      <c r="U55" s="22">
        <f t="shared" si="49"/>
        <v>20</v>
      </c>
      <c r="V55" s="22">
        <f t="shared" si="49"/>
        <v>64</v>
      </c>
      <c r="W55" s="22">
        <f t="shared" si="49"/>
        <v>22</v>
      </c>
      <c r="X55" s="22">
        <f t="shared" si="49"/>
        <v>35</v>
      </c>
      <c r="Y55" s="22">
        <f t="shared" si="49"/>
        <v>26</v>
      </c>
      <c r="Z55" s="24">
        <f t="shared" si="49"/>
        <v>67</v>
      </c>
      <c r="AK55" t="str">
        <f t="shared" si="47"/>
        <v/>
      </c>
      <c r="AL55" t="str">
        <f t="shared" si="47"/>
        <v/>
      </c>
      <c r="AM55" t="str">
        <f t="shared" si="47"/>
        <v/>
      </c>
      <c r="AN55" t="str">
        <f t="shared" si="47"/>
        <v/>
      </c>
      <c r="AO55" t="str">
        <f t="shared" si="52"/>
        <v/>
      </c>
      <c r="AP55" t="str">
        <f t="shared" si="48"/>
        <v/>
      </c>
      <c r="AQ55" t="str">
        <f t="shared" si="48"/>
        <v/>
      </c>
      <c r="AR55" t="str">
        <f t="shared" si="48"/>
        <v/>
      </c>
      <c r="AS55" t="str">
        <f t="shared" si="48"/>
        <v/>
      </c>
    </row>
    <row r="56" spans="1:45" x14ac:dyDescent="0.25">
      <c r="A56" s="15" t="s">
        <v>28</v>
      </c>
      <c r="B56" s="48">
        <v>11401455</v>
      </c>
      <c r="C56" s="16" t="s">
        <v>128</v>
      </c>
      <c r="D56" s="16">
        <v>8700</v>
      </c>
      <c r="E56" s="16"/>
      <c r="F56" s="16"/>
      <c r="G56" s="16"/>
      <c r="H56" s="16"/>
      <c r="I56" s="16"/>
      <c r="J56" s="16"/>
      <c r="K56" s="16"/>
      <c r="L56" s="16"/>
      <c r="M56" s="17"/>
      <c r="R56" s="23">
        <f t="shared" si="50"/>
        <v>20</v>
      </c>
      <c r="S56" s="22">
        <f t="shared" si="51"/>
        <v>29</v>
      </c>
      <c r="T56" s="22">
        <f t="shared" si="49"/>
        <v>16</v>
      </c>
      <c r="U56" s="22">
        <f t="shared" si="49"/>
        <v>20</v>
      </c>
      <c r="V56" s="22">
        <f t="shared" si="49"/>
        <v>64</v>
      </c>
      <c r="W56" s="22">
        <f t="shared" si="49"/>
        <v>22</v>
      </c>
      <c r="X56" s="22">
        <f t="shared" si="49"/>
        <v>35</v>
      </c>
      <c r="Y56" s="22">
        <f t="shared" si="49"/>
        <v>26</v>
      </c>
      <c r="Z56" s="24">
        <f t="shared" si="49"/>
        <v>67</v>
      </c>
      <c r="AK56" t="str">
        <f t="shared" si="47"/>
        <v/>
      </c>
      <c r="AL56" t="str">
        <f t="shared" si="47"/>
        <v/>
      </c>
      <c r="AM56" t="str">
        <f t="shared" si="47"/>
        <v/>
      </c>
      <c r="AN56" t="str">
        <f t="shared" si="47"/>
        <v/>
      </c>
      <c r="AO56" t="str">
        <f t="shared" si="52"/>
        <v/>
      </c>
      <c r="AP56" t="str">
        <f t="shared" si="48"/>
        <v/>
      </c>
      <c r="AQ56" t="str">
        <f t="shared" si="48"/>
        <v/>
      </c>
      <c r="AR56" t="str">
        <f t="shared" si="48"/>
        <v/>
      </c>
      <c r="AS56" t="str">
        <f t="shared" si="48"/>
        <v/>
      </c>
    </row>
    <row r="57" spans="1:45" x14ac:dyDescent="0.25">
      <c r="A57" s="15" t="s">
        <v>46</v>
      </c>
      <c r="B57" s="48">
        <v>11401456</v>
      </c>
      <c r="C57" s="16" t="s">
        <v>128</v>
      </c>
      <c r="D57" s="16">
        <v>8500</v>
      </c>
      <c r="E57" s="16"/>
      <c r="F57" s="16"/>
      <c r="G57" s="16"/>
      <c r="H57" s="16"/>
      <c r="I57" s="16"/>
      <c r="J57" s="16"/>
      <c r="K57" s="16"/>
      <c r="L57" s="16"/>
      <c r="M57" s="17"/>
      <c r="R57" s="23">
        <f t="shared" si="50"/>
        <v>20</v>
      </c>
      <c r="S57" s="22">
        <f t="shared" si="51"/>
        <v>29</v>
      </c>
      <c r="T57" s="22">
        <f t="shared" si="49"/>
        <v>16</v>
      </c>
      <c r="U57" s="22">
        <f t="shared" si="49"/>
        <v>20</v>
      </c>
      <c r="V57" s="22">
        <f t="shared" si="49"/>
        <v>64</v>
      </c>
      <c r="W57" s="22">
        <f t="shared" si="49"/>
        <v>22</v>
      </c>
      <c r="X57" s="22">
        <f t="shared" si="49"/>
        <v>35</v>
      </c>
      <c r="Y57" s="22">
        <f t="shared" si="49"/>
        <v>26</v>
      </c>
      <c r="Z57" s="24">
        <f t="shared" si="49"/>
        <v>67</v>
      </c>
      <c r="AK57" t="str">
        <f t="shared" si="47"/>
        <v/>
      </c>
      <c r="AL57" t="str">
        <f t="shared" si="47"/>
        <v/>
      </c>
      <c r="AM57" t="str">
        <f t="shared" si="47"/>
        <v/>
      </c>
      <c r="AN57" t="str">
        <f t="shared" si="47"/>
        <v/>
      </c>
      <c r="AO57" t="str">
        <f t="shared" si="52"/>
        <v/>
      </c>
      <c r="AP57" t="str">
        <f t="shared" si="48"/>
        <v/>
      </c>
      <c r="AQ57" t="str">
        <f t="shared" si="48"/>
        <v/>
      </c>
      <c r="AR57" t="str">
        <f t="shared" si="48"/>
        <v/>
      </c>
      <c r="AS57" t="str">
        <f t="shared" si="48"/>
        <v/>
      </c>
    </row>
    <row r="58" spans="1:45" x14ac:dyDescent="0.25">
      <c r="A58" s="15" t="s">
        <v>17</v>
      </c>
      <c r="B58" s="48">
        <v>11401457</v>
      </c>
      <c r="C58" s="16" t="s">
        <v>128</v>
      </c>
      <c r="D58" s="16">
        <v>8300</v>
      </c>
      <c r="E58" s="16"/>
      <c r="F58" s="16"/>
      <c r="G58" s="16"/>
      <c r="H58" s="16"/>
      <c r="I58" s="16"/>
      <c r="J58" s="16"/>
      <c r="K58" s="16"/>
      <c r="L58" s="16"/>
      <c r="M58" s="17"/>
      <c r="R58" s="23">
        <f t="shared" si="50"/>
        <v>20</v>
      </c>
      <c r="S58" s="22">
        <f t="shared" si="51"/>
        <v>29</v>
      </c>
      <c r="T58" s="22">
        <f t="shared" si="49"/>
        <v>16</v>
      </c>
      <c r="U58" s="22">
        <f t="shared" si="49"/>
        <v>20</v>
      </c>
      <c r="V58" s="22">
        <f t="shared" si="49"/>
        <v>64</v>
      </c>
      <c r="W58" s="22">
        <f t="shared" si="49"/>
        <v>22</v>
      </c>
      <c r="X58" s="22">
        <f t="shared" si="49"/>
        <v>35</v>
      </c>
      <c r="Y58" s="22">
        <f t="shared" si="49"/>
        <v>26</v>
      </c>
      <c r="Z58" s="24">
        <f t="shared" si="49"/>
        <v>67</v>
      </c>
      <c r="AK58" t="str">
        <f t="shared" ref="AK58:AN92" si="53">IF(AB58=1,R107,"")</f>
        <v/>
      </c>
      <c r="AL58" t="str">
        <f t="shared" si="53"/>
        <v/>
      </c>
      <c r="AM58" t="str">
        <f t="shared" si="53"/>
        <v/>
      </c>
      <c r="AN58" t="str">
        <f t="shared" si="53"/>
        <v/>
      </c>
      <c r="AO58" t="str">
        <f t="shared" si="52"/>
        <v/>
      </c>
      <c r="AP58" t="str">
        <f t="shared" si="48"/>
        <v/>
      </c>
      <c r="AQ58" t="str">
        <f t="shared" si="48"/>
        <v/>
      </c>
      <c r="AR58" t="str">
        <f t="shared" si="48"/>
        <v/>
      </c>
      <c r="AS58" t="str">
        <f t="shared" si="48"/>
        <v/>
      </c>
    </row>
    <row r="59" spans="1:45" x14ac:dyDescent="0.25">
      <c r="A59" s="15" t="s">
        <v>31</v>
      </c>
      <c r="B59" s="48">
        <v>11401458</v>
      </c>
      <c r="C59" s="16" t="s">
        <v>128</v>
      </c>
      <c r="D59" s="16">
        <v>8200</v>
      </c>
      <c r="E59" s="16"/>
      <c r="F59" s="16"/>
      <c r="G59" s="16"/>
      <c r="H59" s="16"/>
      <c r="I59" s="16"/>
      <c r="J59" s="16"/>
      <c r="K59" s="16"/>
      <c r="L59" s="16"/>
      <c r="M59" s="17"/>
      <c r="R59" s="23">
        <f t="shared" si="50"/>
        <v>20</v>
      </c>
      <c r="S59" s="22">
        <f t="shared" si="51"/>
        <v>29</v>
      </c>
      <c r="T59" s="22">
        <f t="shared" si="51"/>
        <v>16</v>
      </c>
      <c r="U59" s="22">
        <f t="shared" si="51"/>
        <v>20</v>
      </c>
      <c r="V59" s="22">
        <f t="shared" si="51"/>
        <v>64</v>
      </c>
      <c r="W59" s="22">
        <f t="shared" si="51"/>
        <v>22</v>
      </c>
      <c r="X59" s="22">
        <f t="shared" si="51"/>
        <v>35</v>
      </c>
      <c r="Y59" s="22">
        <f t="shared" si="51"/>
        <v>26</v>
      </c>
      <c r="Z59" s="24">
        <f t="shared" si="51"/>
        <v>67</v>
      </c>
      <c r="AK59" t="str">
        <f t="shared" si="53"/>
        <v/>
      </c>
      <c r="AL59" t="str">
        <f t="shared" si="53"/>
        <v/>
      </c>
      <c r="AM59" t="str">
        <f t="shared" si="53"/>
        <v/>
      </c>
      <c r="AN59" t="str">
        <f t="shared" si="53"/>
        <v/>
      </c>
      <c r="AO59" t="str">
        <f t="shared" si="52"/>
        <v/>
      </c>
      <c r="AP59" t="str">
        <f t="shared" si="48"/>
        <v/>
      </c>
      <c r="AQ59" t="str">
        <f t="shared" si="48"/>
        <v/>
      </c>
      <c r="AR59" t="str">
        <f t="shared" si="48"/>
        <v/>
      </c>
      <c r="AS59" t="str">
        <f t="shared" si="48"/>
        <v/>
      </c>
    </row>
    <row r="60" spans="1:45" x14ac:dyDescent="0.25">
      <c r="A60" s="15" t="s">
        <v>25</v>
      </c>
      <c r="B60" s="48">
        <v>11401459</v>
      </c>
      <c r="C60" s="16" t="s">
        <v>128</v>
      </c>
      <c r="D60" s="16">
        <v>8000</v>
      </c>
      <c r="E60" s="16"/>
      <c r="F60" s="16"/>
      <c r="G60" s="16"/>
      <c r="H60" s="16"/>
      <c r="I60" s="16"/>
      <c r="J60" s="16"/>
      <c r="K60" s="16"/>
      <c r="L60" s="16"/>
      <c r="M60" s="17"/>
      <c r="R60" s="23">
        <f t="shared" si="50"/>
        <v>20</v>
      </c>
      <c r="S60" s="22">
        <f t="shared" si="51"/>
        <v>29</v>
      </c>
      <c r="T60" s="22">
        <f t="shared" si="51"/>
        <v>16</v>
      </c>
      <c r="U60" s="22">
        <f t="shared" si="51"/>
        <v>20</v>
      </c>
      <c r="V60" s="22">
        <f t="shared" si="51"/>
        <v>64</v>
      </c>
      <c r="W60" s="22">
        <f t="shared" si="51"/>
        <v>22</v>
      </c>
      <c r="X60" s="22">
        <f t="shared" si="51"/>
        <v>35</v>
      </c>
      <c r="Y60" s="22">
        <f t="shared" si="51"/>
        <v>26</v>
      </c>
      <c r="Z60" s="24">
        <f t="shared" si="51"/>
        <v>67</v>
      </c>
      <c r="AK60" t="str">
        <f t="shared" si="53"/>
        <v/>
      </c>
      <c r="AL60" t="str">
        <f t="shared" si="53"/>
        <v/>
      </c>
      <c r="AM60" t="str">
        <f t="shared" si="53"/>
        <v/>
      </c>
      <c r="AN60" t="str">
        <f t="shared" si="53"/>
        <v/>
      </c>
      <c r="AO60" t="str">
        <f t="shared" si="52"/>
        <v/>
      </c>
      <c r="AP60" t="str">
        <f t="shared" si="48"/>
        <v/>
      </c>
      <c r="AQ60" t="str">
        <f t="shared" si="48"/>
        <v/>
      </c>
      <c r="AR60" t="str">
        <f t="shared" si="48"/>
        <v/>
      </c>
      <c r="AS60" t="str">
        <f t="shared" si="48"/>
        <v/>
      </c>
    </row>
    <row r="61" spans="1:45" x14ac:dyDescent="0.25">
      <c r="A61" s="15" t="s">
        <v>47</v>
      </c>
      <c r="B61" s="48">
        <v>11401460</v>
      </c>
      <c r="C61" s="16" t="s">
        <v>128</v>
      </c>
      <c r="D61" s="16">
        <v>7800</v>
      </c>
      <c r="E61" s="16"/>
      <c r="F61" s="16"/>
      <c r="G61" s="16"/>
      <c r="H61" s="16"/>
      <c r="I61" s="16"/>
      <c r="J61" s="16"/>
      <c r="K61" s="16"/>
      <c r="L61" s="16"/>
      <c r="M61" s="17"/>
      <c r="R61" s="23">
        <f t="shared" si="50"/>
        <v>20</v>
      </c>
      <c r="S61" s="22">
        <f t="shared" si="51"/>
        <v>29</v>
      </c>
      <c r="T61" s="22">
        <f t="shared" si="51"/>
        <v>16</v>
      </c>
      <c r="U61" s="22">
        <f t="shared" si="51"/>
        <v>20</v>
      </c>
      <c r="V61" s="22">
        <f t="shared" si="51"/>
        <v>64</v>
      </c>
      <c r="W61" s="22">
        <f t="shared" si="51"/>
        <v>22</v>
      </c>
      <c r="X61" s="22">
        <f t="shared" si="51"/>
        <v>35</v>
      </c>
      <c r="Y61" s="22">
        <f t="shared" si="51"/>
        <v>26</v>
      </c>
      <c r="Z61" s="24">
        <f t="shared" ref="Z61:Z92" si="54">Z60</f>
        <v>67</v>
      </c>
      <c r="AK61" t="str">
        <f t="shared" si="53"/>
        <v/>
      </c>
      <c r="AL61" t="str">
        <f t="shared" si="53"/>
        <v/>
      </c>
      <c r="AM61" t="str">
        <f t="shared" si="53"/>
        <v/>
      </c>
      <c r="AN61" t="str">
        <f t="shared" si="53"/>
        <v/>
      </c>
      <c r="AO61" t="str">
        <f t="shared" si="52"/>
        <v/>
      </c>
      <c r="AP61" t="str">
        <f t="shared" si="48"/>
        <v/>
      </c>
      <c r="AQ61" t="str">
        <f t="shared" si="48"/>
        <v/>
      </c>
      <c r="AR61" t="str">
        <f t="shared" si="48"/>
        <v/>
      </c>
      <c r="AS61" t="str">
        <f t="shared" si="48"/>
        <v/>
      </c>
    </row>
    <row r="62" spans="1:45" x14ac:dyDescent="0.25">
      <c r="A62" s="15" t="s">
        <v>43</v>
      </c>
      <c r="B62" s="48">
        <v>11401461</v>
      </c>
      <c r="C62" s="16" t="s">
        <v>128</v>
      </c>
      <c r="D62" s="16">
        <v>7700</v>
      </c>
      <c r="E62" s="16"/>
      <c r="F62" s="16"/>
      <c r="G62" s="16"/>
      <c r="H62" s="16"/>
      <c r="I62" s="16"/>
      <c r="J62" s="16"/>
      <c r="K62" s="16"/>
      <c r="L62" s="16"/>
      <c r="M62" s="17"/>
      <c r="R62" s="23">
        <f t="shared" si="50"/>
        <v>20</v>
      </c>
      <c r="S62" s="22">
        <f t="shared" si="51"/>
        <v>29</v>
      </c>
      <c r="T62" s="22">
        <f t="shared" si="51"/>
        <v>16</v>
      </c>
      <c r="U62" s="22">
        <f t="shared" si="51"/>
        <v>20</v>
      </c>
      <c r="V62" s="22">
        <f t="shared" si="51"/>
        <v>64</v>
      </c>
      <c r="W62" s="22">
        <f t="shared" si="51"/>
        <v>22</v>
      </c>
      <c r="X62" s="22">
        <f t="shared" si="51"/>
        <v>35</v>
      </c>
      <c r="Y62" s="22">
        <f t="shared" si="51"/>
        <v>26</v>
      </c>
      <c r="Z62" s="24">
        <f t="shared" si="54"/>
        <v>67</v>
      </c>
      <c r="AK62" t="str">
        <f t="shared" si="53"/>
        <v/>
      </c>
      <c r="AL62" t="str">
        <f t="shared" si="53"/>
        <v/>
      </c>
      <c r="AM62" t="str">
        <f t="shared" si="53"/>
        <v/>
      </c>
      <c r="AN62" t="str">
        <f t="shared" si="53"/>
        <v/>
      </c>
      <c r="AO62" t="str">
        <f t="shared" si="52"/>
        <v/>
      </c>
      <c r="AP62" t="str">
        <f t="shared" si="48"/>
        <v/>
      </c>
      <c r="AQ62" t="str">
        <f t="shared" si="48"/>
        <v/>
      </c>
      <c r="AR62" t="str">
        <f t="shared" si="48"/>
        <v/>
      </c>
      <c r="AS62" t="str">
        <f t="shared" si="48"/>
        <v/>
      </c>
    </row>
    <row r="63" spans="1:45" x14ac:dyDescent="0.25">
      <c r="A63" s="15" t="s">
        <v>30</v>
      </c>
      <c r="B63" s="48">
        <v>11401462</v>
      </c>
      <c r="C63" s="16" t="s">
        <v>128</v>
      </c>
      <c r="D63" s="16">
        <v>7500</v>
      </c>
      <c r="E63" s="16"/>
      <c r="F63" s="16"/>
      <c r="G63" s="16"/>
      <c r="H63" s="16"/>
      <c r="I63" s="16"/>
      <c r="J63" s="16"/>
      <c r="K63" s="16"/>
      <c r="L63" s="16"/>
      <c r="M63" s="17"/>
      <c r="R63" s="23">
        <f t="shared" si="50"/>
        <v>20</v>
      </c>
      <c r="S63" s="22">
        <f t="shared" si="51"/>
        <v>29</v>
      </c>
      <c r="T63" s="22">
        <f t="shared" si="51"/>
        <v>16</v>
      </c>
      <c r="U63" s="22">
        <f t="shared" si="51"/>
        <v>20</v>
      </c>
      <c r="V63" s="22">
        <f t="shared" si="51"/>
        <v>64</v>
      </c>
      <c r="W63" s="22">
        <f t="shared" si="51"/>
        <v>22</v>
      </c>
      <c r="X63" s="22">
        <f t="shared" si="51"/>
        <v>35</v>
      </c>
      <c r="Y63" s="22">
        <f t="shared" si="51"/>
        <v>26</v>
      </c>
      <c r="Z63" s="24">
        <f t="shared" si="54"/>
        <v>67</v>
      </c>
      <c r="AK63" t="str">
        <f t="shared" si="53"/>
        <v/>
      </c>
      <c r="AL63" t="str">
        <f t="shared" si="53"/>
        <v/>
      </c>
      <c r="AM63" t="str">
        <f t="shared" si="53"/>
        <v/>
      </c>
      <c r="AN63" t="str">
        <f t="shared" si="53"/>
        <v/>
      </c>
      <c r="AO63" t="str">
        <f t="shared" si="52"/>
        <v/>
      </c>
      <c r="AP63" t="str">
        <f t="shared" si="48"/>
        <v/>
      </c>
      <c r="AQ63" t="str">
        <f t="shared" si="48"/>
        <v/>
      </c>
      <c r="AR63" t="str">
        <f t="shared" si="48"/>
        <v/>
      </c>
      <c r="AS63" t="str">
        <f t="shared" si="48"/>
        <v/>
      </c>
    </row>
    <row r="64" spans="1:45" x14ac:dyDescent="0.25">
      <c r="A64" s="15" t="s">
        <v>16</v>
      </c>
      <c r="B64" s="48">
        <v>11401463</v>
      </c>
      <c r="C64" s="16" t="s">
        <v>128</v>
      </c>
      <c r="D64" s="16">
        <v>7300</v>
      </c>
      <c r="E64" s="16"/>
      <c r="F64" s="16"/>
      <c r="G64" s="16"/>
      <c r="H64" s="16"/>
      <c r="I64" s="16"/>
      <c r="J64" s="16"/>
      <c r="K64" s="16"/>
      <c r="L64" s="16"/>
      <c r="M64" s="17"/>
      <c r="R64" s="23">
        <f t="shared" si="50"/>
        <v>20</v>
      </c>
      <c r="S64" s="22">
        <f t="shared" si="51"/>
        <v>29</v>
      </c>
      <c r="T64" s="22">
        <f t="shared" si="51"/>
        <v>16</v>
      </c>
      <c r="U64" s="22">
        <f t="shared" si="51"/>
        <v>20</v>
      </c>
      <c r="V64" s="22">
        <f t="shared" si="51"/>
        <v>64</v>
      </c>
      <c r="W64" s="22">
        <f t="shared" si="51"/>
        <v>22</v>
      </c>
      <c r="X64" s="22">
        <f t="shared" si="51"/>
        <v>35</v>
      </c>
      <c r="Y64" s="22">
        <f t="shared" si="51"/>
        <v>26</v>
      </c>
      <c r="Z64" s="24">
        <f t="shared" si="54"/>
        <v>67</v>
      </c>
      <c r="AK64" t="str">
        <f t="shared" si="53"/>
        <v/>
      </c>
      <c r="AL64" t="str">
        <f t="shared" si="53"/>
        <v/>
      </c>
      <c r="AM64" t="str">
        <f t="shared" si="53"/>
        <v/>
      </c>
      <c r="AN64" t="str">
        <f t="shared" si="53"/>
        <v/>
      </c>
      <c r="AO64" t="str">
        <f t="shared" si="52"/>
        <v/>
      </c>
      <c r="AP64" t="str">
        <f t="shared" si="48"/>
        <v/>
      </c>
      <c r="AQ64" t="str">
        <f t="shared" si="48"/>
        <v/>
      </c>
      <c r="AR64" t="str">
        <f t="shared" si="48"/>
        <v/>
      </c>
      <c r="AS64" t="str">
        <f t="shared" si="48"/>
        <v/>
      </c>
    </row>
    <row r="65" spans="1:45" x14ac:dyDescent="0.25">
      <c r="A65" s="15" t="s">
        <v>54</v>
      </c>
      <c r="B65" s="48">
        <v>11401464</v>
      </c>
      <c r="C65" s="16" t="s">
        <v>128</v>
      </c>
      <c r="D65" s="16">
        <v>7100</v>
      </c>
      <c r="E65" s="16"/>
      <c r="F65" s="16"/>
      <c r="G65" s="16"/>
      <c r="H65" s="16"/>
      <c r="I65" s="16"/>
      <c r="J65" s="16"/>
      <c r="K65" s="16"/>
      <c r="L65" s="16"/>
      <c r="M65" s="17"/>
      <c r="R65" s="23">
        <f t="shared" si="50"/>
        <v>20</v>
      </c>
      <c r="S65" s="22">
        <f t="shared" si="51"/>
        <v>29</v>
      </c>
      <c r="T65" s="22">
        <f t="shared" si="51"/>
        <v>16</v>
      </c>
      <c r="U65" s="22">
        <f t="shared" si="51"/>
        <v>20</v>
      </c>
      <c r="V65" s="22">
        <f t="shared" si="51"/>
        <v>64</v>
      </c>
      <c r="W65" s="22">
        <f t="shared" si="51"/>
        <v>22</v>
      </c>
      <c r="X65" s="22">
        <f t="shared" si="51"/>
        <v>35</v>
      </c>
      <c r="Y65" s="22">
        <f t="shared" si="51"/>
        <v>26</v>
      </c>
      <c r="Z65" s="24">
        <f t="shared" si="54"/>
        <v>67</v>
      </c>
      <c r="AK65" t="str">
        <f t="shared" si="53"/>
        <v/>
      </c>
      <c r="AL65" t="str">
        <f t="shared" si="53"/>
        <v/>
      </c>
      <c r="AM65" t="str">
        <f t="shared" si="53"/>
        <v/>
      </c>
      <c r="AN65" t="str">
        <f t="shared" si="53"/>
        <v/>
      </c>
      <c r="AO65" t="str">
        <f t="shared" si="52"/>
        <v/>
      </c>
      <c r="AP65" t="str">
        <f t="shared" si="48"/>
        <v/>
      </c>
      <c r="AQ65" t="str">
        <f t="shared" si="48"/>
        <v/>
      </c>
      <c r="AR65" t="str">
        <f t="shared" si="48"/>
        <v/>
      </c>
      <c r="AS65" t="str">
        <f t="shared" si="48"/>
        <v/>
      </c>
    </row>
    <row r="66" spans="1:45" x14ac:dyDescent="0.25">
      <c r="A66" s="15" t="s">
        <v>18</v>
      </c>
      <c r="B66" s="48">
        <v>11401465</v>
      </c>
      <c r="C66" s="16" t="s">
        <v>128</v>
      </c>
      <c r="D66" s="16">
        <v>6900</v>
      </c>
      <c r="E66" s="16"/>
      <c r="F66" s="16"/>
      <c r="G66" s="16"/>
      <c r="H66" s="16"/>
      <c r="I66" s="16"/>
      <c r="J66" s="16"/>
      <c r="K66" s="16"/>
      <c r="L66" s="16"/>
      <c r="M66" s="17"/>
      <c r="R66" s="23">
        <f t="shared" si="50"/>
        <v>20</v>
      </c>
      <c r="S66" s="22">
        <f t="shared" si="51"/>
        <v>29</v>
      </c>
      <c r="T66" s="22">
        <f t="shared" si="51"/>
        <v>16</v>
      </c>
      <c r="U66" s="22">
        <f t="shared" si="51"/>
        <v>20</v>
      </c>
      <c r="V66" s="22">
        <f t="shared" si="51"/>
        <v>64</v>
      </c>
      <c r="W66" s="22">
        <f t="shared" si="51"/>
        <v>22</v>
      </c>
      <c r="X66" s="22">
        <f t="shared" si="51"/>
        <v>35</v>
      </c>
      <c r="Y66" s="22">
        <f t="shared" si="51"/>
        <v>26</v>
      </c>
      <c r="Z66" s="24">
        <f t="shared" si="54"/>
        <v>67</v>
      </c>
      <c r="AK66" t="str">
        <f t="shared" si="53"/>
        <v/>
      </c>
      <c r="AL66" t="str">
        <f t="shared" si="53"/>
        <v/>
      </c>
      <c r="AM66" t="str">
        <f t="shared" si="53"/>
        <v/>
      </c>
      <c r="AN66" t="str">
        <f t="shared" si="53"/>
        <v/>
      </c>
      <c r="AO66" t="str">
        <f t="shared" si="52"/>
        <v/>
      </c>
      <c r="AP66" t="str">
        <f t="shared" si="48"/>
        <v/>
      </c>
      <c r="AQ66" t="str">
        <f t="shared" si="48"/>
        <v/>
      </c>
      <c r="AR66" t="str">
        <f t="shared" si="48"/>
        <v/>
      </c>
      <c r="AS66" t="str">
        <f t="shared" si="48"/>
        <v/>
      </c>
    </row>
    <row r="67" spans="1:45" x14ac:dyDescent="0.25">
      <c r="A67" s="15" t="s">
        <v>51</v>
      </c>
      <c r="B67" s="48">
        <v>11401466</v>
      </c>
      <c r="C67" s="16" t="s">
        <v>128</v>
      </c>
      <c r="D67" s="16">
        <v>6700</v>
      </c>
      <c r="E67" s="16"/>
      <c r="F67" s="16"/>
      <c r="G67" s="16"/>
      <c r="H67" s="16"/>
      <c r="I67" s="16"/>
      <c r="J67" s="16"/>
      <c r="K67" s="16"/>
      <c r="L67" s="16"/>
      <c r="M67" s="17"/>
      <c r="R67" s="23">
        <f t="shared" si="50"/>
        <v>20</v>
      </c>
      <c r="S67" s="22">
        <f t="shared" si="51"/>
        <v>29</v>
      </c>
      <c r="T67" s="22">
        <f t="shared" si="51"/>
        <v>16</v>
      </c>
      <c r="U67" s="22">
        <f t="shared" si="51"/>
        <v>20</v>
      </c>
      <c r="V67" s="22">
        <f t="shared" si="51"/>
        <v>64</v>
      </c>
      <c r="W67" s="22">
        <f t="shared" si="51"/>
        <v>22</v>
      </c>
      <c r="X67" s="22">
        <f t="shared" si="51"/>
        <v>35</v>
      </c>
      <c r="Y67" s="22">
        <f t="shared" si="51"/>
        <v>26</v>
      </c>
      <c r="Z67" s="24">
        <f t="shared" si="54"/>
        <v>67</v>
      </c>
      <c r="AK67" t="str">
        <f t="shared" si="53"/>
        <v/>
      </c>
      <c r="AL67" t="str">
        <f t="shared" si="53"/>
        <v/>
      </c>
      <c r="AM67" t="str">
        <f t="shared" si="53"/>
        <v/>
      </c>
      <c r="AN67" t="str">
        <f t="shared" si="53"/>
        <v/>
      </c>
      <c r="AO67" t="str">
        <f t="shared" si="52"/>
        <v/>
      </c>
      <c r="AP67" t="str">
        <f t="shared" si="48"/>
        <v/>
      </c>
      <c r="AQ67" t="str">
        <f t="shared" si="48"/>
        <v/>
      </c>
      <c r="AR67" t="str">
        <f t="shared" si="48"/>
        <v/>
      </c>
      <c r="AS67" t="str">
        <f t="shared" si="48"/>
        <v/>
      </c>
    </row>
    <row r="68" spans="1:45" x14ac:dyDescent="0.25">
      <c r="A68" s="15" t="s">
        <v>15</v>
      </c>
      <c r="B68" s="48">
        <v>11401467</v>
      </c>
      <c r="C68" s="16" t="s">
        <v>128</v>
      </c>
      <c r="D68" s="16">
        <v>6500</v>
      </c>
      <c r="E68" s="16"/>
      <c r="F68" s="16"/>
      <c r="G68" s="16"/>
      <c r="H68" s="16"/>
      <c r="I68" s="16"/>
      <c r="J68" s="16"/>
      <c r="K68" s="16"/>
      <c r="L68" s="16"/>
      <c r="M68" s="17"/>
      <c r="R68" s="23">
        <f t="shared" si="50"/>
        <v>20</v>
      </c>
      <c r="S68" s="22">
        <f t="shared" si="51"/>
        <v>29</v>
      </c>
      <c r="T68" s="22">
        <f t="shared" si="51"/>
        <v>16</v>
      </c>
      <c r="U68" s="22">
        <f t="shared" si="51"/>
        <v>20</v>
      </c>
      <c r="V68" s="22">
        <f t="shared" si="51"/>
        <v>64</v>
      </c>
      <c r="W68" s="22">
        <f t="shared" si="51"/>
        <v>22</v>
      </c>
      <c r="X68" s="22">
        <f t="shared" si="51"/>
        <v>35</v>
      </c>
      <c r="Y68" s="22">
        <f t="shared" si="51"/>
        <v>26</v>
      </c>
      <c r="Z68" s="24">
        <f t="shared" si="54"/>
        <v>67</v>
      </c>
      <c r="AK68" t="str">
        <f t="shared" si="53"/>
        <v/>
      </c>
      <c r="AL68" t="str">
        <f t="shared" si="53"/>
        <v/>
      </c>
      <c r="AM68" t="str">
        <f t="shared" si="53"/>
        <v/>
      </c>
      <c r="AN68" t="str">
        <f t="shared" si="53"/>
        <v/>
      </c>
      <c r="AO68" t="str">
        <f t="shared" si="52"/>
        <v/>
      </c>
      <c r="AP68" t="str">
        <f t="shared" si="48"/>
        <v/>
      </c>
      <c r="AQ68" t="str">
        <f t="shared" si="48"/>
        <v/>
      </c>
      <c r="AR68" t="str">
        <f t="shared" si="48"/>
        <v/>
      </c>
      <c r="AS68" t="str">
        <f t="shared" si="48"/>
        <v/>
      </c>
    </row>
    <row r="69" spans="1:45" x14ac:dyDescent="0.25">
      <c r="A69" s="15" t="s">
        <v>22</v>
      </c>
      <c r="B69" s="48">
        <v>11401468</v>
      </c>
      <c r="C69" s="16" t="s">
        <v>128</v>
      </c>
      <c r="D69" s="16">
        <v>6300</v>
      </c>
      <c r="E69" s="16"/>
      <c r="F69" s="16"/>
      <c r="G69" s="16"/>
      <c r="H69" s="16"/>
      <c r="I69" s="16"/>
      <c r="J69" s="16"/>
      <c r="K69" s="16"/>
      <c r="L69" s="16"/>
      <c r="M69" s="17"/>
      <c r="R69" s="23">
        <f t="shared" si="50"/>
        <v>20</v>
      </c>
      <c r="S69" s="22">
        <f t="shared" si="51"/>
        <v>29</v>
      </c>
      <c r="T69" s="22">
        <f t="shared" si="51"/>
        <v>16</v>
      </c>
      <c r="U69" s="22">
        <f t="shared" si="51"/>
        <v>20</v>
      </c>
      <c r="V69" s="22">
        <f t="shared" si="51"/>
        <v>64</v>
      </c>
      <c r="W69" s="22">
        <f t="shared" si="51"/>
        <v>22</v>
      </c>
      <c r="X69" s="22">
        <f t="shared" si="51"/>
        <v>35</v>
      </c>
      <c r="Y69" s="22">
        <f t="shared" si="51"/>
        <v>26</v>
      </c>
      <c r="Z69" s="24">
        <f t="shared" si="54"/>
        <v>67</v>
      </c>
      <c r="AK69" t="str">
        <f t="shared" si="53"/>
        <v/>
      </c>
      <c r="AL69" t="str">
        <f t="shared" si="53"/>
        <v/>
      </c>
      <c r="AM69" t="str">
        <f t="shared" si="53"/>
        <v/>
      </c>
      <c r="AN69" t="str">
        <f t="shared" si="53"/>
        <v/>
      </c>
      <c r="AO69" t="str">
        <f t="shared" si="52"/>
        <v/>
      </c>
      <c r="AP69" t="str">
        <f t="shared" si="48"/>
        <v/>
      </c>
      <c r="AQ69" t="str">
        <f t="shared" si="48"/>
        <v/>
      </c>
      <c r="AR69" t="str">
        <f t="shared" si="48"/>
        <v/>
      </c>
      <c r="AS69" t="str">
        <f t="shared" si="48"/>
        <v/>
      </c>
    </row>
    <row r="70" spans="1:45" x14ac:dyDescent="0.25">
      <c r="A70" s="15" t="s">
        <v>34</v>
      </c>
      <c r="B70" s="48">
        <v>11401469</v>
      </c>
      <c r="C70" s="16" t="s">
        <v>128</v>
      </c>
      <c r="D70" s="16">
        <v>6200</v>
      </c>
      <c r="E70" s="16"/>
      <c r="F70" s="16"/>
      <c r="G70" s="16"/>
      <c r="H70" s="16"/>
      <c r="I70" s="16"/>
      <c r="J70" s="16"/>
      <c r="K70" s="16"/>
      <c r="L70" s="16"/>
      <c r="M70" s="17"/>
      <c r="R70" s="23">
        <f t="shared" si="50"/>
        <v>20</v>
      </c>
      <c r="S70" s="22">
        <f t="shared" si="51"/>
        <v>29</v>
      </c>
      <c r="T70" s="22">
        <f t="shared" si="51"/>
        <v>16</v>
      </c>
      <c r="U70" s="22">
        <f t="shared" si="51"/>
        <v>20</v>
      </c>
      <c r="V70" s="22">
        <f t="shared" si="51"/>
        <v>64</v>
      </c>
      <c r="W70" s="22">
        <f t="shared" si="51"/>
        <v>22</v>
      </c>
      <c r="X70" s="22">
        <f t="shared" si="51"/>
        <v>35</v>
      </c>
      <c r="Y70" s="22">
        <f t="shared" si="51"/>
        <v>26</v>
      </c>
      <c r="Z70" s="24">
        <f t="shared" si="54"/>
        <v>67</v>
      </c>
      <c r="AK70" t="str">
        <f t="shared" si="53"/>
        <v/>
      </c>
      <c r="AL70" t="str">
        <f t="shared" si="53"/>
        <v/>
      </c>
      <c r="AM70" t="str">
        <f t="shared" si="53"/>
        <v/>
      </c>
      <c r="AN70" t="str">
        <f t="shared" si="53"/>
        <v/>
      </c>
      <c r="AO70" t="str">
        <f t="shared" si="52"/>
        <v/>
      </c>
      <c r="AP70" t="str">
        <f t="shared" si="48"/>
        <v/>
      </c>
      <c r="AQ70" t="str">
        <f t="shared" si="48"/>
        <v/>
      </c>
      <c r="AR70" t="str">
        <f t="shared" si="48"/>
        <v/>
      </c>
      <c r="AS70" t="str">
        <f t="shared" si="48"/>
        <v/>
      </c>
    </row>
    <row r="71" spans="1:45" x14ac:dyDescent="0.25">
      <c r="A71" s="15" t="s">
        <v>129</v>
      </c>
      <c r="B71" s="48">
        <v>11401470</v>
      </c>
      <c r="C71" s="16" t="s">
        <v>128</v>
      </c>
      <c r="D71" s="16">
        <v>6200</v>
      </c>
      <c r="E71" s="16"/>
      <c r="F71" s="16"/>
      <c r="G71" s="16"/>
      <c r="H71" s="16"/>
      <c r="I71" s="16"/>
      <c r="J71" s="16"/>
      <c r="K71" s="16"/>
      <c r="L71" s="16"/>
      <c r="M71" s="17"/>
      <c r="R71" s="23">
        <f t="shared" si="50"/>
        <v>20</v>
      </c>
      <c r="S71" s="22">
        <f t="shared" si="51"/>
        <v>29</v>
      </c>
      <c r="T71" s="22">
        <f t="shared" si="51"/>
        <v>16</v>
      </c>
      <c r="U71" s="22">
        <f t="shared" si="51"/>
        <v>20</v>
      </c>
      <c r="V71" s="22">
        <f t="shared" si="51"/>
        <v>64</v>
      </c>
      <c r="W71" s="22">
        <f t="shared" si="51"/>
        <v>22</v>
      </c>
      <c r="X71" s="22">
        <f t="shared" si="51"/>
        <v>35</v>
      </c>
      <c r="Y71" s="22">
        <f t="shared" si="51"/>
        <v>26</v>
      </c>
      <c r="Z71" s="24">
        <f t="shared" si="54"/>
        <v>67</v>
      </c>
      <c r="AK71" t="str">
        <f t="shared" si="53"/>
        <v/>
      </c>
      <c r="AL71" t="str">
        <f t="shared" si="53"/>
        <v/>
      </c>
      <c r="AM71" t="str">
        <f t="shared" si="53"/>
        <v/>
      </c>
      <c r="AN71" t="str">
        <f t="shared" si="53"/>
        <v/>
      </c>
      <c r="AO71" t="str">
        <f t="shared" si="52"/>
        <v/>
      </c>
      <c r="AP71" t="str">
        <f t="shared" si="48"/>
        <v/>
      </c>
      <c r="AQ71" t="str">
        <f t="shared" si="48"/>
        <v/>
      </c>
      <c r="AR71" t="str">
        <f t="shared" si="48"/>
        <v/>
      </c>
      <c r="AS71" t="str">
        <f t="shared" si="48"/>
        <v/>
      </c>
    </row>
    <row r="72" spans="1:45" x14ac:dyDescent="0.25">
      <c r="A72" s="15" t="s">
        <v>44</v>
      </c>
      <c r="B72" s="48">
        <v>11401471</v>
      </c>
      <c r="C72" s="16" t="s">
        <v>128</v>
      </c>
      <c r="D72" s="16">
        <v>6000</v>
      </c>
      <c r="E72" s="16"/>
      <c r="F72" s="16"/>
      <c r="G72" s="16"/>
      <c r="H72" s="16"/>
      <c r="I72" s="16"/>
      <c r="J72" s="16"/>
      <c r="K72" s="16"/>
      <c r="L72" s="16"/>
      <c r="M72" s="17"/>
      <c r="R72" s="23">
        <f t="shared" si="50"/>
        <v>20</v>
      </c>
      <c r="S72" s="22">
        <f t="shared" si="51"/>
        <v>29</v>
      </c>
      <c r="T72" s="22">
        <f t="shared" si="51"/>
        <v>16</v>
      </c>
      <c r="U72" s="22">
        <f t="shared" si="51"/>
        <v>20</v>
      </c>
      <c r="V72" s="22">
        <f t="shared" si="51"/>
        <v>64</v>
      </c>
      <c r="W72" s="22">
        <f t="shared" si="51"/>
        <v>22</v>
      </c>
      <c r="X72" s="22">
        <f t="shared" si="51"/>
        <v>35</v>
      </c>
      <c r="Y72" s="22">
        <f t="shared" si="51"/>
        <v>26</v>
      </c>
      <c r="Z72" s="24">
        <f t="shared" si="54"/>
        <v>67</v>
      </c>
      <c r="AK72" t="str">
        <f t="shared" si="53"/>
        <v/>
      </c>
      <c r="AL72" t="str">
        <f t="shared" si="53"/>
        <v/>
      </c>
      <c r="AM72" t="str">
        <f t="shared" si="53"/>
        <v/>
      </c>
      <c r="AN72" t="str">
        <f t="shared" si="53"/>
        <v/>
      </c>
      <c r="AO72" t="str">
        <f t="shared" si="52"/>
        <v/>
      </c>
      <c r="AP72" t="str">
        <f t="shared" si="48"/>
        <v/>
      </c>
      <c r="AQ72" t="str">
        <f t="shared" si="48"/>
        <v/>
      </c>
      <c r="AR72" t="str">
        <f t="shared" si="48"/>
        <v/>
      </c>
      <c r="AS72" t="str">
        <f t="shared" ref="AS72:AS92" si="55">IF(AJ72=1,Z121,"")</f>
        <v/>
      </c>
    </row>
    <row r="73" spans="1:45" x14ac:dyDescent="0.25">
      <c r="A73" s="15" t="s">
        <v>20</v>
      </c>
      <c r="B73" s="48">
        <v>11401472</v>
      </c>
      <c r="C73" s="16" t="s">
        <v>128</v>
      </c>
      <c r="D73" s="16">
        <v>5900</v>
      </c>
      <c r="E73" s="16"/>
      <c r="F73" s="16"/>
      <c r="G73" s="16"/>
      <c r="H73" s="16"/>
      <c r="I73" s="16"/>
      <c r="J73" s="16"/>
      <c r="K73" s="16"/>
      <c r="L73" s="16"/>
      <c r="M73" s="17"/>
      <c r="R73" s="23">
        <f t="shared" si="50"/>
        <v>20</v>
      </c>
      <c r="S73" s="22">
        <f t="shared" si="51"/>
        <v>29</v>
      </c>
      <c r="T73" s="22">
        <f t="shared" si="51"/>
        <v>16</v>
      </c>
      <c r="U73" s="22">
        <f t="shared" si="51"/>
        <v>20</v>
      </c>
      <c r="V73" s="22">
        <f t="shared" si="51"/>
        <v>64</v>
      </c>
      <c r="W73" s="22">
        <f t="shared" si="51"/>
        <v>22</v>
      </c>
      <c r="X73" s="22">
        <f t="shared" si="51"/>
        <v>35</v>
      </c>
      <c r="Y73" s="22">
        <f t="shared" si="51"/>
        <v>26</v>
      </c>
      <c r="Z73" s="24">
        <f t="shared" si="54"/>
        <v>67</v>
      </c>
      <c r="AK73" t="str">
        <f t="shared" si="53"/>
        <v/>
      </c>
      <c r="AL73" t="str">
        <f t="shared" si="53"/>
        <v/>
      </c>
      <c r="AM73" t="str">
        <f t="shared" si="53"/>
        <v/>
      </c>
      <c r="AN73" t="str">
        <f t="shared" si="53"/>
        <v/>
      </c>
      <c r="AO73" t="str">
        <f t="shared" si="52"/>
        <v/>
      </c>
      <c r="AP73" t="str">
        <f t="shared" si="52"/>
        <v/>
      </c>
      <c r="AQ73" t="str">
        <f t="shared" si="52"/>
        <v/>
      </c>
      <c r="AR73" t="str">
        <f t="shared" si="52"/>
        <v/>
      </c>
      <c r="AS73" t="str">
        <f t="shared" si="55"/>
        <v/>
      </c>
    </row>
    <row r="74" spans="1:45" x14ac:dyDescent="0.25">
      <c r="A74" s="15" t="s">
        <v>50</v>
      </c>
      <c r="B74" s="48">
        <v>11401473</v>
      </c>
      <c r="C74" s="16" t="s">
        <v>128</v>
      </c>
      <c r="D74" s="16">
        <v>5700</v>
      </c>
      <c r="E74" s="16"/>
      <c r="F74" s="16"/>
      <c r="G74" s="16"/>
      <c r="H74" s="16"/>
      <c r="I74" s="16"/>
      <c r="J74" s="16"/>
      <c r="K74" s="16"/>
      <c r="L74" s="16"/>
      <c r="M74" s="17"/>
      <c r="R74" s="23">
        <f t="shared" si="50"/>
        <v>20</v>
      </c>
      <c r="S74" s="22">
        <f t="shared" si="51"/>
        <v>29</v>
      </c>
      <c r="T74" s="22">
        <f t="shared" si="51"/>
        <v>16</v>
      </c>
      <c r="U74" s="22">
        <f t="shared" si="51"/>
        <v>20</v>
      </c>
      <c r="V74" s="22">
        <f t="shared" si="51"/>
        <v>64</v>
      </c>
      <c r="W74" s="22">
        <f t="shared" si="51"/>
        <v>22</v>
      </c>
      <c r="X74" s="22">
        <f t="shared" si="51"/>
        <v>35</v>
      </c>
      <c r="Y74" s="22">
        <f t="shared" si="51"/>
        <v>26</v>
      </c>
      <c r="Z74" s="24">
        <f t="shared" si="54"/>
        <v>67</v>
      </c>
      <c r="AK74" t="str">
        <f t="shared" si="53"/>
        <v/>
      </c>
      <c r="AL74" t="str">
        <f t="shared" si="53"/>
        <v/>
      </c>
      <c r="AM74" t="str">
        <f t="shared" si="53"/>
        <v/>
      </c>
      <c r="AN74" t="str">
        <f t="shared" si="53"/>
        <v/>
      </c>
      <c r="AO74" t="str">
        <f t="shared" si="52"/>
        <v/>
      </c>
      <c r="AP74" t="str">
        <f t="shared" si="52"/>
        <v/>
      </c>
      <c r="AQ74" t="str">
        <f t="shared" si="52"/>
        <v/>
      </c>
      <c r="AR74" t="str">
        <f t="shared" si="52"/>
        <v/>
      </c>
      <c r="AS74" t="str">
        <f t="shared" si="55"/>
        <v/>
      </c>
    </row>
    <row r="75" spans="1:45" x14ac:dyDescent="0.25">
      <c r="A75" s="15" t="s">
        <v>42</v>
      </c>
      <c r="B75" s="48">
        <v>11401474</v>
      </c>
      <c r="C75" s="16" t="s">
        <v>128</v>
      </c>
      <c r="D75" s="16">
        <v>5600</v>
      </c>
      <c r="E75" s="16"/>
      <c r="F75" s="16"/>
      <c r="G75" s="16"/>
      <c r="H75" s="16"/>
      <c r="I75" s="16"/>
      <c r="J75" s="16"/>
      <c r="K75" s="16"/>
      <c r="L75" s="16"/>
      <c r="M75" s="17"/>
      <c r="R75" s="23">
        <f t="shared" si="50"/>
        <v>20</v>
      </c>
      <c r="S75" s="22">
        <f t="shared" si="51"/>
        <v>29</v>
      </c>
      <c r="T75" s="22">
        <f t="shared" si="51"/>
        <v>16</v>
      </c>
      <c r="U75" s="22">
        <f t="shared" si="51"/>
        <v>20</v>
      </c>
      <c r="V75" s="22">
        <f t="shared" si="51"/>
        <v>64</v>
      </c>
      <c r="W75" s="22">
        <f t="shared" si="51"/>
        <v>22</v>
      </c>
      <c r="X75" s="22">
        <f t="shared" si="51"/>
        <v>35</v>
      </c>
      <c r="Y75" s="22">
        <f t="shared" si="51"/>
        <v>26</v>
      </c>
      <c r="Z75" s="24">
        <f t="shared" si="54"/>
        <v>67</v>
      </c>
      <c r="AK75" t="str">
        <f t="shared" si="53"/>
        <v/>
      </c>
      <c r="AL75" t="str">
        <f t="shared" si="53"/>
        <v/>
      </c>
      <c r="AM75" t="str">
        <f t="shared" si="53"/>
        <v/>
      </c>
      <c r="AN75" t="str">
        <f t="shared" si="53"/>
        <v/>
      </c>
      <c r="AO75" t="str">
        <f t="shared" si="52"/>
        <v/>
      </c>
      <c r="AP75" t="str">
        <f t="shared" si="52"/>
        <v/>
      </c>
      <c r="AQ75" t="str">
        <f t="shared" si="52"/>
        <v/>
      </c>
      <c r="AR75" t="str">
        <f t="shared" si="52"/>
        <v/>
      </c>
      <c r="AS75" t="str">
        <f t="shared" si="55"/>
        <v/>
      </c>
    </row>
    <row r="76" spans="1:45" x14ac:dyDescent="0.25">
      <c r="A76" s="15" t="s">
        <v>26</v>
      </c>
      <c r="B76" s="48">
        <v>11401475</v>
      </c>
      <c r="C76" s="16" t="s">
        <v>128</v>
      </c>
      <c r="D76" s="16">
        <v>5500</v>
      </c>
      <c r="E76" s="16"/>
      <c r="F76" s="16"/>
      <c r="G76" s="16"/>
      <c r="H76" s="16"/>
      <c r="I76" s="16"/>
      <c r="J76" s="16"/>
      <c r="K76" s="16"/>
      <c r="L76" s="16"/>
      <c r="M76" s="17"/>
      <c r="R76" s="23">
        <f t="shared" si="50"/>
        <v>20</v>
      </c>
      <c r="S76" s="22">
        <f t="shared" si="51"/>
        <v>29</v>
      </c>
      <c r="T76" s="22">
        <f t="shared" si="51"/>
        <v>16</v>
      </c>
      <c r="U76" s="22">
        <f t="shared" si="51"/>
        <v>20</v>
      </c>
      <c r="V76" s="22">
        <f t="shared" si="51"/>
        <v>64</v>
      </c>
      <c r="W76" s="22">
        <f t="shared" si="51"/>
        <v>22</v>
      </c>
      <c r="X76" s="22">
        <f t="shared" si="51"/>
        <v>35</v>
      </c>
      <c r="Y76" s="22">
        <f t="shared" si="51"/>
        <v>26</v>
      </c>
      <c r="Z76" s="24">
        <f t="shared" si="54"/>
        <v>67</v>
      </c>
      <c r="AK76" t="str">
        <f t="shared" si="53"/>
        <v/>
      </c>
      <c r="AL76" t="str">
        <f t="shared" si="53"/>
        <v/>
      </c>
      <c r="AM76" t="str">
        <f t="shared" si="53"/>
        <v/>
      </c>
      <c r="AN76" t="str">
        <f t="shared" si="53"/>
        <v/>
      </c>
      <c r="AO76" t="str">
        <f t="shared" si="52"/>
        <v/>
      </c>
      <c r="AP76" t="str">
        <f t="shared" si="52"/>
        <v/>
      </c>
      <c r="AQ76" t="str">
        <f t="shared" si="52"/>
        <v/>
      </c>
      <c r="AR76" t="str">
        <f t="shared" si="52"/>
        <v/>
      </c>
      <c r="AS76" t="str">
        <f t="shared" si="55"/>
        <v/>
      </c>
    </row>
    <row r="77" spans="1:45" x14ac:dyDescent="0.25">
      <c r="A77" s="15" t="s">
        <v>45</v>
      </c>
      <c r="B77" s="48">
        <v>11401476</v>
      </c>
      <c r="C77" s="16" t="s">
        <v>128</v>
      </c>
      <c r="D77" s="16">
        <v>5400</v>
      </c>
      <c r="E77" s="16"/>
      <c r="F77" s="16"/>
      <c r="G77" s="16"/>
      <c r="H77" s="16"/>
      <c r="I77" s="16"/>
      <c r="J77" s="16"/>
      <c r="K77" s="16"/>
      <c r="L77" s="16"/>
      <c r="M77" s="17"/>
      <c r="R77" s="23">
        <f t="shared" si="50"/>
        <v>20</v>
      </c>
      <c r="S77" s="22">
        <f t="shared" si="51"/>
        <v>29</v>
      </c>
      <c r="T77" s="22">
        <f t="shared" si="51"/>
        <v>16</v>
      </c>
      <c r="U77" s="22">
        <f t="shared" si="51"/>
        <v>20</v>
      </c>
      <c r="V77" s="22">
        <f t="shared" si="51"/>
        <v>64</v>
      </c>
      <c r="W77" s="22">
        <f t="shared" si="51"/>
        <v>22</v>
      </c>
      <c r="X77" s="22">
        <f t="shared" si="51"/>
        <v>35</v>
      </c>
      <c r="Y77" s="22">
        <f t="shared" si="51"/>
        <v>26</v>
      </c>
      <c r="Z77" s="24">
        <f t="shared" si="54"/>
        <v>67</v>
      </c>
      <c r="AK77" t="str">
        <f t="shared" si="53"/>
        <v/>
      </c>
      <c r="AL77" t="str">
        <f t="shared" si="53"/>
        <v/>
      </c>
      <c r="AM77" t="str">
        <f t="shared" si="53"/>
        <v/>
      </c>
      <c r="AN77" t="str">
        <f t="shared" si="53"/>
        <v/>
      </c>
      <c r="AO77" t="str">
        <f t="shared" si="52"/>
        <v/>
      </c>
      <c r="AP77" t="str">
        <f t="shared" si="52"/>
        <v/>
      </c>
      <c r="AQ77" t="str">
        <f t="shared" si="52"/>
        <v/>
      </c>
      <c r="AR77" t="str">
        <f t="shared" si="52"/>
        <v/>
      </c>
      <c r="AS77" t="str">
        <f t="shared" si="55"/>
        <v/>
      </c>
    </row>
    <row r="78" spans="1:45" x14ac:dyDescent="0.25">
      <c r="A78" s="15" t="s">
        <v>41</v>
      </c>
      <c r="B78" s="48">
        <v>11401477</v>
      </c>
      <c r="C78" s="16" t="s">
        <v>128</v>
      </c>
      <c r="D78" s="16">
        <v>5300</v>
      </c>
      <c r="E78" s="16"/>
      <c r="F78" s="16"/>
      <c r="G78" s="16"/>
      <c r="H78" s="16"/>
      <c r="I78" s="16"/>
      <c r="J78" s="16"/>
      <c r="K78" s="16"/>
      <c r="L78" s="16"/>
      <c r="M78" s="17"/>
      <c r="R78" s="23">
        <f t="shared" si="50"/>
        <v>20</v>
      </c>
      <c r="S78" s="22">
        <f t="shared" si="51"/>
        <v>29</v>
      </c>
      <c r="T78" s="22">
        <f t="shared" si="51"/>
        <v>16</v>
      </c>
      <c r="U78" s="22">
        <f t="shared" si="51"/>
        <v>20</v>
      </c>
      <c r="V78" s="22">
        <f t="shared" si="51"/>
        <v>64</v>
      </c>
      <c r="W78" s="22">
        <f t="shared" si="51"/>
        <v>22</v>
      </c>
      <c r="X78" s="22">
        <f t="shared" si="51"/>
        <v>35</v>
      </c>
      <c r="Y78" s="22">
        <f t="shared" si="51"/>
        <v>26</v>
      </c>
      <c r="Z78" s="24">
        <f t="shared" si="54"/>
        <v>67</v>
      </c>
      <c r="AK78" t="str">
        <f t="shared" si="53"/>
        <v/>
      </c>
      <c r="AL78" t="str">
        <f t="shared" si="53"/>
        <v/>
      </c>
      <c r="AM78" t="str">
        <f t="shared" si="53"/>
        <v/>
      </c>
      <c r="AN78" t="str">
        <f t="shared" si="53"/>
        <v/>
      </c>
      <c r="AO78" t="str">
        <f t="shared" si="52"/>
        <v/>
      </c>
      <c r="AP78" t="str">
        <f t="shared" si="52"/>
        <v/>
      </c>
      <c r="AQ78" t="str">
        <f t="shared" si="52"/>
        <v/>
      </c>
      <c r="AR78" t="str">
        <f t="shared" si="52"/>
        <v/>
      </c>
      <c r="AS78" t="str">
        <f t="shared" si="55"/>
        <v/>
      </c>
    </row>
    <row r="79" spans="1:45" x14ac:dyDescent="0.25">
      <c r="A79" s="15" t="s">
        <v>39</v>
      </c>
      <c r="B79" s="48">
        <v>11401478</v>
      </c>
      <c r="C79" s="16" t="s">
        <v>128</v>
      </c>
      <c r="D79" s="16">
        <v>5200</v>
      </c>
      <c r="E79" s="16"/>
      <c r="F79" s="16"/>
      <c r="G79" s="16"/>
      <c r="H79" s="16"/>
      <c r="I79" s="16"/>
      <c r="J79" s="16"/>
      <c r="K79" s="16"/>
      <c r="L79" s="16"/>
      <c r="M79" s="17"/>
      <c r="R79" s="23">
        <f t="shared" si="50"/>
        <v>20</v>
      </c>
      <c r="S79" s="22">
        <f t="shared" si="51"/>
        <v>29</v>
      </c>
      <c r="T79" s="22">
        <f t="shared" si="51"/>
        <v>16</v>
      </c>
      <c r="U79" s="22">
        <f t="shared" si="51"/>
        <v>20</v>
      </c>
      <c r="V79" s="22">
        <f t="shared" si="51"/>
        <v>64</v>
      </c>
      <c r="W79" s="22">
        <f t="shared" si="51"/>
        <v>22</v>
      </c>
      <c r="X79" s="22">
        <f t="shared" si="51"/>
        <v>35</v>
      </c>
      <c r="Y79" s="22">
        <f t="shared" si="51"/>
        <v>26</v>
      </c>
      <c r="Z79" s="24">
        <f t="shared" si="54"/>
        <v>67</v>
      </c>
      <c r="AK79" t="str">
        <f t="shared" si="53"/>
        <v/>
      </c>
      <c r="AL79" t="str">
        <f t="shared" si="53"/>
        <v/>
      </c>
      <c r="AM79" t="str">
        <f t="shared" si="53"/>
        <v/>
      </c>
      <c r="AN79" t="str">
        <f t="shared" si="53"/>
        <v/>
      </c>
      <c r="AO79" t="str">
        <f t="shared" si="52"/>
        <v/>
      </c>
      <c r="AP79" t="str">
        <f t="shared" si="52"/>
        <v/>
      </c>
      <c r="AQ79" t="str">
        <f t="shared" si="52"/>
        <v/>
      </c>
      <c r="AR79" t="str">
        <f t="shared" si="52"/>
        <v/>
      </c>
      <c r="AS79" t="str">
        <f t="shared" si="55"/>
        <v/>
      </c>
    </row>
    <row r="80" spans="1:45" x14ac:dyDescent="0.25">
      <c r="A80" s="15" t="s">
        <v>32</v>
      </c>
      <c r="B80" s="48">
        <v>11401479</v>
      </c>
      <c r="C80" s="16" t="s">
        <v>128</v>
      </c>
      <c r="D80" s="16">
        <v>5100</v>
      </c>
      <c r="E80" s="16"/>
      <c r="F80" s="16"/>
      <c r="G80" s="16"/>
      <c r="H80" s="16"/>
      <c r="I80" s="16"/>
      <c r="J80" s="16"/>
      <c r="K80" s="16"/>
      <c r="L80" s="16"/>
      <c r="M80" s="17"/>
      <c r="R80" s="23">
        <f t="shared" si="50"/>
        <v>20</v>
      </c>
      <c r="S80" s="22">
        <f t="shared" si="51"/>
        <v>29</v>
      </c>
      <c r="T80" s="22">
        <f t="shared" si="51"/>
        <v>16</v>
      </c>
      <c r="U80" s="22">
        <f t="shared" si="51"/>
        <v>20</v>
      </c>
      <c r="V80" s="22">
        <f t="shared" si="51"/>
        <v>64</v>
      </c>
      <c r="W80" s="22">
        <f t="shared" si="51"/>
        <v>22</v>
      </c>
      <c r="X80" s="22">
        <f t="shared" si="51"/>
        <v>35</v>
      </c>
      <c r="Y80" s="22">
        <f t="shared" si="51"/>
        <v>26</v>
      </c>
      <c r="Z80" s="24">
        <f t="shared" si="54"/>
        <v>67</v>
      </c>
      <c r="AK80" t="str">
        <f t="shared" si="53"/>
        <v/>
      </c>
      <c r="AL80" t="str">
        <f t="shared" si="53"/>
        <v/>
      </c>
      <c r="AM80" t="str">
        <f t="shared" si="53"/>
        <v/>
      </c>
      <c r="AN80" t="str">
        <f t="shared" si="53"/>
        <v/>
      </c>
      <c r="AO80" t="str">
        <f t="shared" si="52"/>
        <v/>
      </c>
      <c r="AP80" t="str">
        <f t="shared" si="52"/>
        <v/>
      </c>
      <c r="AQ80" t="str">
        <f t="shared" si="52"/>
        <v/>
      </c>
      <c r="AR80" t="str">
        <f t="shared" si="52"/>
        <v/>
      </c>
      <c r="AS80" t="str">
        <f t="shared" si="55"/>
        <v/>
      </c>
    </row>
    <row r="81" spans="1:45" x14ac:dyDescent="0.25">
      <c r="A81" s="15" t="s">
        <v>29</v>
      </c>
      <c r="B81" s="48">
        <v>11401480</v>
      </c>
      <c r="C81" s="16" t="s">
        <v>128</v>
      </c>
      <c r="D81" s="16">
        <v>5000</v>
      </c>
      <c r="E81" s="16"/>
      <c r="F81" s="16"/>
      <c r="G81" s="16"/>
      <c r="H81" s="16"/>
      <c r="I81" s="16"/>
      <c r="J81" s="16"/>
      <c r="K81" s="16"/>
      <c r="L81" s="16"/>
      <c r="M81" s="17"/>
      <c r="R81" s="23">
        <f t="shared" si="50"/>
        <v>20</v>
      </c>
      <c r="S81" s="22">
        <f t="shared" si="51"/>
        <v>29</v>
      </c>
      <c r="T81" s="22">
        <f t="shared" si="51"/>
        <v>16</v>
      </c>
      <c r="U81" s="22">
        <f t="shared" si="51"/>
        <v>20</v>
      </c>
      <c r="V81" s="22">
        <f t="shared" si="51"/>
        <v>64</v>
      </c>
      <c r="W81" s="22">
        <f t="shared" si="51"/>
        <v>22</v>
      </c>
      <c r="X81" s="22">
        <f t="shared" si="51"/>
        <v>35</v>
      </c>
      <c r="Y81" s="22">
        <f t="shared" si="51"/>
        <v>26</v>
      </c>
      <c r="Z81" s="24">
        <f t="shared" si="54"/>
        <v>67</v>
      </c>
      <c r="AK81" t="str">
        <f t="shared" si="53"/>
        <v/>
      </c>
      <c r="AL81" t="str">
        <f t="shared" si="53"/>
        <v/>
      </c>
      <c r="AM81" t="str">
        <f t="shared" si="53"/>
        <v/>
      </c>
      <c r="AN81" t="str">
        <f t="shared" si="53"/>
        <v/>
      </c>
      <c r="AO81" t="str">
        <f t="shared" si="52"/>
        <v/>
      </c>
      <c r="AP81" t="str">
        <f t="shared" si="52"/>
        <v/>
      </c>
      <c r="AQ81" t="str">
        <f t="shared" si="52"/>
        <v/>
      </c>
      <c r="AR81" t="str">
        <f t="shared" si="52"/>
        <v/>
      </c>
      <c r="AS81" t="str">
        <f t="shared" si="55"/>
        <v/>
      </c>
    </row>
    <row r="82" spans="1:45" x14ac:dyDescent="0.25">
      <c r="A82" s="15" t="s">
        <v>24</v>
      </c>
      <c r="B82" s="48">
        <v>11401481</v>
      </c>
      <c r="C82" s="16" t="s">
        <v>128</v>
      </c>
      <c r="D82" s="16">
        <v>4900</v>
      </c>
      <c r="E82" s="16"/>
      <c r="F82" s="16"/>
      <c r="G82" s="16"/>
      <c r="H82" s="16"/>
      <c r="I82" s="16"/>
      <c r="J82" s="16"/>
      <c r="K82" s="16"/>
      <c r="L82" s="16"/>
      <c r="M82" s="17"/>
      <c r="R82" s="23">
        <f t="shared" si="50"/>
        <v>20</v>
      </c>
      <c r="S82" s="22">
        <f t="shared" si="51"/>
        <v>29</v>
      </c>
      <c r="T82" s="22">
        <f t="shared" si="51"/>
        <v>16</v>
      </c>
      <c r="U82" s="22">
        <f t="shared" si="51"/>
        <v>20</v>
      </c>
      <c r="V82" s="22">
        <f t="shared" si="51"/>
        <v>64</v>
      </c>
      <c r="W82" s="22">
        <f t="shared" si="51"/>
        <v>22</v>
      </c>
      <c r="X82" s="22">
        <f t="shared" si="51"/>
        <v>35</v>
      </c>
      <c r="Y82" s="22">
        <f t="shared" si="51"/>
        <v>26</v>
      </c>
      <c r="Z82" s="24">
        <f t="shared" si="54"/>
        <v>67</v>
      </c>
      <c r="AK82" t="str">
        <f t="shared" si="53"/>
        <v/>
      </c>
      <c r="AL82" t="str">
        <f t="shared" si="53"/>
        <v/>
      </c>
      <c r="AM82" t="str">
        <f t="shared" si="53"/>
        <v/>
      </c>
      <c r="AN82" t="str">
        <f t="shared" si="53"/>
        <v/>
      </c>
      <c r="AO82" t="str">
        <f t="shared" si="52"/>
        <v/>
      </c>
      <c r="AP82" t="str">
        <f t="shared" si="52"/>
        <v/>
      </c>
      <c r="AQ82" t="str">
        <f t="shared" si="52"/>
        <v/>
      </c>
      <c r="AR82" t="str">
        <f t="shared" si="52"/>
        <v/>
      </c>
      <c r="AS82" t="str">
        <f t="shared" si="55"/>
        <v/>
      </c>
    </row>
    <row r="83" spans="1:45" x14ac:dyDescent="0.25">
      <c r="A83" s="15" t="s">
        <v>104</v>
      </c>
      <c r="B83" s="48">
        <v>11401482</v>
      </c>
      <c r="C83" s="16" t="s">
        <v>128</v>
      </c>
      <c r="D83" s="16">
        <v>4800</v>
      </c>
      <c r="E83" s="16"/>
      <c r="F83" s="16"/>
      <c r="G83" s="16"/>
      <c r="H83" s="16"/>
      <c r="I83" s="16"/>
      <c r="J83" s="16"/>
      <c r="K83" s="16"/>
      <c r="L83" s="16"/>
      <c r="M83" s="17"/>
      <c r="R83" s="23">
        <f t="shared" si="50"/>
        <v>20</v>
      </c>
      <c r="S83" s="22">
        <f t="shared" si="51"/>
        <v>29</v>
      </c>
      <c r="T83" s="22">
        <f t="shared" si="51"/>
        <v>16</v>
      </c>
      <c r="U83" s="22">
        <f t="shared" si="51"/>
        <v>20</v>
      </c>
      <c r="V83" s="22">
        <f t="shared" si="51"/>
        <v>64</v>
      </c>
      <c r="W83" s="22">
        <f t="shared" si="51"/>
        <v>22</v>
      </c>
      <c r="X83" s="22">
        <f t="shared" si="51"/>
        <v>35</v>
      </c>
      <c r="Y83" s="22">
        <f t="shared" si="51"/>
        <v>26</v>
      </c>
      <c r="Z83" s="24">
        <f t="shared" si="54"/>
        <v>67</v>
      </c>
      <c r="AK83" t="str">
        <f t="shared" si="53"/>
        <v/>
      </c>
      <c r="AL83" t="str">
        <f t="shared" si="53"/>
        <v/>
      </c>
      <c r="AM83" t="str">
        <f t="shared" si="53"/>
        <v/>
      </c>
      <c r="AN83" t="str">
        <f t="shared" si="53"/>
        <v/>
      </c>
      <c r="AO83" t="str">
        <f t="shared" si="52"/>
        <v/>
      </c>
      <c r="AP83" t="str">
        <f t="shared" si="52"/>
        <v/>
      </c>
      <c r="AQ83" t="str">
        <f t="shared" si="52"/>
        <v/>
      </c>
      <c r="AR83" t="str">
        <f t="shared" si="52"/>
        <v/>
      </c>
      <c r="AS83" t="str">
        <f t="shared" si="55"/>
        <v/>
      </c>
    </row>
    <row r="84" spans="1:45" x14ac:dyDescent="0.25">
      <c r="A84" s="15" t="s">
        <v>60</v>
      </c>
      <c r="B84" s="48">
        <v>11401483</v>
      </c>
      <c r="C84" s="16" t="s">
        <v>128</v>
      </c>
      <c r="D84" s="16">
        <v>4700</v>
      </c>
      <c r="E84" s="16"/>
      <c r="F84" s="16"/>
      <c r="G84" s="16"/>
      <c r="H84" s="16"/>
      <c r="I84" s="16"/>
      <c r="J84" s="16"/>
      <c r="K84" s="16"/>
      <c r="L84" s="16"/>
      <c r="M84" s="17"/>
      <c r="R84" s="23">
        <f t="shared" si="50"/>
        <v>20</v>
      </c>
      <c r="S84" s="22">
        <f t="shared" si="51"/>
        <v>29</v>
      </c>
      <c r="T84" s="22">
        <f t="shared" si="51"/>
        <v>16</v>
      </c>
      <c r="U84" s="22">
        <f t="shared" si="51"/>
        <v>20</v>
      </c>
      <c r="V84" s="22">
        <f t="shared" si="51"/>
        <v>64</v>
      </c>
      <c r="W84" s="22">
        <f t="shared" si="51"/>
        <v>22</v>
      </c>
      <c r="X84" s="22">
        <f t="shared" si="51"/>
        <v>35</v>
      </c>
      <c r="Y84" s="22">
        <f t="shared" si="51"/>
        <v>26</v>
      </c>
      <c r="Z84" s="24">
        <f t="shared" si="54"/>
        <v>67</v>
      </c>
      <c r="AK84" t="str">
        <f t="shared" si="53"/>
        <v/>
      </c>
      <c r="AL84" t="str">
        <f t="shared" si="53"/>
        <v/>
      </c>
      <c r="AM84" t="str">
        <f t="shared" si="53"/>
        <v/>
      </c>
      <c r="AN84" t="str">
        <f t="shared" si="53"/>
        <v/>
      </c>
      <c r="AO84" t="str">
        <f t="shared" si="52"/>
        <v/>
      </c>
      <c r="AP84" t="str">
        <f t="shared" si="52"/>
        <v/>
      </c>
      <c r="AQ84" t="str">
        <f t="shared" si="52"/>
        <v/>
      </c>
      <c r="AR84" t="str">
        <f t="shared" si="52"/>
        <v/>
      </c>
      <c r="AS84" t="str">
        <f t="shared" si="55"/>
        <v/>
      </c>
    </row>
    <row r="85" spans="1:45" x14ac:dyDescent="0.25">
      <c r="A85" s="15" t="s">
        <v>48</v>
      </c>
      <c r="B85" s="48">
        <v>11401484</v>
      </c>
      <c r="C85" s="16" t="s">
        <v>128</v>
      </c>
      <c r="D85" s="16">
        <v>4600</v>
      </c>
      <c r="E85" s="16"/>
      <c r="F85" s="16"/>
      <c r="G85" s="16"/>
      <c r="H85" s="16"/>
      <c r="I85" s="16"/>
      <c r="J85" s="16"/>
      <c r="K85" s="16"/>
      <c r="L85" s="16"/>
      <c r="M85" s="17"/>
      <c r="R85" s="23">
        <f t="shared" si="50"/>
        <v>20</v>
      </c>
      <c r="S85" s="22">
        <f t="shared" si="51"/>
        <v>29</v>
      </c>
      <c r="T85" s="22">
        <f t="shared" si="51"/>
        <v>16</v>
      </c>
      <c r="U85" s="22">
        <f t="shared" si="51"/>
        <v>20</v>
      </c>
      <c r="V85" s="22">
        <f t="shared" si="51"/>
        <v>64</v>
      </c>
      <c r="W85" s="22">
        <f t="shared" si="51"/>
        <v>22</v>
      </c>
      <c r="X85" s="22">
        <f t="shared" si="51"/>
        <v>35</v>
      </c>
      <c r="Y85" s="22">
        <f t="shared" si="51"/>
        <v>26</v>
      </c>
      <c r="Z85" s="24">
        <f t="shared" si="54"/>
        <v>67</v>
      </c>
      <c r="AK85" t="str">
        <f t="shared" si="53"/>
        <v/>
      </c>
      <c r="AL85" t="str">
        <f t="shared" si="53"/>
        <v/>
      </c>
      <c r="AM85" t="str">
        <f t="shared" si="53"/>
        <v/>
      </c>
      <c r="AN85" t="str">
        <f t="shared" si="53"/>
        <v/>
      </c>
      <c r="AO85" t="str">
        <f t="shared" si="52"/>
        <v/>
      </c>
      <c r="AP85" t="str">
        <f t="shared" si="52"/>
        <v/>
      </c>
      <c r="AQ85" t="str">
        <f t="shared" si="52"/>
        <v/>
      </c>
      <c r="AR85" t="str">
        <f t="shared" si="52"/>
        <v/>
      </c>
      <c r="AS85" t="str">
        <f t="shared" si="55"/>
        <v/>
      </c>
    </row>
    <row r="86" spans="1:45" x14ac:dyDescent="0.25">
      <c r="A86" s="15"/>
      <c r="B86" s="48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7"/>
      <c r="R86" s="23">
        <f t="shared" si="50"/>
        <v>20</v>
      </c>
      <c r="S86" s="22">
        <f t="shared" si="51"/>
        <v>29</v>
      </c>
      <c r="T86" s="22">
        <f t="shared" si="51"/>
        <v>16</v>
      </c>
      <c r="U86" s="22">
        <f t="shared" si="51"/>
        <v>20</v>
      </c>
      <c r="V86" s="22">
        <f t="shared" si="51"/>
        <v>64</v>
      </c>
      <c r="W86" s="22">
        <f t="shared" si="51"/>
        <v>22</v>
      </c>
      <c r="X86" s="22">
        <f t="shared" si="51"/>
        <v>35</v>
      </c>
      <c r="Y86" s="22">
        <f t="shared" si="51"/>
        <v>26</v>
      </c>
      <c r="Z86" s="24">
        <f t="shared" si="54"/>
        <v>67</v>
      </c>
      <c r="AK86" t="str">
        <f t="shared" si="53"/>
        <v/>
      </c>
      <c r="AL86" t="str">
        <f t="shared" si="53"/>
        <v/>
      </c>
      <c r="AM86" t="str">
        <f t="shared" si="53"/>
        <v/>
      </c>
      <c r="AN86" t="str">
        <f t="shared" si="53"/>
        <v/>
      </c>
      <c r="AO86" t="str">
        <f t="shared" si="52"/>
        <v/>
      </c>
      <c r="AP86" t="str">
        <f t="shared" si="52"/>
        <v/>
      </c>
      <c r="AQ86" t="str">
        <f t="shared" si="52"/>
        <v/>
      </c>
      <c r="AR86" t="str">
        <f t="shared" si="52"/>
        <v/>
      </c>
      <c r="AS86" t="str">
        <f t="shared" si="55"/>
        <v/>
      </c>
    </row>
    <row r="87" spans="1:45" x14ac:dyDescent="0.25">
      <c r="A87" s="15"/>
      <c r="B87" s="48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7"/>
      <c r="R87" s="23">
        <f t="shared" si="50"/>
        <v>20</v>
      </c>
      <c r="S87" s="22">
        <f t="shared" si="51"/>
        <v>29</v>
      </c>
      <c r="T87" s="22">
        <f t="shared" si="51"/>
        <v>16</v>
      </c>
      <c r="U87" s="22">
        <f t="shared" si="51"/>
        <v>20</v>
      </c>
      <c r="V87" s="22">
        <f t="shared" si="51"/>
        <v>64</v>
      </c>
      <c r="W87" s="22">
        <f t="shared" si="51"/>
        <v>22</v>
      </c>
      <c r="X87" s="22">
        <f t="shared" si="51"/>
        <v>35</v>
      </c>
      <c r="Y87" s="22">
        <f t="shared" si="51"/>
        <v>26</v>
      </c>
      <c r="Z87" s="24">
        <f t="shared" si="54"/>
        <v>67</v>
      </c>
      <c r="AK87" t="str">
        <f t="shared" si="53"/>
        <v/>
      </c>
      <c r="AL87" t="str">
        <f t="shared" si="53"/>
        <v/>
      </c>
      <c r="AM87" t="str">
        <f t="shared" si="53"/>
        <v/>
      </c>
      <c r="AN87" t="str">
        <f t="shared" si="53"/>
        <v/>
      </c>
      <c r="AO87" t="str">
        <f t="shared" si="52"/>
        <v/>
      </c>
      <c r="AP87" t="str">
        <f t="shared" si="52"/>
        <v/>
      </c>
      <c r="AQ87" t="str">
        <f t="shared" si="52"/>
        <v/>
      </c>
      <c r="AR87" t="str">
        <f t="shared" si="52"/>
        <v/>
      </c>
      <c r="AS87" t="str">
        <f t="shared" si="55"/>
        <v/>
      </c>
    </row>
    <row r="88" spans="1:45" x14ac:dyDescent="0.25">
      <c r="A88" s="15"/>
      <c r="B88" s="48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7"/>
      <c r="R88" s="23">
        <f t="shared" si="50"/>
        <v>20</v>
      </c>
      <c r="S88" s="22">
        <f t="shared" si="51"/>
        <v>29</v>
      </c>
      <c r="T88" s="22">
        <f t="shared" si="51"/>
        <v>16</v>
      </c>
      <c r="U88" s="22">
        <f t="shared" si="51"/>
        <v>20</v>
      </c>
      <c r="V88" s="22">
        <f t="shared" si="51"/>
        <v>64</v>
      </c>
      <c r="W88" s="22">
        <f t="shared" si="51"/>
        <v>22</v>
      </c>
      <c r="X88" s="22">
        <f t="shared" si="51"/>
        <v>35</v>
      </c>
      <c r="Y88" s="22">
        <f t="shared" si="51"/>
        <v>26</v>
      </c>
      <c r="Z88" s="24">
        <f t="shared" si="54"/>
        <v>67</v>
      </c>
      <c r="AK88" t="str">
        <f t="shared" si="53"/>
        <v/>
      </c>
      <c r="AL88" t="str">
        <f t="shared" si="53"/>
        <v/>
      </c>
      <c r="AM88" t="str">
        <f t="shared" si="53"/>
        <v/>
      </c>
      <c r="AN88" t="str">
        <f t="shared" si="53"/>
        <v/>
      </c>
      <c r="AO88" t="str">
        <f t="shared" si="52"/>
        <v/>
      </c>
      <c r="AP88" t="str">
        <f t="shared" si="52"/>
        <v/>
      </c>
      <c r="AQ88" t="str">
        <f t="shared" si="52"/>
        <v/>
      </c>
      <c r="AR88" t="str">
        <f t="shared" si="52"/>
        <v/>
      </c>
      <c r="AS88" t="str">
        <f t="shared" si="55"/>
        <v/>
      </c>
    </row>
    <row r="89" spans="1:45" x14ac:dyDescent="0.25">
      <c r="A89" s="15"/>
      <c r="B89" s="48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7"/>
      <c r="R89" s="23">
        <f t="shared" si="50"/>
        <v>20</v>
      </c>
      <c r="S89" s="22">
        <f t="shared" si="51"/>
        <v>29</v>
      </c>
      <c r="T89" s="22">
        <f t="shared" si="51"/>
        <v>16</v>
      </c>
      <c r="U89" s="22">
        <f t="shared" si="51"/>
        <v>20</v>
      </c>
      <c r="V89" s="22">
        <f t="shared" si="51"/>
        <v>64</v>
      </c>
      <c r="W89" s="22">
        <f t="shared" si="51"/>
        <v>22</v>
      </c>
      <c r="X89" s="22">
        <f t="shared" si="51"/>
        <v>35</v>
      </c>
      <c r="Y89" s="22">
        <f t="shared" si="51"/>
        <v>26</v>
      </c>
      <c r="Z89" s="24">
        <f t="shared" si="54"/>
        <v>67</v>
      </c>
      <c r="AK89" t="str">
        <f t="shared" si="53"/>
        <v/>
      </c>
      <c r="AL89" t="str">
        <f t="shared" si="53"/>
        <v/>
      </c>
      <c r="AM89" t="str">
        <f t="shared" si="53"/>
        <v/>
      </c>
      <c r="AN89" t="str">
        <f t="shared" si="53"/>
        <v/>
      </c>
      <c r="AO89" t="str">
        <f t="shared" si="52"/>
        <v/>
      </c>
      <c r="AP89" t="str">
        <f t="shared" si="52"/>
        <v/>
      </c>
      <c r="AQ89" t="str">
        <f t="shared" si="52"/>
        <v/>
      </c>
      <c r="AR89" t="str">
        <f t="shared" si="52"/>
        <v/>
      </c>
      <c r="AS89" t="str">
        <f t="shared" si="55"/>
        <v/>
      </c>
    </row>
    <row r="90" spans="1:45" x14ac:dyDescent="0.25">
      <c r="A90" s="15"/>
      <c r="B90" s="48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7"/>
      <c r="R90" s="23">
        <f t="shared" si="50"/>
        <v>20</v>
      </c>
      <c r="S90" s="22">
        <f t="shared" si="51"/>
        <v>29</v>
      </c>
      <c r="T90" s="22">
        <f t="shared" si="51"/>
        <v>16</v>
      </c>
      <c r="U90" s="22">
        <f t="shared" si="51"/>
        <v>20</v>
      </c>
      <c r="V90" s="22">
        <f t="shared" si="51"/>
        <v>64</v>
      </c>
      <c r="W90" s="22">
        <f t="shared" si="51"/>
        <v>22</v>
      </c>
      <c r="X90" s="22">
        <f t="shared" si="51"/>
        <v>35</v>
      </c>
      <c r="Y90" s="22">
        <f t="shared" si="51"/>
        <v>26</v>
      </c>
      <c r="Z90" s="24">
        <f t="shared" si="54"/>
        <v>67</v>
      </c>
      <c r="AK90" t="str">
        <f t="shared" si="53"/>
        <v/>
      </c>
      <c r="AL90" t="str">
        <f t="shared" si="53"/>
        <v/>
      </c>
      <c r="AM90" t="str">
        <f t="shared" si="53"/>
        <v/>
      </c>
      <c r="AN90" t="str">
        <f t="shared" si="53"/>
        <v/>
      </c>
      <c r="AO90" t="str">
        <f t="shared" si="52"/>
        <v/>
      </c>
      <c r="AP90" t="str">
        <f t="shared" si="52"/>
        <v/>
      </c>
      <c r="AQ90" t="str">
        <f t="shared" si="52"/>
        <v/>
      </c>
      <c r="AR90" t="str">
        <f t="shared" si="52"/>
        <v/>
      </c>
      <c r="AS90" t="str">
        <f t="shared" si="55"/>
        <v/>
      </c>
    </row>
    <row r="91" spans="1:45" x14ac:dyDescent="0.25">
      <c r="A91" s="15"/>
      <c r="B91" s="48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7"/>
      <c r="R91" s="23">
        <f t="shared" si="50"/>
        <v>20</v>
      </c>
      <c r="S91" s="22">
        <f t="shared" si="51"/>
        <v>29</v>
      </c>
      <c r="T91" s="22">
        <f t="shared" si="51"/>
        <v>16</v>
      </c>
      <c r="U91" s="22">
        <f t="shared" si="51"/>
        <v>20</v>
      </c>
      <c r="V91" s="22">
        <f t="shared" si="51"/>
        <v>64</v>
      </c>
      <c r="W91" s="22">
        <f t="shared" si="51"/>
        <v>22</v>
      </c>
      <c r="X91" s="22">
        <f t="shared" si="51"/>
        <v>35</v>
      </c>
      <c r="Y91" s="22">
        <f t="shared" si="51"/>
        <v>26</v>
      </c>
      <c r="Z91" s="24">
        <f t="shared" si="54"/>
        <v>67</v>
      </c>
      <c r="AK91" t="str">
        <f t="shared" si="53"/>
        <v/>
      </c>
      <c r="AL91" t="str">
        <f t="shared" si="53"/>
        <v/>
      </c>
      <c r="AM91" t="str">
        <f t="shared" si="53"/>
        <v/>
      </c>
      <c r="AN91" t="str">
        <f t="shared" si="53"/>
        <v/>
      </c>
      <c r="AO91" t="str">
        <f t="shared" si="52"/>
        <v/>
      </c>
      <c r="AP91" t="str">
        <f t="shared" si="52"/>
        <v/>
      </c>
      <c r="AQ91" t="str">
        <f t="shared" si="52"/>
        <v/>
      </c>
      <c r="AR91" t="str">
        <f t="shared" si="52"/>
        <v/>
      </c>
      <c r="AS91" t="str">
        <f t="shared" si="55"/>
        <v/>
      </c>
    </row>
    <row r="92" spans="1:45" ht="15.75" thickBot="1" x14ac:dyDescent="0.3">
      <c r="A92" s="15"/>
      <c r="B92" s="48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7"/>
      <c r="R92" s="25">
        <f t="shared" si="50"/>
        <v>20</v>
      </c>
      <c r="S92" s="26">
        <f t="shared" si="51"/>
        <v>29</v>
      </c>
      <c r="T92" s="26">
        <f t="shared" si="51"/>
        <v>16</v>
      </c>
      <c r="U92" s="26">
        <f t="shared" si="51"/>
        <v>20</v>
      </c>
      <c r="V92" s="26">
        <f t="shared" si="51"/>
        <v>64</v>
      </c>
      <c r="W92" s="26">
        <f t="shared" si="51"/>
        <v>22</v>
      </c>
      <c r="X92" s="26">
        <f t="shared" si="51"/>
        <v>35</v>
      </c>
      <c r="Y92" s="26">
        <f t="shared" si="51"/>
        <v>26</v>
      </c>
      <c r="Z92" s="27">
        <f t="shared" si="54"/>
        <v>67</v>
      </c>
      <c r="AK92" t="str">
        <f t="shared" si="53"/>
        <v/>
      </c>
      <c r="AL92" t="str">
        <f t="shared" si="53"/>
        <v/>
      </c>
      <c r="AM92" t="str">
        <f t="shared" si="53"/>
        <v/>
      </c>
      <c r="AN92" t="str">
        <f t="shared" si="53"/>
        <v/>
      </c>
      <c r="AO92" t="str">
        <f t="shared" si="52"/>
        <v/>
      </c>
      <c r="AP92" t="str">
        <f t="shared" si="52"/>
        <v/>
      </c>
      <c r="AQ92" t="str">
        <f t="shared" si="52"/>
        <v/>
      </c>
      <c r="AR92" t="str">
        <f t="shared" si="52"/>
        <v/>
      </c>
      <c r="AS92" t="str">
        <f t="shared" si="55"/>
        <v/>
      </c>
    </row>
    <row r="93" spans="1:45" x14ac:dyDescent="0.25">
      <c r="A93" s="15"/>
      <c r="B93" s="48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7"/>
    </row>
    <row r="94" spans="1:45" x14ac:dyDescent="0.25">
      <c r="A94" s="15"/>
      <c r="B94" s="48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7"/>
    </row>
    <row r="95" spans="1:45" x14ac:dyDescent="0.25">
      <c r="A95" s="15"/>
      <c r="B95" s="48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7"/>
    </row>
    <row r="96" spans="1:45" x14ac:dyDescent="0.25">
      <c r="A96" s="15"/>
      <c r="B96" s="48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7"/>
    </row>
    <row r="97" spans="1:13" x14ac:dyDescent="0.25">
      <c r="A97" s="15"/>
      <c r="B97" s="48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7"/>
    </row>
    <row r="98" spans="1:13" x14ac:dyDescent="0.25">
      <c r="A98" s="15"/>
      <c r="B98" s="48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7"/>
    </row>
    <row r="99" spans="1:13" x14ac:dyDescent="0.25">
      <c r="A99" s="15"/>
      <c r="B99" s="48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7"/>
    </row>
    <row r="100" spans="1:13" ht="15.75" thickBot="1" x14ac:dyDescent="0.3">
      <c r="A100" s="18"/>
      <c r="B100" s="51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20"/>
    </row>
  </sheetData>
  <conditionalFormatting sqref="R42:Z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Z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FF476-DA0F-4F00-9C5C-137809D01944}">
  <dimension ref="A1:BH50"/>
  <sheetViews>
    <sheetView zoomScale="70" zoomScaleNormal="70" workbookViewId="0">
      <selection activeCell="A41" sqref="A41:B43"/>
    </sheetView>
  </sheetViews>
  <sheetFormatPr defaultRowHeight="15" x14ac:dyDescent="0.25"/>
  <cols>
    <col min="1" max="1" width="53.5703125" customWidth="1"/>
    <col min="2" max="2" width="14.28515625" customWidth="1"/>
  </cols>
  <sheetData>
    <row r="1" spans="1:60" x14ac:dyDescent="0.25">
      <c r="A1" t="s">
        <v>58</v>
      </c>
      <c r="B1" t="s">
        <v>59</v>
      </c>
      <c r="C1" s="5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7" t="s">
        <v>8</v>
      </c>
      <c r="L1" s="4" t="s">
        <v>13</v>
      </c>
      <c r="M1" s="31" t="s">
        <v>63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s="4" t="s">
        <v>14</v>
      </c>
      <c r="X1" s="5" t="s">
        <v>0</v>
      </c>
      <c r="Y1" s="6" t="s">
        <v>1</v>
      </c>
      <c r="Z1" s="6" t="s">
        <v>2</v>
      </c>
      <c r="AA1" s="6" t="s">
        <v>3</v>
      </c>
      <c r="AB1" s="6" t="s">
        <v>4</v>
      </c>
      <c r="AC1" s="6" t="s">
        <v>5</v>
      </c>
      <c r="AD1" s="6" t="s">
        <v>6</v>
      </c>
      <c r="AE1" s="6" t="s">
        <v>7</v>
      </c>
      <c r="AF1" s="6" t="s">
        <v>8</v>
      </c>
      <c r="AG1" s="5" t="s">
        <v>0</v>
      </c>
      <c r="AH1" s="6" t="s">
        <v>1</v>
      </c>
      <c r="AI1" s="6" t="s">
        <v>2</v>
      </c>
      <c r="AJ1" s="6" t="s">
        <v>3</v>
      </c>
      <c r="AK1" s="6" t="s">
        <v>4</v>
      </c>
      <c r="AL1" s="6" t="s">
        <v>5</v>
      </c>
      <c r="AM1" s="6" t="s">
        <v>6</v>
      </c>
      <c r="AN1" s="6" t="s">
        <v>7</v>
      </c>
      <c r="AO1" s="7" t="s">
        <v>8</v>
      </c>
      <c r="AP1" s="5" t="s">
        <v>0</v>
      </c>
      <c r="AQ1" s="6" t="s">
        <v>1</v>
      </c>
      <c r="AR1" s="6" t="s">
        <v>2</v>
      </c>
      <c r="AS1" s="6" t="s">
        <v>3</v>
      </c>
      <c r="AT1" s="6" t="s">
        <v>4</v>
      </c>
      <c r="AU1" s="6" t="s">
        <v>5</v>
      </c>
      <c r="AV1" s="6" t="s">
        <v>6</v>
      </c>
      <c r="AW1" s="6" t="s">
        <v>7</v>
      </c>
      <c r="AX1" s="7" t="s">
        <v>8</v>
      </c>
      <c r="AY1" s="5" t="s">
        <v>0</v>
      </c>
      <c r="AZ1" s="6" t="s">
        <v>1</v>
      </c>
      <c r="BA1" s="6" t="s">
        <v>2</v>
      </c>
      <c r="BB1" s="6" t="s">
        <v>3</v>
      </c>
      <c r="BC1" s="6" t="s">
        <v>4</v>
      </c>
      <c r="BD1" s="6" t="s">
        <v>5</v>
      </c>
      <c r="BE1" s="6" t="s">
        <v>6</v>
      </c>
      <c r="BF1" s="6" t="s">
        <v>7</v>
      </c>
      <c r="BG1" s="7" t="s">
        <v>8</v>
      </c>
    </row>
    <row r="2" spans="1:60" x14ac:dyDescent="0.25">
      <c r="A2" t="s">
        <v>15</v>
      </c>
      <c r="B2" t="str">
        <f>IF(BH2=0,"",BH2)</f>
        <v>rf</v>
      </c>
      <c r="C2" s="15">
        <v>23.342200336074299</v>
      </c>
      <c r="D2" s="16">
        <v>23.339111254775801</v>
      </c>
      <c r="E2" s="16">
        <v>24.3651963836347</v>
      </c>
      <c r="F2" s="16">
        <v>27.1713871579135</v>
      </c>
      <c r="G2" s="16">
        <v>26.118270732351601</v>
      </c>
      <c r="H2" s="16">
        <v>27.2297980936432</v>
      </c>
      <c r="I2" s="16">
        <v>25.111282070733601</v>
      </c>
      <c r="J2" s="16">
        <v>25.160800933837901</v>
      </c>
      <c r="K2" s="17">
        <v>25.097169876098601</v>
      </c>
      <c r="L2" s="3" t="s">
        <v>11</v>
      </c>
      <c r="M2">
        <v>35</v>
      </c>
      <c r="N2" s="1">
        <f>IF(L2="Running",ABS(M2-C2),"")</f>
        <v>11.657799663925701</v>
      </c>
      <c r="O2" s="1">
        <f>IF(L2="Running",ABS(M2-D2),"")</f>
        <v>11.660888745224199</v>
      </c>
      <c r="P2" s="1">
        <f>IF(L2="Running",ABS(M2-E2),"")</f>
        <v>10.6348036163653</v>
      </c>
      <c r="Q2" s="1">
        <f>IF(L2="Running",ABS(M2-F2),"")</f>
        <v>7.8286128420864998</v>
      </c>
      <c r="R2" s="1">
        <f>IF(L2="Running",ABS(M2-G2),"")</f>
        <v>8.8817292676483994</v>
      </c>
      <c r="S2" s="1">
        <f>IF(L2="Running",ABS(M2-H2),"")</f>
        <v>7.7702019063567995</v>
      </c>
      <c r="T2" s="1">
        <f>IF(L2="Running",ABS(M2-I2),"")</f>
        <v>9.8887179292663987</v>
      </c>
      <c r="U2" s="1">
        <f>IF(L2="Running",ABS(M2-J2),"")</f>
        <v>9.8391990661620987</v>
      </c>
      <c r="V2" s="1">
        <f>IF(L2="Running",ABS(M2-K2),"")</f>
        <v>9.9028301239013992</v>
      </c>
      <c r="W2" s="13">
        <f>MIN(N2:V2)</f>
        <v>7.7702019063567995</v>
      </c>
      <c r="X2" s="8" t="str">
        <f>IF(N2=W2,1,"")</f>
        <v/>
      </c>
      <c r="Y2" s="9" t="str">
        <f>IF(O2=W2,1,"")</f>
        <v/>
      </c>
      <c r="Z2" s="9" t="str">
        <f>IF(P2=W2,1,"")</f>
        <v/>
      </c>
      <c r="AA2" s="9" t="str">
        <f>IF(Q2=W2,1,"")</f>
        <v/>
      </c>
      <c r="AB2" s="9" t="str">
        <f>IF(R2=W2,1,"")</f>
        <v/>
      </c>
      <c r="AC2" s="9">
        <f>IF(S2=W2,1,"")</f>
        <v>1</v>
      </c>
      <c r="AD2" s="9" t="str">
        <f>IF(T2=W2,1,"")</f>
        <v/>
      </c>
      <c r="AE2" s="9" t="str">
        <f>IF(U2=W2,1,"")</f>
        <v/>
      </c>
      <c r="AF2" s="9" t="str">
        <f>IF(V2=W2,1,"")</f>
        <v/>
      </c>
      <c r="AG2" s="15" t="str">
        <f>IF(N2&lt;5,1,"")</f>
        <v/>
      </c>
      <c r="AH2" s="16" t="str">
        <f t="shared" ref="AH2:AO17" si="0">IF(O2&lt;5,1,"")</f>
        <v/>
      </c>
      <c r="AI2" s="16" t="str">
        <f t="shared" si="0"/>
        <v/>
      </c>
      <c r="AJ2" s="16" t="str">
        <f t="shared" si="0"/>
        <v/>
      </c>
      <c r="AK2" s="16" t="str">
        <f t="shared" si="0"/>
        <v/>
      </c>
      <c r="AL2" s="16" t="str">
        <f t="shared" si="0"/>
        <v/>
      </c>
      <c r="AM2" s="16" t="str">
        <f t="shared" si="0"/>
        <v/>
      </c>
      <c r="AN2" s="16" t="str">
        <f t="shared" si="0"/>
        <v/>
      </c>
      <c r="AO2" s="17" t="str">
        <f t="shared" si="0"/>
        <v/>
      </c>
      <c r="AP2" s="23" t="str">
        <f>IF(N2&lt;10,1,"")</f>
        <v/>
      </c>
      <c r="AQ2" s="22" t="str">
        <f t="shared" ref="AQ2:AX17" si="1">IF(O2&lt;10,1,"")</f>
        <v/>
      </c>
      <c r="AR2" s="22" t="str">
        <f t="shared" si="1"/>
        <v/>
      </c>
      <c r="AS2" s="22">
        <f t="shared" si="1"/>
        <v>1</v>
      </c>
      <c r="AT2" s="22">
        <f t="shared" si="1"/>
        <v>1</v>
      </c>
      <c r="AU2" s="22">
        <f t="shared" si="1"/>
        <v>1</v>
      </c>
      <c r="AV2" s="22">
        <f t="shared" si="1"/>
        <v>1</v>
      </c>
      <c r="AW2" s="22">
        <f t="shared" si="1"/>
        <v>1</v>
      </c>
      <c r="AX2" s="24">
        <f t="shared" si="1"/>
        <v>1</v>
      </c>
      <c r="AY2" s="23">
        <f>IF(N2&lt;15,1,"")</f>
        <v>1</v>
      </c>
      <c r="AZ2" s="22">
        <f t="shared" ref="AZ2:BG17" si="2">IF(O2&lt;15,1,"")</f>
        <v>1</v>
      </c>
      <c r="BA2" s="22">
        <f t="shared" si="2"/>
        <v>1</v>
      </c>
      <c r="BB2" s="22">
        <f t="shared" si="2"/>
        <v>1</v>
      </c>
      <c r="BC2" s="22">
        <f t="shared" si="2"/>
        <v>1</v>
      </c>
      <c r="BD2" s="22">
        <f t="shared" si="2"/>
        <v>1</v>
      </c>
      <c r="BE2" s="22">
        <f t="shared" si="2"/>
        <v>1</v>
      </c>
      <c r="BF2" s="22">
        <f t="shared" si="2"/>
        <v>1</v>
      </c>
      <c r="BG2" s="24">
        <f t="shared" si="2"/>
        <v>1</v>
      </c>
      <c r="BH2" s="22" t="str">
        <f>IF(X2=1,"linReg",IF(Y2=1,"pls",IF(Z2=1,"enet",IF(AA2=1,"MARS",IF(AB2=1,"svm",IF(AC2=1,"rf",IF(AD2=1,"gbm",IF(AE2=1,"Cube",IF(AF2=1,"Keras",)))))))))</f>
        <v>rf</v>
      </c>
    </row>
    <row r="3" spans="1:60" x14ac:dyDescent="0.25">
      <c r="A3" t="s">
        <v>16</v>
      </c>
      <c r="B3" t="str">
        <f t="shared" ref="B3:B38" si="3">IF(BH3=0,"",BH3)</f>
        <v>svm</v>
      </c>
      <c r="C3" s="15">
        <v>27.632142873466101</v>
      </c>
      <c r="D3" s="16">
        <v>27.629922001978201</v>
      </c>
      <c r="E3" s="16">
        <v>27.257335469592299</v>
      </c>
      <c r="F3" s="16">
        <v>27.1713871579135</v>
      </c>
      <c r="G3" s="16">
        <v>31.164528697520499</v>
      </c>
      <c r="H3" s="16">
        <v>26.920095279945599</v>
      </c>
      <c r="I3" s="16">
        <v>24.6318827451456</v>
      </c>
      <c r="J3" s="16">
        <v>24.6343994140625</v>
      </c>
      <c r="K3" s="17">
        <v>17.443759918212901</v>
      </c>
      <c r="L3" s="3" t="s">
        <v>11</v>
      </c>
      <c r="M3">
        <v>33</v>
      </c>
      <c r="N3" s="1">
        <f t="shared" ref="N3:N40" si="4">IF(L3="Running",ABS(M3-C3),"")</f>
        <v>5.3678571265338988</v>
      </c>
      <c r="O3" s="1">
        <f t="shared" ref="O3:O40" si="5">IF(L3="Running",ABS(M3-D3),"")</f>
        <v>5.3700779980217987</v>
      </c>
      <c r="P3" s="1">
        <f t="shared" ref="P3:P40" si="6">IF(L3="Running",ABS(M3-E3),"")</f>
        <v>5.7426645304077013</v>
      </c>
      <c r="Q3" s="1">
        <f t="shared" ref="Q3:Q40" si="7">IF(L3="Running",ABS(M3-F3),"")</f>
        <v>5.8286128420864998</v>
      </c>
      <c r="R3" s="1">
        <f t="shared" ref="R3:R40" si="8">IF(L3="Running",ABS(M3-G3),"")</f>
        <v>1.8354713024795011</v>
      </c>
      <c r="S3" s="1">
        <f t="shared" ref="S3:S40" si="9">IF(L3="Running",ABS(M3-H3),"")</f>
        <v>6.079904720054401</v>
      </c>
      <c r="T3" s="1">
        <f t="shared" ref="T3:T40" si="10">IF(L3="Running",ABS(M3-I3),"")</f>
        <v>8.3681172548544005</v>
      </c>
      <c r="U3" s="1">
        <f t="shared" ref="U3:U40" si="11">IF(L3="Running",ABS(M3-J3),"")</f>
        <v>8.3656005859375</v>
      </c>
      <c r="V3" s="1">
        <f t="shared" ref="V3:V40" si="12">IF(L3="Running",ABS(M3-K3),"")</f>
        <v>15.556240081787099</v>
      </c>
      <c r="W3" s="13">
        <f t="shared" ref="W3:W40" si="13">MIN(N3:V3)</f>
        <v>1.8354713024795011</v>
      </c>
      <c r="X3" s="8" t="str">
        <f t="shared" ref="X3:X40" si="14">IF(N3=W3,1,"")</f>
        <v/>
      </c>
      <c r="Y3" s="9" t="str">
        <f t="shared" ref="Y3:Y40" si="15">IF(O3=W3,1,"")</f>
        <v/>
      </c>
      <c r="Z3" s="9" t="str">
        <f t="shared" ref="Z3:Z40" si="16">IF(P3=W3,1,"")</f>
        <v/>
      </c>
      <c r="AA3" s="9" t="str">
        <f t="shared" ref="AA3:AA40" si="17">IF(Q3=W3,1,"")</f>
        <v/>
      </c>
      <c r="AB3" s="9">
        <f t="shared" ref="AB3:AB40" si="18">IF(R3=W3,1,"")</f>
        <v>1</v>
      </c>
      <c r="AC3" s="9" t="str">
        <f t="shared" ref="AC3:AC40" si="19">IF(S3=W3,1,"")</f>
        <v/>
      </c>
      <c r="AD3" s="9" t="str">
        <f t="shared" ref="AD3:AD40" si="20">IF(T3=W3,1,"")</f>
        <v/>
      </c>
      <c r="AE3" s="9" t="str">
        <f t="shared" ref="AE3:AE40" si="21">IF(U3=W3,1,"")</f>
        <v/>
      </c>
      <c r="AF3" s="9" t="str">
        <f t="shared" ref="AF3:AF40" si="22">IF(V3=W3,1,"")</f>
        <v/>
      </c>
      <c r="AG3" s="15" t="str">
        <f t="shared" ref="AG3:AO40" si="23">IF(N3&lt;5,1,"")</f>
        <v/>
      </c>
      <c r="AH3" s="16" t="str">
        <f t="shared" si="0"/>
        <v/>
      </c>
      <c r="AI3" s="16" t="str">
        <f t="shared" si="0"/>
        <v/>
      </c>
      <c r="AJ3" s="16" t="str">
        <f t="shared" si="0"/>
        <v/>
      </c>
      <c r="AK3" s="16">
        <f t="shared" si="0"/>
        <v>1</v>
      </c>
      <c r="AL3" s="16" t="str">
        <f t="shared" si="0"/>
        <v/>
      </c>
      <c r="AM3" s="16" t="str">
        <f t="shared" si="0"/>
        <v/>
      </c>
      <c r="AN3" s="16" t="str">
        <f t="shared" si="0"/>
        <v/>
      </c>
      <c r="AO3" s="17" t="str">
        <f t="shared" si="0"/>
        <v/>
      </c>
      <c r="AP3" s="23">
        <f t="shared" ref="AP3:AX40" si="24">IF(N3&lt;10,1,"")</f>
        <v>1</v>
      </c>
      <c r="AQ3" s="22">
        <f t="shared" si="1"/>
        <v>1</v>
      </c>
      <c r="AR3" s="22">
        <f t="shared" si="1"/>
        <v>1</v>
      </c>
      <c r="AS3" s="22">
        <f t="shared" si="1"/>
        <v>1</v>
      </c>
      <c r="AT3" s="22">
        <f t="shared" si="1"/>
        <v>1</v>
      </c>
      <c r="AU3" s="22">
        <f t="shared" si="1"/>
        <v>1</v>
      </c>
      <c r="AV3" s="22">
        <f t="shared" si="1"/>
        <v>1</v>
      </c>
      <c r="AW3" s="22">
        <f t="shared" si="1"/>
        <v>1</v>
      </c>
      <c r="AX3" s="24" t="str">
        <f t="shared" si="1"/>
        <v/>
      </c>
      <c r="AY3" s="23">
        <f t="shared" ref="AY3:BG40" si="25">IF(N3&lt;15,1,"")</f>
        <v>1</v>
      </c>
      <c r="AZ3" s="22">
        <f t="shared" si="2"/>
        <v>1</v>
      </c>
      <c r="BA3" s="22">
        <f t="shared" si="2"/>
        <v>1</v>
      </c>
      <c r="BB3" s="22">
        <f t="shared" si="2"/>
        <v>1</v>
      </c>
      <c r="BC3" s="22">
        <f t="shared" si="2"/>
        <v>1</v>
      </c>
      <c r="BD3" s="22">
        <f t="shared" si="2"/>
        <v>1</v>
      </c>
      <c r="BE3" s="22">
        <f t="shared" si="2"/>
        <v>1</v>
      </c>
      <c r="BF3" s="22">
        <f t="shared" si="2"/>
        <v>1</v>
      </c>
      <c r="BG3" s="24" t="str">
        <f t="shared" si="2"/>
        <v/>
      </c>
      <c r="BH3" s="22" t="str">
        <f t="shared" ref="BH3:BH40" si="26">IF(X3=1,"linReg",IF(Y3=1,"pls",IF(Z3=1,"enet",IF(AA3=1,"MARS",IF(AB3=1,"svm",IF(AC3=1,"rf",IF(AD3=1,"gbm",IF(AE3=1,"Cube",IF(AF3=1,"Keras",)))))))))</f>
        <v>svm</v>
      </c>
    </row>
    <row r="4" spans="1:60" x14ac:dyDescent="0.25">
      <c r="A4" t="s">
        <v>17</v>
      </c>
      <c r="B4" t="str">
        <f t="shared" si="3"/>
        <v>svm</v>
      </c>
      <c r="C4" s="15">
        <v>32.125685730049298</v>
      </c>
      <c r="D4" s="16">
        <v>32.124800929244898</v>
      </c>
      <c r="E4" s="16">
        <v>34.419649456505297</v>
      </c>
      <c r="F4" s="16">
        <v>42.665987149069998</v>
      </c>
      <c r="G4" s="16">
        <v>28.729215145674701</v>
      </c>
      <c r="H4" s="16">
        <v>37.448354762508799</v>
      </c>
      <c r="I4" s="16">
        <v>40.049546716745603</v>
      </c>
      <c r="J4" s="16">
        <v>38.889698028564503</v>
      </c>
      <c r="K4" s="17">
        <v>48.024219512939503</v>
      </c>
      <c r="L4" s="3" t="s">
        <v>11</v>
      </c>
      <c r="M4">
        <v>29</v>
      </c>
      <c r="N4" s="1">
        <f t="shared" si="4"/>
        <v>3.1256857300492982</v>
      </c>
      <c r="O4" s="1">
        <f t="shared" si="5"/>
        <v>3.1248009292448984</v>
      </c>
      <c r="P4" s="1">
        <f t="shared" si="6"/>
        <v>5.4196494565052973</v>
      </c>
      <c r="Q4" s="1">
        <f t="shared" si="7"/>
        <v>13.665987149069998</v>
      </c>
      <c r="R4" s="1">
        <f t="shared" si="8"/>
        <v>0.27078485432529931</v>
      </c>
      <c r="S4" s="1">
        <f t="shared" si="9"/>
        <v>8.4483547625087994</v>
      </c>
      <c r="T4" s="1">
        <f t="shared" si="10"/>
        <v>11.049546716745603</v>
      </c>
      <c r="U4" s="1">
        <f t="shared" si="11"/>
        <v>9.8896980285645029</v>
      </c>
      <c r="V4" s="1">
        <f t="shared" si="12"/>
        <v>19.024219512939503</v>
      </c>
      <c r="W4" s="13">
        <f t="shared" si="13"/>
        <v>0.27078485432529931</v>
      </c>
      <c r="X4" s="8" t="str">
        <f t="shared" si="14"/>
        <v/>
      </c>
      <c r="Y4" s="9" t="str">
        <f t="shared" si="15"/>
        <v/>
      </c>
      <c r="Z4" s="9" t="str">
        <f t="shared" si="16"/>
        <v/>
      </c>
      <c r="AA4" s="9" t="str">
        <f t="shared" si="17"/>
        <v/>
      </c>
      <c r="AB4" s="9">
        <f t="shared" si="18"/>
        <v>1</v>
      </c>
      <c r="AC4" s="9" t="str">
        <f t="shared" si="19"/>
        <v/>
      </c>
      <c r="AD4" s="9" t="str">
        <f t="shared" si="20"/>
        <v/>
      </c>
      <c r="AE4" s="9" t="str">
        <f t="shared" si="21"/>
        <v/>
      </c>
      <c r="AF4" s="9" t="str">
        <f t="shared" si="22"/>
        <v/>
      </c>
      <c r="AG4" s="15">
        <f t="shared" si="23"/>
        <v>1</v>
      </c>
      <c r="AH4" s="16">
        <f t="shared" si="0"/>
        <v>1</v>
      </c>
      <c r="AI4" s="16" t="str">
        <f t="shared" si="0"/>
        <v/>
      </c>
      <c r="AJ4" s="16" t="str">
        <f t="shared" si="0"/>
        <v/>
      </c>
      <c r="AK4" s="16">
        <f t="shared" si="0"/>
        <v>1</v>
      </c>
      <c r="AL4" s="16" t="str">
        <f t="shared" si="0"/>
        <v/>
      </c>
      <c r="AM4" s="16" t="str">
        <f t="shared" si="0"/>
        <v/>
      </c>
      <c r="AN4" s="16" t="str">
        <f t="shared" si="0"/>
        <v/>
      </c>
      <c r="AO4" s="17" t="str">
        <f t="shared" si="0"/>
        <v/>
      </c>
      <c r="AP4" s="23">
        <f t="shared" si="24"/>
        <v>1</v>
      </c>
      <c r="AQ4" s="22">
        <f t="shared" si="1"/>
        <v>1</v>
      </c>
      <c r="AR4" s="22">
        <f t="shared" si="1"/>
        <v>1</v>
      </c>
      <c r="AS4" s="22" t="str">
        <f t="shared" si="1"/>
        <v/>
      </c>
      <c r="AT4" s="22">
        <f t="shared" si="1"/>
        <v>1</v>
      </c>
      <c r="AU4" s="22">
        <f t="shared" si="1"/>
        <v>1</v>
      </c>
      <c r="AV4" s="22" t="str">
        <f t="shared" si="1"/>
        <v/>
      </c>
      <c r="AW4" s="22">
        <f t="shared" si="1"/>
        <v>1</v>
      </c>
      <c r="AX4" s="24" t="str">
        <f t="shared" si="1"/>
        <v/>
      </c>
      <c r="AY4" s="23">
        <f t="shared" si="25"/>
        <v>1</v>
      </c>
      <c r="AZ4" s="22">
        <f t="shared" si="2"/>
        <v>1</v>
      </c>
      <c r="BA4" s="22">
        <f t="shared" si="2"/>
        <v>1</v>
      </c>
      <c r="BB4" s="22">
        <f t="shared" si="2"/>
        <v>1</v>
      </c>
      <c r="BC4" s="22">
        <f t="shared" si="2"/>
        <v>1</v>
      </c>
      <c r="BD4" s="22">
        <f t="shared" si="2"/>
        <v>1</v>
      </c>
      <c r="BE4" s="22">
        <f t="shared" si="2"/>
        <v>1</v>
      </c>
      <c r="BF4" s="22">
        <f t="shared" si="2"/>
        <v>1</v>
      </c>
      <c r="BG4" s="24" t="str">
        <f t="shared" si="2"/>
        <v/>
      </c>
      <c r="BH4" s="22" t="str">
        <f t="shared" si="26"/>
        <v>svm</v>
      </c>
    </row>
    <row r="5" spans="1:60" x14ac:dyDescent="0.25">
      <c r="A5" t="s">
        <v>18</v>
      </c>
      <c r="B5" t="str">
        <f t="shared" si="3"/>
        <v>svm</v>
      </c>
      <c r="C5" s="15">
        <v>18.414668705147601</v>
      </c>
      <c r="D5" s="16">
        <v>18.412653618226798</v>
      </c>
      <c r="E5" s="16">
        <v>19.6370000265904</v>
      </c>
      <c r="F5" s="16">
        <v>27.1713871579135</v>
      </c>
      <c r="G5" s="16">
        <v>32.240734113228903</v>
      </c>
      <c r="H5" s="16">
        <v>23.579071635760901</v>
      </c>
      <c r="I5" s="16">
        <v>23.878717414406299</v>
      </c>
      <c r="J5" s="16">
        <v>23.9764003753662</v>
      </c>
      <c r="K5" s="17">
        <v>21.4101753234863</v>
      </c>
      <c r="L5" s="3" t="s">
        <v>11</v>
      </c>
      <c r="M5">
        <v>32</v>
      </c>
      <c r="N5" s="1">
        <f t="shared" si="4"/>
        <v>13.585331294852399</v>
      </c>
      <c r="O5" s="1">
        <f t="shared" si="5"/>
        <v>13.587346381773202</v>
      </c>
      <c r="P5" s="1">
        <f t="shared" si="6"/>
        <v>12.3629999734096</v>
      </c>
      <c r="Q5" s="1">
        <f t="shared" si="7"/>
        <v>4.8286128420864998</v>
      </c>
      <c r="R5" s="1">
        <f t="shared" si="8"/>
        <v>0.24073411322890337</v>
      </c>
      <c r="S5" s="1">
        <f t="shared" si="9"/>
        <v>8.4209283642390993</v>
      </c>
      <c r="T5" s="1">
        <f t="shared" si="10"/>
        <v>8.1212825855937005</v>
      </c>
      <c r="U5" s="1">
        <f t="shared" si="11"/>
        <v>8.0235996246337997</v>
      </c>
      <c r="V5" s="1">
        <f t="shared" si="12"/>
        <v>10.5898246765137</v>
      </c>
      <c r="W5" s="13">
        <f t="shared" si="13"/>
        <v>0.24073411322890337</v>
      </c>
      <c r="X5" s="8" t="str">
        <f t="shared" si="14"/>
        <v/>
      </c>
      <c r="Y5" s="9" t="str">
        <f t="shared" si="15"/>
        <v/>
      </c>
      <c r="Z5" s="9" t="str">
        <f t="shared" si="16"/>
        <v/>
      </c>
      <c r="AA5" s="9" t="str">
        <f t="shared" si="17"/>
        <v/>
      </c>
      <c r="AB5" s="9">
        <f t="shared" si="18"/>
        <v>1</v>
      </c>
      <c r="AC5" s="9" t="str">
        <f t="shared" si="19"/>
        <v/>
      </c>
      <c r="AD5" s="9" t="str">
        <f t="shared" si="20"/>
        <v/>
      </c>
      <c r="AE5" s="9" t="str">
        <f t="shared" si="21"/>
        <v/>
      </c>
      <c r="AF5" s="9" t="str">
        <f t="shared" si="22"/>
        <v/>
      </c>
      <c r="AG5" s="15" t="str">
        <f t="shared" si="23"/>
        <v/>
      </c>
      <c r="AH5" s="16" t="str">
        <f t="shared" si="0"/>
        <v/>
      </c>
      <c r="AI5" s="16" t="str">
        <f t="shared" si="0"/>
        <v/>
      </c>
      <c r="AJ5" s="16">
        <f t="shared" si="0"/>
        <v>1</v>
      </c>
      <c r="AK5" s="16">
        <f t="shared" si="0"/>
        <v>1</v>
      </c>
      <c r="AL5" s="16" t="str">
        <f t="shared" si="0"/>
        <v/>
      </c>
      <c r="AM5" s="16" t="str">
        <f t="shared" si="0"/>
        <v/>
      </c>
      <c r="AN5" s="16" t="str">
        <f t="shared" si="0"/>
        <v/>
      </c>
      <c r="AO5" s="17" t="str">
        <f t="shared" si="0"/>
        <v/>
      </c>
      <c r="AP5" s="23" t="str">
        <f t="shared" si="24"/>
        <v/>
      </c>
      <c r="AQ5" s="22" t="str">
        <f t="shared" si="1"/>
        <v/>
      </c>
      <c r="AR5" s="22" t="str">
        <f t="shared" si="1"/>
        <v/>
      </c>
      <c r="AS5" s="22">
        <f t="shared" si="1"/>
        <v>1</v>
      </c>
      <c r="AT5" s="22">
        <f t="shared" si="1"/>
        <v>1</v>
      </c>
      <c r="AU5" s="22">
        <f t="shared" si="1"/>
        <v>1</v>
      </c>
      <c r="AV5" s="22">
        <f t="shared" si="1"/>
        <v>1</v>
      </c>
      <c r="AW5" s="22">
        <f t="shared" si="1"/>
        <v>1</v>
      </c>
      <c r="AX5" s="24" t="str">
        <f t="shared" si="1"/>
        <v/>
      </c>
      <c r="AY5" s="23">
        <f t="shared" si="25"/>
        <v>1</v>
      </c>
      <c r="AZ5" s="22">
        <f t="shared" si="2"/>
        <v>1</v>
      </c>
      <c r="BA5" s="22">
        <f t="shared" si="2"/>
        <v>1</v>
      </c>
      <c r="BB5" s="22">
        <f t="shared" si="2"/>
        <v>1</v>
      </c>
      <c r="BC5" s="22">
        <f t="shared" si="2"/>
        <v>1</v>
      </c>
      <c r="BD5" s="22">
        <f t="shared" si="2"/>
        <v>1</v>
      </c>
      <c r="BE5" s="22">
        <f t="shared" si="2"/>
        <v>1</v>
      </c>
      <c r="BF5" s="22">
        <f t="shared" si="2"/>
        <v>1</v>
      </c>
      <c r="BG5" s="24">
        <f t="shared" si="2"/>
        <v>1</v>
      </c>
      <c r="BH5" s="22" t="str">
        <f t="shared" si="26"/>
        <v>svm</v>
      </c>
    </row>
    <row r="6" spans="1:60" x14ac:dyDescent="0.25">
      <c r="A6" t="s">
        <v>60</v>
      </c>
      <c r="B6" t="str">
        <f t="shared" si="3"/>
        <v>linReg</v>
      </c>
      <c r="C6" s="15">
        <v>6.9764716425114504</v>
      </c>
      <c r="D6" s="16">
        <v>6.9848115413518403</v>
      </c>
      <c r="E6" s="16">
        <v>9.6688635901636601</v>
      </c>
      <c r="F6" s="16">
        <v>27.1713871579135</v>
      </c>
      <c r="G6" s="16">
        <v>11.8195048085046</v>
      </c>
      <c r="H6" s="16">
        <v>24.995028061358902</v>
      </c>
      <c r="I6" s="16">
        <v>24.569113039670398</v>
      </c>
      <c r="J6" s="16">
        <v>26.476800918579102</v>
      </c>
      <c r="K6" s="17">
        <v>16.380277633666999</v>
      </c>
      <c r="L6" s="3" t="s">
        <v>11</v>
      </c>
      <c r="M6">
        <v>5</v>
      </c>
      <c r="N6" s="1">
        <f t="shared" si="4"/>
        <v>1.9764716425114504</v>
      </c>
      <c r="O6" s="1">
        <f t="shared" si="5"/>
        <v>1.9848115413518403</v>
      </c>
      <c r="P6" s="1">
        <f t="shared" si="6"/>
        <v>4.6688635901636601</v>
      </c>
      <c r="Q6" s="1">
        <f t="shared" si="7"/>
        <v>22.1713871579135</v>
      </c>
      <c r="R6" s="1">
        <f t="shared" si="8"/>
        <v>6.8195048085046004</v>
      </c>
      <c r="S6" s="1">
        <f t="shared" si="9"/>
        <v>19.995028061358902</v>
      </c>
      <c r="T6" s="1">
        <f t="shared" si="10"/>
        <v>19.569113039670398</v>
      </c>
      <c r="U6" s="1">
        <f t="shared" si="11"/>
        <v>21.476800918579102</v>
      </c>
      <c r="V6" s="1">
        <f t="shared" si="12"/>
        <v>11.380277633666999</v>
      </c>
      <c r="W6" s="13">
        <f t="shared" si="13"/>
        <v>1.9764716425114504</v>
      </c>
      <c r="X6" s="8">
        <f t="shared" si="14"/>
        <v>1</v>
      </c>
      <c r="Y6" s="9" t="str">
        <f t="shared" si="15"/>
        <v/>
      </c>
      <c r="Z6" s="9" t="str">
        <f t="shared" si="16"/>
        <v/>
      </c>
      <c r="AA6" s="9" t="str">
        <f t="shared" si="17"/>
        <v/>
      </c>
      <c r="AB6" s="9" t="str">
        <f t="shared" si="18"/>
        <v/>
      </c>
      <c r="AC6" s="9" t="str">
        <f t="shared" si="19"/>
        <v/>
      </c>
      <c r="AD6" s="9" t="str">
        <f t="shared" si="20"/>
        <v/>
      </c>
      <c r="AE6" s="9" t="str">
        <f t="shared" si="21"/>
        <v/>
      </c>
      <c r="AF6" s="9" t="str">
        <f t="shared" si="22"/>
        <v/>
      </c>
      <c r="AG6" s="15">
        <f t="shared" si="23"/>
        <v>1</v>
      </c>
      <c r="AH6" s="16">
        <f t="shared" si="0"/>
        <v>1</v>
      </c>
      <c r="AI6" s="16">
        <f t="shared" si="0"/>
        <v>1</v>
      </c>
      <c r="AJ6" s="16" t="str">
        <f t="shared" si="0"/>
        <v/>
      </c>
      <c r="AK6" s="16" t="str">
        <f t="shared" si="0"/>
        <v/>
      </c>
      <c r="AL6" s="16" t="str">
        <f t="shared" si="0"/>
        <v/>
      </c>
      <c r="AM6" s="16" t="str">
        <f t="shared" si="0"/>
        <v/>
      </c>
      <c r="AN6" s="16" t="str">
        <f t="shared" si="0"/>
        <v/>
      </c>
      <c r="AO6" s="17" t="str">
        <f t="shared" si="0"/>
        <v/>
      </c>
      <c r="AP6" s="23">
        <f t="shared" si="24"/>
        <v>1</v>
      </c>
      <c r="AQ6" s="22">
        <f t="shared" si="1"/>
        <v>1</v>
      </c>
      <c r="AR6" s="22">
        <f t="shared" si="1"/>
        <v>1</v>
      </c>
      <c r="AS6" s="22" t="str">
        <f t="shared" si="1"/>
        <v/>
      </c>
      <c r="AT6" s="22">
        <f t="shared" si="1"/>
        <v>1</v>
      </c>
      <c r="AU6" s="22" t="str">
        <f t="shared" si="1"/>
        <v/>
      </c>
      <c r="AV6" s="22" t="str">
        <f t="shared" si="1"/>
        <v/>
      </c>
      <c r="AW6" s="22" t="str">
        <f t="shared" si="1"/>
        <v/>
      </c>
      <c r="AX6" s="24" t="str">
        <f t="shared" si="1"/>
        <v/>
      </c>
      <c r="AY6" s="23">
        <f t="shared" si="25"/>
        <v>1</v>
      </c>
      <c r="AZ6" s="22">
        <f t="shared" si="2"/>
        <v>1</v>
      </c>
      <c r="BA6" s="22">
        <f t="shared" si="2"/>
        <v>1</v>
      </c>
      <c r="BB6" s="22" t="str">
        <f t="shared" si="2"/>
        <v/>
      </c>
      <c r="BC6" s="22">
        <f t="shared" si="2"/>
        <v>1</v>
      </c>
      <c r="BD6" s="22" t="str">
        <f t="shared" si="2"/>
        <v/>
      </c>
      <c r="BE6" s="22" t="str">
        <f t="shared" si="2"/>
        <v/>
      </c>
      <c r="BF6" s="22" t="str">
        <f t="shared" si="2"/>
        <v/>
      </c>
      <c r="BG6" s="24">
        <f t="shared" si="2"/>
        <v>1</v>
      </c>
      <c r="BH6" s="22" t="str">
        <f t="shared" si="26"/>
        <v>linReg</v>
      </c>
    </row>
    <row r="7" spans="1:60" x14ac:dyDescent="0.25">
      <c r="A7" t="s">
        <v>19</v>
      </c>
      <c r="B7" t="str">
        <f t="shared" si="3"/>
        <v>Cube</v>
      </c>
      <c r="C7" s="15">
        <v>40.223151672401499</v>
      </c>
      <c r="D7" s="16">
        <v>40.222423235451799</v>
      </c>
      <c r="E7" s="16">
        <v>42.184385015127198</v>
      </c>
      <c r="F7" s="16">
        <v>49.457653815736798</v>
      </c>
      <c r="G7" s="16">
        <v>45.345759025261799</v>
      </c>
      <c r="H7" s="16">
        <v>63.594290128018798</v>
      </c>
      <c r="I7" s="16">
        <v>65.583533845614497</v>
      </c>
      <c r="J7" s="16">
        <v>39.607700347900398</v>
      </c>
      <c r="K7" s="17">
        <v>67.737976074218807</v>
      </c>
      <c r="L7" s="3" t="s">
        <v>11</v>
      </c>
      <c r="M7">
        <v>39</v>
      </c>
      <c r="N7" s="1">
        <f t="shared" si="4"/>
        <v>1.2231516724014995</v>
      </c>
      <c r="O7" s="1">
        <f t="shared" si="5"/>
        <v>1.2224232354517994</v>
      </c>
      <c r="P7" s="1">
        <f t="shared" si="6"/>
        <v>3.184385015127198</v>
      </c>
      <c r="Q7" s="1">
        <f t="shared" si="7"/>
        <v>10.457653815736798</v>
      </c>
      <c r="R7" s="1">
        <f t="shared" si="8"/>
        <v>6.345759025261799</v>
      </c>
      <c r="S7" s="1">
        <f t="shared" si="9"/>
        <v>24.594290128018798</v>
      </c>
      <c r="T7" s="1">
        <f t="shared" si="10"/>
        <v>26.583533845614497</v>
      </c>
      <c r="U7" s="1">
        <f t="shared" si="11"/>
        <v>0.60770034790039773</v>
      </c>
      <c r="V7" s="1">
        <f t="shared" si="12"/>
        <v>28.737976074218807</v>
      </c>
      <c r="W7" s="13">
        <f t="shared" si="13"/>
        <v>0.60770034790039773</v>
      </c>
      <c r="X7" s="8" t="str">
        <f t="shared" si="14"/>
        <v/>
      </c>
      <c r="Y7" s="9" t="str">
        <f t="shared" si="15"/>
        <v/>
      </c>
      <c r="Z7" s="9" t="str">
        <f t="shared" si="16"/>
        <v/>
      </c>
      <c r="AA7" s="9" t="str">
        <f t="shared" si="17"/>
        <v/>
      </c>
      <c r="AB7" s="9" t="str">
        <f t="shared" si="18"/>
        <v/>
      </c>
      <c r="AC7" s="9" t="str">
        <f t="shared" si="19"/>
        <v/>
      </c>
      <c r="AD7" s="9" t="str">
        <f t="shared" si="20"/>
        <v/>
      </c>
      <c r="AE7" s="9">
        <f t="shared" si="21"/>
        <v>1</v>
      </c>
      <c r="AF7" s="9" t="str">
        <f t="shared" si="22"/>
        <v/>
      </c>
      <c r="AG7" s="15">
        <f t="shared" si="23"/>
        <v>1</v>
      </c>
      <c r="AH7" s="16">
        <f t="shared" si="0"/>
        <v>1</v>
      </c>
      <c r="AI7" s="16">
        <f t="shared" si="0"/>
        <v>1</v>
      </c>
      <c r="AJ7" s="16" t="str">
        <f t="shared" si="0"/>
        <v/>
      </c>
      <c r="AK7" s="16" t="str">
        <f t="shared" si="0"/>
        <v/>
      </c>
      <c r="AL7" s="16" t="str">
        <f t="shared" si="0"/>
        <v/>
      </c>
      <c r="AM7" s="16" t="str">
        <f t="shared" si="0"/>
        <v/>
      </c>
      <c r="AN7" s="16">
        <f t="shared" si="0"/>
        <v>1</v>
      </c>
      <c r="AO7" s="17" t="str">
        <f t="shared" si="0"/>
        <v/>
      </c>
      <c r="AP7" s="23">
        <f t="shared" si="24"/>
        <v>1</v>
      </c>
      <c r="AQ7" s="22">
        <f t="shared" si="1"/>
        <v>1</v>
      </c>
      <c r="AR7" s="22">
        <f t="shared" si="1"/>
        <v>1</v>
      </c>
      <c r="AS7" s="22" t="str">
        <f t="shared" si="1"/>
        <v/>
      </c>
      <c r="AT7" s="22">
        <f t="shared" si="1"/>
        <v>1</v>
      </c>
      <c r="AU7" s="22" t="str">
        <f t="shared" si="1"/>
        <v/>
      </c>
      <c r="AV7" s="22" t="str">
        <f t="shared" si="1"/>
        <v/>
      </c>
      <c r="AW7" s="22">
        <f t="shared" si="1"/>
        <v>1</v>
      </c>
      <c r="AX7" s="24" t="str">
        <f t="shared" si="1"/>
        <v/>
      </c>
      <c r="AY7" s="23">
        <f t="shared" si="25"/>
        <v>1</v>
      </c>
      <c r="AZ7" s="22">
        <f t="shared" si="2"/>
        <v>1</v>
      </c>
      <c r="BA7" s="22">
        <f t="shared" si="2"/>
        <v>1</v>
      </c>
      <c r="BB7" s="22">
        <f t="shared" si="2"/>
        <v>1</v>
      </c>
      <c r="BC7" s="22">
        <f t="shared" si="2"/>
        <v>1</v>
      </c>
      <c r="BD7" s="22" t="str">
        <f t="shared" si="2"/>
        <v/>
      </c>
      <c r="BE7" s="22" t="str">
        <f t="shared" si="2"/>
        <v/>
      </c>
      <c r="BF7" s="22">
        <f t="shared" si="2"/>
        <v>1</v>
      </c>
      <c r="BG7" s="24" t="str">
        <f t="shared" si="2"/>
        <v/>
      </c>
      <c r="BH7" s="22" t="str">
        <f t="shared" si="26"/>
        <v>Cube</v>
      </c>
    </row>
    <row r="8" spans="1:60" x14ac:dyDescent="0.25">
      <c r="A8" t="s">
        <v>20</v>
      </c>
      <c r="B8" t="str">
        <f t="shared" si="3"/>
        <v>MARS</v>
      </c>
      <c r="C8" s="15">
        <v>17.063362415367902</v>
      </c>
      <c r="D8" s="16">
        <v>17.0601120094992</v>
      </c>
      <c r="E8" s="16">
        <v>17.418594472858601</v>
      </c>
      <c r="F8" s="16">
        <v>27.1713871579135</v>
      </c>
      <c r="G8" s="16">
        <v>24.373591449387199</v>
      </c>
      <c r="H8" s="16">
        <v>23.179117591677201</v>
      </c>
      <c r="I8" s="16">
        <v>24.839325765419499</v>
      </c>
      <c r="J8" s="16">
        <v>25.3456001281738</v>
      </c>
      <c r="K8" s="17">
        <v>25.720558166503899</v>
      </c>
      <c r="L8" s="3" t="s">
        <v>11</v>
      </c>
      <c r="M8">
        <v>34</v>
      </c>
      <c r="N8" s="1">
        <f t="shared" si="4"/>
        <v>16.936637584632098</v>
      </c>
      <c r="O8" s="1">
        <f t="shared" si="5"/>
        <v>16.9398879905008</v>
      </c>
      <c r="P8" s="1">
        <f t="shared" si="6"/>
        <v>16.581405527141399</v>
      </c>
      <c r="Q8" s="1">
        <f t="shared" si="7"/>
        <v>6.8286128420864998</v>
      </c>
      <c r="R8" s="1">
        <f t="shared" si="8"/>
        <v>9.6264085506128012</v>
      </c>
      <c r="S8" s="1">
        <f t="shared" si="9"/>
        <v>10.820882408322799</v>
      </c>
      <c r="T8" s="1">
        <f t="shared" si="10"/>
        <v>9.160674234580501</v>
      </c>
      <c r="U8" s="1">
        <f t="shared" si="11"/>
        <v>8.6543998718262003</v>
      </c>
      <c r="V8" s="1">
        <f t="shared" si="12"/>
        <v>8.2794418334961009</v>
      </c>
      <c r="W8" s="13">
        <f t="shared" si="13"/>
        <v>6.8286128420864998</v>
      </c>
      <c r="X8" s="8" t="str">
        <f t="shared" si="14"/>
        <v/>
      </c>
      <c r="Y8" s="9" t="str">
        <f t="shared" si="15"/>
        <v/>
      </c>
      <c r="Z8" s="9" t="str">
        <f t="shared" si="16"/>
        <v/>
      </c>
      <c r="AA8" s="9">
        <f t="shared" si="17"/>
        <v>1</v>
      </c>
      <c r="AB8" s="9" t="str">
        <f t="shared" si="18"/>
        <v/>
      </c>
      <c r="AC8" s="9" t="str">
        <f t="shared" si="19"/>
        <v/>
      </c>
      <c r="AD8" s="9" t="str">
        <f t="shared" si="20"/>
        <v/>
      </c>
      <c r="AE8" s="9" t="str">
        <f t="shared" si="21"/>
        <v/>
      </c>
      <c r="AF8" s="9" t="str">
        <f t="shared" si="22"/>
        <v/>
      </c>
      <c r="AG8" s="15" t="str">
        <f t="shared" si="23"/>
        <v/>
      </c>
      <c r="AH8" s="16" t="str">
        <f t="shared" si="0"/>
        <v/>
      </c>
      <c r="AI8" s="16" t="str">
        <f t="shared" si="0"/>
        <v/>
      </c>
      <c r="AJ8" s="16" t="str">
        <f t="shared" si="0"/>
        <v/>
      </c>
      <c r="AK8" s="16" t="str">
        <f t="shared" si="0"/>
        <v/>
      </c>
      <c r="AL8" s="16" t="str">
        <f t="shared" si="0"/>
        <v/>
      </c>
      <c r="AM8" s="16" t="str">
        <f t="shared" si="0"/>
        <v/>
      </c>
      <c r="AN8" s="16" t="str">
        <f t="shared" si="0"/>
        <v/>
      </c>
      <c r="AO8" s="17" t="str">
        <f t="shared" si="0"/>
        <v/>
      </c>
      <c r="AP8" s="23" t="str">
        <f t="shared" si="24"/>
        <v/>
      </c>
      <c r="AQ8" s="22" t="str">
        <f t="shared" si="1"/>
        <v/>
      </c>
      <c r="AR8" s="22" t="str">
        <f t="shared" si="1"/>
        <v/>
      </c>
      <c r="AS8" s="22">
        <f t="shared" si="1"/>
        <v>1</v>
      </c>
      <c r="AT8" s="22">
        <f t="shared" si="1"/>
        <v>1</v>
      </c>
      <c r="AU8" s="22" t="str">
        <f t="shared" si="1"/>
        <v/>
      </c>
      <c r="AV8" s="22">
        <f t="shared" si="1"/>
        <v>1</v>
      </c>
      <c r="AW8" s="22">
        <f t="shared" si="1"/>
        <v>1</v>
      </c>
      <c r="AX8" s="24">
        <f t="shared" si="1"/>
        <v>1</v>
      </c>
      <c r="AY8" s="23" t="str">
        <f t="shared" si="25"/>
        <v/>
      </c>
      <c r="AZ8" s="22" t="str">
        <f t="shared" si="2"/>
        <v/>
      </c>
      <c r="BA8" s="22" t="str">
        <f t="shared" si="2"/>
        <v/>
      </c>
      <c r="BB8" s="22">
        <f t="shared" si="2"/>
        <v>1</v>
      </c>
      <c r="BC8" s="22">
        <f t="shared" si="2"/>
        <v>1</v>
      </c>
      <c r="BD8" s="22">
        <f t="shared" si="2"/>
        <v>1</v>
      </c>
      <c r="BE8" s="22">
        <f t="shared" si="2"/>
        <v>1</v>
      </c>
      <c r="BF8" s="22">
        <f t="shared" si="2"/>
        <v>1</v>
      </c>
      <c r="BG8" s="24">
        <f t="shared" si="2"/>
        <v>1</v>
      </c>
      <c r="BH8" s="22" t="str">
        <f t="shared" si="26"/>
        <v>MARS</v>
      </c>
    </row>
    <row r="9" spans="1:60" x14ac:dyDescent="0.25">
      <c r="A9" t="s">
        <v>21</v>
      </c>
      <c r="B9" t="str">
        <f t="shared" si="3"/>
        <v>svm</v>
      </c>
      <c r="C9" s="15">
        <v>32.754834791000903</v>
      </c>
      <c r="D9" s="16">
        <v>32.7541341275546</v>
      </c>
      <c r="E9" s="16">
        <v>33.042120532229603</v>
      </c>
      <c r="F9" s="16">
        <v>27.1713871579135</v>
      </c>
      <c r="G9" s="16">
        <v>36.609346047520198</v>
      </c>
      <c r="H9" s="16">
        <v>33.210645149591002</v>
      </c>
      <c r="I9" s="16">
        <v>23.9094125765283</v>
      </c>
      <c r="J9" s="16">
        <v>23.851598739623999</v>
      </c>
      <c r="K9" s="17">
        <v>18.673921585083001</v>
      </c>
      <c r="L9" s="3" t="s">
        <v>11</v>
      </c>
      <c r="M9">
        <v>40</v>
      </c>
      <c r="N9" s="1">
        <f t="shared" si="4"/>
        <v>7.2451652089990972</v>
      </c>
      <c r="O9" s="1">
        <f t="shared" si="5"/>
        <v>7.2458658724453997</v>
      </c>
      <c r="P9" s="1">
        <f t="shared" si="6"/>
        <v>6.9578794677703968</v>
      </c>
      <c r="Q9" s="1">
        <f t="shared" si="7"/>
        <v>12.8286128420865</v>
      </c>
      <c r="R9" s="1">
        <f t="shared" si="8"/>
        <v>3.3906539524798021</v>
      </c>
      <c r="S9" s="1">
        <f t="shared" si="9"/>
        <v>6.7893548504089978</v>
      </c>
      <c r="T9" s="1">
        <f t="shared" si="10"/>
        <v>16.0905874234717</v>
      </c>
      <c r="U9" s="1">
        <f t="shared" si="11"/>
        <v>16.148401260376001</v>
      </c>
      <c r="V9" s="1">
        <f t="shared" si="12"/>
        <v>21.326078414916999</v>
      </c>
      <c r="W9" s="13">
        <f t="shared" si="13"/>
        <v>3.3906539524798021</v>
      </c>
      <c r="X9" s="8" t="str">
        <f t="shared" si="14"/>
        <v/>
      </c>
      <c r="Y9" s="9" t="str">
        <f t="shared" si="15"/>
        <v/>
      </c>
      <c r="Z9" s="9" t="str">
        <f t="shared" si="16"/>
        <v/>
      </c>
      <c r="AA9" s="9" t="str">
        <f t="shared" si="17"/>
        <v/>
      </c>
      <c r="AB9" s="9">
        <f t="shared" si="18"/>
        <v>1</v>
      </c>
      <c r="AC9" s="9" t="str">
        <f t="shared" si="19"/>
        <v/>
      </c>
      <c r="AD9" s="9" t="str">
        <f t="shared" si="20"/>
        <v/>
      </c>
      <c r="AE9" s="9" t="str">
        <f t="shared" si="21"/>
        <v/>
      </c>
      <c r="AF9" s="9" t="str">
        <f t="shared" si="22"/>
        <v/>
      </c>
      <c r="AG9" s="15" t="str">
        <f t="shared" si="23"/>
        <v/>
      </c>
      <c r="AH9" s="16" t="str">
        <f t="shared" si="0"/>
        <v/>
      </c>
      <c r="AI9" s="16" t="str">
        <f t="shared" si="0"/>
        <v/>
      </c>
      <c r="AJ9" s="16" t="str">
        <f t="shared" si="0"/>
        <v/>
      </c>
      <c r="AK9" s="16">
        <f t="shared" si="0"/>
        <v>1</v>
      </c>
      <c r="AL9" s="16" t="str">
        <f t="shared" si="0"/>
        <v/>
      </c>
      <c r="AM9" s="16" t="str">
        <f t="shared" si="0"/>
        <v/>
      </c>
      <c r="AN9" s="16" t="str">
        <f t="shared" si="0"/>
        <v/>
      </c>
      <c r="AO9" s="17" t="str">
        <f t="shared" si="0"/>
        <v/>
      </c>
      <c r="AP9" s="23">
        <f t="shared" si="24"/>
        <v>1</v>
      </c>
      <c r="AQ9" s="22">
        <f t="shared" si="1"/>
        <v>1</v>
      </c>
      <c r="AR9" s="22">
        <f t="shared" si="1"/>
        <v>1</v>
      </c>
      <c r="AS9" s="22" t="str">
        <f t="shared" si="1"/>
        <v/>
      </c>
      <c r="AT9" s="22">
        <f t="shared" si="1"/>
        <v>1</v>
      </c>
      <c r="AU9" s="22">
        <f t="shared" si="1"/>
        <v>1</v>
      </c>
      <c r="AV9" s="22" t="str">
        <f t="shared" si="1"/>
        <v/>
      </c>
      <c r="AW9" s="22" t="str">
        <f t="shared" si="1"/>
        <v/>
      </c>
      <c r="AX9" s="24" t="str">
        <f t="shared" si="1"/>
        <v/>
      </c>
      <c r="AY9" s="23">
        <f t="shared" si="25"/>
        <v>1</v>
      </c>
      <c r="AZ9" s="22">
        <f t="shared" si="2"/>
        <v>1</v>
      </c>
      <c r="BA9" s="22">
        <f t="shared" si="2"/>
        <v>1</v>
      </c>
      <c r="BB9" s="22">
        <f t="shared" si="2"/>
        <v>1</v>
      </c>
      <c r="BC9" s="22">
        <f t="shared" si="2"/>
        <v>1</v>
      </c>
      <c r="BD9" s="22">
        <f t="shared" si="2"/>
        <v>1</v>
      </c>
      <c r="BE9" s="22" t="str">
        <f t="shared" si="2"/>
        <v/>
      </c>
      <c r="BF9" s="22" t="str">
        <f t="shared" si="2"/>
        <v/>
      </c>
      <c r="BG9" s="24" t="str">
        <f t="shared" si="2"/>
        <v/>
      </c>
      <c r="BH9" s="22" t="str">
        <f t="shared" si="26"/>
        <v>svm</v>
      </c>
    </row>
    <row r="10" spans="1:60" x14ac:dyDescent="0.25">
      <c r="A10" t="s">
        <v>22</v>
      </c>
      <c r="B10" t="str">
        <f t="shared" si="3"/>
        <v>pls</v>
      </c>
      <c r="C10" s="15">
        <v>15.4670439830648</v>
      </c>
      <c r="D10" s="16">
        <v>15.466895691021699</v>
      </c>
      <c r="E10" s="16">
        <v>16.575328442637598</v>
      </c>
      <c r="F10" s="16">
        <v>27.1713871579135</v>
      </c>
      <c r="G10" s="16">
        <v>7.0743450838024797</v>
      </c>
      <c r="H10" s="16">
        <v>16.3621079679852</v>
      </c>
      <c r="I10" s="16">
        <v>23.878717414406299</v>
      </c>
      <c r="J10" s="16">
        <v>24.189599990844702</v>
      </c>
      <c r="K10" s="17">
        <v>26.280210494995099</v>
      </c>
      <c r="L10" s="3" t="s">
        <v>11</v>
      </c>
      <c r="M10">
        <v>14</v>
      </c>
      <c r="N10" s="1">
        <f t="shared" si="4"/>
        <v>1.4670439830647997</v>
      </c>
      <c r="O10" s="1">
        <f t="shared" si="5"/>
        <v>1.4668956910216995</v>
      </c>
      <c r="P10" s="1">
        <f t="shared" si="6"/>
        <v>2.5753284426375984</v>
      </c>
      <c r="Q10" s="1">
        <f t="shared" si="7"/>
        <v>13.1713871579135</v>
      </c>
      <c r="R10" s="1">
        <f t="shared" si="8"/>
        <v>6.9256549161975203</v>
      </c>
      <c r="S10" s="1">
        <f t="shared" si="9"/>
        <v>2.3621079679851995</v>
      </c>
      <c r="T10" s="1">
        <f t="shared" si="10"/>
        <v>9.8787174144062995</v>
      </c>
      <c r="U10" s="1">
        <f t="shared" si="11"/>
        <v>10.189599990844702</v>
      </c>
      <c r="V10" s="1">
        <f t="shared" si="12"/>
        <v>12.280210494995099</v>
      </c>
      <c r="W10" s="13">
        <f t="shared" si="13"/>
        <v>1.4668956910216995</v>
      </c>
      <c r="X10" s="8" t="str">
        <f t="shared" si="14"/>
        <v/>
      </c>
      <c r="Y10" s="9">
        <f t="shared" si="15"/>
        <v>1</v>
      </c>
      <c r="Z10" s="9" t="str">
        <f t="shared" si="16"/>
        <v/>
      </c>
      <c r="AA10" s="9" t="str">
        <f t="shared" si="17"/>
        <v/>
      </c>
      <c r="AB10" s="9" t="str">
        <f t="shared" si="18"/>
        <v/>
      </c>
      <c r="AC10" s="9" t="str">
        <f t="shared" si="19"/>
        <v/>
      </c>
      <c r="AD10" s="9" t="str">
        <f t="shared" si="20"/>
        <v/>
      </c>
      <c r="AE10" s="9" t="str">
        <f t="shared" si="21"/>
        <v/>
      </c>
      <c r="AF10" s="9" t="str">
        <f t="shared" si="22"/>
        <v/>
      </c>
      <c r="AG10" s="15">
        <f t="shared" si="23"/>
        <v>1</v>
      </c>
      <c r="AH10" s="16">
        <f t="shared" si="0"/>
        <v>1</v>
      </c>
      <c r="AI10" s="16">
        <f t="shared" si="0"/>
        <v>1</v>
      </c>
      <c r="AJ10" s="16" t="str">
        <f t="shared" si="0"/>
        <v/>
      </c>
      <c r="AK10" s="16" t="str">
        <f t="shared" si="0"/>
        <v/>
      </c>
      <c r="AL10" s="16">
        <f t="shared" si="0"/>
        <v>1</v>
      </c>
      <c r="AM10" s="16" t="str">
        <f t="shared" si="0"/>
        <v/>
      </c>
      <c r="AN10" s="16" t="str">
        <f t="shared" si="0"/>
        <v/>
      </c>
      <c r="AO10" s="17" t="str">
        <f t="shared" si="0"/>
        <v/>
      </c>
      <c r="AP10" s="23">
        <f t="shared" si="24"/>
        <v>1</v>
      </c>
      <c r="AQ10" s="22">
        <f t="shared" si="1"/>
        <v>1</v>
      </c>
      <c r="AR10" s="22">
        <f t="shared" si="1"/>
        <v>1</v>
      </c>
      <c r="AS10" s="22" t="str">
        <f t="shared" si="1"/>
        <v/>
      </c>
      <c r="AT10" s="22">
        <f t="shared" si="1"/>
        <v>1</v>
      </c>
      <c r="AU10" s="22">
        <f t="shared" si="1"/>
        <v>1</v>
      </c>
      <c r="AV10" s="22">
        <f t="shared" si="1"/>
        <v>1</v>
      </c>
      <c r="AW10" s="22" t="str">
        <f t="shared" si="1"/>
        <v/>
      </c>
      <c r="AX10" s="24" t="str">
        <f t="shared" si="1"/>
        <v/>
      </c>
      <c r="AY10" s="23">
        <f t="shared" si="25"/>
        <v>1</v>
      </c>
      <c r="AZ10" s="22">
        <f t="shared" si="2"/>
        <v>1</v>
      </c>
      <c r="BA10" s="22">
        <f t="shared" si="2"/>
        <v>1</v>
      </c>
      <c r="BB10" s="22">
        <f t="shared" si="2"/>
        <v>1</v>
      </c>
      <c r="BC10" s="22">
        <f t="shared" si="2"/>
        <v>1</v>
      </c>
      <c r="BD10" s="22">
        <f t="shared" si="2"/>
        <v>1</v>
      </c>
      <c r="BE10" s="22">
        <f t="shared" si="2"/>
        <v>1</v>
      </c>
      <c r="BF10" s="22">
        <f t="shared" si="2"/>
        <v>1</v>
      </c>
      <c r="BG10" s="24">
        <f t="shared" si="2"/>
        <v>1</v>
      </c>
      <c r="BH10" s="22" t="str">
        <f t="shared" si="26"/>
        <v>pls</v>
      </c>
    </row>
    <row r="11" spans="1:60" x14ac:dyDescent="0.25">
      <c r="A11" t="s">
        <v>23</v>
      </c>
      <c r="B11" t="str">
        <f t="shared" si="3"/>
        <v>MARS</v>
      </c>
      <c r="C11" s="15">
        <v>47.484330436234401</v>
      </c>
      <c r="D11" s="16">
        <v>47.482268383887302</v>
      </c>
      <c r="E11" s="16">
        <v>48.972687863961298</v>
      </c>
      <c r="F11" s="16">
        <v>54.874999999999702</v>
      </c>
      <c r="G11" s="16">
        <v>40.688649125701602</v>
      </c>
      <c r="H11" s="16">
        <v>43.812484045578003</v>
      </c>
      <c r="I11" s="16">
        <v>31.514870699486298</v>
      </c>
      <c r="J11" s="16">
        <v>41.3609008789062</v>
      </c>
      <c r="K11" s="17">
        <v>31.779743194580099</v>
      </c>
      <c r="L11" s="3" t="s">
        <v>11</v>
      </c>
      <c r="M11">
        <v>64</v>
      </c>
      <c r="N11" s="1">
        <f t="shared" si="4"/>
        <v>16.515669563765599</v>
      </c>
      <c r="O11" s="1">
        <f t="shared" si="5"/>
        <v>16.517731616112698</v>
      </c>
      <c r="P11" s="1">
        <f t="shared" si="6"/>
        <v>15.027312136038702</v>
      </c>
      <c r="Q11" s="1">
        <f t="shared" si="7"/>
        <v>9.1250000000002984</v>
      </c>
      <c r="R11" s="1">
        <f t="shared" si="8"/>
        <v>23.311350874298398</v>
      </c>
      <c r="S11" s="1">
        <f t="shared" si="9"/>
        <v>20.187515954421997</v>
      </c>
      <c r="T11" s="1">
        <f t="shared" si="10"/>
        <v>32.485129300513705</v>
      </c>
      <c r="U11" s="1">
        <f t="shared" si="11"/>
        <v>22.6390991210938</v>
      </c>
      <c r="V11" s="1">
        <f t="shared" si="12"/>
        <v>32.220256805419901</v>
      </c>
      <c r="W11" s="13">
        <f t="shared" si="13"/>
        <v>9.1250000000002984</v>
      </c>
      <c r="X11" s="8" t="str">
        <f t="shared" si="14"/>
        <v/>
      </c>
      <c r="Y11" s="9" t="str">
        <f t="shared" si="15"/>
        <v/>
      </c>
      <c r="Z11" s="9" t="str">
        <f t="shared" si="16"/>
        <v/>
      </c>
      <c r="AA11" s="9">
        <f t="shared" si="17"/>
        <v>1</v>
      </c>
      <c r="AB11" s="9" t="str">
        <f t="shared" si="18"/>
        <v/>
      </c>
      <c r="AC11" s="9" t="str">
        <f t="shared" si="19"/>
        <v/>
      </c>
      <c r="AD11" s="9" t="str">
        <f t="shared" si="20"/>
        <v/>
      </c>
      <c r="AE11" s="9" t="str">
        <f t="shared" si="21"/>
        <v/>
      </c>
      <c r="AF11" s="9" t="str">
        <f t="shared" si="22"/>
        <v/>
      </c>
      <c r="AG11" s="15" t="str">
        <f t="shared" si="23"/>
        <v/>
      </c>
      <c r="AH11" s="16" t="str">
        <f t="shared" si="0"/>
        <v/>
      </c>
      <c r="AI11" s="16" t="str">
        <f t="shared" si="0"/>
        <v/>
      </c>
      <c r="AJ11" s="16" t="str">
        <f t="shared" si="0"/>
        <v/>
      </c>
      <c r="AK11" s="16" t="str">
        <f t="shared" si="0"/>
        <v/>
      </c>
      <c r="AL11" s="16" t="str">
        <f t="shared" si="0"/>
        <v/>
      </c>
      <c r="AM11" s="16" t="str">
        <f t="shared" si="0"/>
        <v/>
      </c>
      <c r="AN11" s="16" t="str">
        <f t="shared" si="0"/>
        <v/>
      </c>
      <c r="AO11" s="17" t="str">
        <f t="shared" si="0"/>
        <v/>
      </c>
      <c r="AP11" s="23" t="str">
        <f t="shared" si="24"/>
        <v/>
      </c>
      <c r="AQ11" s="22" t="str">
        <f t="shared" si="1"/>
        <v/>
      </c>
      <c r="AR11" s="22" t="str">
        <f t="shared" si="1"/>
        <v/>
      </c>
      <c r="AS11" s="22">
        <f t="shared" si="1"/>
        <v>1</v>
      </c>
      <c r="AT11" s="22" t="str">
        <f t="shared" si="1"/>
        <v/>
      </c>
      <c r="AU11" s="22" t="str">
        <f t="shared" si="1"/>
        <v/>
      </c>
      <c r="AV11" s="22" t="str">
        <f t="shared" si="1"/>
        <v/>
      </c>
      <c r="AW11" s="22" t="str">
        <f t="shared" si="1"/>
        <v/>
      </c>
      <c r="AX11" s="24" t="str">
        <f t="shared" si="1"/>
        <v/>
      </c>
      <c r="AY11" s="23" t="str">
        <f t="shared" si="25"/>
        <v/>
      </c>
      <c r="AZ11" s="22" t="str">
        <f t="shared" si="2"/>
        <v/>
      </c>
      <c r="BA11" s="22" t="str">
        <f t="shared" si="2"/>
        <v/>
      </c>
      <c r="BB11" s="22">
        <f t="shared" si="2"/>
        <v>1</v>
      </c>
      <c r="BC11" s="22" t="str">
        <f t="shared" si="2"/>
        <v/>
      </c>
      <c r="BD11" s="22" t="str">
        <f t="shared" si="2"/>
        <v/>
      </c>
      <c r="BE11" s="22" t="str">
        <f t="shared" si="2"/>
        <v/>
      </c>
      <c r="BF11" s="22" t="str">
        <f t="shared" si="2"/>
        <v/>
      </c>
      <c r="BG11" s="24" t="str">
        <f t="shared" si="2"/>
        <v/>
      </c>
      <c r="BH11" s="22" t="str">
        <f t="shared" si="26"/>
        <v>MARS</v>
      </c>
    </row>
    <row r="12" spans="1:60" x14ac:dyDescent="0.25">
      <c r="A12" t="s">
        <v>24</v>
      </c>
      <c r="B12" t="str">
        <f t="shared" si="3"/>
        <v>linReg</v>
      </c>
      <c r="C12" s="15">
        <v>21.8574636526658</v>
      </c>
      <c r="D12" s="16">
        <v>21.8479610083137</v>
      </c>
      <c r="E12" s="16">
        <v>23.268827331749399</v>
      </c>
      <c r="F12" s="16">
        <v>27.1713871579135</v>
      </c>
      <c r="G12" s="16">
        <v>24.957569454077799</v>
      </c>
      <c r="H12" s="16">
        <v>25.790241571021401</v>
      </c>
      <c r="I12" s="16">
        <v>24.750703318311501</v>
      </c>
      <c r="J12" s="16">
        <v>26.0820007324219</v>
      </c>
      <c r="K12" s="17">
        <v>17.885448455810501</v>
      </c>
      <c r="L12" s="3" t="s">
        <v>11</v>
      </c>
      <c r="M12">
        <v>22</v>
      </c>
      <c r="N12" s="1">
        <f t="shared" si="4"/>
        <v>0.14253634733420029</v>
      </c>
      <c r="O12" s="1">
        <f t="shared" si="5"/>
        <v>0.15203899168630031</v>
      </c>
      <c r="P12" s="1">
        <f t="shared" si="6"/>
        <v>1.2688273317493994</v>
      </c>
      <c r="Q12" s="1">
        <f t="shared" si="7"/>
        <v>5.1713871579135002</v>
      </c>
      <c r="R12" s="1">
        <f t="shared" si="8"/>
        <v>2.9575694540777988</v>
      </c>
      <c r="S12" s="1">
        <f t="shared" si="9"/>
        <v>3.7902415710214008</v>
      </c>
      <c r="T12" s="1">
        <f t="shared" si="10"/>
        <v>2.7507033183115013</v>
      </c>
      <c r="U12" s="1">
        <f t="shared" si="11"/>
        <v>4.0820007324218999</v>
      </c>
      <c r="V12" s="1">
        <f t="shared" si="12"/>
        <v>4.1145515441894993</v>
      </c>
      <c r="W12" s="13">
        <f t="shared" si="13"/>
        <v>0.14253634733420029</v>
      </c>
      <c r="X12" s="8">
        <f t="shared" si="14"/>
        <v>1</v>
      </c>
      <c r="Y12" s="9" t="str">
        <f t="shared" si="15"/>
        <v/>
      </c>
      <c r="Z12" s="9" t="str">
        <f t="shared" si="16"/>
        <v/>
      </c>
      <c r="AA12" s="9" t="str">
        <f t="shared" si="17"/>
        <v/>
      </c>
      <c r="AB12" s="9" t="str">
        <f t="shared" si="18"/>
        <v/>
      </c>
      <c r="AC12" s="9" t="str">
        <f t="shared" si="19"/>
        <v/>
      </c>
      <c r="AD12" s="9" t="str">
        <f t="shared" si="20"/>
        <v/>
      </c>
      <c r="AE12" s="9" t="str">
        <f t="shared" si="21"/>
        <v/>
      </c>
      <c r="AF12" s="9" t="str">
        <f t="shared" si="22"/>
        <v/>
      </c>
      <c r="AG12" s="15">
        <f t="shared" si="23"/>
        <v>1</v>
      </c>
      <c r="AH12" s="16">
        <f t="shared" si="0"/>
        <v>1</v>
      </c>
      <c r="AI12" s="16">
        <f t="shared" si="0"/>
        <v>1</v>
      </c>
      <c r="AJ12" s="16" t="str">
        <f t="shared" si="0"/>
        <v/>
      </c>
      <c r="AK12" s="16">
        <f t="shared" si="0"/>
        <v>1</v>
      </c>
      <c r="AL12" s="16">
        <f t="shared" si="0"/>
        <v>1</v>
      </c>
      <c r="AM12" s="16">
        <f t="shared" si="0"/>
        <v>1</v>
      </c>
      <c r="AN12" s="16">
        <f t="shared" si="0"/>
        <v>1</v>
      </c>
      <c r="AO12" s="17">
        <f t="shared" si="0"/>
        <v>1</v>
      </c>
      <c r="AP12" s="23">
        <f t="shared" si="24"/>
        <v>1</v>
      </c>
      <c r="AQ12" s="22">
        <f t="shared" si="1"/>
        <v>1</v>
      </c>
      <c r="AR12" s="22">
        <f t="shared" si="1"/>
        <v>1</v>
      </c>
      <c r="AS12" s="22">
        <f t="shared" si="1"/>
        <v>1</v>
      </c>
      <c r="AT12" s="22">
        <f t="shared" si="1"/>
        <v>1</v>
      </c>
      <c r="AU12" s="22">
        <f t="shared" si="1"/>
        <v>1</v>
      </c>
      <c r="AV12" s="22">
        <f t="shared" si="1"/>
        <v>1</v>
      </c>
      <c r="AW12" s="22">
        <f t="shared" si="1"/>
        <v>1</v>
      </c>
      <c r="AX12" s="24">
        <f t="shared" si="1"/>
        <v>1</v>
      </c>
      <c r="AY12" s="23">
        <f t="shared" si="25"/>
        <v>1</v>
      </c>
      <c r="AZ12" s="22">
        <f t="shared" si="2"/>
        <v>1</v>
      </c>
      <c r="BA12" s="22">
        <f t="shared" si="2"/>
        <v>1</v>
      </c>
      <c r="BB12" s="22">
        <f t="shared" si="2"/>
        <v>1</v>
      </c>
      <c r="BC12" s="22">
        <f t="shared" si="2"/>
        <v>1</v>
      </c>
      <c r="BD12" s="22">
        <f t="shared" si="2"/>
        <v>1</v>
      </c>
      <c r="BE12" s="22">
        <f t="shared" si="2"/>
        <v>1</v>
      </c>
      <c r="BF12" s="22">
        <f t="shared" si="2"/>
        <v>1</v>
      </c>
      <c r="BG12" s="24">
        <f t="shared" si="2"/>
        <v>1</v>
      </c>
      <c r="BH12" s="22" t="str">
        <f t="shared" si="26"/>
        <v>linReg</v>
      </c>
    </row>
    <row r="13" spans="1:60" x14ac:dyDescent="0.25">
      <c r="A13" t="s">
        <v>61</v>
      </c>
      <c r="B13" t="str">
        <f t="shared" si="3"/>
        <v>linReg</v>
      </c>
      <c r="C13" s="15">
        <v>16.075657016120299</v>
      </c>
      <c r="D13" s="16">
        <v>18.130999675090099</v>
      </c>
      <c r="E13" s="16">
        <v>17.077083082180199</v>
      </c>
      <c r="F13" s="16">
        <v>27.1713871579135</v>
      </c>
      <c r="G13" s="16">
        <v>17.822622942328199</v>
      </c>
      <c r="H13" s="16">
        <v>24.578787794077702</v>
      </c>
      <c r="I13" s="16">
        <v>24.569113039670398</v>
      </c>
      <c r="J13" s="16">
        <v>26.7399997711182</v>
      </c>
      <c r="K13" s="17">
        <v>19.373197555541999</v>
      </c>
      <c r="L13" s="3" t="s">
        <v>11</v>
      </c>
      <c r="M13">
        <v>13</v>
      </c>
      <c r="N13" s="1">
        <f t="shared" si="4"/>
        <v>3.0756570161202994</v>
      </c>
      <c r="O13" s="1">
        <f t="shared" si="5"/>
        <v>5.1309996750900986</v>
      </c>
      <c r="P13" s="1">
        <f t="shared" si="6"/>
        <v>4.0770830821801987</v>
      </c>
      <c r="Q13" s="1">
        <f t="shared" si="7"/>
        <v>14.1713871579135</v>
      </c>
      <c r="R13" s="1">
        <f t="shared" si="8"/>
        <v>4.8226229423281985</v>
      </c>
      <c r="S13" s="1">
        <f t="shared" si="9"/>
        <v>11.578787794077702</v>
      </c>
      <c r="T13" s="1">
        <f t="shared" si="10"/>
        <v>11.569113039670398</v>
      </c>
      <c r="U13" s="1">
        <f t="shared" si="11"/>
        <v>13.7399997711182</v>
      </c>
      <c r="V13" s="1">
        <f t="shared" si="12"/>
        <v>6.3731975555419993</v>
      </c>
      <c r="W13" s="13">
        <f t="shared" si="13"/>
        <v>3.0756570161202994</v>
      </c>
      <c r="X13" s="8">
        <f t="shared" si="14"/>
        <v>1</v>
      </c>
      <c r="Y13" s="9" t="str">
        <f t="shared" si="15"/>
        <v/>
      </c>
      <c r="Z13" s="9" t="str">
        <f t="shared" si="16"/>
        <v/>
      </c>
      <c r="AA13" s="9" t="str">
        <f t="shared" si="17"/>
        <v/>
      </c>
      <c r="AB13" s="9" t="str">
        <f t="shared" si="18"/>
        <v/>
      </c>
      <c r="AC13" s="9" t="str">
        <f t="shared" si="19"/>
        <v/>
      </c>
      <c r="AD13" s="9" t="str">
        <f t="shared" si="20"/>
        <v/>
      </c>
      <c r="AE13" s="9" t="str">
        <f t="shared" si="21"/>
        <v/>
      </c>
      <c r="AF13" s="9" t="str">
        <f t="shared" si="22"/>
        <v/>
      </c>
      <c r="AG13" s="15">
        <f t="shared" si="23"/>
        <v>1</v>
      </c>
      <c r="AH13" s="16" t="str">
        <f t="shared" si="0"/>
        <v/>
      </c>
      <c r="AI13" s="16">
        <f t="shared" si="0"/>
        <v>1</v>
      </c>
      <c r="AJ13" s="16" t="str">
        <f t="shared" si="0"/>
        <v/>
      </c>
      <c r="AK13" s="16">
        <f t="shared" si="0"/>
        <v>1</v>
      </c>
      <c r="AL13" s="16" t="str">
        <f t="shared" si="0"/>
        <v/>
      </c>
      <c r="AM13" s="16" t="str">
        <f t="shared" si="0"/>
        <v/>
      </c>
      <c r="AN13" s="16" t="str">
        <f t="shared" si="0"/>
        <v/>
      </c>
      <c r="AO13" s="17" t="str">
        <f t="shared" si="0"/>
        <v/>
      </c>
      <c r="AP13" s="23">
        <f t="shared" si="24"/>
        <v>1</v>
      </c>
      <c r="AQ13" s="22">
        <f t="shared" si="1"/>
        <v>1</v>
      </c>
      <c r="AR13" s="22">
        <f t="shared" si="1"/>
        <v>1</v>
      </c>
      <c r="AS13" s="22" t="str">
        <f t="shared" si="1"/>
        <v/>
      </c>
      <c r="AT13" s="22">
        <f t="shared" si="1"/>
        <v>1</v>
      </c>
      <c r="AU13" s="22" t="str">
        <f t="shared" si="1"/>
        <v/>
      </c>
      <c r="AV13" s="22" t="str">
        <f t="shared" si="1"/>
        <v/>
      </c>
      <c r="AW13" s="22" t="str">
        <f t="shared" si="1"/>
        <v/>
      </c>
      <c r="AX13" s="24">
        <f t="shared" si="1"/>
        <v>1</v>
      </c>
      <c r="AY13" s="23">
        <f t="shared" si="25"/>
        <v>1</v>
      </c>
      <c r="AZ13" s="22">
        <f t="shared" si="2"/>
        <v>1</v>
      </c>
      <c r="BA13" s="22">
        <f t="shared" si="2"/>
        <v>1</v>
      </c>
      <c r="BB13" s="22">
        <f t="shared" si="2"/>
        <v>1</v>
      </c>
      <c r="BC13" s="22">
        <f t="shared" si="2"/>
        <v>1</v>
      </c>
      <c r="BD13" s="22">
        <f t="shared" si="2"/>
        <v>1</v>
      </c>
      <c r="BE13" s="22">
        <f t="shared" si="2"/>
        <v>1</v>
      </c>
      <c r="BF13" s="22">
        <f t="shared" si="2"/>
        <v>1</v>
      </c>
      <c r="BG13" s="24">
        <f t="shared" si="2"/>
        <v>1</v>
      </c>
      <c r="BH13" s="22" t="str">
        <f t="shared" si="26"/>
        <v>linReg</v>
      </c>
    </row>
    <row r="14" spans="1:60" x14ac:dyDescent="0.25">
      <c r="A14" t="s">
        <v>25</v>
      </c>
      <c r="B14" t="str">
        <f t="shared" si="3"/>
        <v>enet</v>
      </c>
      <c r="C14" s="15">
        <v>23.794604702835102</v>
      </c>
      <c r="D14" s="16">
        <v>23.7909269413062</v>
      </c>
      <c r="E14" s="16">
        <v>23.6478368607902</v>
      </c>
      <c r="F14" s="16">
        <v>27.1713871579135</v>
      </c>
      <c r="G14" s="16">
        <v>28.234533673963199</v>
      </c>
      <c r="H14" s="16">
        <v>26.720590363343799</v>
      </c>
      <c r="I14" s="16">
        <v>30.0728219841738</v>
      </c>
      <c r="J14" s="16">
        <v>25.879999160766602</v>
      </c>
      <c r="K14" s="17">
        <v>25.036527633666999</v>
      </c>
      <c r="L14" s="3" t="s">
        <v>11</v>
      </c>
      <c r="M14">
        <v>6</v>
      </c>
      <c r="N14" s="1">
        <f t="shared" si="4"/>
        <v>17.794604702835102</v>
      </c>
      <c r="O14" s="1">
        <f t="shared" si="5"/>
        <v>17.7909269413062</v>
      </c>
      <c r="P14" s="1">
        <f t="shared" si="6"/>
        <v>17.6478368607902</v>
      </c>
      <c r="Q14" s="1">
        <f t="shared" si="7"/>
        <v>21.1713871579135</v>
      </c>
      <c r="R14" s="1">
        <f t="shared" si="8"/>
        <v>22.234533673963199</v>
      </c>
      <c r="S14" s="1">
        <f t="shared" si="9"/>
        <v>20.720590363343799</v>
      </c>
      <c r="T14" s="1">
        <f t="shared" si="10"/>
        <v>24.0728219841738</v>
      </c>
      <c r="U14" s="1">
        <f t="shared" si="11"/>
        <v>19.879999160766602</v>
      </c>
      <c r="V14" s="1">
        <f t="shared" si="12"/>
        <v>19.036527633666999</v>
      </c>
      <c r="W14" s="13">
        <f t="shared" si="13"/>
        <v>17.6478368607902</v>
      </c>
      <c r="X14" s="8" t="str">
        <f t="shared" si="14"/>
        <v/>
      </c>
      <c r="Y14" s="9" t="str">
        <f t="shared" si="15"/>
        <v/>
      </c>
      <c r="Z14" s="9">
        <f t="shared" si="16"/>
        <v>1</v>
      </c>
      <c r="AA14" s="9" t="str">
        <f t="shared" si="17"/>
        <v/>
      </c>
      <c r="AB14" s="9" t="str">
        <f t="shared" si="18"/>
        <v/>
      </c>
      <c r="AC14" s="9" t="str">
        <f t="shared" si="19"/>
        <v/>
      </c>
      <c r="AD14" s="9" t="str">
        <f t="shared" si="20"/>
        <v/>
      </c>
      <c r="AE14" s="9" t="str">
        <f t="shared" si="21"/>
        <v/>
      </c>
      <c r="AF14" s="9" t="str">
        <f t="shared" si="22"/>
        <v/>
      </c>
      <c r="AG14" s="15" t="str">
        <f t="shared" si="23"/>
        <v/>
      </c>
      <c r="AH14" s="16" t="str">
        <f t="shared" si="0"/>
        <v/>
      </c>
      <c r="AI14" s="16" t="str">
        <f t="shared" si="0"/>
        <v/>
      </c>
      <c r="AJ14" s="16" t="str">
        <f t="shared" si="0"/>
        <v/>
      </c>
      <c r="AK14" s="16" t="str">
        <f t="shared" si="0"/>
        <v/>
      </c>
      <c r="AL14" s="16" t="str">
        <f t="shared" si="0"/>
        <v/>
      </c>
      <c r="AM14" s="16" t="str">
        <f t="shared" si="0"/>
        <v/>
      </c>
      <c r="AN14" s="16" t="str">
        <f t="shared" si="0"/>
        <v/>
      </c>
      <c r="AO14" s="17" t="str">
        <f t="shared" si="0"/>
        <v/>
      </c>
      <c r="AP14" s="23" t="str">
        <f t="shared" si="24"/>
        <v/>
      </c>
      <c r="AQ14" s="22" t="str">
        <f t="shared" si="1"/>
        <v/>
      </c>
      <c r="AR14" s="22" t="str">
        <f t="shared" si="1"/>
        <v/>
      </c>
      <c r="AS14" s="22" t="str">
        <f t="shared" si="1"/>
        <v/>
      </c>
      <c r="AT14" s="22" t="str">
        <f t="shared" si="1"/>
        <v/>
      </c>
      <c r="AU14" s="22" t="str">
        <f t="shared" si="1"/>
        <v/>
      </c>
      <c r="AV14" s="22" t="str">
        <f t="shared" si="1"/>
        <v/>
      </c>
      <c r="AW14" s="22" t="str">
        <f t="shared" si="1"/>
        <v/>
      </c>
      <c r="AX14" s="24" t="str">
        <f t="shared" si="1"/>
        <v/>
      </c>
      <c r="AY14" s="23" t="str">
        <f t="shared" si="25"/>
        <v/>
      </c>
      <c r="AZ14" s="22" t="str">
        <f t="shared" si="2"/>
        <v/>
      </c>
      <c r="BA14" s="22" t="str">
        <f t="shared" si="2"/>
        <v/>
      </c>
      <c r="BB14" s="22" t="str">
        <f t="shared" si="2"/>
        <v/>
      </c>
      <c r="BC14" s="22" t="str">
        <f t="shared" si="2"/>
        <v/>
      </c>
      <c r="BD14" s="22" t="str">
        <f t="shared" si="2"/>
        <v/>
      </c>
      <c r="BE14" s="22" t="str">
        <f t="shared" si="2"/>
        <v/>
      </c>
      <c r="BF14" s="22" t="str">
        <f t="shared" si="2"/>
        <v/>
      </c>
      <c r="BG14" s="24" t="str">
        <f t="shared" si="2"/>
        <v/>
      </c>
      <c r="BH14" s="22" t="str">
        <f t="shared" si="26"/>
        <v>enet</v>
      </c>
    </row>
    <row r="15" spans="1:60" x14ac:dyDescent="0.25">
      <c r="A15" t="s">
        <v>26</v>
      </c>
      <c r="B15" t="str">
        <f t="shared" si="3"/>
        <v/>
      </c>
      <c r="C15" s="15">
        <v>18.891474561606099</v>
      </c>
      <c r="D15" s="16">
        <v>18.8882627824824</v>
      </c>
      <c r="E15" s="16">
        <v>19.549906595018001</v>
      </c>
      <c r="F15" s="16">
        <v>23.000000000000099</v>
      </c>
      <c r="G15" s="16">
        <v>18.842925228324901</v>
      </c>
      <c r="H15" s="16">
        <v>26.442103571844498</v>
      </c>
      <c r="I15" s="16">
        <v>29.699140590712901</v>
      </c>
      <c r="J15" s="16">
        <v>23.394001007080099</v>
      </c>
      <c r="K15" s="17">
        <v>22.603538513183601</v>
      </c>
      <c r="L15" s="3" t="s">
        <v>10</v>
      </c>
      <c r="M15">
        <v>-5</v>
      </c>
      <c r="N15" s="1" t="str">
        <f t="shared" si="4"/>
        <v/>
      </c>
      <c r="O15" s="1" t="str">
        <f t="shared" si="5"/>
        <v/>
      </c>
      <c r="P15" s="1" t="str">
        <f t="shared" si="6"/>
        <v/>
      </c>
      <c r="Q15" s="1" t="str">
        <f t="shared" si="7"/>
        <v/>
      </c>
      <c r="R15" s="1" t="str">
        <f t="shared" si="8"/>
        <v/>
      </c>
      <c r="S15" s="1" t="str">
        <f t="shared" si="9"/>
        <v/>
      </c>
      <c r="T15" s="1" t="str">
        <f t="shared" si="10"/>
        <v/>
      </c>
      <c r="U15" s="1" t="str">
        <f t="shared" si="11"/>
        <v/>
      </c>
      <c r="V15" s="1" t="str">
        <f t="shared" si="12"/>
        <v/>
      </c>
      <c r="W15" s="13">
        <f t="shared" si="13"/>
        <v>0</v>
      </c>
      <c r="X15" s="8" t="str">
        <f t="shared" si="14"/>
        <v/>
      </c>
      <c r="Y15" s="9" t="str">
        <f t="shared" si="15"/>
        <v/>
      </c>
      <c r="Z15" s="9" t="str">
        <f t="shared" si="16"/>
        <v/>
      </c>
      <c r="AA15" s="9" t="str">
        <f t="shared" si="17"/>
        <v/>
      </c>
      <c r="AB15" s="9" t="str">
        <f t="shared" si="18"/>
        <v/>
      </c>
      <c r="AC15" s="9" t="str">
        <f t="shared" si="19"/>
        <v/>
      </c>
      <c r="AD15" s="9" t="str">
        <f t="shared" si="20"/>
        <v/>
      </c>
      <c r="AE15" s="9" t="str">
        <f t="shared" si="21"/>
        <v/>
      </c>
      <c r="AF15" s="9" t="str">
        <f t="shared" si="22"/>
        <v/>
      </c>
      <c r="AG15" s="15" t="str">
        <f t="shared" si="23"/>
        <v/>
      </c>
      <c r="AH15" s="16" t="str">
        <f t="shared" si="0"/>
        <v/>
      </c>
      <c r="AI15" s="16" t="str">
        <f t="shared" si="0"/>
        <v/>
      </c>
      <c r="AJ15" s="16" t="str">
        <f t="shared" si="0"/>
        <v/>
      </c>
      <c r="AK15" s="16" t="str">
        <f t="shared" si="0"/>
        <v/>
      </c>
      <c r="AL15" s="16" t="str">
        <f t="shared" si="0"/>
        <v/>
      </c>
      <c r="AM15" s="16" t="str">
        <f t="shared" si="0"/>
        <v/>
      </c>
      <c r="AN15" s="16" t="str">
        <f t="shared" si="0"/>
        <v/>
      </c>
      <c r="AO15" s="17" t="str">
        <f t="shared" si="0"/>
        <v/>
      </c>
      <c r="AP15" s="23" t="str">
        <f t="shared" si="24"/>
        <v/>
      </c>
      <c r="AQ15" s="22" t="str">
        <f t="shared" si="1"/>
        <v/>
      </c>
      <c r="AR15" s="22" t="str">
        <f t="shared" si="1"/>
        <v/>
      </c>
      <c r="AS15" s="22" t="str">
        <f t="shared" si="1"/>
        <v/>
      </c>
      <c r="AT15" s="22" t="str">
        <f t="shared" si="1"/>
        <v/>
      </c>
      <c r="AU15" s="22" t="str">
        <f t="shared" si="1"/>
        <v/>
      </c>
      <c r="AV15" s="22" t="str">
        <f t="shared" si="1"/>
        <v/>
      </c>
      <c r="AW15" s="22" t="str">
        <f t="shared" si="1"/>
        <v/>
      </c>
      <c r="AX15" s="24" t="str">
        <f t="shared" si="1"/>
        <v/>
      </c>
      <c r="AY15" s="23" t="str">
        <f t="shared" si="25"/>
        <v/>
      </c>
      <c r="AZ15" s="22" t="str">
        <f t="shared" si="2"/>
        <v/>
      </c>
      <c r="BA15" s="22" t="str">
        <f t="shared" si="2"/>
        <v/>
      </c>
      <c r="BB15" s="22" t="str">
        <f t="shared" si="2"/>
        <v/>
      </c>
      <c r="BC15" s="22" t="str">
        <f t="shared" si="2"/>
        <v/>
      </c>
      <c r="BD15" s="22" t="str">
        <f t="shared" si="2"/>
        <v/>
      </c>
      <c r="BE15" s="22" t="str">
        <f t="shared" si="2"/>
        <v/>
      </c>
      <c r="BF15" s="22" t="str">
        <f t="shared" si="2"/>
        <v/>
      </c>
      <c r="BG15" s="24" t="str">
        <f t="shared" si="2"/>
        <v/>
      </c>
      <c r="BH15" s="22">
        <f t="shared" si="26"/>
        <v>0</v>
      </c>
    </row>
    <row r="16" spans="1:60" x14ac:dyDescent="0.25">
      <c r="A16" t="s">
        <v>27</v>
      </c>
      <c r="B16" t="str">
        <f t="shared" si="3"/>
        <v>Keras</v>
      </c>
      <c r="C16" s="15">
        <v>43.009171656503902</v>
      </c>
      <c r="D16" s="16">
        <v>43.008347825643703</v>
      </c>
      <c r="E16" s="16">
        <v>43.090805677412902</v>
      </c>
      <c r="F16" s="16">
        <v>48.581974298139798</v>
      </c>
      <c r="G16" s="16">
        <v>53.3045118041439</v>
      </c>
      <c r="H16" s="16">
        <v>42.595439404379199</v>
      </c>
      <c r="I16" s="16">
        <v>33.209635393750602</v>
      </c>
      <c r="J16" s="16">
        <v>43.539699554443402</v>
      </c>
      <c r="K16" s="17">
        <v>31.609706878662099</v>
      </c>
      <c r="L16" s="3" t="s">
        <v>11</v>
      </c>
      <c r="M16">
        <v>30.5</v>
      </c>
      <c r="N16" s="1">
        <f t="shared" si="4"/>
        <v>12.509171656503902</v>
      </c>
      <c r="O16" s="1">
        <f t="shared" si="5"/>
        <v>12.508347825643703</v>
      </c>
      <c r="P16" s="1">
        <f t="shared" si="6"/>
        <v>12.590805677412902</v>
      </c>
      <c r="Q16" s="1">
        <f t="shared" si="7"/>
        <v>18.081974298139798</v>
      </c>
      <c r="R16" s="1">
        <f t="shared" si="8"/>
        <v>22.8045118041439</v>
      </c>
      <c r="S16" s="1">
        <f t="shared" si="9"/>
        <v>12.095439404379199</v>
      </c>
      <c r="T16" s="1">
        <f t="shared" si="10"/>
        <v>2.7096353937506024</v>
      </c>
      <c r="U16" s="1">
        <f t="shared" si="11"/>
        <v>13.039699554443402</v>
      </c>
      <c r="V16" s="1">
        <f t="shared" si="12"/>
        <v>1.1097068786620987</v>
      </c>
      <c r="W16" s="13">
        <f t="shared" si="13"/>
        <v>1.1097068786620987</v>
      </c>
      <c r="X16" s="8" t="str">
        <f t="shared" si="14"/>
        <v/>
      </c>
      <c r="Y16" s="9" t="str">
        <f t="shared" si="15"/>
        <v/>
      </c>
      <c r="Z16" s="9" t="str">
        <f t="shared" si="16"/>
        <v/>
      </c>
      <c r="AA16" s="9" t="str">
        <f t="shared" si="17"/>
        <v/>
      </c>
      <c r="AB16" s="9" t="str">
        <f t="shared" si="18"/>
        <v/>
      </c>
      <c r="AC16" s="9" t="str">
        <f t="shared" si="19"/>
        <v/>
      </c>
      <c r="AD16" s="9" t="str">
        <f t="shared" si="20"/>
        <v/>
      </c>
      <c r="AE16" s="9" t="str">
        <f t="shared" si="21"/>
        <v/>
      </c>
      <c r="AF16" s="9">
        <f t="shared" si="22"/>
        <v>1</v>
      </c>
      <c r="AG16" s="15" t="str">
        <f t="shared" si="23"/>
        <v/>
      </c>
      <c r="AH16" s="16" t="str">
        <f t="shared" si="0"/>
        <v/>
      </c>
      <c r="AI16" s="16" t="str">
        <f t="shared" si="0"/>
        <v/>
      </c>
      <c r="AJ16" s="16" t="str">
        <f t="shared" si="0"/>
        <v/>
      </c>
      <c r="AK16" s="16" t="str">
        <f t="shared" si="0"/>
        <v/>
      </c>
      <c r="AL16" s="16" t="str">
        <f t="shared" si="0"/>
        <v/>
      </c>
      <c r="AM16" s="16">
        <f t="shared" si="0"/>
        <v>1</v>
      </c>
      <c r="AN16" s="16" t="str">
        <f t="shared" si="0"/>
        <v/>
      </c>
      <c r="AO16" s="17">
        <f t="shared" si="0"/>
        <v>1</v>
      </c>
      <c r="AP16" s="23" t="str">
        <f t="shared" si="24"/>
        <v/>
      </c>
      <c r="AQ16" s="22" t="str">
        <f t="shared" si="1"/>
        <v/>
      </c>
      <c r="AR16" s="22" t="str">
        <f t="shared" si="1"/>
        <v/>
      </c>
      <c r="AS16" s="22" t="str">
        <f t="shared" si="1"/>
        <v/>
      </c>
      <c r="AT16" s="22" t="str">
        <f t="shared" si="1"/>
        <v/>
      </c>
      <c r="AU16" s="22" t="str">
        <f t="shared" si="1"/>
        <v/>
      </c>
      <c r="AV16" s="22">
        <f t="shared" si="1"/>
        <v>1</v>
      </c>
      <c r="AW16" s="22" t="str">
        <f t="shared" si="1"/>
        <v/>
      </c>
      <c r="AX16" s="24">
        <f t="shared" si="1"/>
        <v>1</v>
      </c>
      <c r="AY16" s="23">
        <f t="shared" si="25"/>
        <v>1</v>
      </c>
      <c r="AZ16" s="22">
        <f t="shared" si="2"/>
        <v>1</v>
      </c>
      <c r="BA16" s="22">
        <f t="shared" si="2"/>
        <v>1</v>
      </c>
      <c r="BB16" s="22" t="str">
        <f t="shared" si="2"/>
        <v/>
      </c>
      <c r="BC16" s="22" t="str">
        <f t="shared" si="2"/>
        <v/>
      </c>
      <c r="BD16" s="22">
        <f t="shared" si="2"/>
        <v>1</v>
      </c>
      <c r="BE16" s="22">
        <f t="shared" si="2"/>
        <v>1</v>
      </c>
      <c r="BF16" s="22">
        <f t="shared" si="2"/>
        <v>1</v>
      </c>
      <c r="BG16" s="24">
        <f t="shared" si="2"/>
        <v>1</v>
      </c>
      <c r="BH16" s="22" t="str">
        <f t="shared" si="26"/>
        <v>Keras</v>
      </c>
    </row>
    <row r="17" spans="1:60" x14ac:dyDescent="0.25">
      <c r="A17" t="s">
        <v>28</v>
      </c>
      <c r="B17" t="str">
        <f t="shared" si="3"/>
        <v>pls</v>
      </c>
      <c r="C17" s="15">
        <v>24.631872719848602</v>
      </c>
      <c r="D17" s="16">
        <v>24.628933507762699</v>
      </c>
      <c r="E17" s="16">
        <v>25.131804922689199</v>
      </c>
      <c r="F17" s="16">
        <v>27.1713871579135</v>
      </c>
      <c r="G17" s="16">
        <v>32.862829633954298</v>
      </c>
      <c r="H17" s="16">
        <v>35.867803922781299</v>
      </c>
      <c r="I17" s="16">
        <v>39.233483860292701</v>
      </c>
      <c r="J17" s="16">
        <v>25.3036994934082</v>
      </c>
      <c r="K17" s="17">
        <v>24.7690734863281</v>
      </c>
      <c r="L17" s="3" t="s">
        <v>11</v>
      </c>
      <c r="M17">
        <v>22</v>
      </c>
      <c r="N17" s="1">
        <f t="shared" si="4"/>
        <v>2.6318727198486016</v>
      </c>
      <c r="O17" s="1">
        <f t="shared" si="5"/>
        <v>2.6289335077626994</v>
      </c>
      <c r="P17" s="1">
        <f t="shared" si="6"/>
        <v>3.1318049226891986</v>
      </c>
      <c r="Q17" s="1">
        <f t="shared" si="7"/>
        <v>5.1713871579135002</v>
      </c>
      <c r="R17" s="1">
        <f t="shared" si="8"/>
        <v>10.862829633954298</v>
      </c>
      <c r="S17" s="1">
        <f t="shared" si="9"/>
        <v>13.867803922781299</v>
      </c>
      <c r="T17" s="1">
        <f t="shared" si="10"/>
        <v>17.233483860292701</v>
      </c>
      <c r="U17" s="1">
        <f t="shared" si="11"/>
        <v>3.3036994934081996</v>
      </c>
      <c r="V17" s="1">
        <f t="shared" si="12"/>
        <v>2.7690734863281001</v>
      </c>
      <c r="W17" s="13">
        <f t="shared" si="13"/>
        <v>2.6289335077626994</v>
      </c>
      <c r="X17" s="8" t="str">
        <f t="shared" si="14"/>
        <v/>
      </c>
      <c r="Y17" s="9">
        <f t="shared" si="15"/>
        <v>1</v>
      </c>
      <c r="Z17" s="9" t="str">
        <f t="shared" si="16"/>
        <v/>
      </c>
      <c r="AA17" s="9" t="str">
        <f t="shared" si="17"/>
        <v/>
      </c>
      <c r="AB17" s="9" t="str">
        <f t="shared" si="18"/>
        <v/>
      </c>
      <c r="AC17" s="9" t="str">
        <f t="shared" si="19"/>
        <v/>
      </c>
      <c r="AD17" s="9" t="str">
        <f t="shared" si="20"/>
        <v/>
      </c>
      <c r="AE17" s="9" t="str">
        <f t="shared" si="21"/>
        <v/>
      </c>
      <c r="AF17" s="9" t="str">
        <f t="shared" si="22"/>
        <v/>
      </c>
      <c r="AG17" s="15">
        <f t="shared" si="23"/>
        <v>1</v>
      </c>
      <c r="AH17" s="16">
        <f t="shared" si="0"/>
        <v>1</v>
      </c>
      <c r="AI17" s="16">
        <f t="shared" si="0"/>
        <v>1</v>
      </c>
      <c r="AJ17" s="16" t="str">
        <f t="shared" si="0"/>
        <v/>
      </c>
      <c r="AK17" s="16" t="str">
        <f t="shared" si="0"/>
        <v/>
      </c>
      <c r="AL17" s="16" t="str">
        <f t="shared" si="0"/>
        <v/>
      </c>
      <c r="AM17" s="16" t="str">
        <f t="shared" si="0"/>
        <v/>
      </c>
      <c r="AN17" s="16">
        <f t="shared" si="0"/>
        <v>1</v>
      </c>
      <c r="AO17" s="17">
        <f t="shared" si="0"/>
        <v>1</v>
      </c>
      <c r="AP17" s="23">
        <f t="shared" si="24"/>
        <v>1</v>
      </c>
      <c r="AQ17" s="22">
        <f t="shared" si="1"/>
        <v>1</v>
      </c>
      <c r="AR17" s="22">
        <f t="shared" si="1"/>
        <v>1</v>
      </c>
      <c r="AS17" s="22">
        <f t="shared" si="1"/>
        <v>1</v>
      </c>
      <c r="AT17" s="22" t="str">
        <f t="shared" si="1"/>
        <v/>
      </c>
      <c r="AU17" s="22" t="str">
        <f t="shared" si="1"/>
        <v/>
      </c>
      <c r="AV17" s="22" t="str">
        <f t="shared" si="1"/>
        <v/>
      </c>
      <c r="AW17" s="22">
        <f t="shared" si="1"/>
        <v>1</v>
      </c>
      <c r="AX17" s="24">
        <f t="shared" si="1"/>
        <v>1</v>
      </c>
      <c r="AY17" s="23">
        <f t="shared" si="25"/>
        <v>1</v>
      </c>
      <c r="AZ17" s="22">
        <f t="shared" si="2"/>
        <v>1</v>
      </c>
      <c r="BA17" s="22">
        <f t="shared" si="2"/>
        <v>1</v>
      </c>
      <c r="BB17" s="22">
        <f t="shared" si="2"/>
        <v>1</v>
      </c>
      <c r="BC17" s="22">
        <f t="shared" si="2"/>
        <v>1</v>
      </c>
      <c r="BD17" s="22">
        <f t="shared" si="2"/>
        <v>1</v>
      </c>
      <c r="BE17" s="22" t="str">
        <f t="shared" si="2"/>
        <v/>
      </c>
      <c r="BF17" s="22">
        <f t="shared" si="2"/>
        <v>1</v>
      </c>
      <c r="BG17" s="24">
        <f t="shared" si="2"/>
        <v>1</v>
      </c>
      <c r="BH17" s="22" t="str">
        <f t="shared" si="26"/>
        <v>pls</v>
      </c>
    </row>
    <row r="18" spans="1:60" x14ac:dyDescent="0.25">
      <c r="A18" t="s">
        <v>29</v>
      </c>
      <c r="B18" t="str">
        <f t="shared" si="3"/>
        <v>Cube</v>
      </c>
      <c r="C18" s="15">
        <v>12.250607583948501</v>
      </c>
      <c r="D18" s="16">
        <v>12.244862640825399</v>
      </c>
      <c r="E18" s="16">
        <v>13.0471609071573</v>
      </c>
      <c r="F18" s="16">
        <v>27.1713871579135</v>
      </c>
      <c r="G18" s="16">
        <v>9.8899635290835803</v>
      </c>
      <c r="H18" s="16">
        <v>17.595963689183701</v>
      </c>
      <c r="I18" s="16">
        <v>28.707138202124799</v>
      </c>
      <c r="J18" s="16">
        <v>15.609199523925801</v>
      </c>
      <c r="K18" s="17">
        <v>22.0552368164062</v>
      </c>
      <c r="L18" s="3" t="s">
        <v>11</v>
      </c>
      <c r="M18">
        <v>16</v>
      </c>
      <c r="N18" s="1">
        <f t="shared" si="4"/>
        <v>3.7493924160514993</v>
      </c>
      <c r="O18" s="1">
        <f t="shared" si="5"/>
        <v>3.7551373591746007</v>
      </c>
      <c r="P18" s="1">
        <f t="shared" si="6"/>
        <v>2.9528390928426997</v>
      </c>
      <c r="Q18" s="1">
        <f t="shared" si="7"/>
        <v>11.1713871579135</v>
      </c>
      <c r="R18" s="1">
        <f t="shared" si="8"/>
        <v>6.1100364709164197</v>
      </c>
      <c r="S18" s="1">
        <f t="shared" si="9"/>
        <v>1.5959636891837015</v>
      </c>
      <c r="T18" s="1">
        <f t="shared" si="10"/>
        <v>12.707138202124799</v>
      </c>
      <c r="U18" s="1">
        <f t="shared" si="11"/>
        <v>0.39080047607419921</v>
      </c>
      <c r="V18" s="1">
        <f t="shared" si="12"/>
        <v>6.0552368164062003</v>
      </c>
      <c r="W18" s="13">
        <f t="shared" si="13"/>
        <v>0.39080047607419921</v>
      </c>
      <c r="X18" s="8" t="str">
        <f t="shared" si="14"/>
        <v/>
      </c>
      <c r="Y18" s="9" t="str">
        <f t="shared" si="15"/>
        <v/>
      </c>
      <c r="Z18" s="9" t="str">
        <f t="shared" si="16"/>
        <v/>
      </c>
      <c r="AA18" s="9" t="str">
        <f t="shared" si="17"/>
        <v/>
      </c>
      <c r="AB18" s="9" t="str">
        <f t="shared" si="18"/>
        <v/>
      </c>
      <c r="AC18" s="9" t="str">
        <f t="shared" si="19"/>
        <v/>
      </c>
      <c r="AD18" s="9" t="str">
        <f t="shared" si="20"/>
        <v/>
      </c>
      <c r="AE18" s="9">
        <f t="shared" si="21"/>
        <v>1</v>
      </c>
      <c r="AF18" s="9" t="str">
        <f t="shared" si="22"/>
        <v/>
      </c>
      <c r="AG18" s="15">
        <f t="shared" si="23"/>
        <v>1</v>
      </c>
      <c r="AH18" s="16">
        <f t="shared" si="23"/>
        <v>1</v>
      </c>
      <c r="AI18" s="16">
        <f t="shared" si="23"/>
        <v>1</v>
      </c>
      <c r="AJ18" s="16" t="str">
        <f t="shared" si="23"/>
        <v/>
      </c>
      <c r="AK18" s="16" t="str">
        <f t="shared" si="23"/>
        <v/>
      </c>
      <c r="AL18" s="16">
        <f t="shared" si="23"/>
        <v>1</v>
      </c>
      <c r="AM18" s="16" t="str">
        <f t="shared" si="23"/>
        <v/>
      </c>
      <c r="AN18" s="16">
        <f t="shared" si="23"/>
        <v>1</v>
      </c>
      <c r="AO18" s="17" t="str">
        <f t="shared" si="23"/>
        <v/>
      </c>
      <c r="AP18" s="23">
        <f t="shared" si="24"/>
        <v>1</v>
      </c>
      <c r="AQ18" s="22">
        <f t="shared" si="24"/>
        <v>1</v>
      </c>
      <c r="AR18" s="22">
        <f t="shared" si="24"/>
        <v>1</v>
      </c>
      <c r="AS18" s="22" t="str">
        <f t="shared" si="24"/>
        <v/>
      </c>
      <c r="AT18" s="22">
        <f t="shared" si="24"/>
        <v>1</v>
      </c>
      <c r="AU18" s="22">
        <f t="shared" si="24"/>
        <v>1</v>
      </c>
      <c r="AV18" s="22" t="str">
        <f t="shared" si="24"/>
        <v/>
      </c>
      <c r="AW18" s="22">
        <f t="shared" si="24"/>
        <v>1</v>
      </c>
      <c r="AX18" s="24">
        <f t="shared" si="24"/>
        <v>1</v>
      </c>
      <c r="AY18" s="23">
        <f t="shared" si="25"/>
        <v>1</v>
      </c>
      <c r="AZ18" s="22">
        <f t="shared" si="25"/>
        <v>1</v>
      </c>
      <c r="BA18" s="22">
        <f t="shared" si="25"/>
        <v>1</v>
      </c>
      <c r="BB18" s="22">
        <f t="shared" si="25"/>
        <v>1</v>
      </c>
      <c r="BC18" s="22">
        <f t="shared" si="25"/>
        <v>1</v>
      </c>
      <c r="BD18" s="22">
        <f t="shared" si="25"/>
        <v>1</v>
      </c>
      <c r="BE18" s="22">
        <f t="shared" si="25"/>
        <v>1</v>
      </c>
      <c r="BF18" s="22">
        <f t="shared" si="25"/>
        <v>1</v>
      </c>
      <c r="BG18" s="24">
        <f t="shared" si="25"/>
        <v>1</v>
      </c>
      <c r="BH18" s="22" t="str">
        <f t="shared" si="26"/>
        <v>Cube</v>
      </c>
    </row>
    <row r="19" spans="1:60" x14ac:dyDescent="0.25">
      <c r="A19" t="s">
        <v>30</v>
      </c>
      <c r="B19" t="str">
        <f t="shared" si="3"/>
        <v>svm</v>
      </c>
      <c r="C19" s="15">
        <v>27.632732859840601</v>
      </c>
      <c r="D19" s="16">
        <v>27.632315199187701</v>
      </c>
      <c r="E19" s="16">
        <v>26.866340044887298</v>
      </c>
      <c r="F19" s="16">
        <v>27.1713871579135</v>
      </c>
      <c r="G19" s="16">
        <v>36.396337414393201</v>
      </c>
      <c r="H19" s="16">
        <v>28.3927673842798</v>
      </c>
      <c r="I19" s="16">
        <v>25.111282070733601</v>
      </c>
      <c r="J19" s="16">
        <v>25.029199600219702</v>
      </c>
      <c r="K19" s="17">
        <v>27.539392471313501</v>
      </c>
      <c r="L19" s="3" t="s">
        <v>11</v>
      </c>
      <c r="M19">
        <v>48</v>
      </c>
      <c r="N19" s="1">
        <f t="shared" si="4"/>
        <v>20.367267140159399</v>
      </c>
      <c r="O19" s="1">
        <f t="shared" si="5"/>
        <v>20.367684800812299</v>
      </c>
      <c r="P19" s="1">
        <f t="shared" si="6"/>
        <v>21.133659955112702</v>
      </c>
      <c r="Q19" s="1">
        <f t="shared" si="7"/>
        <v>20.8286128420865</v>
      </c>
      <c r="R19" s="1">
        <f t="shared" si="8"/>
        <v>11.603662585606799</v>
      </c>
      <c r="S19" s="1">
        <f t="shared" si="9"/>
        <v>19.6072326157202</v>
      </c>
      <c r="T19" s="1">
        <f t="shared" si="10"/>
        <v>22.888717929266399</v>
      </c>
      <c r="U19" s="1">
        <f t="shared" si="11"/>
        <v>22.970800399780298</v>
      </c>
      <c r="V19" s="1">
        <f t="shared" si="12"/>
        <v>20.460607528686499</v>
      </c>
      <c r="W19" s="13">
        <f t="shared" si="13"/>
        <v>11.603662585606799</v>
      </c>
      <c r="X19" s="8" t="str">
        <f t="shared" si="14"/>
        <v/>
      </c>
      <c r="Y19" s="9" t="str">
        <f t="shared" si="15"/>
        <v/>
      </c>
      <c r="Z19" s="9" t="str">
        <f t="shared" si="16"/>
        <v/>
      </c>
      <c r="AA19" s="9" t="str">
        <f t="shared" si="17"/>
        <v/>
      </c>
      <c r="AB19" s="9">
        <f t="shared" si="18"/>
        <v>1</v>
      </c>
      <c r="AC19" s="9" t="str">
        <f t="shared" si="19"/>
        <v/>
      </c>
      <c r="AD19" s="9" t="str">
        <f t="shared" si="20"/>
        <v/>
      </c>
      <c r="AE19" s="9" t="str">
        <f t="shared" si="21"/>
        <v/>
      </c>
      <c r="AF19" s="9" t="str">
        <f t="shared" si="22"/>
        <v/>
      </c>
      <c r="AG19" s="15" t="str">
        <f t="shared" si="23"/>
        <v/>
      </c>
      <c r="AH19" s="16" t="str">
        <f t="shared" si="23"/>
        <v/>
      </c>
      <c r="AI19" s="16" t="str">
        <f t="shared" si="23"/>
        <v/>
      </c>
      <c r="AJ19" s="16" t="str">
        <f t="shared" si="23"/>
        <v/>
      </c>
      <c r="AK19" s="16" t="str">
        <f t="shared" si="23"/>
        <v/>
      </c>
      <c r="AL19" s="16" t="str">
        <f t="shared" si="23"/>
        <v/>
      </c>
      <c r="AM19" s="16" t="str">
        <f t="shared" si="23"/>
        <v/>
      </c>
      <c r="AN19" s="16" t="str">
        <f t="shared" si="23"/>
        <v/>
      </c>
      <c r="AO19" s="17" t="str">
        <f t="shared" si="23"/>
        <v/>
      </c>
      <c r="AP19" s="23" t="str">
        <f t="shared" si="24"/>
        <v/>
      </c>
      <c r="AQ19" s="22" t="str">
        <f t="shared" si="24"/>
        <v/>
      </c>
      <c r="AR19" s="22" t="str">
        <f t="shared" si="24"/>
        <v/>
      </c>
      <c r="AS19" s="22" t="str">
        <f t="shared" si="24"/>
        <v/>
      </c>
      <c r="AT19" s="22" t="str">
        <f t="shared" si="24"/>
        <v/>
      </c>
      <c r="AU19" s="22" t="str">
        <f t="shared" si="24"/>
        <v/>
      </c>
      <c r="AV19" s="22" t="str">
        <f t="shared" si="24"/>
        <v/>
      </c>
      <c r="AW19" s="22" t="str">
        <f t="shared" si="24"/>
        <v/>
      </c>
      <c r="AX19" s="24" t="str">
        <f t="shared" si="24"/>
        <v/>
      </c>
      <c r="AY19" s="23" t="str">
        <f t="shared" si="25"/>
        <v/>
      </c>
      <c r="AZ19" s="22" t="str">
        <f t="shared" si="25"/>
        <v/>
      </c>
      <c r="BA19" s="22" t="str">
        <f t="shared" si="25"/>
        <v/>
      </c>
      <c r="BB19" s="22" t="str">
        <f t="shared" si="25"/>
        <v/>
      </c>
      <c r="BC19" s="22">
        <f t="shared" si="25"/>
        <v>1</v>
      </c>
      <c r="BD19" s="22" t="str">
        <f t="shared" si="25"/>
        <v/>
      </c>
      <c r="BE19" s="22" t="str">
        <f t="shared" si="25"/>
        <v/>
      </c>
      <c r="BF19" s="22" t="str">
        <f t="shared" si="25"/>
        <v/>
      </c>
      <c r="BG19" s="24" t="str">
        <f t="shared" si="25"/>
        <v/>
      </c>
      <c r="BH19" s="22" t="str">
        <f t="shared" si="26"/>
        <v>svm</v>
      </c>
    </row>
    <row r="20" spans="1:60" x14ac:dyDescent="0.25">
      <c r="A20" t="s">
        <v>31</v>
      </c>
      <c r="B20" t="str">
        <f t="shared" si="3"/>
        <v>gbm</v>
      </c>
      <c r="C20" s="15">
        <v>37.047884477984603</v>
      </c>
      <c r="D20" s="16">
        <v>37.046935826169801</v>
      </c>
      <c r="E20" s="16">
        <v>36.987789978860398</v>
      </c>
      <c r="F20" s="16">
        <v>27.1713871579135</v>
      </c>
      <c r="G20" s="16">
        <v>48.188508374876101</v>
      </c>
      <c r="H20" s="16">
        <v>36.961984679793503</v>
      </c>
      <c r="I20" s="16">
        <v>24.378666650026599</v>
      </c>
      <c r="J20" s="16">
        <v>39.352798461914098</v>
      </c>
      <c r="K20" s="17">
        <v>19.917329788208001</v>
      </c>
      <c r="L20" s="3" t="s">
        <v>11</v>
      </c>
      <c r="M20">
        <v>24</v>
      </c>
      <c r="N20" s="1">
        <f t="shared" si="4"/>
        <v>13.047884477984603</v>
      </c>
      <c r="O20" s="1">
        <f t="shared" si="5"/>
        <v>13.046935826169801</v>
      </c>
      <c r="P20" s="1">
        <f t="shared" si="6"/>
        <v>12.987789978860398</v>
      </c>
      <c r="Q20" s="1">
        <f t="shared" si="7"/>
        <v>3.1713871579135002</v>
      </c>
      <c r="R20" s="1">
        <f t="shared" si="8"/>
        <v>24.188508374876101</v>
      </c>
      <c r="S20" s="1">
        <f t="shared" si="9"/>
        <v>12.961984679793503</v>
      </c>
      <c r="T20" s="1">
        <f t="shared" si="10"/>
        <v>0.37866665002659872</v>
      </c>
      <c r="U20" s="1">
        <f t="shared" si="11"/>
        <v>15.352798461914098</v>
      </c>
      <c r="V20" s="1">
        <f t="shared" si="12"/>
        <v>4.0826702117919993</v>
      </c>
      <c r="W20" s="13">
        <f t="shared" si="13"/>
        <v>0.37866665002659872</v>
      </c>
      <c r="X20" s="8" t="str">
        <f t="shared" si="14"/>
        <v/>
      </c>
      <c r="Y20" s="9" t="str">
        <f t="shared" si="15"/>
        <v/>
      </c>
      <c r="Z20" s="9" t="str">
        <f t="shared" si="16"/>
        <v/>
      </c>
      <c r="AA20" s="9" t="str">
        <f t="shared" si="17"/>
        <v/>
      </c>
      <c r="AB20" s="9" t="str">
        <f t="shared" si="18"/>
        <v/>
      </c>
      <c r="AC20" s="9" t="str">
        <f t="shared" si="19"/>
        <v/>
      </c>
      <c r="AD20" s="9">
        <f t="shared" si="20"/>
        <v>1</v>
      </c>
      <c r="AE20" s="9" t="str">
        <f t="shared" si="21"/>
        <v/>
      </c>
      <c r="AF20" s="9" t="str">
        <f t="shared" si="22"/>
        <v/>
      </c>
      <c r="AG20" s="15" t="str">
        <f t="shared" si="23"/>
        <v/>
      </c>
      <c r="AH20" s="16" t="str">
        <f t="shared" si="23"/>
        <v/>
      </c>
      <c r="AI20" s="16" t="str">
        <f t="shared" si="23"/>
        <v/>
      </c>
      <c r="AJ20" s="16">
        <f t="shared" si="23"/>
        <v>1</v>
      </c>
      <c r="AK20" s="16" t="str">
        <f t="shared" si="23"/>
        <v/>
      </c>
      <c r="AL20" s="16" t="str">
        <f t="shared" si="23"/>
        <v/>
      </c>
      <c r="AM20" s="16">
        <f t="shared" si="23"/>
        <v>1</v>
      </c>
      <c r="AN20" s="16" t="str">
        <f t="shared" si="23"/>
        <v/>
      </c>
      <c r="AO20" s="17">
        <f t="shared" si="23"/>
        <v>1</v>
      </c>
      <c r="AP20" s="23" t="str">
        <f t="shared" si="24"/>
        <v/>
      </c>
      <c r="AQ20" s="22" t="str">
        <f t="shared" si="24"/>
        <v/>
      </c>
      <c r="AR20" s="22" t="str">
        <f t="shared" si="24"/>
        <v/>
      </c>
      <c r="AS20" s="22">
        <f t="shared" si="24"/>
        <v>1</v>
      </c>
      <c r="AT20" s="22" t="str">
        <f t="shared" si="24"/>
        <v/>
      </c>
      <c r="AU20" s="22" t="str">
        <f t="shared" si="24"/>
        <v/>
      </c>
      <c r="AV20" s="22">
        <f t="shared" si="24"/>
        <v>1</v>
      </c>
      <c r="AW20" s="22" t="str">
        <f t="shared" si="24"/>
        <v/>
      </c>
      <c r="AX20" s="24">
        <f t="shared" si="24"/>
        <v>1</v>
      </c>
      <c r="AY20" s="23">
        <f t="shared" si="25"/>
        <v>1</v>
      </c>
      <c r="AZ20" s="22">
        <f t="shared" si="25"/>
        <v>1</v>
      </c>
      <c r="BA20" s="22">
        <f t="shared" si="25"/>
        <v>1</v>
      </c>
      <c r="BB20" s="22">
        <f t="shared" si="25"/>
        <v>1</v>
      </c>
      <c r="BC20" s="22" t="str">
        <f t="shared" si="25"/>
        <v/>
      </c>
      <c r="BD20" s="22">
        <f t="shared" si="25"/>
        <v>1</v>
      </c>
      <c r="BE20" s="22">
        <f t="shared" si="25"/>
        <v>1</v>
      </c>
      <c r="BF20" s="22" t="str">
        <f t="shared" si="25"/>
        <v/>
      </c>
      <c r="BG20" s="24">
        <f t="shared" si="25"/>
        <v>1</v>
      </c>
      <c r="BH20" s="22" t="str">
        <f t="shared" si="26"/>
        <v>gbm</v>
      </c>
    </row>
    <row r="21" spans="1:60" x14ac:dyDescent="0.25">
      <c r="A21" t="s">
        <v>33</v>
      </c>
      <c r="B21" t="str">
        <f t="shared" si="3"/>
        <v>enet</v>
      </c>
      <c r="C21" s="15">
        <v>32.322790620410203</v>
      </c>
      <c r="D21" s="16">
        <v>32.320683196702198</v>
      </c>
      <c r="E21" s="16">
        <v>33.727902997315198</v>
      </c>
      <c r="F21" s="16">
        <v>39.395833333333201</v>
      </c>
      <c r="G21" s="16">
        <v>43.3650475592815</v>
      </c>
      <c r="H21" s="16">
        <v>38.481647804975204</v>
      </c>
      <c r="I21" s="16">
        <v>39.2757789834614</v>
      </c>
      <c r="J21" s="16">
        <v>38.706699371337898</v>
      </c>
      <c r="K21" s="17">
        <v>43.215503692627003</v>
      </c>
      <c r="L21" s="3" t="s">
        <v>11</v>
      </c>
      <c r="M21">
        <v>36</v>
      </c>
      <c r="N21" s="1">
        <f t="shared" si="4"/>
        <v>3.6772093795897973</v>
      </c>
      <c r="O21" s="1">
        <f t="shared" si="5"/>
        <v>3.6793168032978016</v>
      </c>
      <c r="P21" s="1">
        <f t="shared" si="6"/>
        <v>2.2720970026848022</v>
      </c>
      <c r="Q21" s="1">
        <f t="shared" si="7"/>
        <v>3.3958333333332007</v>
      </c>
      <c r="R21" s="1">
        <f t="shared" si="8"/>
        <v>7.3650475592814999</v>
      </c>
      <c r="S21" s="1">
        <f t="shared" si="9"/>
        <v>2.4816478049752035</v>
      </c>
      <c r="T21" s="1">
        <f t="shared" si="10"/>
        <v>3.2757789834614002</v>
      </c>
      <c r="U21" s="1">
        <f t="shared" si="11"/>
        <v>2.7066993713378977</v>
      </c>
      <c r="V21" s="1">
        <f t="shared" si="12"/>
        <v>7.2155036926270029</v>
      </c>
      <c r="W21" s="13">
        <f t="shared" si="13"/>
        <v>2.2720970026848022</v>
      </c>
      <c r="X21" s="8" t="str">
        <f t="shared" si="14"/>
        <v/>
      </c>
      <c r="Y21" s="9" t="str">
        <f t="shared" si="15"/>
        <v/>
      </c>
      <c r="Z21" s="9">
        <f t="shared" si="16"/>
        <v>1</v>
      </c>
      <c r="AA21" s="9" t="str">
        <f t="shared" si="17"/>
        <v/>
      </c>
      <c r="AB21" s="9" t="str">
        <f t="shared" si="18"/>
        <v/>
      </c>
      <c r="AC21" s="9" t="str">
        <f t="shared" si="19"/>
        <v/>
      </c>
      <c r="AD21" s="9" t="str">
        <f t="shared" si="20"/>
        <v/>
      </c>
      <c r="AE21" s="9" t="str">
        <f t="shared" si="21"/>
        <v/>
      </c>
      <c r="AF21" s="9" t="str">
        <f t="shared" si="22"/>
        <v/>
      </c>
      <c r="AG21" s="15">
        <f t="shared" si="23"/>
        <v>1</v>
      </c>
      <c r="AH21" s="16">
        <f t="shared" si="23"/>
        <v>1</v>
      </c>
      <c r="AI21" s="16">
        <f t="shared" si="23"/>
        <v>1</v>
      </c>
      <c r="AJ21" s="16">
        <f t="shared" si="23"/>
        <v>1</v>
      </c>
      <c r="AK21" s="16" t="str">
        <f t="shared" si="23"/>
        <v/>
      </c>
      <c r="AL21" s="16">
        <f t="shared" si="23"/>
        <v>1</v>
      </c>
      <c r="AM21" s="16">
        <f t="shared" si="23"/>
        <v>1</v>
      </c>
      <c r="AN21" s="16">
        <f t="shared" si="23"/>
        <v>1</v>
      </c>
      <c r="AO21" s="17" t="str">
        <f t="shared" si="23"/>
        <v/>
      </c>
      <c r="AP21" s="23">
        <f t="shared" si="24"/>
        <v>1</v>
      </c>
      <c r="AQ21" s="22">
        <f t="shared" si="24"/>
        <v>1</v>
      </c>
      <c r="AR21" s="22">
        <f t="shared" si="24"/>
        <v>1</v>
      </c>
      <c r="AS21" s="22">
        <f t="shared" si="24"/>
        <v>1</v>
      </c>
      <c r="AT21" s="22">
        <f t="shared" si="24"/>
        <v>1</v>
      </c>
      <c r="AU21" s="22">
        <f t="shared" si="24"/>
        <v>1</v>
      </c>
      <c r="AV21" s="22">
        <f t="shared" si="24"/>
        <v>1</v>
      </c>
      <c r="AW21" s="22">
        <f t="shared" si="24"/>
        <v>1</v>
      </c>
      <c r="AX21" s="24">
        <f t="shared" si="24"/>
        <v>1</v>
      </c>
      <c r="AY21" s="23">
        <f t="shared" si="25"/>
        <v>1</v>
      </c>
      <c r="AZ21" s="22">
        <f t="shared" si="25"/>
        <v>1</v>
      </c>
      <c r="BA21" s="22">
        <f t="shared" si="25"/>
        <v>1</v>
      </c>
      <c r="BB21" s="22">
        <f t="shared" si="25"/>
        <v>1</v>
      </c>
      <c r="BC21" s="22">
        <f t="shared" si="25"/>
        <v>1</v>
      </c>
      <c r="BD21" s="22">
        <f t="shared" si="25"/>
        <v>1</v>
      </c>
      <c r="BE21" s="22">
        <f t="shared" si="25"/>
        <v>1</v>
      </c>
      <c r="BF21" s="22">
        <f t="shared" si="25"/>
        <v>1</v>
      </c>
      <c r="BG21" s="24">
        <f t="shared" si="25"/>
        <v>1</v>
      </c>
      <c r="BH21" s="22" t="str">
        <f t="shared" si="26"/>
        <v>enet</v>
      </c>
    </row>
    <row r="22" spans="1:60" x14ac:dyDescent="0.25">
      <c r="A22" t="s">
        <v>34</v>
      </c>
      <c r="B22" t="str">
        <f t="shared" si="3"/>
        <v>svm</v>
      </c>
      <c r="C22" s="15">
        <v>24.371402746650901</v>
      </c>
      <c r="D22" s="16">
        <v>24.3672816324653</v>
      </c>
      <c r="E22" s="16">
        <v>25.0141157100981</v>
      </c>
      <c r="F22" s="16">
        <v>27.1713871579135</v>
      </c>
      <c r="G22" s="16">
        <v>29.902627194536102</v>
      </c>
      <c r="H22" s="16">
        <v>29.023751333142801</v>
      </c>
      <c r="I22" s="16">
        <v>24.922726989414599</v>
      </c>
      <c r="J22" s="16">
        <v>25.687200546264599</v>
      </c>
      <c r="K22" s="17">
        <v>22.829948425293001</v>
      </c>
      <c r="L22" s="3" t="s">
        <v>11</v>
      </c>
      <c r="M22">
        <v>29.75</v>
      </c>
      <c r="N22" s="1">
        <f t="shared" si="4"/>
        <v>5.3785972533490991</v>
      </c>
      <c r="O22" s="1">
        <f t="shared" si="5"/>
        <v>5.3827183675347001</v>
      </c>
      <c r="P22" s="1">
        <f t="shared" si="6"/>
        <v>4.7358842899019002</v>
      </c>
      <c r="Q22" s="1">
        <f t="shared" si="7"/>
        <v>2.5786128420864998</v>
      </c>
      <c r="R22" s="1">
        <f t="shared" si="8"/>
        <v>0.15262719453610174</v>
      </c>
      <c r="S22" s="1">
        <f t="shared" si="9"/>
        <v>0.7262486668571988</v>
      </c>
      <c r="T22" s="1">
        <f t="shared" si="10"/>
        <v>4.8272730105854009</v>
      </c>
      <c r="U22" s="1">
        <f t="shared" si="11"/>
        <v>4.0627994537354013</v>
      </c>
      <c r="V22" s="1">
        <f>IF(L22="Running",ABS(M22-K22),"")</f>
        <v>6.9200515747069993</v>
      </c>
      <c r="W22" s="13">
        <f t="shared" si="13"/>
        <v>0.15262719453610174</v>
      </c>
      <c r="X22" s="8" t="str">
        <f t="shared" si="14"/>
        <v/>
      </c>
      <c r="Y22" s="9" t="str">
        <f t="shared" si="15"/>
        <v/>
      </c>
      <c r="Z22" s="9" t="str">
        <f t="shared" si="16"/>
        <v/>
      </c>
      <c r="AA22" s="9" t="str">
        <f t="shared" si="17"/>
        <v/>
      </c>
      <c r="AB22" s="9">
        <f t="shared" si="18"/>
        <v>1</v>
      </c>
      <c r="AC22" s="9" t="str">
        <f t="shared" si="19"/>
        <v/>
      </c>
      <c r="AD22" s="9" t="str">
        <f t="shared" si="20"/>
        <v/>
      </c>
      <c r="AE22" s="9" t="str">
        <f t="shared" si="21"/>
        <v/>
      </c>
      <c r="AF22" s="9" t="str">
        <f t="shared" si="22"/>
        <v/>
      </c>
      <c r="AG22" s="15" t="str">
        <f t="shared" si="23"/>
        <v/>
      </c>
      <c r="AH22" s="16" t="str">
        <f t="shared" si="23"/>
        <v/>
      </c>
      <c r="AI22" s="16">
        <f t="shared" si="23"/>
        <v>1</v>
      </c>
      <c r="AJ22" s="16">
        <f t="shared" si="23"/>
        <v>1</v>
      </c>
      <c r="AK22" s="16">
        <f t="shared" si="23"/>
        <v>1</v>
      </c>
      <c r="AL22" s="16">
        <f t="shared" si="23"/>
        <v>1</v>
      </c>
      <c r="AM22" s="16">
        <f t="shared" si="23"/>
        <v>1</v>
      </c>
      <c r="AN22" s="16">
        <f t="shared" si="23"/>
        <v>1</v>
      </c>
      <c r="AO22" s="17" t="str">
        <f t="shared" si="23"/>
        <v/>
      </c>
      <c r="AP22" s="23">
        <f t="shared" si="24"/>
        <v>1</v>
      </c>
      <c r="AQ22" s="22">
        <f t="shared" si="24"/>
        <v>1</v>
      </c>
      <c r="AR22" s="22">
        <f t="shared" si="24"/>
        <v>1</v>
      </c>
      <c r="AS22" s="22">
        <f t="shared" si="24"/>
        <v>1</v>
      </c>
      <c r="AT22" s="22">
        <f t="shared" si="24"/>
        <v>1</v>
      </c>
      <c r="AU22" s="22">
        <f t="shared" si="24"/>
        <v>1</v>
      </c>
      <c r="AV22" s="22">
        <f t="shared" si="24"/>
        <v>1</v>
      </c>
      <c r="AW22" s="22">
        <f t="shared" si="24"/>
        <v>1</v>
      </c>
      <c r="AX22" s="24">
        <f t="shared" si="24"/>
        <v>1</v>
      </c>
      <c r="AY22" s="23">
        <f t="shared" si="25"/>
        <v>1</v>
      </c>
      <c r="AZ22" s="22">
        <f t="shared" si="25"/>
        <v>1</v>
      </c>
      <c r="BA22" s="22">
        <f t="shared" si="25"/>
        <v>1</v>
      </c>
      <c r="BB22" s="22">
        <f t="shared" si="25"/>
        <v>1</v>
      </c>
      <c r="BC22" s="22">
        <f t="shared" si="25"/>
        <v>1</v>
      </c>
      <c r="BD22" s="22">
        <f t="shared" si="25"/>
        <v>1</v>
      </c>
      <c r="BE22" s="22">
        <f t="shared" si="25"/>
        <v>1</v>
      </c>
      <c r="BF22" s="22">
        <f t="shared" si="25"/>
        <v>1</v>
      </c>
      <c r="BG22" s="24">
        <f t="shared" si="25"/>
        <v>1</v>
      </c>
      <c r="BH22" s="22" t="str">
        <f t="shared" si="26"/>
        <v>svm</v>
      </c>
    </row>
    <row r="23" spans="1:60" x14ac:dyDescent="0.25">
      <c r="A23" t="s">
        <v>35</v>
      </c>
      <c r="B23" t="str">
        <f t="shared" si="3"/>
        <v>enet</v>
      </c>
      <c r="C23" s="15">
        <v>77.286573685946195</v>
      </c>
      <c r="D23" s="16">
        <v>77.2853573416443</v>
      </c>
      <c r="E23" s="16">
        <v>70.505889717623006</v>
      </c>
      <c r="F23" s="16">
        <v>85.603487149069906</v>
      </c>
      <c r="G23" s="16">
        <v>80.909335691337503</v>
      </c>
      <c r="H23" s="16">
        <v>40.304297593012599</v>
      </c>
      <c r="I23" s="16">
        <v>38.430283788524598</v>
      </c>
      <c r="J23" s="16">
        <v>38.613700866699197</v>
      </c>
      <c r="K23" s="17">
        <v>77.466438293457003</v>
      </c>
      <c r="L23" s="3" t="s">
        <v>11</v>
      </c>
      <c r="M23">
        <v>68.75</v>
      </c>
      <c r="N23" s="1">
        <f t="shared" si="4"/>
        <v>8.5365736859461947</v>
      </c>
      <c r="O23" s="1">
        <f t="shared" si="5"/>
        <v>8.5353573416442998</v>
      </c>
      <c r="P23" s="1">
        <f t="shared" si="6"/>
        <v>1.7558897176230062</v>
      </c>
      <c r="Q23" s="1">
        <f t="shared" si="7"/>
        <v>16.853487149069906</v>
      </c>
      <c r="R23" s="1">
        <f t="shared" si="8"/>
        <v>12.159335691337503</v>
      </c>
      <c r="S23" s="1">
        <f t="shared" si="9"/>
        <v>28.445702406987401</v>
      </c>
      <c r="T23" s="1">
        <f t="shared" si="10"/>
        <v>30.319716211475402</v>
      </c>
      <c r="U23" s="1">
        <f t="shared" si="11"/>
        <v>30.136299133300803</v>
      </c>
      <c r="V23" s="1">
        <f t="shared" si="12"/>
        <v>8.7164382934570028</v>
      </c>
      <c r="W23" s="13">
        <f t="shared" si="13"/>
        <v>1.7558897176230062</v>
      </c>
      <c r="X23" s="8" t="str">
        <f t="shared" si="14"/>
        <v/>
      </c>
      <c r="Y23" s="9" t="str">
        <f t="shared" si="15"/>
        <v/>
      </c>
      <c r="Z23" s="9">
        <f t="shared" si="16"/>
        <v>1</v>
      </c>
      <c r="AA23" s="9" t="str">
        <f t="shared" si="17"/>
        <v/>
      </c>
      <c r="AB23" s="9" t="str">
        <f t="shared" si="18"/>
        <v/>
      </c>
      <c r="AC23" s="9" t="str">
        <f t="shared" si="19"/>
        <v/>
      </c>
      <c r="AD23" s="9" t="str">
        <f t="shared" si="20"/>
        <v/>
      </c>
      <c r="AE23" s="9" t="str">
        <f t="shared" si="21"/>
        <v/>
      </c>
      <c r="AF23" s="9" t="str">
        <f t="shared" si="22"/>
        <v/>
      </c>
      <c r="AG23" s="15" t="str">
        <f t="shared" si="23"/>
        <v/>
      </c>
      <c r="AH23" s="16" t="str">
        <f t="shared" si="23"/>
        <v/>
      </c>
      <c r="AI23" s="16">
        <f t="shared" si="23"/>
        <v>1</v>
      </c>
      <c r="AJ23" s="16" t="str">
        <f t="shared" si="23"/>
        <v/>
      </c>
      <c r="AK23" s="16" t="str">
        <f t="shared" si="23"/>
        <v/>
      </c>
      <c r="AL23" s="16" t="str">
        <f t="shared" si="23"/>
        <v/>
      </c>
      <c r="AM23" s="16" t="str">
        <f t="shared" si="23"/>
        <v/>
      </c>
      <c r="AN23" s="16" t="str">
        <f t="shared" si="23"/>
        <v/>
      </c>
      <c r="AO23" s="17" t="str">
        <f t="shared" si="23"/>
        <v/>
      </c>
      <c r="AP23" s="23">
        <f t="shared" si="24"/>
        <v>1</v>
      </c>
      <c r="AQ23" s="22">
        <f t="shared" si="24"/>
        <v>1</v>
      </c>
      <c r="AR23" s="22">
        <f t="shared" si="24"/>
        <v>1</v>
      </c>
      <c r="AS23" s="22" t="str">
        <f t="shared" si="24"/>
        <v/>
      </c>
      <c r="AT23" s="22" t="str">
        <f t="shared" si="24"/>
        <v/>
      </c>
      <c r="AU23" s="22" t="str">
        <f t="shared" si="24"/>
        <v/>
      </c>
      <c r="AV23" s="22" t="str">
        <f t="shared" si="24"/>
        <v/>
      </c>
      <c r="AW23" s="22" t="str">
        <f t="shared" si="24"/>
        <v/>
      </c>
      <c r="AX23" s="24">
        <f t="shared" si="24"/>
        <v>1</v>
      </c>
      <c r="AY23" s="23">
        <f t="shared" si="25"/>
        <v>1</v>
      </c>
      <c r="AZ23" s="22">
        <f t="shared" si="25"/>
        <v>1</v>
      </c>
      <c r="BA23" s="22">
        <f t="shared" si="25"/>
        <v>1</v>
      </c>
      <c r="BB23" s="22" t="str">
        <f t="shared" si="25"/>
        <v/>
      </c>
      <c r="BC23" s="22">
        <f t="shared" si="25"/>
        <v>1</v>
      </c>
      <c r="BD23" s="22" t="str">
        <f t="shared" si="25"/>
        <v/>
      </c>
      <c r="BE23" s="22" t="str">
        <f t="shared" si="25"/>
        <v/>
      </c>
      <c r="BF23" s="22" t="str">
        <f t="shared" si="25"/>
        <v/>
      </c>
      <c r="BG23" s="24">
        <f t="shared" si="25"/>
        <v>1</v>
      </c>
      <c r="BH23" s="22" t="str">
        <f t="shared" si="26"/>
        <v>enet</v>
      </c>
    </row>
    <row r="24" spans="1:60" x14ac:dyDescent="0.25">
      <c r="A24" t="s">
        <v>36</v>
      </c>
      <c r="B24" t="str">
        <f t="shared" si="3"/>
        <v>rf</v>
      </c>
      <c r="C24" s="15">
        <v>29.977030579735501</v>
      </c>
      <c r="D24" s="16">
        <v>29.976123410843901</v>
      </c>
      <c r="E24" s="16">
        <v>31.767341886098901</v>
      </c>
      <c r="F24" s="16">
        <v>38.5409871490698</v>
      </c>
      <c r="G24" s="16">
        <v>30.4257724520971</v>
      </c>
      <c r="H24" s="16">
        <v>58.898203383598499</v>
      </c>
      <c r="I24" s="16">
        <v>65.254251207676205</v>
      </c>
      <c r="J24" s="16">
        <v>38.334701538085902</v>
      </c>
      <c r="K24" s="17">
        <v>46.316516876220703</v>
      </c>
      <c r="L24" s="3" t="s">
        <v>11</v>
      </c>
      <c r="M24">
        <v>57</v>
      </c>
      <c r="N24" s="1">
        <f t="shared" si="4"/>
        <v>27.022969420264499</v>
      </c>
      <c r="O24" s="1">
        <f t="shared" si="5"/>
        <v>27.023876589156099</v>
      </c>
      <c r="P24" s="1">
        <f t="shared" si="6"/>
        <v>25.232658113901099</v>
      </c>
      <c r="Q24" s="1">
        <f t="shared" si="7"/>
        <v>18.4590128509302</v>
      </c>
      <c r="R24" s="1">
        <f t="shared" si="8"/>
        <v>26.5742275479029</v>
      </c>
      <c r="S24" s="1">
        <f t="shared" si="9"/>
        <v>1.8982033835984993</v>
      </c>
      <c r="T24" s="1">
        <f t="shared" si="10"/>
        <v>8.2542512076762051</v>
      </c>
      <c r="U24" s="1">
        <f t="shared" si="11"/>
        <v>18.665298461914098</v>
      </c>
      <c r="V24" s="1">
        <f t="shared" si="12"/>
        <v>10.683483123779297</v>
      </c>
      <c r="W24" s="13">
        <f t="shared" si="13"/>
        <v>1.8982033835984993</v>
      </c>
      <c r="X24" s="8" t="str">
        <f t="shared" si="14"/>
        <v/>
      </c>
      <c r="Y24" s="9" t="str">
        <f t="shared" si="15"/>
        <v/>
      </c>
      <c r="Z24" s="9" t="str">
        <f t="shared" si="16"/>
        <v/>
      </c>
      <c r="AA24" s="9" t="str">
        <f t="shared" si="17"/>
        <v/>
      </c>
      <c r="AB24" s="9" t="str">
        <f t="shared" si="18"/>
        <v/>
      </c>
      <c r="AC24" s="9">
        <f t="shared" si="19"/>
        <v>1</v>
      </c>
      <c r="AD24" s="9" t="str">
        <f t="shared" si="20"/>
        <v/>
      </c>
      <c r="AE24" s="9" t="str">
        <f t="shared" si="21"/>
        <v/>
      </c>
      <c r="AF24" s="9" t="str">
        <f t="shared" si="22"/>
        <v/>
      </c>
      <c r="AG24" s="15" t="str">
        <f t="shared" si="23"/>
        <v/>
      </c>
      <c r="AH24" s="16" t="str">
        <f t="shared" si="23"/>
        <v/>
      </c>
      <c r="AI24" s="16" t="str">
        <f t="shared" si="23"/>
        <v/>
      </c>
      <c r="AJ24" s="16" t="str">
        <f t="shared" si="23"/>
        <v/>
      </c>
      <c r="AK24" s="16" t="str">
        <f t="shared" si="23"/>
        <v/>
      </c>
      <c r="AL24" s="16">
        <f t="shared" si="23"/>
        <v>1</v>
      </c>
      <c r="AM24" s="16" t="str">
        <f t="shared" si="23"/>
        <v/>
      </c>
      <c r="AN24" s="16" t="str">
        <f t="shared" si="23"/>
        <v/>
      </c>
      <c r="AO24" s="17" t="str">
        <f t="shared" si="23"/>
        <v/>
      </c>
      <c r="AP24" s="23" t="str">
        <f t="shared" si="24"/>
        <v/>
      </c>
      <c r="AQ24" s="22" t="str">
        <f t="shared" si="24"/>
        <v/>
      </c>
      <c r="AR24" s="22" t="str">
        <f t="shared" si="24"/>
        <v/>
      </c>
      <c r="AS24" s="22" t="str">
        <f t="shared" si="24"/>
        <v/>
      </c>
      <c r="AT24" s="22" t="str">
        <f t="shared" si="24"/>
        <v/>
      </c>
      <c r="AU24" s="22">
        <f t="shared" si="24"/>
        <v>1</v>
      </c>
      <c r="AV24" s="22">
        <f t="shared" si="24"/>
        <v>1</v>
      </c>
      <c r="AW24" s="22" t="str">
        <f t="shared" si="24"/>
        <v/>
      </c>
      <c r="AX24" s="24" t="str">
        <f t="shared" si="24"/>
        <v/>
      </c>
      <c r="AY24" s="23" t="str">
        <f t="shared" si="25"/>
        <v/>
      </c>
      <c r="AZ24" s="22" t="str">
        <f t="shared" si="25"/>
        <v/>
      </c>
      <c r="BA24" s="22" t="str">
        <f t="shared" si="25"/>
        <v/>
      </c>
      <c r="BB24" s="22" t="str">
        <f t="shared" si="25"/>
        <v/>
      </c>
      <c r="BC24" s="22" t="str">
        <f t="shared" si="25"/>
        <v/>
      </c>
      <c r="BD24" s="22">
        <f t="shared" si="25"/>
        <v>1</v>
      </c>
      <c r="BE24" s="22">
        <f t="shared" si="25"/>
        <v>1</v>
      </c>
      <c r="BF24" s="22" t="str">
        <f t="shared" si="25"/>
        <v/>
      </c>
      <c r="BG24" s="24">
        <f t="shared" si="25"/>
        <v>1</v>
      </c>
      <c r="BH24" s="22" t="str">
        <f t="shared" si="26"/>
        <v>rf</v>
      </c>
    </row>
    <row r="25" spans="1:60" x14ac:dyDescent="0.25">
      <c r="A25" t="s">
        <v>37</v>
      </c>
      <c r="B25" t="str">
        <f t="shared" si="3"/>
        <v>Keras</v>
      </c>
      <c r="C25" s="15">
        <v>77.629066081862206</v>
      </c>
      <c r="D25" s="16">
        <v>77.626301979196896</v>
      </c>
      <c r="E25" s="16">
        <v>78.141809214968006</v>
      </c>
      <c r="F25" s="16">
        <v>84.992814182860101</v>
      </c>
      <c r="G25" s="16">
        <v>71.9036231173354</v>
      </c>
      <c r="H25" s="16">
        <v>68.563924627750097</v>
      </c>
      <c r="I25" s="16">
        <v>51.487512777817699</v>
      </c>
      <c r="J25" s="16">
        <v>70.728698730468807</v>
      </c>
      <c r="K25" s="17">
        <v>39.469364166259801</v>
      </c>
      <c r="L25" s="3" t="s">
        <v>11</v>
      </c>
      <c r="M25">
        <v>40</v>
      </c>
      <c r="N25" s="1">
        <f t="shared" si="4"/>
        <v>37.629066081862206</v>
      </c>
      <c r="O25" s="1">
        <f t="shared" si="5"/>
        <v>37.626301979196896</v>
      </c>
      <c r="P25" s="1">
        <f t="shared" si="6"/>
        <v>38.141809214968006</v>
      </c>
      <c r="Q25" s="1">
        <f t="shared" si="7"/>
        <v>44.992814182860101</v>
      </c>
      <c r="R25" s="1">
        <f t="shared" si="8"/>
        <v>31.9036231173354</v>
      </c>
      <c r="S25" s="1">
        <f t="shared" si="9"/>
        <v>28.563924627750097</v>
      </c>
      <c r="T25" s="1">
        <f t="shared" si="10"/>
        <v>11.487512777817699</v>
      </c>
      <c r="U25" s="1">
        <f t="shared" si="11"/>
        <v>30.728698730468807</v>
      </c>
      <c r="V25" s="1">
        <f t="shared" si="12"/>
        <v>0.53063583374019885</v>
      </c>
      <c r="W25" s="13">
        <f t="shared" si="13"/>
        <v>0.53063583374019885</v>
      </c>
      <c r="X25" s="8" t="str">
        <f t="shared" si="14"/>
        <v/>
      </c>
      <c r="Y25" s="9" t="str">
        <f t="shared" si="15"/>
        <v/>
      </c>
      <c r="Z25" s="9" t="str">
        <f t="shared" si="16"/>
        <v/>
      </c>
      <c r="AA25" s="9" t="str">
        <f t="shared" si="17"/>
        <v/>
      </c>
      <c r="AB25" s="9" t="str">
        <f t="shared" si="18"/>
        <v/>
      </c>
      <c r="AC25" s="9" t="str">
        <f t="shared" si="19"/>
        <v/>
      </c>
      <c r="AD25" s="9" t="str">
        <f t="shared" si="20"/>
        <v/>
      </c>
      <c r="AE25" s="9" t="str">
        <f t="shared" si="21"/>
        <v/>
      </c>
      <c r="AF25" s="9">
        <f t="shared" si="22"/>
        <v>1</v>
      </c>
      <c r="AG25" s="15" t="str">
        <f t="shared" si="23"/>
        <v/>
      </c>
      <c r="AH25" s="16" t="str">
        <f t="shared" si="23"/>
        <v/>
      </c>
      <c r="AI25" s="16" t="str">
        <f t="shared" si="23"/>
        <v/>
      </c>
      <c r="AJ25" s="16" t="str">
        <f t="shared" si="23"/>
        <v/>
      </c>
      <c r="AK25" s="16" t="str">
        <f t="shared" si="23"/>
        <v/>
      </c>
      <c r="AL25" s="16" t="str">
        <f t="shared" si="23"/>
        <v/>
      </c>
      <c r="AM25" s="16" t="str">
        <f t="shared" si="23"/>
        <v/>
      </c>
      <c r="AN25" s="16" t="str">
        <f t="shared" si="23"/>
        <v/>
      </c>
      <c r="AO25" s="17">
        <f t="shared" si="23"/>
        <v>1</v>
      </c>
      <c r="AP25" s="23" t="str">
        <f t="shared" si="24"/>
        <v/>
      </c>
      <c r="AQ25" s="22" t="str">
        <f t="shared" si="24"/>
        <v/>
      </c>
      <c r="AR25" s="22" t="str">
        <f t="shared" si="24"/>
        <v/>
      </c>
      <c r="AS25" s="22" t="str">
        <f t="shared" si="24"/>
        <v/>
      </c>
      <c r="AT25" s="22" t="str">
        <f t="shared" si="24"/>
        <v/>
      </c>
      <c r="AU25" s="22" t="str">
        <f t="shared" si="24"/>
        <v/>
      </c>
      <c r="AV25" s="22" t="str">
        <f t="shared" si="24"/>
        <v/>
      </c>
      <c r="AW25" s="22" t="str">
        <f t="shared" si="24"/>
        <v/>
      </c>
      <c r="AX25" s="24">
        <f t="shared" si="24"/>
        <v>1</v>
      </c>
      <c r="AY25" s="23" t="str">
        <f t="shared" si="25"/>
        <v/>
      </c>
      <c r="AZ25" s="22" t="str">
        <f t="shared" si="25"/>
        <v/>
      </c>
      <c r="BA25" s="22" t="str">
        <f t="shared" si="25"/>
        <v/>
      </c>
      <c r="BB25" s="22" t="str">
        <f t="shared" si="25"/>
        <v/>
      </c>
      <c r="BC25" s="22" t="str">
        <f t="shared" si="25"/>
        <v/>
      </c>
      <c r="BD25" s="22" t="str">
        <f t="shared" si="25"/>
        <v/>
      </c>
      <c r="BE25" s="22">
        <f t="shared" si="25"/>
        <v>1</v>
      </c>
      <c r="BF25" s="22" t="str">
        <f t="shared" si="25"/>
        <v/>
      </c>
      <c r="BG25" s="24">
        <f t="shared" si="25"/>
        <v>1</v>
      </c>
      <c r="BH25" s="22" t="str">
        <f t="shared" si="26"/>
        <v>Keras</v>
      </c>
    </row>
    <row r="26" spans="1:60" x14ac:dyDescent="0.25">
      <c r="A26" t="s">
        <v>38</v>
      </c>
      <c r="B26" t="str">
        <f t="shared" si="3"/>
        <v>gbm</v>
      </c>
      <c r="C26" s="15">
        <v>56.005510175044499</v>
      </c>
      <c r="D26" s="16">
        <v>56.004148939469097</v>
      </c>
      <c r="E26" s="16">
        <v>54.100911952983502</v>
      </c>
      <c r="F26" s="16">
        <v>53.7701538157364</v>
      </c>
      <c r="G26" s="16">
        <v>70.641009223865098</v>
      </c>
      <c r="H26" s="16">
        <v>52.796982367815602</v>
      </c>
      <c r="I26" s="16">
        <v>26.502755419520199</v>
      </c>
      <c r="J26" s="16">
        <v>26.682399749755898</v>
      </c>
      <c r="K26" s="17">
        <v>34.382736206054702</v>
      </c>
      <c r="L26" s="3" t="s">
        <v>11</v>
      </c>
      <c r="M26">
        <v>15.25</v>
      </c>
      <c r="N26" s="1">
        <f t="shared" si="4"/>
        <v>40.755510175044499</v>
      </c>
      <c r="O26" s="1">
        <f t="shared" si="5"/>
        <v>40.754148939469097</v>
      </c>
      <c r="P26" s="1">
        <f t="shared" si="6"/>
        <v>38.850911952983502</v>
      </c>
      <c r="Q26" s="1">
        <f t="shared" si="7"/>
        <v>38.5201538157364</v>
      </c>
      <c r="R26" s="1">
        <f t="shared" si="8"/>
        <v>55.391009223865098</v>
      </c>
      <c r="S26" s="1">
        <f t="shared" si="9"/>
        <v>37.546982367815602</v>
      </c>
      <c r="T26" s="1">
        <f t="shared" si="10"/>
        <v>11.252755419520199</v>
      </c>
      <c r="U26" s="1">
        <f t="shared" si="11"/>
        <v>11.432399749755898</v>
      </c>
      <c r="V26" s="1">
        <f t="shared" si="12"/>
        <v>19.132736206054702</v>
      </c>
      <c r="W26" s="13">
        <f t="shared" si="13"/>
        <v>11.252755419520199</v>
      </c>
      <c r="X26" s="8" t="str">
        <f t="shared" si="14"/>
        <v/>
      </c>
      <c r="Y26" s="9" t="str">
        <f t="shared" si="15"/>
        <v/>
      </c>
      <c r="Z26" s="9" t="str">
        <f t="shared" si="16"/>
        <v/>
      </c>
      <c r="AA26" s="9" t="str">
        <f t="shared" si="17"/>
        <v/>
      </c>
      <c r="AB26" s="9" t="str">
        <f t="shared" si="18"/>
        <v/>
      </c>
      <c r="AC26" s="9" t="str">
        <f t="shared" si="19"/>
        <v/>
      </c>
      <c r="AD26" s="9">
        <f t="shared" si="20"/>
        <v>1</v>
      </c>
      <c r="AE26" s="9" t="str">
        <f t="shared" si="21"/>
        <v/>
      </c>
      <c r="AF26" s="9" t="str">
        <f t="shared" si="22"/>
        <v/>
      </c>
      <c r="AG26" s="15" t="str">
        <f t="shared" si="23"/>
        <v/>
      </c>
      <c r="AH26" s="16" t="str">
        <f t="shared" si="23"/>
        <v/>
      </c>
      <c r="AI26" s="16" t="str">
        <f t="shared" si="23"/>
        <v/>
      </c>
      <c r="AJ26" s="16" t="str">
        <f t="shared" si="23"/>
        <v/>
      </c>
      <c r="AK26" s="16" t="str">
        <f t="shared" si="23"/>
        <v/>
      </c>
      <c r="AL26" s="16" t="str">
        <f t="shared" si="23"/>
        <v/>
      </c>
      <c r="AM26" s="16" t="str">
        <f t="shared" si="23"/>
        <v/>
      </c>
      <c r="AN26" s="16" t="str">
        <f t="shared" si="23"/>
        <v/>
      </c>
      <c r="AO26" s="17" t="str">
        <f t="shared" si="23"/>
        <v/>
      </c>
      <c r="AP26" s="23" t="str">
        <f t="shared" si="24"/>
        <v/>
      </c>
      <c r="AQ26" s="22" t="str">
        <f t="shared" si="24"/>
        <v/>
      </c>
      <c r="AR26" s="22" t="str">
        <f t="shared" si="24"/>
        <v/>
      </c>
      <c r="AS26" s="22" t="str">
        <f t="shared" si="24"/>
        <v/>
      </c>
      <c r="AT26" s="22" t="str">
        <f t="shared" si="24"/>
        <v/>
      </c>
      <c r="AU26" s="22" t="str">
        <f t="shared" si="24"/>
        <v/>
      </c>
      <c r="AV26" s="22" t="str">
        <f t="shared" si="24"/>
        <v/>
      </c>
      <c r="AW26" s="22" t="str">
        <f t="shared" si="24"/>
        <v/>
      </c>
      <c r="AX26" s="24" t="str">
        <f t="shared" si="24"/>
        <v/>
      </c>
      <c r="AY26" s="23" t="str">
        <f t="shared" si="25"/>
        <v/>
      </c>
      <c r="AZ26" s="22" t="str">
        <f t="shared" si="25"/>
        <v/>
      </c>
      <c r="BA26" s="22" t="str">
        <f t="shared" si="25"/>
        <v/>
      </c>
      <c r="BB26" s="22" t="str">
        <f t="shared" si="25"/>
        <v/>
      </c>
      <c r="BC26" s="22" t="str">
        <f t="shared" si="25"/>
        <v/>
      </c>
      <c r="BD26" s="22" t="str">
        <f t="shared" si="25"/>
        <v/>
      </c>
      <c r="BE26" s="22">
        <f t="shared" si="25"/>
        <v>1</v>
      </c>
      <c r="BF26" s="22">
        <f t="shared" si="25"/>
        <v>1</v>
      </c>
      <c r="BG26" s="24" t="str">
        <f t="shared" si="25"/>
        <v/>
      </c>
      <c r="BH26" s="22" t="str">
        <f t="shared" si="26"/>
        <v>gbm</v>
      </c>
    </row>
    <row r="27" spans="1:60" x14ac:dyDescent="0.25">
      <c r="A27" t="s">
        <v>39</v>
      </c>
      <c r="B27" t="str">
        <f t="shared" si="3"/>
        <v>Keras</v>
      </c>
      <c r="C27" s="15">
        <v>20.045573164565599</v>
      </c>
      <c r="D27" s="16">
        <v>20.0434038810922</v>
      </c>
      <c r="E27" s="16">
        <v>21.1218494735669</v>
      </c>
      <c r="F27" s="16">
        <v>27.1713871579135</v>
      </c>
      <c r="G27" s="16">
        <v>13.178093263206801</v>
      </c>
      <c r="H27" s="16">
        <v>24.853935206984701</v>
      </c>
      <c r="I27" s="16">
        <v>24.569113039670398</v>
      </c>
      <c r="J27" s="16">
        <v>26.608400344848601</v>
      </c>
      <c r="K27" s="17">
        <v>17.827417373657202</v>
      </c>
      <c r="L27" s="3" t="s">
        <v>11</v>
      </c>
      <c r="M27">
        <v>16</v>
      </c>
      <c r="N27" s="1">
        <f t="shared" si="4"/>
        <v>4.0455731645655995</v>
      </c>
      <c r="O27" s="1">
        <f t="shared" si="5"/>
        <v>4.0434038810921997</v>
      </c>
      <c r="P27" s="1">
        <f t="shared" si="6"/>
        <v>5.1218494735669005</v>
      </c>
      <c r="Q27" s="1">
        <f t="shared" si="7"/>
        <v>11.1713871579135</v>
      </c>
      <c r="R27" s="1">
        <f t="shared" si="8"/>
        <v>2.8219067367931991</v>
      </c>
      <c r="S27" s="1">
        <f t="shared" si="9"/>
        <v>8.8539352069847013</v>
      </c>
      <c r="T27" s="1">
        <f t="shared" si="10"/>
        <v>8.5691130396703983</v>
      </c>
      <c r="U27" s="1">
        <f t="shared" si="11"/>
        <v>10.608400344848601</v>
      </c>
      <c r="V27" s="1">
        <f t="shared" si="12"/>
        <v>1.8274173736572017</v>
      </c>
      <c r="W27" s="13">
        <f t="shared" si="13"/>
        <v>1.8274173736572017</v>
      </c>
      <c r="X27" s="8" t="str">
        <f t="shared" si="14"/>
        <v/>
      </c>
      <c r="Y27" s="9" t="str">
        <f t="shared" si="15"/>
        <v/>
      </c>
      <c r="Z27" s="9" t="str">
        <f t="shared" si="16"/>
        <v/>
      </c>
      <c r="AA27" s="9" t="str">
        <f t="shared" si="17"/>
        <v/>
      </c>
      <c r="AB27" s="9" t="str">
        <f t="shared" si="18"/>
        <v/>
      </c>
      <c r="AC27" s="9" t="str">
        <f t="shared" si="19"/>
        <v/>
      </c>
      <c r="AD27" s="9" t="str">
        <f t="shared" si="20"/>
        <v/>
      </c>
      <c r="AE27" s="9" t="str">
        <f t="shared" si="21"/>
        <v/>
      </c>
      <c r="AF27" s="9">
        <f t="shared" si="22"/>
        <v>1</v>
      </c>
      <c r="AG27" s="15">
        <f t="shared" si="23"/>
        <v>1</v>
      </c>
      <c r="AH27" s="16">
        <f t="shared" si="23"/>
        <v>1</v>
      </c>
      <c r="AI27" s="16" t="str">
        <f t="shared" si="23"/>
        <v/>
      </c>
      <c r="AJ27" s="16" t="str">
        <f t="shared" si="23"/>
        <v/>
      </c>
      <c r="AK27" s="16">
        <f t="shared" si="23"/>
        <v>1</v>
      </c>
      <c r="AL27" s="16" t="str">
        <f t="shared" si="23"/>
        <v/>
      </c>
      <c r="AM27" s="16" t="str">
        <f t="shared" si="23"/>
        <v/>
      </c>
      <c r="AN27" s="16" t="str">
        <f t="shared" si="23"/>
        <v/>
      </c>
      <c r="AO27" s="17">
        <f t="shared" si="23"/>
        <v>1</v>
      </c>
      <c r="AP27" s="23">
        <f t="shared" si="24"/>
        <v>1</v>
      </c>
      <c r="AQ27" s="22">
        <f t="shared" si="24"/>
        <v>1</v>
      </c>
      <c r="AR27" s="22">
        <f t="shared" si="24"/>
        <v>1</v>
      </c>
      <c r="AS27" s="22" t="str">
        <f t="shared" si="24"/>
        <v/>
      </c>
      <c r="AT27" s="22">
        <f t="shared" si="24"/>
        <v>1</v>
      </c>
      <c r="AU27" s="22">
        <f t="shared" si="24"/>
        <v>1</v>
      </c>
      <c r="AV27" s="22">
        <f t="shared" si="24"/>
        <v>1</v>
      </c>
      <c r="AW27" s="22" t="str">
        <f t="shared" si="24"/>
        <v/>
      </c>
      <c r="AX27" s="24">
        <f t="shared" si="24"/>
        <v>1</v>
      </c>
      <c r="AY27" s="23">
        <f t="shared" si="25"/>
        <v>1</v>
      </c>
      <c r="AZ27" s="22">
        <f t="shared" si="25"/>
        <v>1</v>
      </c>
      <c r="BA27" s="22">
        <f t="shared" si="25"/>
        <v>1</v>
      </c>
      <c r="BB27" s="22">
        <f t="shared" si="25"/>
        <v>1</v>
      </c>
      <c r="BC27" s="22">
        <f t="shared" si="25"/>
        <v>1</v>
      </c>
      <c r="BD27" s="22">
        <f t="shared" si="25"/>
        <v>1</v>
      </c>
      <c r="BE27" s="22">
        <f t="shared" si="25"/>
        <v>1</v>
      </c>
      <c r="BF27" s="22">
        <f t="shared" si="25"/>
        <v>1</v>
      </c>
      <c r="BG27" s="24">
        <f t="shared" si="25"/>
        <v>1</v>
      </c>
      <c r="BH27" s="22" t="str">
        <f t="shared" si="26"/>
        <v>Keras</v>
      </c>
    </row>
    <row r="28" spans="1:60" x14ac:dyDescent="0.25">
      <c r="A28" t="s">
        <v>40</v>
      </c>
      <c r="B28" t="str">
        <f t="shared" si="3"/>
        <v>gbm</v>
      </c>
      <c r="C28" s="15">
        <v>57.468236150227099</v>
      </c>
      <c r="D28" s="16">
        <v>57.467140502710798</v>
      </c>
      <c r="E28" s="16">
        <v>56.557258711536001</v>
      </c>
      <c r="F28" s="16">
        <v>59.123640964806498</v>
      </c>
      <c r="G28" s="16">
        <v>74.654707713389101</v>
      </c>
      <c r="H28" s="16">
        <v>52.7542261568694</v>
      </c>
      <c r="I28" s="16">
        <v>29.031093907606</v>
      </c>
      <c r="J28" s="16">
        <v>52.001998901367202</v>
      </c>
      <c r="K28" s="17">
        <v>40.951370239257798</v>
      </c>
      <c r="L28" s="3" t="s">
        <v>11</v>
      </c>
      <c r="M28">
        <v>26</v>
      </c>
      <c r="N28" s="1">
        <f t="shared" si="4"/>
        <v>31.468236150227099</v>
      </c>
      <c r="O28" s="1">
        <f t="shared" si="5"/>
        <v>31.467140502710798</v>
      </c>
      <c r="P28" s="1">
        <f t="shared" si="6"/>
        <v>30.557258711536001</v>
      </c>
      <c r="Q28" s="1">
        <f t="shared" si="7"/>
        <v>33.123640964806498</v>
      </c>
      <c r="R28" s="1">
        <f t="shared" si="8"/>
        <v>48.654707713389101</v>
      </c>
      <c r="S28" s="1">
        <f t="shared" si="9"/>
        <v>26.7542261568694</v>
      </c>
      <c r="T28" s="1">
        <f t="shared" si="10"/>
        <v>3.0310939076059995</v>
      </c>
      <c r="U28" s="1">
        <f t="shared" si="11"/>
        <v>26.001998901367202</v>
      </c>
      <c r="V28" s="1">
        <f t="shared" si="12"/>
        <v>14.951370239257798</v>
      </c>
      <c r="W28" s="13">
        <f t="shared" si="13"/>
        <v>3.0310939076059995</v>
      </c>
      <c r="X28" s="8" t="str">
        <f t="shared" si="14"/>
        <v/>
      </c>
      <c r="Y28" s="9" t="str">
        <f t="shared" si="15"/>
        <v/>
      </c>
      <c r="Z28" s="9" t="str">
        <f t="shared" si="16"/>
        <v/>
      </c>
      <c r="AA28" s="9" t="str">
        <f t="shared" si="17"/>
        <v/>
      </c>
      <c r="AB28" s="9" t="str">
        <f t="shared" si="18"/>
        <v/>
      </c>
      <c r="AC28" s="9" t="str">
        <f t="shared" si="19"/>
        <v/>
      </c>
      <c r="AD28" s="9">
        <f t="shared" si="20"/>
        <v>1</v>
      </c>
      <c r="AE28" s="9" t="str">
        <f t="shared" si="21"/>
        <v/>
      </c>
      <c r="AF28" s="9" t="str">
        <f t="shared" si="22"/>
        <v/>
      </c>
      <c r="AG28" s="15" t="str">
        <f t="shared" si="23"/>
        <v/>
      </c>
      <c r="AH28" s="16" t="str">
        <f t="shared" si="23"/>
        <v/>
      </c>
      <c r="AI28" s="16" t="str">
        <f t="shared" si="23"/>
        <v/>
      </c>
      <c r="AJ28" s="16" t="str">
        <f t="shared" si="23"/>
        <v/>
      </c>
      <c r="AK28" s="16" t="str">
        <f t="shared" si="23"/>
        <v/>
      </c>
      <c r="AL28" s="16" t="str">
        <f t="shared" si="23"/>
        <v/>
      </c>
      <c r="AM28" s="16">
        <f t="shared" si="23"/>
        <v>1</v>
      </c>
      <c r="AN28" s="16" t="str">
        <f t="shared" si="23"/>
        <v/>
      </c>
      <c r="AO28" s="17" t="str">
        <f t="shared" si="23"/>
        <v/>
      </c>
      <c r="AP28" s="23" t="str">
        <f t="shared" si="24"/>
        <v/>
      </c>
      <c r="AQ28" s="22" t="str">
        <f t="shared" si="24"/>
        <v/>
      </c>
      <c r="AR28" s="22" t="str">
        <f t="shared" si="24"/>
        <v/>
      </c>
      <c r="AS28" s="22" t="str">
        <f t="shared" si="24"/>
        <v/>
      </c>
      <c r="AT28" s="22" t="str">
        <f t="shared" si="24"/>
        <v/>
      </c>
      <c r="AU28" s="22" t="str">
        <f t="shared" si="24"/>
        <v/>
      </c>
      <c r="AV28" s="22">
        <f t="shared" si="24"/>
        <v>1</v>
      </c>
      <c r="AW28" s="22" t="str">
        <f t="shared" si="24"/>
        <v/>
      </c>
      <c r="AX28" s="24" t="str">
        <f t="shared" si="24"/>
        <v/>
      </c>
      <c r="AY28" s="23" t="str">
        <f t="shared" si="25"/>
        <v/>
      </c>
      <c r="AZ28" s="22" t="str">
        <f t="shared" si="25"/>
        <v/>
      </c>
      <c r="BA28" s="22" t="str">
        <f t="shared" si="25"/>
        <v/>
      </c>
      <c r="BB28" s="22" t="str">
        <f t="shared" si="25"/>
        <v/>
      </c>
      <c r="BC28" s="22" t="str">
        <f t="shared" si="25"/>
        <v/>
      </c>
      <c r="BD28" s="22" t="str">
        <f t="shared" si="25"/>
        <v/>
      </c>
      <c r="BE28" s="22">
        <f t="shared" si="25"/>
        <v>1</v>
      </c>
      <c r="BF28" s="22" t="str">
        <f t="shared" si="25"/>
        <v/>
      </c>
      <c r="BG28" s="24">
        <f t="shared" si="25"/>
        <v>1</v>
      </c>
      <c r="BH28" s="22" t="str">
        <f t="shared" si="26"/>
        <v>gbm</v>
      </c>
    </row>
    <row r="29" spans="1:60" x14ac:dyDescent="0.25">
      <c r="A29" t="s">
        <v>41</v>
      </c>
      <c r="B29" t="str">
        <f t="shared" si="3"/>
        <v>svm</v>
      </c>
      <c r="C29" s="15">
        <v>19.756521371527</v>
      </c>
      <c r="D29" s="16">
        <v>19.751687188286201</v>
      </c>
      <c r="E29" s="16">
        <v>20.728655696067101</v>
      </c>
      <c r="F29" s="16">
        <v>25.152295032386199</v>
      </c>
      <c r="G29" s="16">
        <v>11.937483404052999</v>
      </c>
      <c r="H29" s="16">
        <v>23.270813660321</v>
      </c>
      <c r="I29" s="16">
        <v>29.338561838290701</v>
      </c>
      <c r="J29" s="16">
        <v>24.818799972534201</v>
      </c>
      <c r="K29" s="17">
        <v>24.594558715820298</v>
      </c>
      <c r="L29" s="3" t="s">
        <v>11</v>
      </c>
      <c r="M29">
        <v>2</v>
      </c>
      <c r="N29" s="1">
        <f t="shared" si="4"/>
        <v>17.756521371527</v>
      </c>
      <c r="O29" s="1">
        <f t="shared" si="5"/>
        <v>17.751687188286201</v>
      </c>
      <c r="P29" s="1">
        <f t="shared" si="6"/>
        <v>18.728655696067101</v>
      </c>
      <c r="Q29" s="1">
        <f t="shared" si="7"/>
        <v>23.152295032386199</v>
      </c>
      <c r="R29" s="1">
        <f t="shared" si="8"/>
        <v>9.9374834040529993</v>
      </c>
      <c r="S29" s="1">
        <f t="shared" si="9"/>
        <v>21.270813660321</v>
      </c>
      <c r="T29" s="1">
        <f t="shared" si="10"/>
        <v>27.338561838290701</v>
      </c>
      <c r="U29" s="1">
        <f t="shared" si="11"/>
        <v>22.818799972534201</v>
      </c>
      <c r="V29" s="1">
        <f t="shared" si="12"/>
        <v>22.594558715820298</v>
      </c>
      <c r="W29" s="13">
        <f t="shared" si="13"/>
        <v>9.9374834040529993</v>
      </c>
      <c r="X29" s="8" t="str">
        <f t="shared" si="14"/>
        <v/>
      </c>
      <c r="Y29" s="9" t="str">
        <f t="shared" si="15"/>
        <v/>
      </c>
      <c r="Z29" s="9" t="str">
        <f t="shared" si="16"/>
        <v/>
      </c>
      <c r="AA29" s="9" t="str">
        <f t="shared" si="17"/>
        <v/>
      </c>
      <c r="AB29" s="9">
        <f t="shared" si="18"/>
        <v>1</v>
      </c>
      <c r="AC29" s="9" t="str">
        <f t="shared" si="19"/>
        <v/>
      </c>
      <c r="AD29" s="9" t="str">
        <f t="shared" si="20"/>
        <v/>
      </c>
      <c r="AE29" s="9" t="str">
        <f t="shared" si="21"/>
        <v/>
      </c>
      <c r="AF29" s="9" t="str">
        <f t="shared" si="22"/>
        <v/>
      </c>
      <c r="AG29" s="15" t="str">
        <f t="shared" si="23"/>
        <v/>
      </c>
      <c r="AH29" s="16" t="str">
        <f t="shared" si="23"/>
        <v/>
      </c>
      <c r="AI29" s="16" t="str">
        <f t="shared" si="23"/>
        <v/>
      </c>
      <c r="AJ29" s="16" t="str">
        <f t="shared" si="23"/>
        <v/>
      </c>
      <c r="AK29" s="16" t="str">
        <f t="shared" si="23"/>
        <v/>
      </c>
      <c r="AL29" s="16" t="str">
        <f t="shared" si="23"/>
        <v/>
      </c>
      <c r="AM29" s="16" t="str">
        <f t="shared" si="23"/>
        <v/>
      </c>
      <c r="AN29" s="16" t="str">
        <f t="shared" si="23"/>
        <v/>
      </c>
      <c r="AO29" s="17" t="str">
        <f t="shared" si="23"/>
        <v/>
      </c>
      <c r="AP29" s="23" t="str">
        <f t="shared" si="24"/>
        <v/>
      </c>
      <c r="AQ29" s="22" t="str">
        <f t="shared" si="24"/>
        <v/>
      </c>
      <c r="AR29" s="22" t="str">
        <f t="shared" si="24"/>
        <v/>
      </c>
      <c r="AS29" s="22" t="str">
        <f t="shared" si="24"/>
        <v/>
      </c>
      <c r="AT29" s="22">
        <f t="shared" si="24"/>
        <v>1</v>
      </c>
      <c r="AU29" s="22" t="str">
        <f t="shared" si="24"/>
        <v/>
      </c>
      <c r="AV29" s="22" t="str">
        <f t="shared" si="24"/>
        <v/>
      </c>
      <c r="AW29" s="22" t="str">
        <f t="shared" si="24"/>
        <v/>
      </c>
      <c r="AX29" s="24" t="str">
        <f t="shared" si="24"/>
        <v/>
      </c>
      <c r="AY29" s="23" t="str">
        <f t="shared" si="25"/>
        <v/>
      </c>
      <c r="AZ29" s="22" t="str">
        <f t="shared" si="25"/>
        <v/>
      </c>
      <c r="BA29" s="22" t="str">
        <f t="shared" si="25"/>
        <v/>
      </c>
      <c r="BB29" s="22" t="str">
        <f t="shared" si="25"/>
        <v/>
      </c>
      <c r="BC29" s="22">
        <f t="shared" si="25"/>
        <v>1</v>
      </c>
      <c r="BD29" s="22" t="str">
        <f t="shared" si="25"/>
        <v/>
      </c>
      <c r="BE29" s="22" t="str">
        <f t="shared" si="25"/>
        <v/>
      </c>
      <c r="BF29" s="22" t="str">
        <f t="shared" si="25"/>
        <v/>
      </c>
      <c r="BG29" s="24" t="str">
        <f t="shared" si="25"/>
        <v/>
      </c>
      <c r="BH29" s="22" t="str">
        <f t="shared" si="26"/>
        <v>svm</v>
      </c>
    </row>
    <row r="30" spans="1:60" x14ac:dyDescent="0.25">
      <c r="A30" t="s">
        <v>54</v>
      </c>
      <c r="B30" t="str">
        <f t="shared" si="3"/>
        <v>Keras</v>
      </c>
      <c r="C30" s="15">
        <v>32.225379830560399</v>
      </c>
      <c r="D30" s="16">
        <v>32.224242870052301</v>
      </c>
      <c r="E30" s="16">
        <v>34.3448864351151</v>
      </c>
      <c r="F30" s="16">
        <v>39.163948596279702</v>
      </c>
      <c r="G30" s="16">
        <v>32.196304857513098</v>
      </c>
      <c r="H30" s="16">
        <v>26.642719954130399</v>
      </c>
      <c r="I30" s="16">
        <v>28.509699622526799</v>
      </c>
      <c r="J30" s="16">
        <v>38.691200256347699</v>
      </c>
      <c r="K30" s="17">
        <v>21.914714813232401</v>
      </c>
      <c r="L30" s="3" t="s">
        <v>11</v>
      </c>
      <c r="M30">
        <v>-3</v>
      </c>
      <c r="N30" s="1">
        <f t="shared" si="4"/>
        <v>35.225379830560399</v>
      </c>
      <c r="O30" s="1">
        <f t="shared" si="5"/>
        <v>35.224242870052301</v>
      </c>
      <c r="P30" s="1">
        <f t="shared" si="6"/>
        <v>37.3448864351151</v>
      </c>
      <c r="Q30" s="1">
        <f t="shared" si="7"/>
        <v>42.163948596279702</v>
      </c>
      <c r="R30" s="1">
        <f t="shared" si="8"/>
        <v>35.196304857513098</v>
      </c>
      <c r="S30" s="1">
        <f t="shared" si="9"/>
        <v>29.642719954130399</v>
      </c>
      <c r="T30" s="1">
        <f t="shared" si="10"/>
        <v>31.509699622526799</v>
      </c>
      <c r="U30" s="1">
        <f t="shared" si="11"/>
        <v>41.691200256347699</v>
      </c>
      <c r="V30" s="1">
        <f t="shared" si="12"/>
        <v>24.914714813232401</v>
      </c>
      <c r="W30" s="13">
        <f t="shared" si="13"/>
        <v>24.914714813232401</v>
      </c>
      <c r="X30" s="8" t="str">
        <f t="shared" si="14"/>
        <v/>
      </c>
      <c r="Y30" s="9" t="str">
        <f t="shared" si="15"/>
        <v/>
      </c>
      <c r="Z30" s="9" t="str">
        <f t="shared" si="16"/>
        <v/>
      </c>
      <c r="AA30" s="9" t="str">
        <f t="shared" si="17"/>
        <v/>
      </c>
      <c r="AB30" s="9" t="str">
        <f t="shared" si="18"/>
        <v/>
      </c>
      <c r="AC30" s="9" t="str">
        <f t="shared" si="19"/>
        <v/>
      </c>
      <c r="AD30" s="9" t="str">
        <f t="shared" si="20"/>
        <v/>
      </c>
      <c r="AE30" s="9" t="str">
        <f t="shared" si="21"/>
        <v/>
      </c>
      <c r="AF30" s="9">
        <f t="shared" si="22"/>
        <v>1</v>
      </c>
      <c r="AG30" s="15" t="str">
        <f t="shared" si="23"/>
        <v/>
      </c>
      <c r="AH30" s="16" t="str">
        <f t="shared" si="23"/>
        <v/>
      </c>
      <c r="AI30" s="16" t="str">
        <f t="shared" si="23"/>
        <v/>
      </c>
      <c r="AJ30" s="16" t="str">
        <f t="shared" si="23"/>
        <v/>
      </c>
      <c r="AK30" s="16" t="str">
        <f t="shared" si="23"/>
        <v/>
      </c>
      <c r="AL30" s="16" t="str">
        <f t="shared" si="23"/>
        <v/>
      </c>
      <c r="AM30" s="16" t="str">
        <f t="shared" si="23"/>
        <v/>
      </c>
      <c r="AN30" s="16" t="str">
        <f t="shared" si="23"/>
        <v/>
      </c>
      <c r="AO30" s="17" t="str">
        <f t="shared" si="23"/>
        <v/>
      </c>
      <c r="AP30" s="23" t="str">
        <f t="shared" si="24"/>
        <v/>
      </c>
      <c r="AQ30" s="22" t="str">
        <f t="shared" si="24"/>
        <v/>
      </c>
      <c r="AR30" s="22" t="str">
        <f t="shared" si="24"/>
        <v/>
      </c>
      <c r="AS30" s="22" t="str">
        <f t="shared" si="24"/>
        <v/>
      </c>
      <c r="AT30" s="22" t="str">
        <f t="shared" si="24"/>
        <v/>
      </c>
      <c r="AU30" s="22" t="str">
        <f t="shared" si="24"/>
        <v/>
      </c>
      <c r="AV30" s="22" t="str">
        <f t="shared" si="24"/>
        <v/>
      </c>
      <c r="AW30" s="22" t="str">
        <f t="shared" si="24"/>
        <v/>
      </c>
      <c r="AX30" s="24" t="str">
        <f t="shared" si="24"/>
        <v/>
      </c>
      <c r="AY30" s="23" t="str">
        <f t="shared" si="25"/>
        <v/>
      </c>
      <c r="AZ30" s="22" t="str">
        <f t="shared" si="25"/>
        <v/>
      </c>
      <c r="BA30" s="22" t="str">
        <f t="shared" si="25"/>
        <v/>
      </c>
      <c r="BB30" s="22" t="str">
        <f t="shared" si="25"/>
        <v/>
      </c>
      <c r="BC30" s="22" t="str">
        <f t="shared" si="25"/>
        <v/>
      </c>
      <c r="BD30" s="22" t="str">
        <f t="shared" si="25"/>
        <v/>
      </c>
      <c r="BE30" s="22" t="str">
        <f t="shared" si="25"/>
        <v/>
      </c>
      <c r="BF30" s="22" t="str">
        <f t="shared" si="25"/>
        <v/>
      </c>
      <c r="BG30" s="24" t="str">
        <f t="shared" si="25"/>
        <v/>
      </c>
      <c r="BH30" s="22" t="str">
        <f t="shared" si="26"/>
        <v>Keras</v>
      </c>
    </row>
    <row r="31" spans="1:60" x14ac:dyDescent="0.25">
      <c r="A31" t="s">
        <v>42</v>
      </c>
      <c r="B31" t="str">
        <f t="shared" si="3"/>
        <v>svm</v>
      </c>
      <c r="C31" s="15">
        <v>19.0424468761728</v>
      </c>
      <c r="D31" s="16">
        <v>19.0396952406584</v>
      </c>
      <c r="E31" s="16">
        <v>20.215626925621802</v>
      </c>
      <c r="F31" s="16">
        <v>25.179634665263499</v>
      </c>
      <c r="G31" s="16">
        <v>17.382002377892199</v>
      </c>
      <c r="H31" s="16">
        <v>23.997645035601298</v>
      </c>
      <c r="I31" s="16">
        <v>29.699140590712901</v>
      </c>
      <c r="J31" s="16">
        <v>24.2576007843018</v>
      </c>
      <c r="K31" s="17">
        <v>25.243087768554702</v>
      </c>
      <c r="L31" s="3" t="s">
        <v>11</v>
      </c>
      <c r="M31">
        <v>17</v>
      </c>
      <c r="N31" s="1">
        <f t="shared" si="4"/>
        <v>2.0424468761728001</v>
      </c>
      <c r="O31" s="1">
        <f t="shared" si="5"/>
        <v>2.0396952406583999</v>
      </c>
      <c r="P31" s="1">
        <f t="shared" si="6"/>
        <v>3.2156269256218017</v>
      </c>
      <c r="Q31" s="1">
        <f t="shared" si="7"/>
        <v>8.1796346652634995</v>
      </c>
      <c r="R31" s="1">
        <f t="shared" si="8"/>
        <v>0.38200237789219926</v>
      </c>
      <c r="S31" s="1">
        <f t="shared" si="9"/>
        <v>6.9976450356012982</v>
      </c>
      <c r="T31" s="1">
        <f t="shared" si="10"/>
        <v>12.699140590712901</v>
      </c>
      <c r="U31" s="1">
        <f t="shared" si="11"/>
        <v>7.2576007843018004</v>
      </c>
      <c r="V31" s="1">
        <f t="shared" si="12"/>
        <v>8.2430877685547017</v>
      </c>
      <c r="W31" s="13">
        <f t="shared" si="13"/>
        <v>0.38200237789219926</v>
      </c>
      <c r="X31" s="8" t="str">
        <f t="shared" si="14"/>
        <v/>
      </c>
      <c r="Y31" s="9" t="str">
        <f t="shared" si="15"/>
        <v/>
      </c>
      <c r="Z31" s="9" t="str">
        <f t="shared" si="16"/>
        <v/>
      </c>
      <c r="AA31" s="9" t="str">
        <f t="shared" si="17"/>
        <v/>
      </c>
      <c r="AB31" s="9">
        <f t="shared" si="18"/>
        <v>1</v>
      </c>
      <c r="AC31" s="9" t="str">
        <f t="shared" si="19"/>
        <v/>
      </c>
      <c r="AD31" s="9" t="str">
        <f t="shared" si="20"/>
        <v/>
      </c>
      <c r="AE31" s="9" t="str">
        <f t="shared" si="21"/>
        <v/>
      </c>
      <c r="AF31" s="9" t="str">
        <f t="shared" si="22"/>
        <v/>
      </c>
      <c r="AG31" s="15">
        <f t="shared" si="23"/>
        <v>1</v>
      </c>
      <c r="AH31" s="16">
        <f t="shared" si="23"/>
        <v>1</v>
      </c>
      <c r="AI31" s="16">
        <f t="shared" si="23"/>
        <v>1</v>
      </c>
      <c r="AJ31" s="16" t="str">
        <f t="shared" si="23"/>
        <v/>
      </c>
      <c r="AK31" s="16">
        <f t="shared" si="23"/>
        <v>1</v>
      </c>
      <c r="AL31" s="16" t="str">
        <f t="shared" si="23"/>
        <v/>
      </c>
      <c r="AM31" s="16" t="str">
        <f t="shared" si="23"/>
        <v/>
      </c>
      <c r="AN31" s="16" t="str">
        <f t="shared" si="23"/>
        <v/>
      </c>
      <c r="AO31" s="17" t="str">
        <f t="shared" si="23"/>
        <v/>
      </c>
      <c r="AP31" s="23">
        <f t="shared" si="24"/>
        <v>1</v>
      </c>
      <c r="AQ31" s="22">
        <f t="shared" si="24"/>
        <v>1</v>
      </c>
      <c r="AR31" s="22">
        <f t="shared" si="24"/>
        <v>1</v>
      </c>
      <c r="AS31" s="22">
        <f t="shared" si="24"/>
        <v>1</v>
      </c>
      <c r="AT31" s="22">
        <f t="shared" si="24"/>
        <v>1</v>
      </c>
      <c r="AU31" s="22">
        <f t="shared" si="24"/>
        <v>1</v>
      </c>
      <c r="AV31" s="22" t="str">
        <f t="shared" si="24"/>
        <v/>
      </c>
      <c r="AW31" s="22">
        <f t="shared" si="24"/>
        <v>1</v>
      </c>
      <c r="AX31" s="24">
        <f t="shared" si="24"/>
        <v>1</v>
      </c>
      <c r="AY31" s="23">
        <f t="shared" si="25"/>
        <v>1</v>
      </c>
      <c r="AZ31" s="22">
        <f t="shared" si="25"/>
        <v>1</v>
      </c>
      <c r="BA31" s="22">
        <f t="shared" si="25"/>
        <v>1</v>
      </c>
      <c r="BB31" s="22">
        <f t="shared" si="25"/>
        <v>1</v>
      </c>
      <c r="BC31" s="22">
        <f t="shared" si="25"/>
        <v>1</v>
      </c>
      <c r="BD31" s="22">
        <f t="shared" si="25"/>
        <v>1</v>
      </c>
      <c r="BE31" s="22">
        <f t="shared" si="25"/>
        <v>1</v>
      </c>
      <c r="BF31" s="22">
        <f t="shared" si="25"/>
        <v>1</v>
      </c>
      <c r="BG31" s="24">
        <f t="shared" si="25"/>
        <v>1</v>
      </c>
      <c r="BH31" s="22" t="str">
        <f t="shared" si="26"/>
        <v>svm</v>
      </c>
    </row>
    <row r="32" spans="1:60" x14ac:dyDescent="0.25">
      <c r="A32" t="s">
        <v>43</v>
      </c>
      <c r="B32" t="str">
        <f t="shared" si="3"/>
        <v>Keras</v>
      </c>
      <c r="C32" s="15">
        <v>24.195423712995499</v>
      </c>
      <c r="D32" s="16">
        <v>24.194757833845301</v>
      </c>
      <c r="E32" s="16">
        <v>25.1481288645133</v>
      </c>
      <c r="F32" s="16">
        <v>29.415307631473201</v>
      </c>
      <c r="G32" s="16">
        <v>22.317731915933901</v>
      </c>
      <c r="H32" s="16">
        <v>26.5030028515881</v>
      </c>
      <c r="I32" s="16">
        <v>28.466575934385599</v>
      </c>
      <c r="J32" s="16">
        <v>27.7747993469238</v>
      </c>
      <c r="K32" s="17">
        <v>29.5406379699707</v>
      </c>
      <c r="L32" s="3" t="s">
        <v>11</v>
      </c>
      <c r="M32">
        <v>50.25</v>
      </c>
      <c r="N32" s="1">
        <f t="shared" si="4"/>
        <v>26.054576287004501</v>
      </c>
      <c r="O32" s="1">
        <f t="shared" si="5"/>
        <v>26.055242166154699</v>
      </c>
      <c r="P32" s="1">
        <f t="shared" si="6"/>
        <v>25.1018711354867</v>
      </c>
      <c r="Q32" s="1">
        <f t="shared" si="7"/>
        <v>20.834692368526799</v>
      </c>
      <c r="R32" s="1">
        <f t="shared" si="8"/>
        <v>27.932268084066099</v>
      </c>
      <c r="S32" s="1">
        <f t="shared" si="9"/>
        <v>23.7469971484119</v>
      </c>
      <c r="T32" s="1">
        <f t="shared" si="10"/>
        <v>21.783424065614401</v>
      </c>
      <c r="U32" s="1">
        <f t="shared" si="11"/>
        <v>22.4752006530762</v>
      </c>
      <c r="V32" s="1">
        <f t="shared" si="12"/>
        <v>20.7093620300293</v>
      </c>
      <c r="W32" s="13">
        <f t="shared" si="13"/>
        <v>20.7093620300293</v>
      </c>
      <c r="X32" s="8" t="str">
        <f t="shared" si="14"/>
        <v/>
      </c>
      <c r="Y32" s="9" t="str">
        <f t="shared" si="15"/>
        <v/>
      </c>
      <c r="Z32" s="9" t="str">
        <f t="shared" si="16"/>
        <v/>
      </c>
      <c r="AA32" s="9" t="str">
        <f t="shared" si="17"/>
        <v/>
      </c>
      <c r="AB32" s="9" t="str">
        <f t="shared" si="18"/>
        <v/>
      </c>
      <c r="AC32" s="9" t="str">
        <f t="shared" si="19"/>
        <v/>
      </c>
      <c r="AD32" s="9" t="str">
        <f t="shared" si="20"/>
        <v/>
      </c>
      <c r="AE32" s="9" t="str">
        <f t="shared" si="21"/>
        <v/>
      </c>
      <c r="AF32" s="9">
        <f t="shared" si="22"/>
        <v>1</v>
      </c>
      <c r="AG32" s="15" t="str">
        <f t="shared" si="23"/>
        <v/>
      </c>
      <c r="AH32" s="16" t="str">
        <f t="shared" si="23"/>
        <v/>
      </c>
      <c r="AI32" s="16" t="str">
        <f t="shared" si="23"/>
        <v/>
      </c>
      <c r="AJ32" s="16" t="str">
        <f t="shared" si="23"/>
        <v/>
      </c>
      <c r="AK32" s="16" t="str">
        <f t="shared" si="23"/>
        <v/>
      </c>
      <c r="AL32" s="16" t="str">
        <f t="shared" si="23"/>
        <v/>
      </c>
      <c r="AM32" s="16" t="str">
        <f t="shared" si="23"/>
        <v/>
      </c>
      <c r="AN32" s="16" t="str">
        <f t="shared" si="23"/>
        <v/>
      </c>
      <c r="AO32" s="17" t="str">
        <f t="shared" si="23"/>
        <v/>
      </c>
      <c r="AP32" s="23" t="str">
        <f t="shared" si="24"/>
        <v/>
      </c>
      <c r="AQ32" s="22" t="str">
        <f t="shared" si="24"/>
        <v/>
      </c>
      <c r="AR32" s="22" t="str">
        <f t="shared" si="24"/>
        <v/>
      </c>
      <c r="AS32" s="22" t="str">
        <f t="shared" si="24"/>
        <v/>
      </c>
      <c r="AT32" s="22" t="str">
        <f t="shared" si="24"/>
        <v/>
      </c>
      <c r="AU32" s="22" t="str">
        <f t="shared" si="24"/>
        <v/>
      </c>
      <c r="AV32" s="22" t="str">
        <f t="shared" si="24"/>
        <v/>
      </c>
      <c r="AW32" s="22" t="str">
        <f t="shared" si="24"/>
        <v/>
      </c>
      <c r="AX32" s="24" t="str">
        <f t="shared" si="24"/>
        <v/>
      </c>
      <c r="AY32" s="23" t="str">
        <f t="shared" si="25"/>
        <v/>
      </c>
      <c r="AZ32" s="22" t="str">
        <f t="shared" si="25"/>
        <v/>
      </c>
      <c r="BA32" s="22" t="str">
        <f t="shared" si="25"/>
        <v/>
      </c>
      <c r="BB32" s="22" t="str">
        <f t="shared" si="25"/>
        <v/>
      </c>
      <c r="BC32" s="22" t="str">
        <f t="shared" si="25"/>
        <v/>
      </c>
      <c r="BD32" s="22" t="str">
        <f t="shared" si="25"/>
        <v/>
      </c>
      <c r="BE32" s="22" t="str">
        <f t="shared" si="25"/>
        <v/>
      </c>
      <c r="BF32" s="22" t="str">
        <f t="shared" si="25"/>
        <v/>
      </c>
      <c r="BG32" s="24" t="str">
        <f t="shared" si="25"/>
        <v/>
      </c>
      <c r="BH32" s="22" t="str">
        <f t="shared" si="26"/>
        <v>Keras</v>
      </c>
    </row>
    <row r="33" spans="1:60" x14ac:dyDescent="0.25">
      <c r="A33" t="s">
        <v>44</v>
      </c>
      <c r="B33" t="str">
        <f t="shared" si="3"/>
        <v>pls</v>
      </c>
      <c r="C33" s="15">
        <v>21.4703480830185</v>
      </c>
      <c r="D33" s="16">
        <v>21.467330970581099</v>
      </c>
      <c r="E33" s="16">
        <v>23.3638806802124</v>
      </c>
      <c r="F33" s="16">
        <v>30.492814182859899</v>
      </c>
      <c r="G33" s="16">
        <v>24.083654017988099</v>
      </c>
      <c r="H33" s="16">
        <v>31.017155053312301</v>
      </c>
      <c r="I33" s="16">
        <v>39.350975337281199</v>
      </c>
      <c r="J33" s="16">
        <v>38.8927001953125</v>
      </c>
      <c r="K33" s="17">
        <v>29.960536956787099</v>
      </c>
      <c r="L33" s="3" t="s">
        <v>11</v>
      </c>
      <c r="M33">
        <v>-7</v>
      </c>
      <c r="N33" s="1">
        <f t="shared" si="4"/>
        <v>28.4703480830185</v>
      </c>
      <c r="O33" s="1">
        <f t="shared" si="5"/>
        <v>28.467330970581099</v>
      </c>
      <c r="P33" s="1">
        <f t="shared" si="6"/>
        <v>30.3638806802124</v>
      </c>
      <c r="Q33" s="1">
        <f t="shared" si="7"/>
        <v>37.492814182859902</v>
      </c>
      <c r="R33" s="1">
        <f t="shared" si="8"/>
        <v>31.083654017988099</v>
      </c>
      <c r="S33" s="1">
        <f t="shared" si="9"/>
        <v>38.017155053312301</v>
      </c>
      <c r="T33" s="1">
        <f t="shared" si="10"/>
        <v>46.350975337281199</v>
      </c>
      <c r="U33" s="1">
        <f t="shared" si="11"/>
        <v>45.8927001953125</v>
      </c>
      <c r="V33" s="1">
        <f t="shared" si="12"/>
        <v>36.960536956787095</v>
      </c>
      <c r="W33" s="13">
        <f t="shared" si="13"/>
        <v>28.467330970581099</v>
      </c>
      <c r="X33" s="8" t="str">
        <f t="shared" si="14"/>
        <v/>
      </c>
      <c r="Y33" s="9">
        <f t="shared" si="15"/>
        <v>1</v>
      </c>
      <c r="Z33" s="9" t="str">
        <f t="shared" si="16"/>
        <v/>
      </c>
      <c r="AA33" s="9" t="str">
        <f t="shared" si="17"/>
        <v/>
      </c>
      <c r="AB33" s="9" t="str">
        <f t="shared" si="18"/>
        <v/>
      </c>
      <c r="AC33" s="9" t="str">
        <f t="shared" si="19"/>
        <v/>
      </c>
      <c r="AD33" s="9" t="str">
        <f t="shared" si="20"/>
        <v/>
      </c>
      <c r="AE33" s="9" t="str">
        <f t="shared" si="21"/>
        <v/>
      </c>
      <c r="AF33" s="9" t="str">
        <f t="shared" si="22"/>
        <v/>
      </c>
      <c r="AG33" s="15" t="str">
        <f t="shared" si="23"/>
        <v/>
      </c>
      <c r="AH33" s="16" t="str">
        <f t="shared" si="23"/>
        <v/>
      </c>
      <c r="AI33" s="16" t="str">
        <f t="shared" si="23"/>
        <v/>
      </c>
      <c r="AJ33" s="16" t="str">
        <f t="shared" si="23"/>
        <v/>
      </c>
      <c r="AK33" s="16" t="str">
        <f t="shared" si="23"/>
        <v/>
      </c>
      <c r="AL33" s="16" t="str">
        <f t="shared" si="23"/>
        <v/>
      </c>
      <c r="AM33" s="16" t="str">
        <f t="shared" si="23"/>
        <v/>
      </c>
      <c r="AN33" s="16" t="str">
        <f t="shared" si="23"/>
        <v/>
      </c>
      <c r="AO33" s="17" t="str">
        <f t="shared" si="23"/>
        <v/>
      </c>
      <c r="AP33" s="23" t="str">
        <f t="shared" si="24"/>
        <v/>
      </c>
      <c r="AQ33" s="22" t="str">
        <f t="shared" si="24"/>
        <v/>
      </c>
      <c r="AR33" s="22" t="str">
        <f t="shared" si="24"/>
        <v/>
      </c>
      <c r="AS33" s="22" t="str">
        <f t="shared" si="24"/>
        <v/>
      </c>
      <c r="AT33" s="22" t="str">
        <f t="shared" si="24"/>
        <v/>
      </c>
      <c r="AU33" s="22" t="str">
        <f t="shared" si="24"/>
        <v/>
      </c>
      <c r="AV33" s="22" t="str">
        <f t="shared" si="24"/>
        <v/>
      </c>
      <c r="AW33" s="22" t="str">
        <f t="shared" si="24"/>
        <v/>
      </c>
      <c r="AX33" s="24" t="str">
        <f t="shared" si="24"/>
        <v/>
      </c>
      <c r="AY33" s="23" t="str">
        <f t="shared" si="25"/>
        <v/>
      </c>
      <c r="AZ33" s="22" t="str">
        <f t="shared" si="25"/>
        <v/>
      </c>
      <c r="BA33" s="22" t="str">
        <f t="shared" si="25"/>
        <v/>
      </c>
      <c r="BB33" s="22" t="str">
        <f t="shared" si="25"/>
        <v/>
      </c>
      <c r="BC33" s="22" t="str">
        <f t="shared" si="25"/>
        <v/>
      </c>
      <c r="BD33" s="22" t="str">
        <f t="shared" si="25"/>
        <v/>
      </c>
      <c r="BE33" s="22" t="str">
        <f t="shared" si="25"/>
        <v/>
      </c>
      <c r="BF33" s="22" t="str">
        <f t="shared" si="25"/>
        <v/>
      </c>
      <c r="BG33" s="24" t="str">
        <f t="shared" si="25"/>
        <v/>
      </c>
      <c r="BH33" s="22" t="str">
        <f t="shared" si="26"/>
        <v>pls</v>
      </c>
    </row>
    <row r="34" spans="1:60" x14ac:dyDescent="0.25">
      <c r="A34" t="s">
        <v>45</v>
      </c>
      <c r="B34" t="str">
        <f t="shared" si="3"/>
        <v>gbm</v>
      </c>
      <c r="C34" s="15">
        <v>17.955219456511202</v>
      </c>
      <c r="D34" s="16">
        <v>17.9535490293542</v>
      </c>
      <c r="E34" s="16">
        <v>18.735483027642701</v>
      </c>
      <c r="F34" s="16">
        <v>27.1713871579135</v>
      </c>
      <c r="G34" s="16">
        <v>20.0881315128088</v>
      </c>
      <c r="H34" s="16">
        <v>24.044310537320499</v>
      </c>
      <c r="I34" s="16">
        <v>24.686179262173201</v>
      </c>
      <c r="J34" s="16">
        <v>25.703599929809599</v>
      </c>
      <c r="K34" s="17">
        <v>19.279354095458999</v>
      </c>
      <c r="L34" s="3" t="s">
        <v>11</v>
      </c>
      <c r="M34">
        <v>25</v>
      </c>
      <c r="N34" s="1">
        <f t="shared" si="4"/>
        <v>7.0447805434887982</v>
      </c>
      <c r="O34" s="1">
        <f t="shared" si="5"/>
        <v>7.0464509706458003</v>
      </c>
      <c r="P34" s="1">
        <f t="shared" si="6"/>
        <v>6.2645169723572991</v>
      </c>
      <c r="Q34" s="1">
        <f t="shared" si="7"/>
        <v>2.1713871579135002</v>
      </c>
      <c r="R34" s="1">
        <f t="shared" si="8"/>
        <v>4.9118684871911995</v>
      </c>
      <c r="S34" s="1">
        <f t="shared" si="9"/>
        <v>0.95568946267950139</v>
      </c>
      <c r="T34" s="1">
        <f t="shared" si="10"/>
        <v>0.31382073782679853</v>
      </c>
      <c r="U34" s="1">
        <f t="shared" si="11"/>
        <v>0.70359992980959873</v>
      </c>
      <c r="V34" s="1">
        <f t="shared" si="12"/>
        <v>5.7206459045410014</v>
      </c>
      <c r="W34" s="13">
        <f t="shared" si="13"/>
        <v>0.31382073782679853</v>
      </c>
      <c r="X34" s="8" t="str">
        <f t="shared" si="14"/>
        <v/>
      </c>
      <c r="Y34" s="9" t="str">
        <f t="shared" si="15"/>
        <v/>
      </c>
      <c r="Z34" s="9" t="str">
        <f t="shared" si="16"/>
        <v/>
      </c>
      <c r="AA34" s="9" t="str">
        <f t="shared" si="17"/>
        <v/>
      </c>
      <c r="AB34" s="9" t="str">
        <f t="shared" si="18"/>
        <v/>
      </c>
      <c r="AC34" s="9" t="str">
        <f t="shared" si="19"/>
        <v/>
      </c>
      <c r="AD34" s="9">
        <f t="shared" si="20"/>
        <v>1</v>
      </c>
      <c r="AE34" s="9" t="str">
        <f t="shared" si="21"/>
        <v/>
      </c>
      <c r="AF34" s="9" t="str">
        <f t="shared" si="22"/>
        <v/>
      </c>
      <c r="AG34" s="15" t="str">
        <f t="shared" si="23"/>
        <v/>
      </c>
      <c r="AH34" s="16" t="str">
        <f t="shared" si="23"/>
        <v/>
      </c>
      <c r="AI34" s="16" t="str">
        <f t="shared" si="23"/>
        <v/>
      </c>
      <c r="AJ34" s="16">
        <f t="shared" si="23"/>
        <v>1</v>
      </c>
      <c r="AK34" s="16">
        <f t="shared" si="23"/>
        <v>1</v>
      </c>
      <c r="AL34" s="16">
        <f t="shared" si="23"/>
        <v>1</v>
      </c>
      <c r="AM34" s="16">
        <f t="shared" si="23"/>
        <v>1</v>
      </c>
      <c r="AN34" s="16">
        <f t="shared" si="23"/>
        <v>1</v>
      </c>
      <c r="AO34" s="17" t="str">
        <f t="shared" si="23"/>
        <v/>
      </c>
      <c r="AP34" s="23">
        <f t="shared" si="24"/>
        <v>1</v>
      </c>
      <c r="AQ34" s="22">
        <f t="shared" si="24"/>
        <v>1</v>
      </c>
      <c r="AR34" s="22">
        <f t="shared" si="24"/>
        <v>1</v>
      </c>
      <c r="AS34" s="22">
        <f t="shared" si="24"/>
        <v>1</v>
      </c>
      <c r="AT34" s="22">
        <f t="shared" si="24"/>
        <v>1</v>
      </c>
      <c r="AU34" s="22">
        <f t="shared" si="24"/>
        <v>1</v>
      </c>
      <c r="AV34" s="22">
        <f t="shared" si="24"/>
        <v>1</v>
      </c>
      <c r="AW34" s="22">
        <f t="shared" si="24"/>
        <v>1</v>
      </c>
      <c r="AX34" s="24">
        <f t="shared" si="24"/>
        <v>1</v>
      </c>
      <c r="AY34" s="23">
        <f t="shared" si="25"/>
        <v>1</v>
      </c>
      <c r="AZ34" s="22">
        <f t="shared" si="25"/>
        <v>1</v>
      </c>
      <c r="BA34" s="22">
        <f t="shared" si="25"/>
        <v>1</v>
      </c>
      <c r="BB34" s="22">
        <f t="shared" si="25"/>
        <v>1</v>
      </c>
      <c r="BC34" s="22">
        <f t="shared" si="25"/>
        <v>1</v>
      </c>
      <c r="BD34" s="22">
        <f t="shared" si="25"/>
        <v>1</v>
      </c>
      <c r="BE34" s="22">
        <f t="shared" si="25"/>
        <v>1</v>
      </c>
      <c r="BF34" s="22">
        <f t="shared" si="25"/>
        <v>1</v>
      </c>
      <c r="BG34" s="24">
        <f t="shared" si="25"/>
        <v>1</v>
      </c>
      <c r="BH34" s="22" t="str">
        <f t="shared" si="26"/>
        <v>gbm</v>
      </c>
    </row>
    <row r="35" spans="1:60" x14ac:dyDescent="0.25">
      <c r="A35" t="s">
        <v>46</v>
      </c>
      <c r="B35" t="str">
        <f t="shared" si="3"/>
        <v>Keras</v>
      </c>
      <c r="C35" s="15">
        <v>36.518327670483202</v>
      </c>
      <c r="D35" s="16">
        <v>36.517200106572801</v>
      </c>
      <c r="E35" s="16">
        <v>37.383831798588702</v>
      </c>
      <c r="F35" s="16">
        <v>41.4289551476665</v>
      </c>
      <c r="G35" s="16">
        <v>39.7941303057328</v>
      </c>
      <c r="H35" s="16">
        <v>34.036727597505703</v>
      </c>
      <c r="I35" s="16">
        <v>35.307931895476102</v>
      </c>
      <c r="J35" s="16">
        <v>39.078701019287102</v>
      </c>
      <c r="K35" s="17">
        <v>53.395679473877003</v>
      </c>
      <c r="L35" s="3" t="s">
        <v>11</v>
      </c>
      <c r="M35">
        <v>52.75</v>
      </c>
      <c r="N35" s="1">
        <f t="shared" si="4"/>
        <v>16.231672329516798</v>
      </c>
      <c r="O35" s="1">
        <f t="shared" si="5"/>
        <v>16.232799893427199</v>
      </c>
      <c r="P35" s="1">
        <f t="shared" si="6"/>
        <v>15.366168201411298</v>
      </c>
      <c r="Q35" s="1">
        <f t="shared" si="7"/>
        <v>11.3210448523335</v>
      </c>
      <c r="R35" s="1">
        <f t="shared" si="8"/>
        <v>12.9558696942672</v>
      </c>
      <c r="S35" s="1">
        <f t="shared" si="9"/>
        <v>18.713272402494297</v>
      </c>
      <c r="T35" s="1">
        <f t="shared" si="10"/>
        <v>17.442068104523898</v>
      </c>
      <c r="U35" s="1">
        <f t="shared" si="11"/>
        <v>13.671298980712898</v>
      </c>
      <c r="V35" s="1">
        <f t="shared" si="12"/>
        <v>0.64567947387700286</v>
      </c>
      <c r="W35" s="13">
        <f t="shared" si="13"/>
        <v>0.64567947387700286</v>
      </c>
      <c r="X35" s="8" t="str">
        <f t="shared" si="14"/>
        <v/>
      </c>
      <c r="Y35" s="9" t="str">
        <f t="shared" si="15"/>
        <v/>
      </c>
      <c r="Z35" s="9" t="str">
        <f t="shared" si="16"/>
        <v/>
      </c>
      <c r="AA35" s="9" t="str">
        <f t="shared" si="17"/>
        <v/>
      </c>
      <c r="AB35" s="9" t="str">
        <f t="shared" si="18"/>
        <v/>
      </c>
      <c r="AC35" s="9" t="str">
        <f t="shared" si="19"/>
        <v/>
      </c>
      <c r="AD35" s="9" t="str">
        <f t="shared" si="20"/>
        <v/>
      </c>
      <c r="AE35" s="9" t="str">
        <f t="shared" si="21"/>
        <v/>
      </c>
      <c r="AF35" s="9">
        <f t="shared" si="22"/>
        <v>1</v>
      </c>
      <c r="AG35" s="15" t="str">
        <f t="shared" si="23"/>
        <v/>
      </c>
      <c r="AH35" s="16" t="str">
        <f t="shared" si="23"/>
        <v/>
      </c>
      <c r="AI35" s="16" t="str">
        <f t="shared" si="23"/>
        <v/>
      </c>
      <c r="AJ35" s="16" t="str">
        <f t="shared" si="23"/>
        <v/>
      </c>
      <c r="AK35" s="16" t="str">
        <f t="shared" si="23"/>
        <v/>
      </c>
      <c r="AL35" s="16" t="str">
        <f t="shared" si="23"/>
        <v/>
      </c>
      <c r="AM35" s="16" t="str">
        <f t="shared" si="23"/>
        <v/>
      </c>
      <c r="AN35" s="16" t="str">
        <f t="shared" si="23"/>
        <v/>
      </c>
      <c r="AO35" s="17">
        <f t="shared" si="23"/>
        <v>1</v>
      </c>
      <c r="AP35" s="23" t="str">
        <f t="shared" si="24"/>
        <v/>
      </c>
      <c r="AQ35" s="22" t="str">
        <f t="shared" si="24"/>
        <v/>
      </c>
      <c r="AR35" s="22" t="str">
        <f t="shared" si="24"/>
        <v/>
      </c>
      <c r="AS35" s="22" t="str">
        <f t="shared" si="24"/>
        <v/>
      </c>
      <c r="AT35" s="22" t="str">
        <f t="shared" si="24"/>
        <v/>
      </c>
      <c r="AU35" s="22" t="str">
        <f t="shared" si="24"/>
        <v/>
      </c>
      <c r="AV35" s="22" t="str">
        <f t="shared" si="24"/>
        <v/>
      </c>
      <c r="AW35" s="22" t="str">
        <f t="shared" si="24"/>
        <v/>
      </c>
      <c r="AX35" s="24">
        <f t="shared" si="24"/>
        <v>1</v>
      </c>
      <c r="AY35" s="23" t="str">
        <f t="shared" si="25"/>
        <v/>
      </c>
      <c r="AZ35" s="22" t="str">
        <f t="shared" si="25"/>
        <v/>
      </c>
      <c r="BA35" s="22" t="str">
        <f t="shared" si="25"/>
        <v/>
      </c>
      <c r="BB35" s="22">
        <f t="shared" si="25"/>
        <v>1</v>
      </c>
      <c r="BC35" s="22">
        <f t="shared" si="25"/>
        <v>1</v>
      </c>
      <c r="BD35" s="22" t="str">
        <f t="shared" si="25"/>
        <v/>
      </c>
      <c r="BE35" s="22" t="str">
        <f t="shared" si="25"/>
        <v/>
      </c>
      <c r="BF35" s="22">
        <f t="shared" si="25"/>
        <v>1</v>
      </c>
      <c r="BG35" s="24">
        <f t="shared" si="25"/>
        <v>1</v>
      </c>
      <c r="BH35" s="22" t="str">
        <f t="shared" si="26"/>
        <v>Keras</v>
      </c>
    </row>
    <row r="36" spans="1:60" x14ac:dyDescent="0.25">
      <c r="A36" t="s">
        <v>47</v>
      </c>
      <c r="B36" t="str">
        <f t="shared" si="3"/>
        <v>svm</v>
      </c>
      <c r="C36" s="15">
        <v>19.1077474169524</v>
      </c>
      <c r="D36" s="16">
        <v>19.108922306048601</v>
      </c>
      <c r="E36" s="16">
        <v>19.9468661695606</v>
      </c>
      <c r="F36" s="16">
        <v>27.1713871579135</v>
      </c>
      <c r="G36" s="16">
        <v>16.188306355377499</v>
      </c>
      <c r="H36" s="16">
        <v>17.319316161204199</v>
      </c>
      <c r="I36" s="16">
        <v>25.564011338865299</v>
      </c>
      <c r="J36" s="16">
        <v>23.566999435424801</v>
      </c>
      <c r="K36" s="17">
        <v>31.037792205810501</v>
      </c>
      <c r="L36" s="3" t="s">
        <v>11</v>
      </c>
      <c r="M36">
        <v>11</v>
      </c>
      <c r="N36" s="1">
        <f t="shared" si="4"/>
        <v>8.1077474169523995</v>
      </c>
      <c r="O36" s="1">
        <f t="shared" si="5"/>
        <v>8.1089223060486013</v>
      </c>
      <c r="P36" s="1">
        <f t="shared" si="6"/>
        <v>8.9468661695606002</v>
      </c>
      <c r="Q36" s="1">
        <f t="shared" si="7"/>
        <v>16.1713871579135</v>
      </c>
      <c r="R36" s="1">
        <f t="shared" si="8"/>
        <v>5.1883063553774988</v>
      </c>
      <c r="S36" s="1">
        <f t="shared" si="9"/>
        <v>6.319316161204199</v>
      </c>
      <c r="T36" s="1">
        <f t="shared" si="10"/>
        <v>14.564011338865299</v>
      </c>
      <c r="U36" s="1">
        <f t="shared" si="11"/>
        <v>12.566999435424801</v>
      </c>
      <c r="V36" s="1">
        <f t="shared" si="12"/>
        <v>20.037792205810501</v>
      </c>
      <c r="W36" s="13">
        <f t="shared" si="13"/>
        <v>5.1883063553774988</v>
      </c>
      <c r="X36" s="8" t="str">
        <f t="shared" si="14"/>
        <v/>
      </c>
      <c r="Y36" s="9" t="str">
        <f t="shared" si="15"/>
        <v/>
      </c>
      <c r="Z36" s="9" t="str">
        <f t="shared" si="16"/>
        <v/>
      </c>
      <c r="AA36" s="9" t="str">
        <f t="shared" si="17"/>
        <v/>
      </c>
      <c r="AB36" s="9">
        <f t="shared" si="18"/>
        <v>1</v>
      </c>
      <c r="AC36" s="9" t="str">
        <f t="shared" si="19"/>
        <v/>
      </c>
      <c r="AD36" s="9" t="str">
        <f t="shared" si="20"/>
        <v/>
      </c>
      <c r="AE36" s="9" t="str">
        <f t="shared" si="21"/>
        <v/>
      </c>
      <c r="AF36" s="9" t="str">
        <f t="shared" si="22"/>
        <v/>
      </c>
      <c r="AG36" s="15" t="str">
        <f t="shared" si="23"/>
        <v/>
      </c>
      <c r="AH36" s="16" t="str">
        <f t="shared" si="23"/>
        <v/>
      </c>
      <c r="AI36" s="16" t="str">
        <f t="shared" si="23"/>
        <v/>
      </c>
      <c r="AJ36" s="16" t="str">
        <f t="shared" si="23"/>
        <v/>
      </c>
      <c r="AK36" s="16" t="str">
        <f t="shared" si="23"/>
        <v/>
      </c>
      <c r="AL36" s="16" t="str">
        <f t="shared" si="23"/>
        <v/>
      </c>
      <c r="AM36" s="16" t="str">
        <f t="shared" si="23"/>
        <v/>
      </c>
      <c r="AN36" s="16" t="str">
        <f t="shared" si="23"/>
        <v/>
      </c>
      <c r="AO36" s="17" t="str">
        <f t="shared" si="23"/>
        <v/>
      </c>
      <c r="AP36" s="23">
        <f t="shared" si="24"/>
        <v>1</v>
      </c>
      <c r="AQ36" s="22">
        <f t="shared" si="24"/>
        <v>1</v>
      </c>
      <c r="AR36" s="22">
        <f t="shared" si="24"/>
        <v>1</v>
      </c>
      <c r="AS36" s="22" t="str">
        <f t="shared" si="24"/>
        <v/>
      </c>
      <c r="AT36" s="22">
        <f t="shared" si="24"/>
        <v>1</v>
      </c>
      <c r="AU36" s="22">
        <f t="shared" si="24"/>
        <v>1</v>
      </c>
      <c r="AV36" s="22" t="str">
        <f t="shared" si="24"/>
        <v/>
      </c>
      <c r="AW36" s="22" t="str">
        <f t="shared" si="24"/>
        <v/>
      </c>
      <c r="AX36" s="24" t="str">
        <f t="shared" si="24"/>
        <v/>
      </c>
      <c r="AY36" s="23">
        <f t="shared" si="25"/>
        <v>1</v>
      </c>
      <c r="AZ36" s="22">
        <f t="shared" si="25"/>
        <v>1</v>
      </c>
      <c r="BA36" s="22">
        <f t="shared" si="25"/>
        <v>1</v>
      </c>
      <c r="BB36" s="22" t="str">
        <f t="shared" si="25"/>
        <v/>
      </c>
      <c r="BC36" s="22">
        <f t="shared" si="25"/>
        <v>1</v>
      </c>
      <c r="BD36" s="22">
        <f t="shared" si="25"/>
        <v>1</v>
      </c>
      <c r="BE36" s="22">
        <f t="shared" si="25"/>
        <v>1</v>
      </c>
      <c r="BF36" s="22">
        <f t="shared" si="25"/>
        <v>1</v>
      </c>
      <c r="BG36" s="24" t="str">
        <f t="shared" si="25"/>
        <v/>
      </c>
      <c r="BH36" s="22" t="str">
        <f t="shared" si="26"/>
        <v>svm</v>
      </c>
    </row>
    <row r="37" spans="1:60" x14ac:dyDescent="0.25">
      <c r="A37" t="s">
        <v>48</v>
      </c>
      <c r="B37" t="str">
        <f t="shared" si="3"/>
        <v>linReg</v>
      </c>
      <c r="C37" s="15">
        <v>11.4855261567238</v>
      </c>
      <c r="D37" s="16">
        <v>11.4784083368948</v>
      </c>
      <c r="E37" s="16">
        <v>12.809515614698601</v>
      </c>
      <c r="F37" s="16">
        <v>27.1713871579135</v>
      </c>
      <c r="G37" s="16">
        <v>14.8886266467103</v>
      </c>
      <c r="H37" s="16">
        <v>23.008118538858099</v>
      </c>
      <c r="I37" s="16">
        <v>29.721489532870098</v>
      </c>
      <c r="J37" s="16">
        <v>28.2055988311768</v>
      </c>
      <c r="K37" s="17">
        <v>21.168806076049801</v>
      </c>
      <c r="L37" s="3" t="s">
        <v>11</v>
      </c>
      <c r="M37">
        <v>12</v>
      </c>
      <c r="N37" s="1">
        <f t="shared" si="4"/>
        <v>0.51447384327619972</v>
      </c>
      <c r="O37" s="1">
        <f t="shared" si="5"/>
        <v>0.5215916631052</v>
      </c>
      <c r="P37" s="1">
        <f t="shared" si="6"/>
        <v>0.80951561469860067</v>
      </c>
      <c r="Q37" s="1">
        <f t="shared" si="7"/>
        <v>15.1713871579135</v>
      </c>
      <c r="R37" s="1">
        <f t="shared" si="8"/>
        <v>2.8886266467102999</v>
      </c>
      <c r="S37" s="1">
        <f t="shared" si="9"/>
        <v>11.008118538858099</v>
      </c>
      <c r="T37" s="1">
        <f t="shared" si="10"/>
        <v>17.721489532870098</v>
      </c>
      <c r="U37" s="1">
        <f t="shared" si="11"/>
        <v>16.2055988311768</v>
      </c>
      <c r="V37" s="1">
        <f t="shared" si="12"/>
        <v>9.1688060760498011</v>
      </c>
      <c r="W37" s="13">
        <f t="shared" si="13"/>
        <v>0.51447384327619972</v>
      </c>
      <c r="X37" s="8">
        <f t="shared" si="14"/>
        <v>1</v>
      </c>
      <c r="Y37" s="9" t="str">
        <f t="shared" si="15"/>
        <v/>
      </c>
      <c r="Z37" s="9" t="str">
        <f t="shared" si="16"/>
        <v/>
      </c>
      <c r="AA37" s="9" t="str">
        <f t="shared" si="17"/>
        <v/>
      </c>
      <c r="AB37" s="9" t="str">
        <f t="shared" si="18"/>
        <v/>
      </c>
      <c r="AC37" s="9" t="str">
        <f t="shared" si="19"/>
        <v/>
      </c>
      <c r="AD37" s="9" t="str">
        <f t="shared" si="20"/>
        <v/>
      </c>
      <c r="AE37" s="9" t="str">
        <f t="shared" si="21"/>
        <v/>
      </c>
      <c r="AF37" s="9" t="str">
        <f t="shared" si="22"/>
        <v/>
      </c>
      <c r="AG37" s="15">
        <f t="shared" si="23"/>
        <v>1</v>
      </c>
      <c r="AH37" s="16">
        <f t="shared" si="23"/>
        <v>1</v>
      </c>
      <c r="AI37" s="16">
        <f t="shared" si="23"/>
        <v>1</v>
      </c>
      <c r="AJ37" s="16" t="str">
        <f t="shared" si="23"/>
        <v/>
      </c>
      <c r="AK37" s="16">
        <f t="shared" si="23"/>
        <v>1</v>
      </c>
      <c r="AL37" s="16" t="str">
        <f t="shared" si="23"/>
        <v/>
      </c>
      <c r="AM37" s="16" t="str">
        <f t="shared" si="23"/>
        <v/>
      </c>
      <c r="AN37" s="16" t="str">
        <f t="shared" si="23"/>
        <v/>
      </c>
      <c r="AO37" s="17" t="str">
        <f t="shared" si="23"/>
        <v/>
      </c>
      <c r="AP37" s="23">
        <f t="shared" si="24"/>
        <v>1</v>
      </c>
      <c r="AQ37" s="22">
        <f t="shared" si="24"/>
        <v>1</v>
      </c>
      <c r="AR37" s="22">
        <f t="shared" si="24"/>
        <v>1</v>
      </c>
      <c r="AS37" s="22" t="str">
        <f t="shared" si="24"/>
        <v/>
      </c>
      <c r="AT37" s="22">
        <f t="shared" si="24"/>
        <v>1</v>
      </c>
      <c r="AU37" s="22" t="str">
        <f t="shared" si="24"/>
        <v/>
      </c>
      <c r="AV37" s="22" t="str">
        <f t="shared" si="24"/>
        <v/>
      </c>
      <c r="AW37" s="22" t="str">
        <f t="shared" si="24"/>
        <v/>
      </c>
      <c r="AX37" s="24">
        <f t="shared" si="24"/>
        <v>1</v>
      </c>
      <c r="AY37" s="23">
        <f t="shared" si="25"/>
        <v>1</v>
      </c>
      <c r="AZ37" s="22">
        <f t="shared" si="25"/>
        <v>1</v>
      </c>
      <c r="BA37" s="22">
        <f t="shared" si="25"/>
        <v>1</v>
      </c>
      <c r="BB37" s="22" t="str">
        <f t="shared" si="25"/>
        <v/>
      </c>
      <c r="BC37" s="22">
        <f t="shared" si="25"/>
        <v>1</v>
      </c>
      <c r="BD37" s="22">
        <f t="shared" si="25"/>
        <v>1</v>
      </c>
      <c r="BE37" s="22" t="str">
        <f t="shared" si="25"/>
        <v/>
      </c>
      <c r="BF37" s="22" t="str">
        <f t="shared" si="25"/>
        <v/>
      </c>
      <c r="BG37" s="24">
        <f t="shared" si="25"/>
        <v>1</v>
      </c>
      <c r="BH37" s="22" t="str">
        <f t="shared" si="26"/>
        <v>linReg</v>
      </c>
    </row>
    <row r="38" spans="1:60" x14ac:dyDescent="0.25">
      <c r="A38" t="s">
        <v>50</v>
      </c>
      <c r="B38" t="str">
        <f t="shared" si="3"/>
        <v>MARS</v>
      </c>
      <c r="C38" s="15">
        <v>21.552224392090999</v>
      </c>
      <c r="D38" s="16">
        <v>21.550611012103499</v>
      </c>
      <c r="E38" s="16">
        <v>22.116801479782001</v>
      </c>
      <c r="F38" s="16">
        <v>27.1713871579135</v>
      </c>
      <c r="G38" s="16">
        <v>18.387952477012998</v>
      </c>
      <c r="H38" s="16">
        <v>24.885376866233798</v>
      </c>
      <c r="I38" s="16">
        <v>24.750703318311501</v>
      </c>
      <c r="J38" s="16">
        <v>25.9503993988037</v>
      </c>
      <c r="K38" s="17">
        <v>22.6713676452637</v>
      </c>
      <c r="L38" s="3" t="s">
        <v>11</v>
      </c>
      <c r="M38">
        <v>33</v>
      </c>
      <c r="N38" s="1">
        <f t="shared" si="4"/>
        <v>11.447775607909001</v>
      </c>
      <c r="O38" s="1">
        <f t="shared" si="5"/>
        <v>11.449388987896501</v>
      </c>
      <c r="P38" s="1">
        <f t="shared" si="6"/>
        <v>10.883198520217999</v>
      </c>
      <c r="Q38" s="1">
        <f t="shared" si="7"/>
        <v>5.8286128420864998</v>
      </c>
      <c r="R38" s="1">
        <f t="shared" si="8"/>
        <v>14.612047522987002</v>
      </c>
      <c r="S38" s="1">
        <f t="shared" si="9"/>
        <v>8.1146231337662016</v>
      </c>
      <c r="T38" s="1">
        <f t="shared" si="10"/>
        <v>8.2492966816884987</v>
      </c>
      <c r="U38" s="1">
        <f t="shared" si="11"/>
        <v>7.0496006011962997</v>
      </c>
      <c r="V38" s="1">
        <f t="shared" si="12"/>
        <v>10.3286323547363</v>
      </c>
      <c r="W38" s="13">
        <f t="shared" si="13"/>
        <v>5.8286128420864998</v>
      </c>
      <c r="X38" s="8" t="str">
        <f t="shared" si="14"/>
        <v/>
      </c>
      <c r="Y38" s="9" t="str">
        <f t="shared" si="15"/>
        <v/>
      </c>
      <c r="Z38" s="9" t="str">
        <f t="shared" si="16"/>
        <v/>
      </c>
      <c r="AA38" s="9">
        <f t="shared" si="17"/>
        <v>1</v>
      </c>
      <c r="AB38" s="9" t="str">
        <f t="shared" si="18"/>
        <v/>
      </c>
      <c r="AC38" s="9" t="str">
        <f t="shared" si="19"/>
        <v/>
      </c>
      <c r="AD38" s="9" t="str">
        <f t="shared" si="20"/>
        <v/>
      </c>
      <c r="AE38" s="9" t="str">
        <f t="shared" si="21"/>
        <v/>
      </c>
      <c r="AF38" s="9" t="str">
        <f t="shared" si="22"/>
        <v/>
      </c>
      <c r="AG38" s="15" t="str">
        <f t="shared" si="23"/>
        <v/>
      </c>
      <c r="AH38" s="16" t="str">
        <f t="shared" si="23"/>
        <v/>
      </c>
      <c r="AI38" s="16" t="str">
        <f t="shared" si="23"/>
        <v/>
      </c>
      <c r="AJ38" s="16" t="str">
        <f t="shared" si="23"/>
        <v/>
      </c>
      <c r="AK38" s="16" t="str">
        <f t="shared" si="23"/>
        <v/>
      </c>
      <c r="AL38" s="16" t="str">
        <f t="shared" si="23"/>
        <v/>
      </c>
      <c r="AM38" s="16" t="str">
        <f t="shared" si="23"/>
        <v/>
      </c>
      <c r="AN38" s="16" t="str">
        <f t="shared" si="23"/>
        <v/>
      </c>
      <c r="AO38" s="17" t="str">
        <f t="shared" si="23"/>
        <v/>
      </c>
      <c r="AP38" s="23" t="str">
        <f t="shared" si="24"/>
        <v/>
      </c>
      <c r="AQ38" s="22" t="str">
        <f t="shared" si="24"/>
        <v/>
      </c>
      <c r="AR38" s="22" t="str">
        <f t="shared" si="24"/>
        <v/>
      </c>
      <c r="AS38" s="22">
        <f t="shared" si="24"/>
        <v>1</v>
      </c>
      <c r="AT38" s="22" t="str">
        <f t="shared" si="24"/>
        <v/>
      </c>
      <c r="AU38" s="22">
        <f t="shared" si="24"/>
        <v>1</v>
      </c>
      <c r="AV38" s="22">
        <f t="shared" si="24"/>
        <v>1</v>
      </c>
      <c r="AW38" s="22">
        <f t="shared" si="24"/>
        <v>1</v>
      </c>
      <c r="AX38" s="24" t="str">
        <f t="shared" si="24"/>
        <v/>
      </c>
      <c r="AY38" s="23">
        <f t="shared" si="25"/>
        <v>1</v>
      </c>
      <c r="AZ38" s="22">
        <f t="shared" si="25"/>
        <v>1</v>
      </c>
      <c r="BA38" s="22">
        <f t="shared" si="25"/>
        <v>1</v>
      </c>
      <c r="BB38" s="22">
        <f t="shared" si="25"/>
        <v>1</v>
      </c>
      <c r="BC38" s="22">
        <f t="shared" si="25"/>
        <v>1</v>
      </c>
      <c r="BD38" s="22">
        <f t="shared" si="25"/>
        <v>1</v>
      </c>
      <c r="BE38" s="22">
        <f t="shared" si="25"/>
        <v>1</v>
      </c>
      <c r="BF38" s="22">
        <f t="shared" si="25"/>
        <v>1</v>
      </c>
      <c r="BG38" s="24">
        <f t="shared" si="25"/>
        <v>1</v>
      </c>
      <c r="BH38" s="22" t="str">
        <f t="shared" si="26"/>
        <v>MARS</v>
      </c>
    </row>
    <row r="39" spans="1:60" x14ac:dyDescent="0.25">
      <c r="A39" t="s">
        <v>51</v>
      </c>
      <c r="B39" t="str">
        <f t="shared" ref="B39:B40" si="27">IF(BH39=0,"",BH39)</f>
        <v>svm</v>
      </c>
      <c r="C39" s="15">
        <v>23.708038224888401</v>
      </c>
      <c r="D39" s="16">
        <v>23.708214380466</v>
      </c>
      <c r="E39" s="16">
        <v>24.1577485441288</v>
      </c>
      <c r="F39" s="16">
        <v>27.1713871579135</v>
      </c>
      <c r="G39" s="16">
        <v>30.9903633576346</v>
      </c>
      <c r="H39" s="16">
        <v>25.535360630662499</v>
      </c>
      <c r="I39" s="16">
        <v>23.7702375409831</v>
      </c>
      <c r="J39" s="16">
        <v>23.713199615478501</v>
      </c>
      <c r="K39" s="17">
        <v>18.4896850585938</v>
      </c>
      <c r="L39" s="3" t="s">
        <v>11</v>
      </c>
      <c r="M39">
        <v>32</v>
      </c>
      <c r="N39" s="1">
        <f t="shared" si="4"/>
        <v>8.2919617751115986</v>
      </c>
      <c r="O39" s="1">
        <f t="shared" si="5"/>
        <v>8.2917856195340001</v>
      </c>
      <c r="P39" s="1">
        <f t="shared" si="6"/>
        <v>7.8422514558711995</v>
      </c>
      <c r="Q39" s="1">
        <f t="shared" si="7"/>
        <v>4.8286128420864998</v>
      </c>
      <c r="R39" s="1">
        <f t="shared" si="8"/>
        <v>1.0096366423654004</v>
      </c>
      <c r="S39" s="1">
        <f t="shared" si="9"/>
        <v>6.4646393693375011</v>
      </c>
      <c r="T39" s="1">
        <f t="shared" si="10"/>
        <v>8.2297624590169001</v>
      </c>
      <c r="U39" s="1">
        <f t="shared" si="11"/>
        <v>8.2868003845214986</v>
      </c>
      <c r="V39" s="1">
        <f t="shared" si="12"/>
        <v>13.5103149414062</v>
      </c>
      <c r="W39" s="13">
        <f t="shared" si="13"/>
        <v>1.0096366423654004</v>
      </c>
      <c r="X39" s="8" t="str">
        <f t="shared" si="14"/>
        <v/>
      </c>
      <c r="Y39" s="9" t="str">
        <f t="shared" si="15"/>
        <v/>
      </c>
      <c r="Z39" s="9" t="str">
        <f t="shared" si="16"/>
        <v/>
      </c>
      <c r="AA39" s="9" t="str">
        <f t="shared" si="17"/>
        <v/>
      </c>
      <c r="AB39" s="9">
        <f t="shared" si="18"/>
        <v>1</v>
      </c>
      <c r="AC39" s="9" t="str">
        <f t="shared" si="19"/>
        <v/>
      </c>
      <c r="AD39" s="9" t="str">
        <f t="shared" si="20"/>
        <v/>
      </c>
      <c r="AE39" s="9" t="str">
        <f t="shared" si="21"/>
        <v/>
      </c>
      <c r="AF39" s="9" t="str">
        <f t="shared" si="22"/>
        <v/>
      </c>
      <c r="AG39" s="15" t="str">
        <f t="shared" si="23"/>
        <v/>
      </c>
      <c r="AH39" s="16" t="str">
        <f t="shared" si="23"/>
        <v/>
      </c>
      <c r="AI39" s="16" t="str">
        <f t="shared" si="23"/>
        <v/>
      </c>
      <c r="AJ39" s="16">
        <f t="shared" si="23"/>
        <v>1</v>
      </c>
      <c r="AK39" s="16">
        <f t="shared" si="23"/>
        <v>1</v>
      </c>
      <c r="AL39" s="16" t="str">
        <f t="shared" si="23"/>
        <v/>
      </c>
      <c r="AM39" s="16" t="str">
        <f t="shared" si="23"/>
        <v/>
      </c>
      <c r="AN39" s="16" t="str">
        <f t="shared" si="23"/>
        <v/>
      </c>
      <c r="AO39" s="17" t="str">
        <f t="shared" si="23"/>
        <v/>
      </c>
      <c r="AP39" s="23">
        <f t="shared" si="24"/>
        <v>1</v>
      </c>
      <c r="AQ39" s="22">
        <f t="shared" si="24"/>
        <v>1</v>
      </c>
      <c r="AR39" s="22">
        <f t="shared" si="24"/>
        <v>1</v>
      </c>
      <c r="AS39" s="22">
        <f t="shared" si="24"/>
        <v>1</v>
      </c>
      <c r="AT39" s="22">
        <f t="shared" si="24"/>
        <v>1</v>
      </c>
      <c r="AU39" s="22">
        <f t="shared" si="24"/>
        <v>1</v>
      </c>
      <c r="AV39" s="22">
        <f t="shared" si="24"/>
        <v>1</v>
      </c>
      <c r="AW39" s="22">
        <f t="shared" si="24"/>
        <v>1</v>
      </c>
      <c r="AX39" s="24" t="str">
        <f t="shared" si="24"/>
        <v/>
      </c>
      <c r="AY39" s="23">
        <f t="shared" si="25"/>
        <v>1</v>
      </c>
      <c r="AZ39" s="22">
        <f t="shared" si="25"/>
        <v>1</v>
      </c>
      <c r="BA39" s="22">
        <f t="shared" si="25"/>
        <v>1</v>
      </c>
      <c r="BB39" s="22">
        <f t="shared" si="25"/>
        <v>1</v>
      </c>
      <c r="BC39" s="22">
        <f t="shared" si="25"/>
        <v>1</v>
      </c>
      <c r="BD39" s="22">
        <f t="shared" si="25"/>
        <v>1</v>
      </c>
      <c r="BE39" s="22">
        <f t="shared" si="25"/>
        <v>1</v>
      </c>
      <c r="BF39" s="22">
        <f t="shared" si="25"/>
        <v>1</v>
      </c>
      <c r="BG39" s="24">
        <f t="shared" si="25"/>
        <v>1</v>
      </c>
      <c r="BH39" s="22" t="str">
        <f t="shared" si="26"/>
        <v>svm</v>
      </c>
    </row>
    <row r="40" spans="1:60" ht="15.75" thickBot="1" x14ac:dyDescent="0.3">
      <c r="B40" t="str">
        <f t="shared" si="27"/>
        <v/>
      </c>
      <c r="C40" s="18"/>
      <c r="D40" s="19"/>
      <c r="E40" s="19"/>
      <c r="F40" s="19"/>
      <c r="G40" s="19"/>
      <c r="H40" s="19"/>
      <c r="I40" s="19"/>
      <c r="J40" s="19"/>
      <c r="K40" s="20"/>
      <c r="L40" s="3"/>
      <c r="N40" s="1" t="str">
        <f t="shared" si="4"/>
        <v/>
      </c>
      <c r="O40" s="1" t="str">
        <f t="shared" si="5"/>
        <v/>
      </c>
      <c r="P40" s="1" t="str">
        <f t="shared" si="6"/>
        <v/>
      </c>
      <c r="Q40" s="1" t="str">
        <f t="shared" si="7"/>
        <v/>
      </c>
      <c r="R40" s="1" t="str">
        <f t="shared" si="8"/>
        <v/>
      </c>
      <c r="S40" s="1" t="str">
        <f t="shared" si="9"/>
        <v/>
      </c>
      <c r="T40" s="1" t="str">
        <f t="shared" si="10"/>
        <v/>
      </c>
      <c r="U40" s="1" t="str">
        <f t="shared" si="11"/>
        <v/>
      </c>
      <c r="V40" s="1" t="str">
        <f t="shared" si="12"/>
        <v/>
      </c>
      <c r="W40" s="13">
        <f t="shared" si="13"/>
        <v>0</v>
      </c>
      <c r="X40" s="10" t="str">
        <f t="shared" si="14"/>
        <v/>
      </c>
      <c r="Y40" s="11" t="str">
        <f t="shared" si="15"/>
        <v/>
      </c>
      <c r="Z40" s="11" t="str">
        <f t="shared" si="16"/>
        <v/>
      </c>
      <c r="AA40" s="11" t="str">
        <f t="shared" si="17"/>
        <v/>
      </c>
      <c r="AB40" s="11" t="str">
        <f t="shared" si="18"/>
        <v/>
      </c>
      <c r="AC40" s="11" t="str">
        <f t="shared" si="19"/>
        <v/>
      </c>
      <c r="AD40" s="11" t="str">
        <f t="shared" si="20"/>
        <v/>
      </c>
      <c r="AE40" s="11" t="str">
        <f t="shared" si="21"/>
        <v/>
      </c>
      <c r="AF40" s="11" t="str">
        <f t="shared" si="22"/>
        <v/>
      </c>
      <c r="AG40" s="18" t="str">
        <f t="shared" si="23"/>
        <v/>
      </c>
      <c r="AH40" s="19" t="str">
        <f t="shared" si="23"/>
        <v/>
      </c>
      <c r="AI40" s="19" t="str">
        <f t="shared" si="23"/>
        <v/>
      </c>
      <c r="AJ40" s="19" t="str">
        <f t="shared" si="23"/>
        <v/>
      </c>
      <c r="AK40" s="19" t="str">
        <f t="shared" si="23"/>
        <v/>
      </c>
      <c r="AL40" s="19" t="str">
        <f t="shared" si="23"/>
        <v/>
      </c>
      <c r="AM40" s="19" t="str">
        <f t="shared" si="23"/>
        <v/>
      </c>
      <c r="AN40" s="19" t="str">
        <f t="shared" si="23"/>
        <v/>
      </c>
      <c r="AO40" s="20" t="str">
        <f t="shared" si="23"/>
        <v/>
      </c>
      <c r="AP40" s="25" t="str">
        <f t="shared" si="24"/>
        <v/>
      </c>
      <c r="AQ40" s="26" t="str">
        <f t="shared" si="24"/>
        <v/>
      </c>
      <c r="AR40" s="26" t="str">
        <f t="shared" si="24"/>
        <v/>
      </c>
      <c r="AS40" s="26" t="str">
        <f t="shared" si="24"/>
        <v/>
      </c>
      <c r="AT40" s="26" t="str">
        <f t="shared" si="24"/>
        <v/>
      </c>
      <c r="AU40" s="26" t="str">
        <f t="shared" si="24"/>
        <v/>
      </c>
      <c r="AV40" s="26" t="str">
        <f t="shared" si="24"/>
        <v/>
      </c>
      <c r="AW40" s="26" t="str">
        <f t="shared" si="24"/>
        <v/>
      </c>
      <c r="AX40" s="27" t="str">
        <f t="shared" si="24"/>
        <v/>
      </c>
      <c r="AY40" s="25" t="str">
        <f t="shared" si="25"/>
        <v/>
      </c>
      <c r="AZ40" s="26" t="str">
        <f t="shared" si="25"/>
        <v/>
      </c>
      <c r="BA40" s="26" t="str">
        <f t="shared" si="25"/>
        <v/>
      </c>
      <c r="BB40" s="26" t="str">
        <f t="shared" si="25"/>
        <v/>
      </c>
      <c r="BC40" s="26" t="str">
        <f t="shared" si="25"/>
        <v/>
      </c>
      <c r="BD40" s="26" t="str">
        <f t="shared" si="25"/>
        <v/>
      </c>
      <c r="BE40" s="26" t="str">
        <f t="shared" si="25"/>
        <v/>
      </c>
      <c r="BF40" s="26" t="str">
        <f t="shared" si="25"/>
        <v/>
      </c>
      <c r="BG40" s="27" t="str">
        <f t="shared" si="25"/>
        <v/>
      </c>
      <c r="BH40" s="22">
        <f t="shared" si="26"/>
        <v>0</v>
      </c>
    </row>
    <row r="41" spans="1:60" x14ac:dyDescent="0.25">
      <c r="N41" s="2">
        <f>AVERAGE(N2:N40)</f>
        <v>12.76001673575569</v>
      </c>
      <c r="O41" s="2">
        <f t="shared" ref="O41:W41" si="28">AVERAGE(O2:O40)</f>
        <v>12.816301005656376</v>
      </c>
      <c r="P41" s="2">
        <f t="shared" si="28"/>
        <v>12.715722565972698</v>
      </c>
      <c r="Q41" s="2">
        <f t="shared" si="28"/>
        <v>15.191463479218198</v>
      </c>
      <c r="R41" s="2">
        <f t="shared" si="28"/>
        <v>13.631158904858262</v>
      </c>
      <c r="S41" s="2">
        <f t="shared" si="28"/>
        <v>14.005634424484629</v>
      </c>
      <c r="T41" s="2">
        <f t="shared" si="28"/>
        <v>14.397984999712548</v>
      </c>
      <c r="U41" s="2">
        <f t="shared" si="28"/>
        <v>14.636645703702374</v>
      </c>
      <c r="V41" s="2">
        <f t="shared" si="28"/>
        <v>12.867856618520374</v>
      </c>
      <c r="W41" s="2">
        <f t="shared" si="28"/>
        <v>4.9005761614956702</v>
      </c>
      <c r="X41" s="12">
        <f>SUM(X2:X40)</f>
        <v>4</v>
      </c>
      <c r="Y41" s="12">
        <f t="shared" ref="Y41:BG41" si="29">SUM(Y2:Y40)</f>
        <v>3</v>
      </c>
      <c r="Z41" s="12">
        <f t="shared" si="29"/>
        <v>3</v>
      </c>
      <c r="AA41" s="12">
        <f t="shared" si="29"/>
        <v>3</v>
      </c>
      <c r="AB41" s="12">
        <f t="shared" si="29"/>
        <v>10</v>
      </c>
      <c r="AC41" s="12">
        <f t="shared" si="29"/>
        <v>2</v>
      </c>
      <c r="AD41" s="12">
        <f t="shared" si="29"/>
        <v>4</v>
      </c>
      <c r="AE41" s="12">
        <f t="shared" si="29"/>
        <v>2</v>
      </c>
      <c r="AF41" s="12">
        <f t="shared" si="29"/>
        <v>6</v>
      </c>
      <c r="AG41" s="21">
        <f t="shared" si="29"/>
        <v>12</v>
      </c>
      <c r="AH41" s="21">
        <f t="shared" si="29"/>
        <v>11</v>
      </c>
      <c r="AI41" s="21">
        <f t="shared" si="29"/>
        <v>12</v>
      </c>
      <c r="AJ41" s="21">
        <f t="shared" si="29"/>
        <v>6</v>
      </c>
      <c r="AK41" s="21">
        <f t="shared" si="29"/>
        <v>12</v>
      </c>
      <c r="AL41" s="21">
        <f t="shared" si="29"/>
        <v>7</v>
      </c>
      <c r="AM41" s="21">
        <f t="shared" si="29"/>
        <v>7</v>
      </c>
      <c r="AN41" s="21">
        <f t="shared" si="29"/>
        <v>7</v>
      </c>
      <c r="AO41" s="21">
        <f t="shared" si="29"/>
        <v>7</v>
      </c>
      <c r="AP41" s="29">
        <f t="shared" si="29"/>
        <v>19</v>
      </c>
      <c r="AQ41" s="29">
        <f t="shared" si="29"/>
        <v>19</v>
      </c>
      <c r="AR41" s="29">
        <f t="shared" si="29"/>
        <v>19</v>
      </c>
      <c r="AS41" s="29">
        <f t="shared" si="29"/>
        <v>14</v>
      </c>
      <c r="AT41" s="29">
        <f t="shared" si="29"/>
        <v>21</v>
      </c>
      <c r="AU41" s="29">
        <f t="shared" si="29"/>
        <v>17</v>
      </c>
      <c r="AV41" s="29">
        <f t="shared" si="29"/>
        <v>16</v>
      </c>
      <c r="AW41" s="29">
        <f t="shared" si="29"/>
        <v>15</v>
      </c>
      <c r="AX41" s="29">
        <f t="shared" si="29"/>
        <v>17</v>
      </c>
      <c r="AY41" s="28">
        <f t="shared" si="29"/>
        <v>24</v>
      </c>
      <c r="AZ41" s="28">
        <f t="shared" si="29"/>
        <v>24</v>
      </c>
      <c r="BA41" s="28">
        <f t="shared" si="29"/>
        <v>24</v>
      </c>
      <c r="BB41" s="28">
        <f t="shared" si="29"/>
        <v>22</v>
      </c>
      <c r="BC41" s="28">
        <f t="shared" si="29"/>
        <v>26</v>
      </c>
      <c r="BD41" s="28">
        <f t="shared" si="29"/>
        <v>23</v>
      </c>
      <c r="BE41" s="28">
        <f t="shared" si="29"/>
        <v>23</v>
      </c>
      <c r="BF41" s="28">
        <f t="shared" si="29"/>
        <v>22</v>
      </c>
      <c r="BG41" s="28">
        <f t="shared" si="29"/>
        <v>24</v>
      </c>
    </row>
    <row r="42" spans="1:60" x14ac:dyDescent="0.25">
      <c r="B42" s="30"/>
      <c r="W42" s="14"/>
    </row>
    <row r="43" spans="1:60" x14ac:dyDescent="0.25">
      <c r="W43" s="14"/>
    </row>
    <row r="44" spans="1:60" x14ac:dyDescent="0.25">
      <c r="W44" s="14"/>
    </row>
    <row r="45" spans="1:60" x14ac:dyDescent="0.25">
      <c r="W45" s="14"/>
    </row>
    <row r="46" spans="1:60" x14ac:dyDescent="0.25">
      <c r="W46" s="14"/>
    </row>
    <row r="47" spans="1:60" x14ac:dyDescent="0.25">
      <c r="W47" s="14"/>
    </row>
    <row r="48" spans="1:60" x14ac:dyDescent="0.25">
      <c r="W48" s="14"/>
    </row>
    <row r="49" spans="23:23" x14ac:dyDescent="0.25">
      <c r="W49" s="14"/>
    </row>
    <row r="50" spans="23:23" x14ac:dyDescent="0.25">
      <c r="W50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C0C56-F67B-49B1-A80C-29EE54B14065}">
  <dimension ref="A1:BH50"/>
  <sheetViews>
    <sheetView zoomScale="70" zoomScaleNormal="70" workbookViewId="0">
      <selection activeCell="A41" sqref="A41:B43"/>
    </sheetView>
  </sheetViews>
  <sheetFormatPr defaultRowHeight="15" x14ac:dyDescent="0.25"/>
  <cols>
    <col min="1" max="1" width="53.5703125" customWidth="1"/>
    <col min="2" max="2" width="14.28515625" customWidth="1"/>
  </cols>
  <sheetData>
    <row r="1" spans="1:60" x14ac:dyDescent="0.25">
      <c r="A1" t="s">
        <v>58</v>
      </c>
      <c r="B1" t="s">
        <v>59</v>
      </c>
      <c r="C1" s="5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7" t="s">
        <v>8</v>
      </c>
      <c r="L1" s="4" t="s">
        <v>13</v>
      </c>
      <c r="M1" s="31" t="s">
        <v>63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s="4" t="s">
        <v>14</v>
      </c>
      <c r="X1" s="5" t="s">
        <v>0</v>
      </c>
      <c r="Y1" s="6" t="s">
        <v>1</v>
      </c>
      <c r="Z1" s="6" t="s">
        <v>2</v>
      </c>
      <c r="AA1" s="6" t="s">
        <v>3</v>
      </c>
      <c r="AB1" s="6" t="s">
        <v>4</v>
      </c>
      <c r="AC1" s="6" t="s">
        <v>5</v>
      </c>
      <c r="AD1" s="6" t="s">
        <v>6</v>
      </c>
      <c r="AE1" s="6" t="s">
        <v>7</v>
      </c>
      <c r="AF1" s="6" t="s">
        <v>8</v>
      </c>
      <c r="AG1" s="5" t="s">
        <v>0</v>
      </c>
      <c r="AH1" s="6" t="s">
        <v>1</v>
      </c>
      <c r="AI1" s="6" t="s">
        <v>2</v>
      </c>
      <c r="AJ1" s="6" t="s">
        <v>3</v>
      </c>
      <c r="AK1" s="6" t="s">
        <v>4</v>
      </c>
      <c r="AL1" s="6" t="s">
        <v>5</v>
      </c>
      <c r="AM1" s="6" t="s">
        <v>6</v>
      </c>
      <c r="AN1" s="6" t="s">
        <v>7</v>
      </c>
      <c r="AO1" s="7" t="s">
        <v>8</v>
      </c>
      <c r="AP1" s="5" t="s">
        <v>0</v>
      </c>
      <c r="AQ1" s="6" t="s">
        <v>1</v>
      </c>
      <c r="AR1" s="6" t="s">
        <v>2</v>
      </c>
      <c r="AS1" s="6" t="s">
        <v>3</v>
      </c>
      <c r="AT1" s="6" t="s">
        <v>4</v>
      </c>
      <c r="AU1" s="6" t="s">
        <v>5</v>
      </c>
      <c r="AV1" s="6" t="s">
        <v>6</v>
      </c>
      <c r="AW1" s="6" t="s">
        <v>7</v>
      </c>
      <c r="AX1" s="7" t="s">
        <v>8</v>
      </c>
      <c r="AY1" s="5" t="s">
        <v>0</v>
      </c>
      <c r="AZ1" s="6" t="s">
        <v>1</v>
      </c>
      <c r="BA1" s="6" t="s">
        <v>2</v>
      </c>
      <c r="BB1" s="6" t="s">
        <v>3</v>
      </c>
      <c r="BC1" s="6" t="s">
        <v>4</v>
      </c>
      <c r="BD1" s="6" t="s">
        <v>5</v>
      </c>
      <c r="BE1" s="6" t="s">
        <v>6</v>
      </c>
      <c r="BF1" s="6" t="s">
        <v>7</v>
      </c>
      <c r="BG1" s="7" t="s">
        <v>8</v>
      </c>
    </row>
    <row r="2" spans="1:60" x14ac:dyDescent="0.25">
      <c r="A2" t="s">
        <v>15</v>
      </c>
      <c r="B2" t="str">
        <f>IF(BH2=0,"",BH2)</f>
        <v>rf</v>
      </c>
      <c r="C2" s="15">
        <v>28.793866315444301</v>
      </c>
      <c r="D2" s="16">
        <v>28.826307461208</v>
      </c>
      <c r="E2" s="16">
        <v>28.829329390317799</v>
      </c>
      <c r="F2" s="16">
        <v>26.679175933275499</v>
      </c>
      <c r="G2" s="16">
        <v>27.616145311385399</v>
      </c>
      <c r="H2" s="16">
        <v>25.8245104011339</v>
      </c>
      <c r="I2" s="16">
        <v>27.586015910342699</v>
      </c>
      <c r="J2" s="16">
        <v>26.450799942016602</v>
      </c>
      <c r="K2" s="17">
        <v>26.382734298706101</v>
      </c>
      <c r="L2" s="3" t="s">
        <v>11</v>
      </c>
      <c r="M2">
        <v>15</v>
      </c>
      <c r="N2" s="1">
        <f>IF(L2="Running",ABS(M2-C2),"")</f>
        <v>13.793866315444301</v>
      </c>
      <c r="O2" s="1">
        <f>IF(L2="Running",ABS(M2-D2),"")</f>
        <v>13.826307461208</v>
      </c>
      <c r="P2" s="1">
        <f>IF(L2="Running",ABS(M2-E2),"")</f>
        <v>13.829329390317799</v>
      </c>
      <c r="Q2" s="1">
        <f>IF(L2="Running",ABS(M2-F2),"")</f>
        <v>11.679175933275499</v>
      </c>
      <c r="R2" s="1">
        <f>IF(L2="Running",ABS(M2-G2),"")</f>
        <v>12.616145311385399</v>
      </c>
      <c r="S2" s="1">
        <f>IF(L2="Running",ABS(M2-H2),"")</f>
        <v>10.8245104011339</v>
      </c>
      <c r="T2" s="1">
        <f>IF(L2="Running",ABS(M2-I2),"")</f>
        <v>12.586015910342699</v>
      </c>
      <c r="U2" s="1">
        <f>IF(L2="Running",ABS(M2-J2),"")</f>
        <v>11.450799942016602</v>
      </c>
      <c r="V2" s="1">
        <f>IF(L2="Running",ABS(M2-K2),"")</f>
        <v>11.382734298706101</v>
      </c>
      <c r="W2" s="13">
        <f>MIN(N2:V2)</f>
        <v>10.8245104011339</v>
      </c>
      <c r="X2" s="8" t="str">
        <f>IF(N2=W2,1,"")</f>
        <v/>
      </c>
      <c r="Y2" s="9" t="str">
        <f>IF(O2=W2,1,"")</f>
        <v/>
      </c>
      <c r="Z2" s="9" t="str">
        <f>IF(P2=W2,1,"")</f>
        <v/>
      </c>
      <c r="AA2" s="9" t="str">
        <f>IF(Q2=W2,1,"")</f>
        <v/>
      </c>
      <c r="AB2" s="9" t="str">
        <f>IF(R2=W2,1,"")</f>
        <v/>
      </c>
      <c r="AC2" s="9">
        <f>IF(S2=W2,1,"")</f>
        <v>1</v>
      </c>
      <c r="AD2" s="9" t="str">
        <f>IF(T2=W2,1,"")</f>
        <v/>
      </c>
      <c r="AE2" s="9" t="str">
        <f>IF(U2=W2,1,"")</f>
        <v/>
      </c>
      <c r="AF2" s="9" t="str">
        <f>IF(V2=W2,1,"")</f>
        <v/>
      </c>
      <c r="AG2" s="15" t="str">
        <f>IF(N2&lt;5,1,"")</f>
        <v/>
      </c>
      <c r="AH2" s="16" t="str">
        <f t="shared" ref="AH2:AO17" si="0">IF(O2&lt;5,1,"")</f>
        <v/>
      </c>
      <c r="AI2" s="16" t="str">
        <f t="shared" si="0"/>
        <v/>
      </c>
      <c r="AJ2" s="16" t="str">
        <f t="shared" si="0"/>
        <v/>
      </c>
      <c r="AK2" s="16" t="str">
        <f t="shared" si="0"/>
        <v/>
      </c>
      <c r="AL2" s="16" t="str">
        <f t="shared" si="0"/>
        <v/>
      </c>
      <c r="AM2" s="16" t="str">
        <f t="shared" si="0"/>
        <v/>
      </c>
      <c r="AN2" s="16" t="str">
        <f t="shared" si="0"/>
        <v/>
      </c>
      <c r="AO2" s="17" t="str">
        <f t="shared" si="0"/>
        <v/>
      </c>
      <c r="AP2" s="23" t="str">
        <f>IF(N2&lt;10,1,"")</f>
        <v/>
      </c>
      <c r="AQ2" s="22" t="str">
        <f t="shared" ref="AQ2:AX17" si="1">IF(O2&lt;10,1,"")</f>
        <v/>
      </c>
      <c r="AR2" s="22" t="str">
        <f t="shared" si="1"/>
        <v/>
      </c>
      <c r="AS2" s="22" t="str">
        <f t="shared" si="1"/>
        <v/>
      </c>
      <c r="AT2" s="22" t="str">
        <f t="shared" si="1"/>
        <v/>
      </c>
      <c r="AU2" s="22" t="str">
        <f t="shared" si="1"/>
        <v/>
      </c>
      <c r="AV2" s="22" t="str">
        <f t="shared" si="1"/>
        <v/>
      </c>
      <c r="AW2" s="22" t="str">
        <f t="shared" si="1"/>
        <v/>
      </c>
      <c r="AX2" s="24" t="str">
        <f t="shared" si="1"/>
        <v/>
      </c>
      <c r="AY2" s="23">
        <f>IF(N2&lt;15,1,"")</f>
        <v>1</v>
      </c>
      <c r="AZ2" s="22">
        <f t="shared" ref="AZ2:BG17" si="2">IF(O2&lt;15,1,"")</f>
        <v>1</v>
      </c>
      <c r="BA2" s="22">
        <f t="shared" si="2"/>
        <v>1</v>
      </c>
      <c r="BB2" s="22">
        <f t="shared" si="2"/>
        <v>1</v>
      </c>
      <c r="BC2" s="22">
        <f t="shared" si="2"/>
        <v>1</v>
      </c>
      <c r="BD2" s="22">
        <f t="shared" si="2"/>
        <v>1</v>
      </c>
      <c r="BE2" s="22">
        <f t="shared" si="2"/>
        <v>1</v>
      </c>
      <c r="BF2" s="22">
        <f t="shared" si="2"/>
        <v>1</v>
      </c>
      <c r="BG2" s="24">
        <f t="shared" si="2"/>
        <v>1</v>
      </c>
      <c r="BH2" s="22" t="str">
        <f>IF(X2=1,"linReg",IF(Y2=1,"pls",IF(Z2=1,"enet",IF(AA2=1,"MARS",IF(AB2=1,"svm",IF(AC2=1,"rf",IF(AD2=1,"gbm",IF(AE2=1,"Cube",IF(AF2=1,"Keras",)))))))))</f>
        <v>rf</v>
      </c>
    </row>
    <row r="3" spans="1:60" x14ac:dyDescent="0.25">
      <c r="A3" t="s">
        <v>16</v>
      </c>
      <c r="B3" t="str">
        <f t="shared" ref="B3:B40" si="3">IF(BH3=0,"",BH3)</f>
        <v>pls</v>
      </c>
      <c r="C3" s="15">
        <v>32.5503315367203</v>
      </c>
      <c r="D3" s="16">
        <v>32.5763154915416</v>
      </c>
      <c r="E3" s="16">
        <v>32.152650753114699</v>
      </c>
      <c r="F3" s="16">
        <v>26.679175933275499</v>
      </c>
      <c r="G3" s="16">
        <v>25.957644171406098</v>
      </c>
      <c r="H3" s="16">
        <v>28.831466854608699</v>
      </c>
      <c r="I3" s="16">
        <v>27.788709482064601</v>
      </c>
      <c r="J3" s="16">
        <v>25.251600265502901</v>
      </c>
      <c r="K3" s="17">
        <v>19.164342880248999</v>
      </c>
      <c r="L3" s="3" t="s">
        <v>11</v>
      </c>
      <c r="M3">
        <v>39</v>
      </c>
      <c r="N3" s="1">
        <f t="shared" ref="N3:N40" si="4">IF(L3="Running",ABS(M3-C3),"")</f>
        <v>6.4496684632796999</v>
      </c>
      <c r="O3" s="1">
        <f t="shared" ref="O3:O40" si="5">IF(L3="Running",ABS(M3-D3),"")</f>
        <v>6.4236845084584004</v>
      </c>
      <c r="P3" s="1">
        <f t="shared" ref="P3:P40" si="6">IF(L3="Running",ABS(M3-E3),"")</f>
        <v>6.847349246885301</v>
      </c>
      <c r="Q3" s="1">
        <f t="shared" ref="Q3:Q40" si="7">IF(L3="Running",ABS(M3-F3),"")</f>
        <v>12.320824066724501</v>
      </c>
      <c r="R3" s="1">
        <f t="shared" ref="R3:R40" si="8">IF(L3="Running",ABS(M3-G3),"")</f>
        <v>13.042355828593902</v>
      </c>
      <c r="S3" s="1">
        <f t="shared" ref="S3:S40" si="9">IF(L3="Running",ABS(M3-H3),"")</f>
        <v>10.168533145391301</v>
      </c>
      <c r="T3" s="1">
        <f t="shared" ref="T3:T40" si="10">IF(L3="Running",ABS(M3-I3),"")</f>
        <v>11.211290517935399</v>
      </c>
      <c r="U3" s="1">
        <f t="shared" ref="U3:U40" si="11">IF(L3="Running",ABS(M3-J3),"")</f>
        <v>13.748399734497099</v>
      </c>
      <c r="V3" s="1">
        <f t="shared" ref="V3:V40" si="12">IF(L3="Running",ABS(M3-K3),"")</f>
        <v>19.835657119751001</v>
      </c>
      <c r="W3" s="13">
        <f t="shared" ref="W3:W40" si="13">MIN(N3:V3)</f>
        <v>6.4236845084584004</v>
      </c>
      <c r="X3" s="8" t="str">
        <f t="shared" ref="X3:X40" si="14">IF(N3=W3,1,"")</f>
        <v/>
      </c>
      <c r="Y3" s="9">
        <f t="shared" ref="Y3:Y40" si="15">IF(O3=W3,1,"")</f>
        <v>1</v>
      </c>
      <c r="Z3" s="9" t="str">
        <f t="shared" ref="Z3:Z40" si="16">IF(P3=W3,1,"")</f>
        <v/>
      </c>
      <c r="AA3" s="9" t="str">
        <f t="shared" ref="AA3:AA40" si="17">IF(Q3=W3,1,"")</f>
        <v/>
      </c>
      <c r="AB3" s="9" t="str">
        <f t="shared" ref="AB3:AB40" si="18">IF(R3=W3,1,"")</f>
        <v/>
      </c>
      <c r="AC3" s="9" t="str">
        <f t="shared" ref="AC3:AC40" si="19">IF(S3=W3,1,"")</f>
        <v/>
      </c>
      <c r="AD3" s="9" t="str">
        <f t="shared" ref="AD3:AD40" si="20">IF(T3=W3,1,"")</f>
        <v/>
      </c>
      <c r="AE3" s="9" t="str">
        <f t="shared" ref="AE3:AE40" si="21">IF(U3=W3,1,"")</f>
        <v/>
      </c>
      <c r="AF3" s="9" t="str">
        <f t="shared" ref="AF3:AF40" si="22">IF(V3=W3,1,"")</f>
        <v/>
      </c>
      <c r="AG3" s="15" t="str">
        <f t="shared" ref="AG3:AO40" si="23">IF(N3&lt;5,1,"")</f>
        <v/>
      </c>
      <c r="AH3" s="16" t="str">
        <f t="shared" si="0"/>
        <v/>
      </c>
      <c r="AI3" s="16" t="str">
        <f t="shared" si="0"/>
        <v/>
      </c>
      <c r="AJ3" s="16" t="str">
        <f t="shared" si="0"/>
        <v/>
      </c>
      <c r="AK3" s="16" t="str">
        <f t="shared" si="0"/>
        <v/>
      </c>
      <c r="AL3" s="16" t="str">
        <f t="shared" si="0"/>
        <v/>
      </c>
      <c r="AM3" s="16" t="str">
        <f t="shared" si="0"/>
        <v/>
      </c>
      <c r="AN3" s="16" t="str">
        <f t="shared" si="0"/>
        <v/>
      </c>
      <c r="AO3" s="17" t="str">
        <f t="shared" si="0"/>
        <v/>
      </c>
      <c r="AP3" s="23">
        <f t="shared" ref="AP3:AX40" si="24">IF(N3&lt;10,1,"")</f>
        <v>1</v>
      </c>
      <c r="AQ3" s="22">
        <f t="shared" si="1"/>
        <v>1</v>
      </c>
      <c r="AR3" s="22">
        <f t="shared" si="1"/>
        <v>1</v>
      </c>
      <c r="AS3" s="22" t="str">
        <f t="shared" si="1"/>
        <v/>
      </c>
      <c r="AT3" s="22" t="str">
        <f t="shared" si="1"/>
        <v/>
      </c>
      <c r="AU3" s="22" t="str">
        <f t="shared" si="1"/>
        <v/>
      </c>
      <c r="AV3" s="22" t="str">
        <f t="shared" si="1"/>
        <v/>
      </c>
      <c r="AW3" s="22" t="str">
        <f t="shared" si="1"/>
        <v/>
      </c>
      <c r="AX3" s="24" t="str">
        <f t="shared" si="1"/>
        <v/>
      </c>
      <c r="AY3" s="23">
        <f t="shared" ref="AY3:BG40" si="25">IF(N3&lt;15,1,"")</f>
        <v>1</v>
      </c>
      <c r="AZ3" s="22">
        <f t="shared" si="2"/>
        <v>1</v>
      </c>
      <c r="BA3" s="22">
        <f t="shared" si="2"/>
        <v>1</v>
      </c>
      <c r="BB3" s="22">
        <f t="shared" si="2"/>
        <v>1</v>
      </c>
      <c r="BC3" s="22">
        <f t="shared" si="2"/>
        <v>1</v>
      </c>
      <c r="BD3" s="22">
        <f t="shared" si="2"/>
        <v>1</v>
      </c>
      <c r="BE3" s="22">
        <f t="shared" si="2"/>
        <v>1</v>
      </c>
      <c r="BF3" s="22">
        <f t="shared" si="2"/>
        <v>1</v>
      </c>
      <c r="BG3" s="24" t="str">
        <f t="shared" si="2"/>
        <v/>
      </c>
      <c r="BH3" s="22" t="str">
        <f t="shared" ref="BH3:BH40" si="26">IF(X3=1,"linReg",IF(Y3=1,"pls",IF(Z3=1,"enet",IF(AA3=1,"MARS",IF(AB3=1,"svm",IF(AC3=1,"rf",IF(AD3=1,"gbm",IF(AE3=1,"Cube",IF(AF3=1,"Keras",)))))))))</f>
        <v>pls</v>
      </c>
    </row>
    <row r="4" spans="1:60" x14ac:dyDescent="0.25">
      <c r="A4" t="s">
        <v>17</v>
      </c>
      <c r="B4" t="str">
        <f t="shared" si="3"/>
        <v>enet</v>
      </c>
      <c r="C4" s="15">
        <v>39.007121511529</v>
      </c>
      <c r="D4" s="16">
        <v>39.059941967493003</v>
      </c>
      <c r="E4" s="16">
        <v>39.784911894903203</v>
      </c>
      <c r="F4" s="16">
        <v>42.884164323720299</v>
      </c>
      <c r="G4" s="16">
        <v>34.384318358664203</v>
      </c>
      <c r="H4" s="16">
        <v>38.962344059964799</v>
      </c>
      <c r="I4" s="16">
        <v>41.553042274757303</v>
      </c>
      <c r="J4" s="16">
        <v>44.086399078369098</v>
      </c>
      <c r="K4" s="17">
        <v>52.838054656982401</v>
      </c>
      <c r="L4" s="3" t="s">
        <v>11</v>
      </c>
      <c r="M4">
        <v>39.5</v>
      </c>
      <c r="N4" s="1">
        <f t="shared" si="4"/>
        <v>0.4928784884709998</v>
      </c>
      <c r="O4" s="1">
        <f t="shared" si="5"/>
        <v>0.44005803250699671</v>
      </c>
      <c r="P4" s="1">
        <f t="shared" si="6"/>
        <v>0.28491189490320323</v>
      </c>
      <c r="Q4" s="1">
        <f t="shared" si="7"/>
        <v>3.3841643237202987</v>
      </c>
      <c r="R4" s="1">
        <f t="shared" si="8"/>
        <v>5.1156816413357973</v>
      </c>
      <c r="S4" s="1">
        <f t="shared" si="9"/>
        <v>0.53765594003520079</v>
      </c>
      <c r="T4" s="1">
        <f t="shared" si="10"/>
        <v>2.0530422747573027</v>
      </c>
      <c r="U4" s="1">
        <f t="shared" si="11"/>
        <v>4.586399078369098</v>
      </c>
      <c r="V4" s="1">
        <f t="shared" si="12"/>
        <v>13.338054656982401</v>
      </c>
      <c r="W4" s="13">
        <f t="shared" si="13"/>
        <v>0.28491189490320323</v>
      </c>
      <c r="X4" s="8" t="str">
        <f t="shared" si="14"/>
        <v/>
      </c>
      <c r="Y4" s="9" t="str">
        <f t="shared" si="15"/>
        <v/>
      </c>
      <c r="Z4" s="9">
        <f t="shared" si="16"/>
        <v>1</v>
      </c>
      <c r="AA4" s="9" t="str">
        <f t="shared" si="17"/>
        <v/>
      </c>
      <c r="AB4" s="9" t="str">
        <f t="shared" si="18"/>
        <v/>
      </c>
      <c r="AC4" s="9" t="str">
        <f t="shared" si="19"/>
        <v/>
      </c>
      <c r="AD4" s="9" t="str">
        <f t="shared" si="20"/>
        <v/>
      </c>
      <c r="AE4" s="9" t="str">
        <f t="shared" si="21"/>
        <v/>
      </c>
      <c r="AF4" s="9" t="str">
        <f t="shared" si="22"/>
        <v/>
      </c>
      <c r="AG4" s="15">
        <f t="shared" si="23"/>
        <v>1</v>
      </c>
      <c r="AH4" s="16">
        <f t="shared" si="0"/>
        <v>1</v>
      </c>
      <c r="AI4" s="16">
        <f t="shared" si="0"/>
        <v>1</v>
      </c>
      <c r="AJ4" s="16">
        <f t="shared" si="0"/>
        <v>1</v>
      </c>
      <c r="AK4" s="16" t="str">
        <f t="shared" si="0"/>
        <v/>
      </c>
      <c r="AL4" s="16">
        <f t="shared" si="0"/>
        <v>1</v>
      </c>
      <c r="AM4" s="16">
        <f t="shared" si="0"/>
        <v>1</v>
      </c>
      <c r="AN4" s="16">
        <f t="shared" si="0"/>
        <v>1</v>
      </c>
      <c r="AO4" s="17" t="str">
        <f t="shared" si="0"/>
        <v/>
      </c>
      <c r="AP4" s="23">
        <f t="shared" si="24"/>
        <v>1</v>
      </c>
      <c r="AQ4" s="22">
        <f t="shared" si="1"/>
        <v>1</v>
      </c>
      <c r="AR4" s="22">
        <f t="shared" si="1"/>
        <v>1</v>
      </c>
      <c r="AS4" s="22">
        <f t="shared" si="1"/>
        <v>1</v>
      </c>
      <c r="AT4" s="22">
        <f t="shared" si="1"/>
        <v>1</v>
      </c>
      <c r="AU4" s="22">
        <f t="shared" si="1"/>
        <v>1</v>
      </c>
      <c r="AV4" s="22">
        <f t="shared" si="1"/>
        <v>1</v>
      </c>
      <c r="AW4" s="22">
        <f t="shared" si="1"/>
        <v>1</v>
      </c>
      <c r="AX4" s="24" t="str">
        <f t="shared" si="1"/>
        <v/>
      </c>
      <c r="AY4" s="23">
        <f t="shared" si="25"/>
        <v>1</v>
      </c>
      <c r="AZ4" s="22">
        <f t="shared" si="2"/>
        <v>1</v>
      </c>
      <c r="BA4" s="22">
        <f t="shared" si="2"/>
        <v>1</v>
      </c>
      <c r="BB4" s="22">
        <f t="shared" si="2"/>
        <v>1</v>
      </c>
      <c r="BC4" s="22">
        <f t="shared" si="2"/>
        <v>1</v>
      </c>
      <c r="BD4" s="22">
        <f t="shared" si="2"/>
        <v>1</v>
      </c>
      <c r="BE4" s="22">
        <f t="shared" si="2"/>
        <v>1</v>
      </c>
      <c r="BF4" s="22">
        <f t="shared" si="2"/>
        <v>1</v>
      </c>
      <c r="BG4" s="24">
        <f t="shared" si="2"/>
        <v>1</v>
      </c>
      <c r="BH4" s="22" t="str">
        <f t="shared" si="26"/>
        <v>enet</v>
      </c>
    </row>
    <row r="5" spans="1:60" x14ac:dyDescent="0.25">
      <c r="A5" t="s">
        <v>18</v>
      </c>
      <c r="B5" t="str">
        <f t="shared" si="3"/>
        <v/>
      </c>
      <c r="C5" s="15">
        <v>25.6882060492776</v>
      </c>
      <c r="D5" s="16">
        <v>25.713856847904999</v>
      </c>
      <c r="E5" s="16">
        <v>25.953503555401699</v>
      </c>
      <c r="F5" s="16">
        <v>26.679175933275499</v>
      </c>
      <c r="G5" s="16">
        <v>32.451064500111997</v>
      </c>
      <c r="H5" s="16">
        <v>26.631221680562501</v>
      </c>
      <c r="I5" s="16">
        <v>27.739806078083401</v>
      </c>
      <c r="J5" s="16">
        <v>24.951799392700199</v>
      </c>
      <c r="K5" s="17">
        <v>23.8855381011963</v>
      </c>
      <c r="L5" s="3" t="s">
        <v>65</v>
      </c>
      <c r="M5">
        <v>-10.25</v>
      </c>
      <c r="N5" s="1" t="str">
        <f t="shared" si="4"/>
        <v/>
      </c>
      <c r="O5" s="1" t="str">
        <f t="shared" si="5"/>
        <v/>
      </c>
      <c r="P5" s="1" t="str">
        <f t="shared" si="6"/>
        <v/>
      </c>
      <c r="Q5" s="1" t="str">
        <f t="shared" si="7"/>
        <v/>
      </c>
      <c r="R5" s="1" t="str">
        <f t="shared" si="8"/>
        <v/>
      </c>
      <c r="S5" s="1" t="str">
        <f t="shared" si="9"/>
        <v/>
      </c>
      <c r="T5" s="1" t="str">
        <f t="shared" si="10"/>
        <v/>
      </c>
      <c r="U5" s="1" t="str">
        <f t="shared" si="11"/>
        <v/>
      </c>
      <c r="V5" s="1" t="str">
        <f t="shared" si="12"/>
        <v/>
      </c>
      <c r="W5" s="13">
        <f t="shared" si="13"/>
        <v>0</v>
      </c>
      <c r="X5" s="8" t="str">
        <f t="shared" si="14"/>
        <v/>
      </c>
      <c r="Y5" s="9" t="str">
        <f t="shared" si="15"/>
        <v/>
      </c>
      <c r="Z5" s="9" t="str">
        <f t="shared" si="16"/>
        <v/>
      </c>
      <c r="AA5" s="9" t="str">
        <f t="shared" si="17"/>
        <v/>
      </c>
      <c r="AB5" s="9" t="str">
        <f t="shared" si="18"/>
        <v/>
      </c>
      <c r="AC5" s="9" t="str">
        <f t="shared" si="19"/>
        <v/>
      </c>
      <c r="AD5" s="9" t="str">
        <f t="shared" si="20"/>
        <v/>
      </c>
      <c r="AE5" s="9" t="str">
        <f t="shared" si="21"/>
        <v/>
      </c>
      <c r="AF5" s="9" t="str">
        <f t="shared" si="22"/>
        <v/>
      </c>
      <c r="AG5" s="15" t="str">
        <f t="shared" si="23"/>
        <v/>
      </c>
      <c r="AH5" s="16" t="str">
        <f t="shared" si="0"/>
        <v/>
      </c>
      <c r="AI5" s="16" t="str">
        <f t="shared" si="0"/>
        <v/>
      </c>
      <c r="AJ5" s="16" t="str">
        <f t="shared" si="0"/>
        <v/>
      </c>
      <c r="AK5" s="16" t="str">
        <f t="shared" si="0"/>
        <v/>
      </c>
      <c r="AL5" s="16" t="str">
        <f t="shared" si="0"/>
        <v/>
      </c>
      <c r="AM5" s="16" t="str">
        <f t="shared" si="0"/>
        <v/>
      </c>
      <c r="AN5" s="16" t="str">
        <f t="shared" si="0"/>
        <v/>
      </c>
      <c r="AO5" s="17" t="str">
        <f t="shared" si="0"/>
        <v/>
      </c>
      <c r="AP5" s="23" t="str">
        <f t="shared" si="24"/>
        <v/>
      </c>
      <c r="AQ5" s="22" t="str">
        <f t="shared" si="1"/>
        <v/>
      </c>
      <c r="AR5" s="22" t="str">
        <f t="shared" si="1"/>
        <v/>
      </c>
      <c r="AS5" s="22" t="str">
        <f t="shared" si="1"/>
        <v/>
      </c>
      <c r="AT5" s="22" t="str">
        <f t="shared" si="1"/>
        <v/>
      </c>
      <c r="AU5" s="22" t="str">
        <f t="shared" si="1"/>
        <v/>
      </c>
      <c r="AV5" s="22" t="str">
        <f t="shared" si="1"/>
        <v/>
      </c>
      <c r="AW5" s="22" t="str">
        <f t="shared" si="1"/>
        <v/>
      </c>
      <c r="AX5" s="24" t="str">
        <f t="shared" si="1"/>
        <v/>
      </c>
      <c r="AY5" s="23" t="str">
        <f t="shared" si="25"/>
        <v/>
      </c>
      <c r="AZ5" s="22" t="str">
        <f t="shared" si="2"/>
        <v/>
      </c>
      <c r="BA5" s="22" t="str">
        <f t="shared" si="2"/>
        <v/>
      </c>
      <c r="BB5" s="22" t="str">
        <f t="shared" si="2"/>
        <v/>
      </c>
      <c r="BC5" s="22" t="str">
        <f t="shared" si="2"/>
        <v/>
      </c>
      <c r="BD5" s="22" t="str">
        <f t="shared" si="2"/>
        <v/>
      </c>
      <c r="BE5" s="22" t="str">
        <f t="shared" si="2"/>
        <v/>
      </c>
      <c r="BF5" s="22" t="str">
        <f t="shared" si="2"/>
        <v/>
      </c>
      <c r="BG5" s="24" t="str">
        <f t="shared" si="2"/>
        <v/>
      </c>
      <c r="BH5" s="22">
        <f t="shared" si="26"/>
        <v>0</v>
      </c>
    </row>
    <row r="6" spans="1:60" x14ac:dyDescent="0.25">
      <c r="A6" t="s">
        <v>19</v>
      </c>
      <c r="B6" t="str">
        <f t="shared" si="3"/>
        <v>Cube</v>
      </c>
      <c r="C6" s="15">
        <v>49.249208884910999</v>
      </c>
      <c r="D6" s="16">
        <v>49.296441775576902</v>
      </c>
      <c r="E6" s="16">
        <v>49.498511021901301</v>
      </c>
      <c r="F6" s="16">
        <v>49.922625862181498</v>
      </c>
      <c r="G6" s="16">
        <v>48.933185274415997</v>
      </c>
      <c r="H6" s="16">
        <v>45.3963379550773</v>
      </c>
      <c r="I6" s="16">
        <v>40.240328126797003</v>
      </c>
      <c r="J6" s="16">
        <v>45.061199188232401</v>
      </c>
      <c r="K6" s="17">
        <v>55.647502899169901</v>
      </c>
      <c r="L6" s="3" t="s">
        <v>11</v>
      </c>
      <c r="M6">
        <v>43</v>
      </c>
      <c r="N6" s="1">
        <f t="shared" si="4"/>
        <v>6.249208884910999</v>
      </c>
      <c r="O6" s="1">
        <f t="shared" si="5"/>
        <v>6.296441775576902</v>
      </c>
      <c r="P6" s="1">
        <f t="shared" si="6"/>
        <v>6.4985110219013009</v>
      </c>
      <c r="Q6" s="1">
        <f t="shared" si="7"/>
        <v>6.9226258621814978</v>
      </c>
      <c r="R6" s="1">
        <f t="shared" si="8"/>
        <v>5.9331852744159974</v>
      </c>
      <c r="S6" s="1">
        <f t="shared" si="9"/>
        <v>2.3963379550772999</v>
      </c>
      <c r="T6" s="1">
        <f t="shared" si="10"/>
        <v>2.759671873202997</v>
      </c>
      <c r="U6" s="1">
        <f t="shared" si="11"/>
        <v>2.0611991882324006</v>
      </c>
      <c r="V6" s="1">
        <f t="shared" si="12"/>
        <v>12.647502899169901</v>
      </c>
      <c r="W6" s="13">
        <f t="shared" si="13"/>
        <v>2.0611991882324006</v>
      </c>
      <c r="X6" s="8" t="str">
        <f t="shared" si="14"/>
        <v/>
      </c>
      <c r="Y6" s="9" t="str">
        <f t="shared" si="15"/>
        <v/>
      </c>
      <c r="Z6" s="9" t="str">
        <f t="shared" si="16"/>
        <v/>
      </c>
      <c r="AA6" s="9" t="str">
        <f t="shared" si="17"/>
        <v/>
      </c>
      <c r="AB6" s="9" t="str">
        <f t="shared" si="18"/>
        <v/>
      </c>
      <c r="AC6" s="9" t="str">
        <f t="shared" si="19"/>
        <v/>
      </c>
      <c r="AD6" s="9" t="str">
        <f t="shared" si="20"/>
        <v/>
      </c>
      <c r="AE6" s="9">
        <f t="shared" si="21"/>
        <v>1</v>
      </c>
      <c r="AF6" s="9" t="str">
        <f t="shared" si="22"/>
        <v/>
      </c>
      <c r="AG6" s="15" t="str">
        <f t="shared" si="23"/>
        <v/>
      </c>
      <c r="AH6" s="16" t="str">
        <f t="shared" si="0"/>
        <v/>
      </c>
      <c r="AI6" s="16" t="str">
        <f t="shared" si="0"/>
        <v/>
      </c>
      <c r="AJ6" s="16" t="str">
        <f t="shared" si="0"/>
        <v/>
      </c>
      <c r="AK6" s="16" t="str">
        <f t="shared" si="0"/>
        <v/>
      </c>
      <c r="AL6" s="16">
        <f t="shared" si="0"/>
        <v>1</v>
      </c>
      <c r="AM6" s="16">
        <f t="shared" si="0"/>
        <v>1</v>
      </c>
      <c r="AN6" s="16">
        <f t="shared" si="0"/>
        <v>1</v>
      </c>
      <c r="AO6" s="17" t="str">
        <f t="shared" si="0"/>
        <v/>
      </c>
      <c r="AP6" s="23">
        <f t="shared" si="24"/>
        <v>1</v>
      </c>
      <c r="AQ6" s="22">
        <f t="shared" si="1"/>
        <v>1</v>
      </c>
      <c r="AR6" s="22">
        <f t="shared" si="1"/>
        <v>1</v>
      </c>
      <c r="AS6" s="22">
        <f t="shared" si="1"/>
        <v>1</v>
      </c>
      <c r="AT6" s="22">
        <f t="shared" si="1"/>
        <v>1</v>
      </c>
      <c r="AU6" s="22">
        <f t="shared" si="1"/>
        <v>1</v>
      </c>
      <c r="AV6" s="22">
        <f t="shared" si="1"/>
        <v>1</v>
      </c>
      <c r="AW6" s="22">
        <f t="shared" si="1"/>
        <v>1</v>
      </c>
      <c r="AX6" s="24" t="str">
        <f t="shared" si="1"/>
        <v/>
      </c>
      <c r="AY6" s="23">
        <f t="shared" si="25"/>
        <v>1</v>
      </c>
      <c r="AZ6" s="22">
        <f t="shared" si="2"/>
        <v>1</v>
      </c>
      <c r="BA6" s="22">
        <f t="shared" si="2"/>
        <v>1</v>
      </c>
      <c r="BB6" s="22">
        <f t="shared" si="2"/>
        <v>1</v>
      </c>
      <c r="BC6" s="22">
        <f t="shared" si="2"/>
        <v>1</v>
      </c>
      <c r="BD6" s="22">
        <f t="shared" si="2"/>
        <v>1</v>
      </c>
      <c r="BE6" s="22">
        <f t="shared" si="2"/>
        <v>1</v>
      </c>
      <c r="BF6" s="22">
        <f t="shared" si="2"/>
        <v>1</v>
      </c>
      <c r="BG6" s="24">
        <f t="shared" si="2"/>
        <v>1</v>
      </c>
      <c r="BH6" s="22" t="str">
        <f t="shared" si="26"/>
        <v>Cube</v>
      </c>
    </row>
    <row r="7" spans="1:60" x14ac:dyDescent="0.25">
      <c r="A7" t="s">
        <v>20</v>
      </c>
      <c r="B7" t="str">
        <f t="shared" si="3"/>
        <v>linReg</v>
      </c>
      <c r="C7" s="15">
        <v>22.731724676488099</v>
      </c>
      <c r="D7" s="16">
        <v>22.7487090080486</v>
      </c>
      <c r="E7" s="16">
        <v>22.7572764877218</v>
      </c>
      <c r="F7" s="16">
        <v>26.679175933275499</v>
      </c>
      <c r="G7" s="16">
        <v>23.302344188556201</v>
      </c>
      <c r="H7" s="16">
        <v>25.041788770026798</v>
      </c>
      <c r="I7" s="16">
        <v>28.099088101314798</v>
      </c>
      <c r="J7" s="16">
        <v>27.3502006530762</v>
      </c>
      <c r="K7" s="17">
        <v>27.799236297607401</v>
      </c>
      <c r="L7" s="3" t="s">
        <v>11</v>
      </c>
      <c r="M7">
        <v>20</v>
      </c>
      <c r="N7" s="1">
        <f t="shared" si="4"/>
        <v>2.7317246764880991</v>
      </c>
      <c r="O7" s="1">
        <f t="shared" si="5"/>
        <v>2.7487090080485999</v>
      </c>
      <c r="P7" s="1">
        <f t="shared" si="6"/>
        <v>2.7572764877217999</v>
      </c>
      <c r="Q7" s="1">
        <f t="shared" si="7"/>
        <v>6.6791759332754985</v>
      </c>
      <c r="R7" s="1">
        <f t="shared" si="8"/>
        <v>3.3023441885562015</v>
      </c>
      <c r="S7" s="1">
        <f t="shared" si="9"/>
        <v>5.0417887700267983</v>
      </c>
      <c r="T7" s="1">
        <f t="shared" si="10"/>
        <v>8.0990881013147984</v>
      </c>
      <c r="U7" s="1">
        <f t="shared" si="11"/>
        <v>7.3502006530762003</v>
      </c>
      <c r="V7" s="1">
        <f t="shared" si="12"/>
        <v>7.7992362976074006</v>
      </c>
      <c r="W7" s="13">
        <f t="shared" si="13"/>
        <v>2.7317246764880991</v>
      </c>
      <c r="X7" s="8">
        <f t="shared" si="14"/>
        <v>1</v>
      </c>
      <c r="Y7" s="9" t="str">
        <f t="shared" si="15"/>
        <v/>
      </c>
      <c r="Z7" s="9" t="str">
        <f t="shared" si="16"/>
        <v/>
      </c>
      <c r="AA7" s="9" t="str">
        <f t="shared" si="17"/>
        <v/>
      </c>
      <c r="AB7" s="9" t="str">
        <f t="shared" si="18"/>
        <v/>
      </c>
      <c r="AC7" s="9" t="str">
        <f t="shared" si="19"/>
        <v/>
      </c>
      <c r="AD7" s="9" t="str">
        <f t="shared" si="20"/>
        <v/>
      </c>
      <c r="AE7" s="9" t="str">
        <f t="shared" si="21"/>
        <v/>
      </c>
      <c r="AF7" s="9" t="str">
        <f t="shared" si="22"/>
        <v/>
      </c>
      <c r="AG7" s="15">
        <f t="shared" si="23"/>
        <v>1</v>
      </c>
      <c r="AH7" s="16">
        <f t="shared" si="0"/>
        <v>1</v>
      </c>
      <c r="AI7" s="16">
        <f t="shared" si="0"/>
        <v>1</v>
      </c>
      <c r="AJ7" s="16" t="str">
        <f t="shared" si="0"/>
        <v/>
      </c>
      <c r="AK7" s="16">
        <f t="shared" si="0"/>
        <v>1</v>
      </c>
      <c r="AL7" s="16" t="str">
        <f t="shared" si="0"/>
        <v/>
      </c>
      <c r="AM7" s="16" t="str">
        <f t="shared" si="0"/>
        <v/>
      </c>
      <c r="AN7" s="16" t="str">
        <f t="shared" si="0"/>
        <v/>
      </c>
      <c r="AO7" s="17" t="str">
        <f t="shared" si="0"/>
        <v/>
      </c>
      <c r="AP7" s="23">
        <f t="shared" si="24"/>
        <v>1</v>
      </c>
      <c r="AQ7" s="22">
        <f t="shared" si="1"/>
        <v>1</v>
      </c>
      <c r="AR7" s="22">
        <f t="shared" si="1"/>
        <v>1</v>
      </c>
      <c r="AS7" s="22">
        <f t="shared" si="1"/>
        <v>1</v>
      </c>
      <c r="AT7" s="22">
        <f t="shared" si="1"/>
        <v>1</v>
      </c>
      <c r="AU7" s="22">
        <f t="shared" si="1"/>
        <v>1</v>
      </c>
      <c r="AV7" s="22">
        <f t="shared" si="1"/>
        <v>1</v>
      </c>
      <c r="AW7" s="22">
        <f t="shared" si="1"/>
        <v>1</v>
      </c>
      <c r="AX7" s="24">
        <f t="shared" si="1"/>
        <v>1</v>
      </c>
      <c r="AY7" s="23">
        <f t="shared" si="25"/>
        <v>1</v>
      </c>
      <c r="AZ7" s="22">
        <f t="shared" si="2"/>
        <v>1</v>
      </c>
      <c r="BA7" s="22">
        <f t="shared" si="2"/>
        <v>1</v>
      </c>
      <c r="BB7" s="22">
        <f t="shared" si="2"/>
        <v>1</v>
      </c>
      <c r="BC7" s="22">
        <f t="shared" si="2"/>
        <v>1</v>
      </c>
      <c r="BD7" s="22">
        <f t="shared" si="2"/>
        <v>1</v>
      </c>
      <c r="BE7" s="22">
        <f t="shared" si="2"/>
        <v>1</v>
      </c>
      <c r="BF7" s="22">
        <f t="shared" si="2"/>
        <v>1</v>
      </c>
      <c r="BG7" s="24">
        <f t="shared" si="2"/>
        <v>1</v>
      </c>
      <c r="BH7" s="22" t="str">
        <f t="shared" si="26"/>
        <v>linReg</v>
      </c>
    </row>
    <row r="8" spans="1:60" x14ac:dyDescent="0.25">
      <c r="A8" t="s">
        <v>21</v>
      </c>
      <c r="B8" t="str">
        <f t="shared" si="3"/>
        <v>Keras</v>
      </c>
      <c r="C8" s="15">
        <v>36.214200873443403</v>
      </c>
      <c r="D8" s="16">
        <v>36.239558102111097</v>
      </c>
      <c r="E8" s="16">
        <v>36.471085265547401</v>
      </c>
      <c r="F8" s="16">
        <v>40.499548939104301</v>
      </c>
      <c r="G8" s="16">
        <v>33.0990104690596</v>
      </c>
      <c r="H8" s="16">
        <v>44.137356457273199</v>
      </c>
      <c r="I8" s="16">
        <v>45.069586504965301</v>
      </c>
      <c r="J8" s="16">
        <v>36.5460014343262</v>
      </c>
      <c r="K8" s="17">
        <v>29.1477375030518</v>
      </c>
      <c r="L8" s="3" t="s">
        <v>11</v>
      </c>
      <c r="M8">
        <v>10</v>
      </c>
      <c r="N8" s="1">
        <f t="shared" si="4"/>
        <v>26.214200873443403</v>
      </c>
      <c r="O8" s="1">
        <f t="shared" si="5"/>
        <v>26.239558102111097</v>
      </c>
      <c r="P8" s="1">
        <f t="shared" si="6"/>
        <v>26.471085265547401</v>
      </c>
      <c r="Q8" s="1">
        <f t="shared" si="7"/>
        <v>30.499548939104301</v>
      </c>
      <c r="R8" s="1">
        <f t="shared" si="8"/>
        <v>23.0990104690596</v>
      </c>
      <c r="S8" s="1">
        <f t="shared" si="9"/>
        <v>34.137356457273199</v>
      </c>
      <c r="T8" s="1">
        <f t="shared" si="10"/>
        <v>35.069586504965301</v>
      </c>
      <c r="U8" s="1">
        <f t="shared" si="11"/>
        <v>26.5460014343262</v>
      </c>
      <c r="V8" s="1">
        <f t="shared" si="12"/>
        <v>19.1477375030518</v>
      </c>
      <c r="W8" s="13">
        <f t="shared" si="13"/>
        <v>19.1477375030518</v>
      </c>
      <c r="X8" s="8" t="str">
        <f t="shared" si="14"/>
        <v/>
      </c>
      <c r="Y8" s="9" t="str">
        <f t="shared" si="15"/>
        <v/>
      </c>
      <c r="Z8" s="9" t="str">
        <f t="shared" si="16"/>
        <v/>
      </c>
      <c r="AA8" s="9" t="str">
        <f t="shared" si="17"/>
        <v/>
      </c>
      <c r="AB8" s="9" t="str">
        <f t="shared" si="18"/>
        <v/>
      </c>
      <c r="AC8" s="9" t="str">
        <f t="shared" si="19"/>
        <v/>
      </c>
      <c r="AD8" s="9" t="str">
        <f t="shared" si="20"/>
        <v/>
      </c>
      <c r="AE8" s="9" t="str">
        <f t="shared" si="21"/>
        <v/>
      </c>
      <c r="AF8" s="9">
        <f t="shared" si="22"/>
        <v>1</v>
      </c>
      <c r="AG8" s="15" t="str">
        <f t="shared" si="23"/>
        <v/>
      </c>
      <c r="AH8" s="16" t="str">
        <f t="shared" si="0"/>
        <v/>
      </c>
      <c r="AI8" s="16" t="str">
        <f t="shared" si="0"/>
        <v/>
      </c>
      <c r="AJ8" s="16" t="str">
        <f t="shared" si="0"/>
        <v/>
      </c>
      <c r="AK8" s="16" t="str">
        <f t="shared" si="0"/>
        <v/>
      </c>
      <c r="AL8" s="16" t="str">
        <f t="shared" si="0"/>
        <v/>
      </c>
      <c r="AM8" s="16" t="str">
        <f t="shared" si="0"/>
        <v/>
      </c>
      <c r="AN8" s="16" t="str">
        <f t="shared" si="0"/>
        <v/>
      </c>
      <c r="AO8" s="17" t="str">
        <f t="shared" si="0"/>
        <v/>
      </c>
      <c r="AP8" s="23" t="str">
        <f t="shared" si="24"/>
        <v/>
      </c>
      <c r="AQ8" s="22" t="str">
        <f t="shared" si="1"/>
        <v/>
      </c>
      <c r="AR8" s="22" t="str">
        <f t="shared" si="1"/>
        <v/>
      </c>
      <c r="AS8" s="22" t="str">
        <f t="shared" si="1"/>
        <v/>
      </c>
      <c r="AT8" s="22" t="str">
        <f t="shared" si="1"/>
        <v/>
      </c>
      <c r="AU8" s="22" t="str">
        <f t="shared" si="1"/>
        <v/>
      </c>
      <c r="AV8" s="22" t="str">
        <f t="shared" si="1"/>
        <v/>
      </c>
      <c r="AW8" s="22" t="str">
        <f t="shared" si="1"/>
        <v/>
      </c>
      <c r="AX8" s="24" t="str">
        <f t="shared" si="1"/>
        <v/>
      </c>
      <c r="AY8" s="23" t="str">
        <f t="shared" si="25"/>
        <v/>
      </c>
      <c r="AZ8" s="22" t="str">
        <f t="shared" si="2"/>
        <v/>
      </c>
      <c r="BA8" s="22" t="str">
        <f t="shared" si="2"/>
        <v/>
      </c>
      <c r="BB8" s="22" t="str">
        <f t="shared" si="2"/>
        <v/>
      </c>
      <c r="BC8" s="22" t="str">
        <f t="shared" si="2"/>
        <v/>
      </c>
      <c r="BD8" s="22" t="str">
        <f t="shared" si="2"/>
        <v/>
      </c>
      <c r="BE8" s="22" t="str">
        <f t="shared" si="2"/>
        <v/>
      </c>
      <c r="BF8" s="22" t="str">
        <f t="shared" si="2"/>
        <v/>
      </c>
      <c r="BG8" s="24" t="str">
        <f t="shared" si="2"/>
        <v/>
      </c>
      <c r="BH8" s="22" t="str">
        <f t="shared" si="26"/>
        <v>Keras</v>
      </c>
    </row>
    <row r="9" spans="1:60" x14ac:dyDescent="0.25">
      <c r="A9" t="s">
        <v>22</v>
      </c>
      <c r="B9" t="str">
        <f t="shared" si="3"/>
        <v>Keras</v>
      </c>
      <c r="C9" s="15">
        <v>30.845495719433099</v>
      </c>
      <c r="D9" s="16">
        <v>30.863144104149502</v>
      </c>
      <c r="E9" s="16">
        <v>29.510553117095</v>
      </c>
      <c r="F9" s="16">
        <v>26.679175933275499</v>
      </c>
      <c r="G9" s="16">
        <v>49.143794616258099</v>
      </c>
      <c r="H9" s="16">
        <v>26.4960714086331</v>
      </c>
      <c r="I9" s="16">
        <v>27.483630715796899</v>
      </c>
      <c r="J9" s="16">
        <v>32.446800231933601</v>
      </c>
      <c r="K9" s="17">
        <v>40.475349426269503</v>
      </c>
      <c r="L9" s="3" t="s">
        <v>11</v>
      </c>
      <c r="M9">
        <v>39</v>
      </c>
      <c r="N9" s="1">
        <f t="shared" si="4"/>
        <v>8.1545042805669006</v>
      </c>
      <c r="O9" s="1">
        <f t="shared" si="5"/>
        <v>8.1368558958504984</v>
      </c>
      <c r="P9" s="1">
        <f t="shared" si="6"/>
        <v>9.4894468829049998</v>
      </c>
      <c r="Q9" s="1">
        <f t="shared" si="7"/>
        <v>12.320824066724501</v>
      </c>
      <c r="R9" s="1">
        <f t="shared" si="8"/>
        <v>10.143794616258099</v>
      </c>
      <c r="S9" s="1">
        <f t="shared" si="9"/>
        <v>12.5039285913669</v>
      </c>
      <c r="T9" s="1">
        <f t="shared" si="10"/>
        <v>11.516369284203101</v>
      </c>
      <c r="U9" s="1">
        <f t="shared" si="11"/>
        <v>6.5531997680663991</v>
      </c>
      <c r="V9" s="1">
        <f t="shared" si="12"/>
        <v>1.4753494262695028</v>
      </c>
      <c r="W9" s="13">
        <f t="shared" si="13"/>
        <v>1.4753494262695028</v>
      </c>
      <c r="X9" s="8" t="str">
        <f t="shared" si="14"/>
        <v/>
      </c>
      <c r="Y9" s="9" t="str">
        <f t="shared" si="15"/>
        <v/>
      </c>
      <c r="Z9" s="9" t="str">
        <f t="shared" si="16"/>
        <v/>
      </c>
      <c r="AA9" s="9" t="str">
        <f t="shared" si="17"/>
        <v/>
      </c>
      <c r="AB9" s="9" t="str">
        <f t="shared" si="18"/>
        <v/>
      </c>
      <c r="AC9" s="9" t="str">
        <f t="shared" si="19"/>
        <v/>
      </c>
      <c r="AD9" s="9" t="str">
        <f t="shared" si="20"/>
        <v/>
      </c>
      <c r="AE9" s="9" t="str">
        <f t="shared" si="21"/>
        <v/>
      </c>
      <c r="AF9" s="9">
        <f t="shared" si="22"/>
        <v>1</v>
      </c>
      <c r="AG9" s="15" t="str">
        <f t="shared" si="23"/>
        <v/>
      </c>
      <c r="AH9" s="16" t="str">
        <f t="shared" si="0"/>
        <v/>
      </c>
      <c r="AI9" s="16" t="str">
        <f t="shared" si="0"/>
        <v/>
      </c>
      <c r="AJ9" s="16" t="str">
        <f t="shared" si="0"/>
        <v/>
      </c>
      <c r="AK9" s="16" t="str">
        <f t="shared" si="0"/>
        <v/>
      </c>
      <c r="AL9" s="16" t="str">
        <f t="shared" si="0"/>
        <v/>
      </c>
      <c r="AM9" s="16" t="str">
        <f t="shared" si="0"/>
        <v/>
      </c>
      <c r="AN9" s="16" t="str">
        <f t="shared" si="0"/>
        <v/>
      </c>
      <c r="AO9" s="17">
        <f t="shared" si="0"/>
        <v>1</v>
      </c>
      <c r="AP9" s="23">
        <f t="shared" si="24"/>
        <v>1</v>
      </c>
      <c r="AQ9" s="22">
        <f t="shared" si="1"/>
        <v>1</v>
      </c>
      <c r="AR9" s="22">
        <f t="shared" si="1"/>
        <v>1</v>
      </c>
      <c r="AS9" s="22" t="str">
        <f t="shared" si="1"/>
        <v/>
      </c>
      <c r="AT9" s="22" t="str">
        <f t="shared" si="1"/>
        <v/>
      </c>
      <c r="AU9" s="22" t="str">
        <f t="shared" si="1"/>
        <v/>
      </c>
      <c r="AV9" s="22" t="str">
        <f t="shared" si="1"/>
        <v/>
      </c>
      <c r="AW9" s="22">
        <f t="shared" si="1"/>
        <v>1</v>
      </c>
      <c r="AX9" s="24">
        <f t="shared" si="1"/>
        <v>1</v>
      </c>
      <c r="AY9" s="23">
        <f t="shared" si="25"/>
        <v>1</v>
      </c>
      <c r="AZ9" s="22">
        <f t="shared" si="2"/>
        <v>1</v>
      </c>
      <c r="BA9" s="22">
        <f t="shared" si="2"/>
        <v>1</v>
      </c>
      <c r="BB9" s="22">
        <f t="shared" si="2"/>
        <v>1</v>
      </c>
      <c r="BC9" s="22">
        <f t="shared" si="2"/>
        <v>1</v>
      </c>
      <c r="BD9" s="22">
        <f t="shared" si="2"/>
        <v>1</v>
      </c>
      <c r="BE9" s="22">
        <f t="shared" si="2"/>
        <v>1</v>
      </c>
      <c r="BF9" s="22">
        <f t="shared" si="2"/>
        <v>1</v>
      </c>
      <c r="BG9" s="24">
        <f t="shared" si="2"/>
        <v>1</v>
      </c>
      <c r="BH9" s="22" t="str">
        <f t="shared" si="26"/>
        <v>Keras</v>
      </c>
    </row>
    <row r="10" spans="1:60" x14ac:dyDescent="0.25">
      <c r="A10" t="s">
        <v>23</v>
      </c>
      <c r="B10" t="str">
        <f t="shared" si="3"/>
        <v>enet</v>
      </c>
      <c r="C10" s="15">
        <v>52.969808544750499</v>
      </c>
      <c r="D10" s="16">
        <v>53.027141232299797</v>
      </c>
      <c r="E10" s="16">
        <v>53.747961622084198</v>
      </c>
      <c r="F10" s="16">
        <v>56.854559559821901</v>
      </c>
      <c r="G10" s="16">
        <v>34.887789167721699</v>
      </c>
      <c r="H10" s="16">
        <v>45.601573355889101</v>
      </c>
      <c r="I10" s="16">
        <v>46.921715570045698</v>
      </c>
      <c r="J10" s="16">
        <v>44.4515991210938</v>
      </c>
      <c r="K10" s="17">
        <v>42.734214782714801</v>
      </c>
      <c r="L10" s="3" t="s">
        <v>11</v>
      </c>
      <c r="M10">
        <v>53.75</v>
      </c>
      <c r="N10" s="1">
        <f t="shared" si="4"/>
        <v>0.78019145524950062</v>
      </c>
      <c r="O10" s="1">
        <f t="shared" si="5"/>
        <v>0.72285876770020252</v>
      </c>
      <c r="P10" s="1">
        <f t="shared" si="6"/>
        <v>2.038377915802414E-3</v>
      </c>
      <c r="Q10" s="1">
        <f t="shared" si="7"/>
        <v>3.1045595598219009</v>
      </c>
      <c r="R10" s="1">
        <f t="shared" si="8"/>
        <v>18.862210832278301</v>
      </c>
      <c r="S10" s="1">
        <f t="shared" si="9"/>
        <v>8.1484266441108986</v>
      </c>
      <c r="T10" s="1">
        <f t="shared" si="10"/>
        <v>6.8282844299543015</v>
      </c>
      <c r="U10" s="1">
        <f t="shared" si="11"/>
        <v>9.2984008789062003</v>
      </c>
      <c r="V10" s="1">
        <f t="shared" si="12"/>
        <v>11.015785217285199</v>
      </c>
      <c r="W10" s="13">
        <f t="shared" si="13"/>
        <v>2.038377915802414E-3</v>
      </c>
      <c r="X10" s="8" t="str">
        <f t="shared" si="14"/>
        <v/>
      </c>
      <c r="Y10" s="9" t="str">
        <f t="shared" si="15"/>
        <v/>
      </c>
      <c r="Z10" s="9">
        <f t="shared" si="16"/>
        <v>1</v>
      </c>
      <c r="AA10" s="9" t="str">
        <f t="shared" si="17"/>
        <v/>
      </c>
      <c r="AB10" s="9" t="str">
        <f t="shared" si="18"/>
        <v/>
      </c>
      <c r="AC10" s="9" t="str">
        <f t="shared" si="19"/>
        <v/>
      </c>
      <c r="AD10" s="9" t="str">
        <f t="shared" si="20"/>
        <v/>
      </c>
      <c r="AE10" s="9" t="str">
        <f t="shared" si="21"/>
        <v/>
      </c>
      <c r="AF10" s="9" t="str">
        <f t="shared" si="22"/>
        <v/>
      </c>
      <c r="AG10" s="15">
        <f t="shared" si="23"/>
        <v>1</v>
      </c>
      <c r="AH10" s="16">
        <f t="shared" si="0"/>
        <v>1</v>
      </c>
      <c r="AI10" s="16">
        <f t="shared" si="0"/>
        <v>1</v>
      </c>
      <c r="AJ10" s="16">
        <f t="shared" si="0"/>
        <v>1</v>
      </c>
      <c r="AK10" s="16" t="str">
        <f t="shared" si="0"/>
        <v/>
      </c>
      <c r="AL10" s="16" t="str">
        <f t="shared" si="0"/>
        <v/>
      </c>
      <c r="AM10" s="16" t="str">
        <f t="shared" si="0"/>
        <v/>
      </c>
      <c r="AN10" s="16" t="str">
        <f t="shared" si="0"/>
        <v/>
      </c>
      <c r="AO10" s="17" t="str">
        <f t="shared" si="0"/>
        <v/>
      </c>
      <c r="AP10" s="23">
        <f t="shared" si="24"/>
        <v>1</v>
      </c>
      <c r="AQ10" s="22">
        <f t="shared" si="1"/>
        <v>1</v>
      </c>
      <c r="AR10" s="22">
        <f t="shared" si="1"/>
        <v>1</v>
      </c>
      <c r="AS10" s="22">
        <f t="shared" si="1"/>
        <v>1</v>
      </c>
      <c r="AT10" s="22" t="str">
        <f t="shared" si="1"/>
        <v/>
      </c>
      <c r="AU10" s="22">
        <f t="shared" si="1"/>
        <v>1</v>
      </c>
      <c r="AV10" s="22">
        <f t="shared" si="1"/>
        <v>1</v>
      </c>
      <c r="AW10" s="22">
        <f t="shared" si="1"/>
        <v>1</v>
      </c>
      <c r="AX10" s="24" t="str">
        <f t="shared" si="1"/>
        <v/>
      </c>
      <c r="AY10" s="23">
        <f t="shared" si="25"/>
        <v>1</v>
      </c>
      <c r="AZ10" s="22">
        <f t="shared" si="2"/>
        <v>1</v>
      </c>
      <c r="BA10" s="22">
        <f t="shared" si="2"/>
        <v>1</v>
      </c>
      <c r="BB10" s="22">
        <f t="shared" si="2"/>
        <v>1</v>
      </c>
      <c r="BC10" s="22" t="str">
        <f t="shared" si="2"/>
        <v/>
      </c>
      <c r="BD10" s="22">
        <f t="shared" si="2"/>
        <v>1</v>
      </c>
      <c r="BE10" s="22">
        <f t="shared" si="2"/>
        <v>1</v>
      </c>
      <c r="BF10" s="22">
        <f t="shared" si="2"/>
        <v>1</v>
      </c>
      <c r="BG10" s="24">
        <f t="shared" si="2"/>
        <v>1</v>
      </c>
      <c r="BH10" s="22" t="str">
        <f t="shared" si="26"/>
        <v>enet</v>
      </c>
    </row>
    <row r="11" spans="1:60" x14ac:dyDescent="0.25">
      <c r="A11" t="s">
        <v>24</v>
      </c>
      <c r="B11" t="str">
        <f t="shared" si="3"/>
        <v>Keras</v>
      </c>
      <c r="C11" s="15">
        <v>28.8711890523305</v>
      </c>
      <c r="D11" s="16">
        <v>28.934297405010099</v>
      </c>
      <c r="E11" s="16">
        <v>29.018720043829202</v>
      </c>
      <c r="F11" s="16">
        <v>26.679175933275499</v>
      </c>
      <c r="G11" s="16">
        <v>27.232696717762</v>
      </c>
      <c r="H11" s="16">
        <v>25.151639011797201</v>
      </c>
      <c r="I11" s="16">
        <v>27.863442962715101</v>
      </c>
      <c r="J11" s="16">
        <v>30.348199844360401</v>
      </c>
      <c r="K11" s="17">
        <v>20.826919555664102</v>
      </c>
      <c r="L11" s="3" t="s">
        <v>11</v>
      </c>
      <c r="M11">
        <v>8</v>
      </c>
      <c r="N11" s="1">
        <f t="shared" si="4"/>
        <v>20.8711890523305</v>
      </c>
      <c r="O11" s="1">
        <f t="shared" si="5"/>
        <v>20.934297405010099</v>
      </c>
      <c r="P11" s="1">
        <f t="shared" si="6"/>
        <v>21.018720043829202</v>
      </c>
      <c r="Q11" s="1">
        <f t="shared" si="7"/>
        <v>18.679175933275499</v>
      </c>
      <c r="R11" s="1">
        <f t="shared" si="8"/>
        <v>19.232696717762</v>
      </c>
      <c r="S11" s="1">
        <f t="shared" si="9"/>
        <v>17.151639011797201</v>
      </c>
      <c r="T11" s="1">
        <f t="shared" si="10"/>
        <v>19.863442962715101</v>
      </c>
      <c r="U11" s="1">
        <f t="shared" si="11"/>
        <v>22.348199844360401</v>
      </c>
      <c r="V11" s="1">
        <f t="shared" si="12"/>
        <v>12.826919555664102</v>
      </c>
      <c r="W11" s="13">
        <f t="shared" si="13"/>
        <v>12.826919555664102</v>
      </c>
      <c r="X11" s="8" t="str">
        <f t="shared" si="14"/>
        <v/>
      </c>
      <c r="Y11" s="9" t="str">
        <f t="shared" si="15"/>
        <v/>
      </c>
      <c r="Z11" s="9" t="str">
        <f t="shared" si="16"/>
        <v/>
      </c>
      <c r="AA11" s="9" t="str">
        <f t="shared" si="17"/>
        <v/>
      </c>
      <c r="AB11" s="9" t="str">
        <f t="shared" si="18"/>
        <v/>
      </c>
      <c r="AC11" s="9" t="str">
        <f t="shared" si="19"/>
        <v/>
      </c>
      <c r="AD11" s="9" t="str">
        <f t="shared" si="20"/>
        <v/>
      </c>
      <c r="AE11" s="9" t="str">
        <f t="shared" si="21"/>
        <v/>
      </c>
      <c r="AF11" s="9">
        <f t="shared" si="22"/>
        <v>1</v>
      </c>
      <c r="AG11" s="15" t="str">
        <f t="shared" si="23"/>
        <v/>
      </c>
      <c r="AH11" s="16" t="str">
        <f t="shared" si="0"/>
        <v/>
      </c>
      <c r="AI11" s="16" t="str">
        <f t="shared" si="0"/>
        <v/>
      </c>
      <c r="AJ11" s="16" t="str">
        <f t="shared" si="0"/>
        <v/>
      </c>
      <c r="AK11" s="16" t="str">
        <f t="shared" si="0"/>
        <v/>
      </c>
      <c r="AL11" s="16" t="str">
        <f t="shared" si="0"/>
        <v/>
      </c>
      <c r="AM11" s="16" t="str">
        <f t="shared" si="0"/>
        <v/>
      </c>
      <c r="AN11" s="16" t="str">
        <f t="shared" si="0"/>
        <v/>
      </c>
      <c r="AO11" s="17" t="str">
        <f t="shared" si="0"/>
        <v/>
      </c>
      <c r="AP11" s="23" t="str">
        <f t="shared" si="24"/>
        <v/>
      </c>
      <c r="AQ11" s="22" t="str">
        <f t="shared" si="1"/>
        <v/>
      </c>
      <c r="AR11" s="22" t="str">
        <f t="shared" si="1"/>
        <v/>
      </c>
      <c r="AS11" s="22" t="str">
        <f t="shared" si="1"/>
        <v/>
      </c>
      <c r="AT11" s="22" t="str">
        <f t="shared" si="1"/>
        <v/>
      </c>
      <c r="AU11" s="22" t="str">
        <f t="shared" si="1"/>
        <v/>
      </c>
      <c r="AV11" s="22" t="str">
        <f t="shared" si="1"/>
        <v/>
      </c>
      <c r="AW11" s="22" t="str">
        <f t="shared" si="1"/>
        <v/>
      </c>
      <c r="AX11" s="24" t="str">
        <f t="shared" si="1"/>
        <v/>
      </c>
      <c r="AY11" s="23" t="str">
        <f t="shared" si="25"/>
        <v/>
      </c>
      <c r="AZ11" s="22" t="str">
        <f t="shared" si="2"/>
        <v/>
      </c>
      <c r="BA11" s="22" t="str">
        <f t="shared" si="2"/>
        <v/>
      </c>
      <c r="BB11" s="22" t="str">
        <f t="shared" si="2"/>
        <v/>
      </c>
      <c r="BC11" s="22" t="str">
        <f t="shared" si="2"/>
        <v/>
      </c>
      <c r="BD11" s="22" t="str">
        <f t="shared" si="2"/>
        <v/>
      </c>
      <c r="BE11" s="22" t="str">
        <f t="shared" si="2"/>
        <v/>
      </c>
      <c r="BF11" s="22" t="str">
        <f t="shared" si="2"/>
        <v/>
      </c>
      <c r="BG11" s="24">
        <f t="shared" si="2"/>
        <v>1</v>
      </c>
      <c r="BH11" s="22" t="str">
        <f t="shared" si="26"/>
        <v>Keras</v>
      </c>
    </row>
    <row r="12" spans="1:60" x14ac:dyDescent="0.25">
      <c r="A12" t="s">
        <v>25</v>
      </c>
      <c r="B12" t="str">
        <f t="shared" si="3"/>
        <v>gbm</v>
      </c>
      <c r="C12" s="15">
        <v>24.4613607319754</v>
      </c>
      <c r="D12" s="16">
        <v>24.531912812221801</v>
      </c>
      <c r="E12" s="16">
        <v>24.912036953787599</v>
      </c>
      <c r="F12" s="16">
        <v>26.679175933275499</v>
      </c>
      <c r="G12" s="16">
        <v>10.3872274933269</v>
      </c>
      <c r="H12" s="16">
        <v>27.506299686217599</v>
      </c>
      <c r="I12" s="16">
        <v>34.548271659170297</v>
      </c>
      <c r="J12" s="16">
        <v>25.331600189208999</v>
      </c>
      <c r="K12" s="17">
        <v>27.186672210693398</v>
      </c>
      <c r="L12" s="3" t="s">
        <v>11</v>
      </c>
      <c r="M12">
        <v>32</v>
      </c>
      <c r="N12" s="1">
        <f t="shared" si="4"/>
        <v>7.5386392680245997</v>
      </c>
      <c r="O12" s="1">
        <f t="shared" si="5"/>
        <v>7.4680871877781989</v>
      </c>
      <c r="P12" s="1">
        <f t="shared" si="6"/>
        <v>7.0879630462124013</v>
      </c>
      <c r="Q12" s="1">
        <f t="shared" si="7"/>
        <v>5.3208240667245015</v>
      </c>
      <c r="R12" s="1">
        <f t="shared" si="8"/>
        <v>21.6127725066731</v>
      </c>
      <c r="S12" s="1">
        <f t="shared" si="9"/>
        <v>4.4937003137824014</v>
      </c>
      <c r="T12" s="1">
        <f t="shared" si="10"/>
        <v>2.5482716591702967</v>
      </c>
      <c r="U12" s="1">
        <f t="shared" si="11"/>
        <v>6.6683998107910014</v>
      </c>
      <c r="V12" s="1">
        <f t="shared" si="12"/>
        <v>4.8133277893066015</v>
      </c>
      <c r="W12" s="13">
        <f t="shared" si="13"/>
        <v>2.5482716591702967</v>
      </c>
      <c r="X12" s="8" t="str">
        <f t="shared" si="14"/>
        <v/>
      </c>
      <c r="Y12" s="9" t="str">
        <f t="shared" si="15"/>
        <v/>
      </c>
      <c r="Z12" s="9" t="str">
        <f t="shared" si="16"/>
        <v/>
      </c>
      <c r="AA12" s="9" t="str">
        <f t="shared" si="17"/>
        <v/>
      </c>
      <c r="AB12" s="9" t="str">
        <f t="shared" si="18"/>
        <v/>
      </c>
      <c r="AC12" s="9" t="str">
        <f t="shared" si="19"/>
        <v/>
      </c>
      <c r="AD12" s="9">
        <f t="shared" si="20"/>
        <v>1</v>
      </c>
      <c r="AE12" s="9" t="str">
        <f t="shared" si="21"/>
        <v/>
      </c>
      <c r="AF12" s="9" t="str">
        <f t="shared" si="22"/>
        <v/>
      </c>
      <c r="AG12" s="15" t="str">
        <f t="shared" si="23"/>
        <v/>
      </c>
      <c r="AH12" s="16" t="str">
        <f t="shared" si="0"/>
        <v/>
      </c>
      <c r="AI12" s="16" t="str">
        <f t="shared" si="0"/>
        <v/>
      </c>
      <c r="AJ12" s="16" t="str">
        <f t="shared" si="0"/>
        <v/>
      </c>
      <c r="AK12" s="16" t="str">
        <f t="shared" si="0"/>
        <v/>
      </c>
      <c r="AL12" s="16">
        <f t="shared" si="0"/>
        <v>1</v>
      </c>
      <c r="AM12" s="16">
        <f t="shared" si="0"/>
        <v>1</v>
      </c>
      <c r="AN12" s="16" t="str">
        <f t="shared" si="0"/>
        <v/>
      </c>
      <c r="AO12" s="17">
        <f t="shared" si="0"/>
        <v>1</v>
      </c>
      <c r="AP12" s="23">
        <f t="shared" si="24"/>
        <v>1</v>
      </c>
      <c r="AQ12" s="22">
        <f t="shared" si="1"/>
        <v>1</v>
      </c>
      <c r="AR12" s="22">
        <f t="shared" si="1"/>
        <v>1</v>
      </c>
      <c r="AS12" s="22">
        <f t="shared" si="1"/>
        <v>1</v>
      </c>
      <c r="AT12" s="22" t="str">
        <f t="shared" si="1"/>
        <v/>
      </c>
      <c r="AU12" s="22">
        <f t="shared" si="1"/>
        <v>1</v>
      </c>
      <c r="AV12" s="22">
        <f t="shared" si="1"/>
        <v>1</v>
      </c>
      <c r="AW12" s="22">
        <f t="shared" si="1"/>
        <v>1</v>
      </c>
      <c r="AX12" s="24">
        <f t="shared" si="1"/>
        <v>1</v>
      </c>
      <c r="AY12" s="23">
        <f t="shared" si="25"/>
        <v>1</v>
      </c>
      <c r="AZ12" s="22">
        <f t="shared" si="2"/>
        <v>1</v>
      </c>
      <c r="BA12" s="22">
        <f t="shared" si="2"/>
        <v>1</v>
      </c>
      <c r="BB12" s="22">
        <f t="shared" si="2"/>
        <v>1</v>
      </c>
      <c r="BC12" s="22" t="str">
        <f t="shared" si="2"/>
        <v/>
      </c>
      <c r="BD12" s="22">
        <f t="shared" si="2"/>
        <v>1</v>
      </c>
      <c r="BE12" s="22">
        <f t="shared" si="2"/>
        <v>1</v>
      </c>
      <c r="BF12" s="22">
        <f t="shared" si="2"/>
        <v>1</v>
      </c>
      <c r="BG12" s="24">
        <f t="shared" si="2"/>
        <v>1</v>
      </c>
      <c r="BH12" s="22" t="str">
        <f t="shared" si="26"/>
        <v>gbm</v>
      </c>
    </row>
    <row r="13" spans="1:60" x14ac:dyDescent="0.25">
      <c r="A13" t="s">
        <v>26</v>
      </c>
      <c r="B13" t="str">
        <f t="shared" si="3"/>
        <v>MARS</v>
      </c>
      <c r="C13" s="15">
        <v>25.642077683249401</v>
      </c>
      <c r="D13" s="16">
        <v>25.694496252086001</v>
      </c>
      <c r="E13" s="16">
        <v>25.704134626649399</v>
      </c>
      <c r="F13" s="16">
        <v>25.153395092950799</v>
      </c>
      <c r="G13" s="16">
        <v>29.937076971127102</v>
      </c>
      <c r="H13" s="16">
        <v>29.7210061047073</v>
      </c>
      <c r="I13" s="16">
        <v>32.176463388064498</v>
      </c>
      <c r="J13" s="16">
        <v>25.737998962402301</v>
      </c>
      <c r="K13" s="17">
        <v>25.9388751983643</v>
      </c>
      <c r="L13" s="3" t="s">
        <v>11</v>
      </c>
      <c r="M13">
        <v>-8</v>
      </c>
      <c r="N13" s="1">
        <f t="shared" si="4"/>
        <v>33.642077683249397</v>
      </c>
      <c r="O13" s="1">
        <f t="shared" si="5"/>
        <v>33.694496252085997</v>
      </c>
      <c r="P13" s="1">
        <f t="shared" si="6"/>
        <v>33.704134626649399</v>
      </c>
      <c r="Q13" s="1">
        <f t="shared" si="7"/>
        <v>33.153395092950802</v>
      </c>
      <c r="R13" s="1">
        <f t="shared" si="8"/>
        <v>37.937076971127098</v>
      </c>
      <c r="S13" s="1">
        <f t="shared" si="9"/>
        <v>37.7210061047073</v>
      </c>
      <c r="T13" s="1">
        <f t="shared" si="10"/>
        <v>40.176463388064498</v>
      </c>
      <c r="U13" s="1">
        <f t="shared" si="11"/>
        <v>33.737998962402301</v>
      </c>
      <c r="V13" s="1">
        <f t="shared" si="12"/>
        <v>33.9388751983643</v>
      </c>
      <c r="W13" s="13">
        <f t="shared" si="13"/>
        <v>33.153395092950802</v>
      </c>
      <c r="X13" s="8" t="str">
        <f t="shared" si="14"/>
        <v/>
      </c>
      <c r="Y13" s="9" t="str">
        <f t="shared" si="15"/>
        <v/>
      </c>
      <c r="Z13" s="9" t="str">
        <f t="shared" si="16"/>
        <v/>
      </c>
      <c r="AA13" s="9">
        <f t="shared" si="17"/>
        <v>1</v>
      </c>
      <c r="AB13" s="9" t="str">
        <f t="shared" si="18"/>
        <v/>
      </c>
      <c r="AC13" s="9" t="str">
        <f t="shared" si="19"/>
        <v/>
      </c>
      <c r="AD13" s="9" t="str">
        <f t="shared" si="20"/>
        <v/>
      </c>
      <c r="AE13" s="9" t="str">
        <f t="shared" si="21"/>
        <v/>
      </c>
      <c r="AF13" s="9" t="str">
        <f t="shared" si="22"/>
        <v/>
      </c>
      <c r="AG13" s="15" t="str">
        <f t="shared" si="23"/>
        <v/>
      </c>
      <c r="AH13" s="16" t="str">
        <f t="shared" si="0"/>
        <v/>
      </c>
      <c r="AI13" s="16" t="str">
        <f t="shared" si="0"/>
        <v/>
      </c>
      <c r="AJ13" s="16" t="str">
        <f t="shared" si="0"/>
        <v/>
      </c>
      <c r="AK13" s="16" t="str">
        <f t="shared" si="0"/>
        <v/>
      </c>
      <c r="AL13" s="16" t="str">
        <f t="shared" si="0"/>
        <v/>
      </c>
      <c r="AM13" s="16" t="str">
        <f t="shared" si="0"/>
        <v/>
      </c>
      <c r="AN13" s="16" t="str">
        <f t="shared" si="0"/>
        <v/>
      </c>
      <c r="AO13" s="17" t="str">
        <f t="shared" si="0"/>
        <v/>
      </c>
      <c r="AP13" s="23" t="str">
        <f t="shared" si="24"/>
        <v/>
      </c>
      <c r="AQ13" s="22" t="str">
        <f t="shared" si="1"/>
        <v/>
      </c>
      <c r="AR13" s="22" t="str">
        <f t="shared" si="1"/>
        <v/>
      </c>
      <c r="AS13" s="22" t="str">
        <f t="shared" si="1"/>
        <v/>
      </c>
      <c r="AT13" s="22" t="str">
        <f t="shared" si="1"/>
        <v/>
      </c>
      <c r="AU13" s="22" t="str">
        <f t="shared" si="1"/>
        <v/>
      </c>
      <c r="AV13" s="22" t="str">
        <f t="shared" si="1"/>
        <v/>
      </c>
      <c r="AW13" s="22" t="str">
        <f t="shared" si="1"/>
        <v/>
      </c>
      <c r="AX13" s="24" t="str">
        <f t="shared" si="1"/>
        <v/>
      </c>
      <c r="AY13" s="23" t="str">
        <f t="shared" si="25"/>
        <v/>
      </c>
      <c r="AZ13" s="22" t="str">
        <f t="shared" si="2"/>
        <v/>
      </c>
      <c r="BA13" s="22" t="str">
        <f t="shared" si="2"/>
        <v/>
      </c>
      <c r="BB13" s="22" t="str">
        <f t="shared" si="2"/>
        <v/>
      </c>
      <c r="BC13" s="22" t="str">
        <f t="shared" si="2"/>
        <v/>
      </c>
      <c r="BD13" s="22" t="str">
        <f t="shared" si="2"/>
        <v/>
      </c>
      <c r="BE13" s="22" t="str">
        <f t="shared" si="2"/>
        <v/>
      </c>
      <c r="BF13" s="22" t="str">
        <f t="shared" si="2"/>
        <v/>
      </c>
      <c r="BG13" s="24" t="str">
        <f t="shared" si="2"/>
        <v/>
      </c>
      <c r="BH13" s="22" t="str">
        <f t="shared" si="26"/>
        <v>MARS</v>
      </c>
    </row>
    <row r="14" spans="1:60" x14ac:dyDescent="0.25">
      <c r="A14" t="s">
        <v>27</v>
      </c>
      <c r="B14" t="str">
        <f t="shared" si="3"/>
        <v>pls</v>
      </c>
      <c r="C14" s="15">
        <v>59.972863262955599</v>
      </c>
      <c r="D14" s="16">
        <v>60.033323259321101</v>
      </c>
      <c r="E14" s="16">
        <v>57.632185468269199</v>
      </c>
      <c r="F14" s="16">
        <v>48.452230626079299</v>
      </c>
      <c r="G14" s="16">
        <v>46.951193357175697</v>
      </c>
      <c r="H14" s="16">
        <v>35.301272208108301</v>
      </c>
      <c r="I14" s="16">
        <v>31.2618333589553</v>
      </c>
      <c r="J14" s="16">
        <v>53.495201110839801</v>
      </c>
      <c r="K14" s="17">
        <v>45.004180908203097</v>
      </c>
      <c r="L14" s="3" t="s">
        <v>11</v>
      </c>
      <c r="M14">
        <v>68</v>
      </c>
      <c r="N14" s="1">
        <f t="shared" si="4"/>
        <v>8.0271367370444011</v>
      </c>
      <c r="O14" s="1">
        <f t="shared" si="5"/>
        <v>7.9666767406788992</v>
      </c>
      <c r="P14" s="1">
        <f t="shared" si="6"/>
        <v>10.367814531730801</v>
      </c>
      <c r="Q14" s="1">
        <f t="shared" si="7"/>
        <v>19.547769373920701</v>
      </c>
      <c r="R14" s="1">
        <f t="shared" si="8"/>
        <v>21.048806642824303</v>
      </c>
      <c r="S14" s="1">
        <f t="shared" si="9"/>
        <v>32.698727791891699</v>
      </c>
      <c r="T14" s="1">
        <f t="shared" si="10"/>
        <v>36.7381666410447</v>
      </c>
      <c r="U14" s="1">
        <f t="shared" si="11"/>
        <v>14.504798889160199</v>
      </c>
      <c r="V14" s="1">
        <f t="shared" si="12"/>
        <v>22.995819091796903</v>
      </c>
      <c r="W14" s="13">
        <f t="shared" si="13"/>
        <v>7.9666767406788992</v>
      </c>
      <c r="X14" s="8" t="str">
        <f t="shared" si="14"/>
        <v/>
      </c>
      <c r="Y14" s="9">
        <f t="shared" si="15"/>
        <v>1</v>
      </c>
      <c r="Z14" s="9" t="str">
        <f t="shared" si="16"/>
        <v/>
      </c>
      <c r="AA14" s="9" t="str">
        <f t="shared" si="17"/>
        <v/>
      </c>
      <c r="AB14" s="9" t="str">
        <f t="shared" si="18"/>
        <v/>
      </c>
      <c r="AC14" s="9" t="str">
        <f t="shared" si="19"/>
        <v/>
      </c>
      <c r="AD14" s="9" t="str">
        <f t="shared" si="20"/>
        <v/>
      </c>
      <c r="AE14" s="9" t="str">
        <f t="shared" si="21"/>
        <v/>
      </c>
      <c r="AF14" s="9" t="str">
        <f t="shared" si="22"/>
        <v/>
      </c>
      <c r="AG14" s="15" t="str">
        <f t="shared" si="23"/>
        <v/>
      </c>
      <c r="AH14" s="16" t="str">
        <f t="shared" si="0"/>
        <v/>
      </c>
      <c r="AI14" s="16" t="str">
        <f t="shared" si="0"/>
        <v/>
      </c>
      <c r="AJ14" s="16" t="str">
        <f t="shared" si="0"/>
        <v/>
      </c>
      <c r="AK14" s="16" t="str">
        <f t="shared" si="0"/>
        <v/>
      </c>
      <c r="AL14" s="16" t="str">
        <f t="shared" si="0"/>
        <v/>
      </c>
      <c r="AM14" s="16" t="str">
        <f t="shared" si="0"/>
        <v/>
      </c>
      <c r="AN14" s="16" t="str">
        <f t="shared" si="0"/>
        <v/>
      </c>
      <c r="AO14" s="17" t="str">
        <f t="shared" si="0"/>
        <v/>
      </c>
      <c r="AP14" s="23">
        <f t="shared" si="24"/>
        <v>1</v>
      </c>
      <c r="AQ14" s="22">
        <f t="shared" si="1"/>
        <v>1</v>
      </c>
      <c r="AR14" s="22" t="str">
        <f t="shared" si="1"/>
        <v/>
      </c>
      <c r="AS14" s="22" t="str">
        <f t="shared" si="1"/>
        <v/>
      </c>
      <c r="AT14" s="22" t="str">
        <f t="shared" si="1"/>
        <v/>
      </c>
      <c r="AU14" s="22" t="str">
        <f t="shared" si="1"/>
        <v/>
      </c>
      <c r="AV14" s="22" t="str">
        <f t="shared" si="1"/>
        <v/>
      </c>
      <c r="AW14" s="22" t="str">
        <f t="shared" si="1"/>
        <v/>
      </c>
      <c r="AX14" s="24" t="str">
        <f t="shared" si="1"/>
        <v/>
      </c>
      <c r="AY14" s="23">
        <f t="shared" si="25"/>
        <v>1</v>
      </c>
      <c r="AZ14" s="22">
        <f t="shared" si="2"/>
        <v>1</v>
      </c>
      <c r="BA14" s="22">
        <f t="shared" si="2"/>
        <v>1</v>
      </c>
      <c r="BB14" s="22" t="str">
        <f t="shared" si="2"/>
        <v/>
      </c>
      <c r="BC14" s="22" t="str">
        <f t="shared" si="2"/>
        <v/>
      </c>
      <c r="BD14" s="22" t="str">
        <f t="shared" si="2"/>
        <v/>
      </c>
      <c r="BE14" s="22" t="str">
        <f t="shared" si="2"/>
        <v/>
      </c>
      <c r="BF14" s="22">
        <f t="shared" si="2"/>
        <v>1</v>
      </c>
      <c r="BG14" s="24" t="str">
        <f t="shared" si="2"/>
        <v/>
      </c>
      <c r="BH14" s="22" t="str">
        <f t="shared" si="26"/>
        <v>pls</v>
      </c>
    </row>
    <row r="15" spans="1:60" x14ac:dyDescent="0.25">
      <c r="A15" t="s">
        <v>28</v>
      </c>
      <c r="B15" t="str">
        <f t="shared" si="3"/>
        <v>svm</v>
      </c>
      <c r="C15" s="15">
        <v>31.907397938697901</v>
      </c>
      <c r="D15" s="16">
        <v>31.974131568998999</v>
      </c>
      <c r="E15" s="16">
        <v>31.5440195115129</v>
      </c>
      <c r="F15" s="16">
        <v>26.679175933275499</v>
      </c>
      <c r="G15" s="16">
        <v>39.658759433077499</v>
      </c>
      <c r="H15" s="16">
        <v>36.973664476812203</v>
      </c>
      <c r="I15" s="16">
        <v>37.404408400309798</v>
      </c>
      <c r="J15" s="16">
        <v>31.956800460815401</v>
      </c>
      <c r="K15" s="17">
        <v>26.514429092407202</v>
      </c>
      <c r="L15" s="3" t="s">
        <v>11</v>
      </c>
      <c r="M15">
        <v>42.5</v>
      </c>
      <c r="N15" s="1">
        <f t="shared" si="4"/>
        <v>10.592602061302099</v>
      </c>
      <c r="O15" s="1">
        <f t="shared" si="5"/>
        <v>10.525868431001001</v>
      </c>
      <c r="P15" s="1">
        <f t="shared" si="6"/>
        <v>10.9559804884871</v>
      </c>
      <c r="Q15" s="1">
        <f t="shared" si="7"/>
        <v>15.820824066724501</v>
      </c>
      <c r="R15" s="1">
        <f t="shared" si="8"/>
        <v>2.8412405669225009</v>
      </c>
      <c r="S15" s="1">
        <f t="shared" si="9"/>
        <v>5.5263355231877966</v>
      </c>
      <c r="T15" s="1">
        <f t="shared" si="10"/>
        <v>5.0955915996902021</v>
      </c>
      <c r="U15" s="1">
        <f t="shared" si="11"/>
        <v>10.543199539184599</v>
      </c>
      <c r="V15" s="1">
        <f t="shared" si="12"/>
        <v>15.985570907592798</v>
      </c>
      <c r="W15" s="13">
        <f t="shared" si="13"/>
        <v>2.8412405669225009</v>
      </c>
      <c r="X15" s="8" t="str">
        <f t="shared" si="14"/>
        <v/>
      </c>
      <c r="Y15" s="9" t="str">
        <f t="shared" si="15"/>
        <v/>
      </c>
      <c r="Z15" s="9" t="str">
        <f t="shared" si="16"/>
        <v/>
      </c>
      <c r="AA15" s="9" t="str">
        <f t="shared" si="17"/>
        <v/>
      </c>
      <c r="AB15" s="9">
        <f t="shared" si="18"/>
        <v>1</v>
      </c>
      <c r="AC15" s="9" t="str">
        <f t="shared" si="19"/>
        <v/>
      </c>
      <c r="AD15" s="9" t="str">
        <f t="shared" si="20"/>
        <v/>
      </c>
      <c r="AE15" s="9" t="str">
        <f t="shared" si="21"/>
        <v/>
      </c>
      <c r="AF15" s="9" t="str">
        <f t="shared" si="22"/>
        <v/>
      </c>
      <c r="AG15" s="15" t="str">
        <f t="shared" si="23"/>
        <v/>
      </c>
      <c r="AH15" s="16" t="str">
        <f t="shared" si="0"/>
        <v/>
      </c>
      <c r="AI15" s="16" t="str">
        <f t="shared" si="0"/>
        <v/>
      </c>
      <c r="AJ15" s="16" t="str">
        <f t="shared" si="0"/>
        <v/>
      </c>
      <c r="AK15" s="16">
        <f t="shared" si="0"/>
        <v>1</v>
      </c>
      <c r="AL15" s="16" t="str">
        <f t="shared" si="0"/>
        <v/>
      </c>
      <c r="AM15" s="16" t="str">
        <f t="shared" si="0"/>
        <v/>
      </c>
      <c r="AN15" s="16" t="str">
        <f t="shared" si="0"/>
        <v/>
      </c>
      <c r="AO15" s="17" t="str">
        <f t="shared" si="0"/>
        <v/>
      </c>
      <c r="AP15" s="23" t="str">
        <f t="shared" si="24"/>
        <v/>
      </c>
      <c r="AQ15" s="22" t="str">
        <f t="shared" si="1"/>
        <v/>
      </c>
      <c r="AR15" s="22" t="str">
        <f t="shared" si="1"/>
        <v/>
      </c>
      <c r="AS15" s="22" t="str">
        <f t="shared" si="1"/>
        <v/>
      </c>
      <c r="AT15" s="22">
        <f t="shared" si="1"/>
        <v>1</v>
      </c>
      <c r="AU15" s="22">
        <f t="shared" si="1"/>
        <v>1</v>
      </c>
      <c r="AV15" s="22">
        <f t="shared" si="1"/>
        <v>1</v>
      </c>
      <c r="AW15" s="22" t="str">
        <f t="shared" si="1"/>
        <v/>
      </c>
      <c r="AX15" s="24" t="str">
        <f t="shared" si="1"/>
        <v/>
      </c>
      <c r="AY15" s="23">
        <f t="shared" si="25"/>
        <v>1</v>
      </c>
      <c r="AZ15" s="22">
        <f t="shared" si="2"/>
        <v>1</v>
      </c>
      <c r="BA15" s="22">
        <f t="shared" si="2"/>
        <v>1</v>
      </c>
      <c r="BB15" s="22" t="str">
        <f t="shared" si="2"/>
        <v/>
      </c>
      <c r="BC15" s="22">
        <f t="shared" si="2"/>
        <v>1</v>
      </c>
      <c r="BD15" s="22">
        <f t="shared" si="2"/>
        <v>1</v>
      </c>
      <c r="BE15" s="22">
        <f t="shared" si="2"/>
        <v>1</v>
      </c>
      <c r="BF15" s="22">
        <f t="shared" si="2"/>
        <v>1</v>
      </c>
      <c r="BG15" s="24" t="str">
        <f t="shared" si="2"/>
        <v/>
      </c>
      <c r="BH15" s="22" t="str">
        <f t="shared" si="26"/>
        <v>svm</v>
      </c>
    </row>
    <row r="16" spans="1:60" x14ac:dyDescent="0.25">
      <c r="A16" t="s">
        <v>29</v>
      </c>
      <c r="B16" t="str">
        <f t="shared" si="3"/>
        <v>linReg</v>
      </c>
      <c r="C16" s="15">
        <v>17.458354061301598</v>
      </c>
      <c r="D16" s="16">
        <v>17.538150565628101</v>
      </c>
      <c r="E16" s="16">
        <v>17.6636807555765</v>
      </c>
      <c r="F16" s="16">
        <v>26.679175933275499</v>
      </c>
      <c r="G16" s="16">
        <v>17.693712276160198</v>
      </c>
      <c r="H16" s="16">
        <v>18.118410826655701</v>
      </c>
      <c r="I16" s="16">
        <v>29.752323391508298</v>
      </c>
      <c r="J16" s="16">
        <v>18.016799926757798</v>
      </c>
      <c r="K16" s="17">
        <v>23.700290679931602</v>
      </c>
      <c r="L16" s="3" t="s">
        <v>11</v>
      </c>
      <c r="M16">
        <v>11</v>
      </c>
      <c r="N16" s="1">
        <f t="shared" si="4"/>
        <v>6.4583540613015984</v>
      </c>
      <c r="O16" s="1">
        <f t="shared" si="5"/>
        <v>6.5381505656281007</v>
      </c>
      <c r="P16" s="1">
        <f t="shared" si="6"/>
        <v>6.6636807555765003</v>
      </c>
      <c r="Q16" s="1">
        <f t="shared" si="7"/>
        <v>15.679175933275499</v>
      </c>
      <c r="R16" s="1">
        <f t="shared" si="8"/>
        <v>6.6937122761601984</v>
      </c>
      <c r="S16" s="1">
        <f t="shared" si="9"/>
        <v>7.1184108266557011</v>
      </c>
      <c r="T16" s="1">
        <f t="shared" si="10"/>
        <v>18.752323391508298</v>
      </c>
      <c r="U16" s="1">
        <f t="shared" si="11"/>
        <v>7.0167999267577983</v>
      </c>
      <c r="V16" s="1">
        <f t="shared" si="12"/>
        <v>12.700290679931602</v>
      </c>
      <c r="W16" s="13">
        <f t="shared" si="13"/>
        <v>6.4583540613015984</v>
      </c>
      <c r="X16" s="8">
        <f t="shared" si="14"/>
        <v>1</v>
      </c>
      <c r="Y16" s="9" t="str">
        <f t="shared" si="15"/>
        <v/>
      </c>
      <c r="Z16" s="9" t="str">
        <f t="shared" si="16"/>
        <v/>
      </c>
      <c r="AA16" s="9" t="str">
        <f t="shared" si="17"/>
        <v/>
      </c>
      <c r="AB16" s="9" t="str">
        <f t="shared" si="18"/>
        <v/>
      </c>
      <c r="AC16" s="9" t="str">
        <f t="shared" si="19"/>
        <v/>
      </c>
      <c r="AD16" s="9" t="str">
        <f t="shared" si="20"/>
        <v/>
      </c>
      <c r="AE16" s="9" t="str">
        <f t="shared" si="21"/>
        <v/>
      </c>
      <c r="AF16" s="9" t="str">
        <f t="shared" si="22"/>
        <v/>
      </c>
      <c r="AG16" s="15" t="str">
        <f t="shared" si="23"/>
        <v/>
      </c>
      <c r="AH16" s="16" t="str">
        <f t="shared" si="0"/>
        <v/>
      </c>
      <c r="AI16" s="16" t="str">
        <f t="shared" si="0"/>
        <v/>
      </c>
      <c r="AJ16" s="16" t="str">
        <f t="shared" si="0"/>
        <v/>
      </c>
      <c r="AK16" s="16" t="str">
        <f t="shared" si="0"/>
        <v/>
      </c>
      <c r="AL16" s="16" t="str">
        <f t="shared" si="0"/>
        <v/>
      </c>
      <c r="AM16" s="16" t="str">
        <f t="shared" si="0"/>
        <v/>
      </c>
      <c r="AN16" s="16" t="str">
        <f t="shared" si="0"/>
        <v/>
      </c>
      <c r="AO16" s="17" t="str">
        <f t="shared" si="0"/>
        <v/>
      </c>
      <c r="AP16" s="23">
        <f t="shared" si="24"/>
        <v>1</v>
      </c>
      <c r="AQ16" s="22">
        <f t="shared" si="1"/>
        <v>1</v>
      </c>
      <c r="AR16" s="22">
        <f t="shared" si="1"/>
        <v>1</v>
      </c>
      <c r="AS16" s="22" t="str">
        <f t="shared" si="1"/>
        <v/>
      </c>
      <c r="AT16" s="22">
        <f t="shared" si="1"/>
        <v>1</v>
      </c>
      <c r="AU16" s="22">
        <f t="shared" si="1"/>
        <v>1</v>
      </c>
      <c r="AV16" s="22" t="str">
        <f t="shared" si="1"/>
        <v/>
      </c>
      <c r="AW16" s="22">
        <f t="shared" si="1"/>
        <v>1</v>
      </c>
      <c r="AX16" s="24" t="str">
        <f t="shared" si="1"/>
        <v/>
      </c>
      <c r="AY16" s="23">
        <f t="shared" si="25"/>
        <v>1</v>
      </c>
      <c r="AZ16" s="22">
        <f t="shared" si="2"/>
        <v>1</v>
      </c>
      <c r="BA16" s="22">
        <f t="shared" si="2"/>
        <v>1</v>
      </c>
      <c r="BB16" s="22" t="str">
        <f t="shared" si="2"/>
        <v/>
      </c>
      <c r="BC16" s="22">
        <f t="shared" si="2"/>
        <v>1</v>
      </c>
      <c r="BD16" s="22">
        <f t="shared" si="2"/>
        <v>1</v>
      </c>
      <c r="BE16" s="22" t="str">
        <f t="shared" si="2"/>
        <v/>
      </c>
      <c r="BF16" s="22">
        <f t="shared" si="2"/>
        <v>1</v>
      </c>
      <c r="BG16" s="24">
        <f t="shared" si="2"/>
        <v>1</v>
      </c>
      <c r="BH16" s="22" t="str">
        <f t="shared" si="26"/>
        <v>linReg</v>
      </c>
    </row>
    <row r="17" spans="1:60" x14ac:dyDescent="0.25">
      <c r="A17" t="s">
        <v>30</v>
      </c>
      <c r="B17" t="str">
        <f t="shared" si="3"/>
        <v>svm</v>
      </c>
      <c r="C17" s="15">
        <v>31.498725098753201</v>
      </c>
      <c r="D17" s="16">
        <v>31.520598724494899</v>
      </c>
      <c r="E17" s="16">
        <v>31.219012123059699</v>
      </c>
      <c r="F17" s="16">
        <v>26.679175933275499</v>
      </c>
      <c r="G17" s="16">
        <v>32.554948766412899</v>
      </c>
      <c r="H17" s="16">
        <v>28.150393559919301</v>
      </c>
      <c r="I17" s="16">
        <v>28.510911056702501</v>
      </c>
      <c r="J17" s="16">
        <v>24.652000427246101</v>
      </c>
      <c r="K17" s="17">
        <v>24.682737350463899</v>
      </c>
      <c r="L17" s="3" t="s">
        <v>11</v>
      </c>
      <c r="M17">
        <v>33</v>
      </c>
      <c r="N17" s="1">
        <f t="shared" si="4"/>
        <v>1.5012749012467985</v>
      </c>
      <c r="O17" s="1">
        <f t="shared" si="5"/>
        <v>1.4794012755051007</v>
      </c>
      <c r="P17" s="1">
        <f t="shared" si="6"/>
        <v>1.7809878769403014</v>
      </c>
      <c r="Q17" s="1">
        <f t="shared" si="7"/>
        <v>6.3208240667245015</v>
      </c>
      <c r="R17" s="1">
        <f t="shared" si="8"/>
        <v>0.44505123358710108</v>
      </c>
      <c r="S17" s="1">
        <f t="shared" si="9"/>
        <v>4.8496064400806986</v>
      </c>
      <c r="T17" s="1">
        <f t="shared" si="10"/>
        <v>4.4890889432974994</v>
      </c>
      <c r="U17" s="1">
        <f t="shared" si="11"/>
        <v>8.3479995727538991</v>
      </c>
      <c r="V17" s="1">
        <f t="shared" si="12"/>
        <v>8.3172626495361008</v>
      </c>
      <c r="W17" s="13">
        <f t="shared" si="13"/>
        <v>0.44505123358710108</v>
      </c>
      <c r="X17" s="8" t="str">
        <f t="shared" si="14"/>
        <v/>
      </c>
      <c r="Y17" s="9" t="str">
        <f t="shared" si="15"/>
        <v/>
      </c>
      <c r="Z17" s="9" t="str">
        <f t="shared" si="16"/>
        <v/>
      </c>
      <c r="AA17" s="9" t="str">
        <f t="shared" si="17"/>
        <v/>
      </c>
      <c r="AB17" s="9">
        <f t="shared" si="18"/>
        <v>1</v>
      </c>
      <c r="AC17" s="9" t="str">
        <f t="shared" si="19"/>
        <v/>
      </c>
      <c r="AD17" s="9" t="str">
        <f t="shared" si="20"/>
        <v/>
      </c>
      <c r="AE17" s="9" t="str">
        <f t="shared" si="21"/>
        <v/>
      </c>
      <c r="AF17" s="9" t="str">
        <f t="shared" si="22"/>
        <v/>
      </c>
      <c r="AG17" s="15">
        <f t="shared" si="23"/>
        <v>1</v>
      </c>
      <c r="AH17" s="16">
        <f t="shared" si="0"/>
        <v>1</v>
      </c>
      <c r="AI17" s="16">
        <f t="shared" si="0"/>
        <v>1</v>
      </c>
      <c r="AJ17" s="16" t="str">
        <f t="shared" si="0"/>
        <v/>
      </c>
      <c r="AK17" s="16">
        <f t="shared" si="0"/>
        <v>1</v>
      </c>
      <c r="AL17" s="16">
        <f t="shared" si="0"/>
        <v>1</v>
      </c>
      <c r="AM17" s="16">
        <f t="shared" si="0"/>
        <v>1</v>
      </c>
      <c r="AN17" s="16" t="str">
        <f t="shared" si="0"/>
        <v/>
      </c>
      <c r="AO17" s="17" t="str">
        <f t="shared" si="0"/>
        <v/>
      </c>
      <c r="AP17" s="23">
        <f t="shared" si="24"/>
        <v>1</v>
      </c>
      <c r="AQ17" s="22">
        <f t="shared" si="1"/>
        <v>1</v>
      </c>
      <c r="AR17" s="22">
        <f t="shared" si="1"/>
        <v>1</v>
      </c>
      <c r="AS17" s="22">
        <f t="shared" si="1"/>
        <v>1</v>
      </c>
      <c r="AT17" s="22">
        <f t="shared" si="1"/>
        <v>1</v>
      </c>
      <c r="AU17" s="22">
        <f t="shared" si="1"/>
        <v>1</v>
      </c>
      <c r="AV17" s="22">
        <f t="shared" si="1"/>
        <v>1</v>
      </c>
      <c r="AW17" s="22">
        <f t="shared" si="1"/>
        <v>1</v>
      </c>
      <c r="AX17" s="24">
        <f t="shared" si="1"/>
        <v>1</v>
      </c>
      <c r="AY17" s="23">
        <f t="shared" si="25"/>
        <v>1</v>
      </c>
      <c r="AZ17" s="22">
        <f t="shared" si="2"/>
        <v>1</v>
      </c>
      <c r="BA17" s="22">
        <f t="shared" si="2"/>
        <v>1</v>
      </c>
      <c r="BB17" s="22">
        <f t="shared" si="2"/>
        <v>1</v>
      </c>
      <c r="BC17" s="22">
        <f t="shared" si="2"/>
        <v>1</v>
      </c>
      <c r="BD17" s="22">
        <f t="shared" si="2"/>
        <v>1</v>
      </c>
      <c r="BE17" s="22">
        <f t="shared" si="2"/>
        <v>1</v>
      </c>
      <c r="BF17" s="22">
        <f t="shared" si="2"/>
        <v>1</v>
      </c>
      <c r="BG17" s="24">
        <f t="shared" si="2"/>
        <v>1</v>
      </c>
      <c r="BH17" s="22" t="str">
        <f t="shared" si="26"/>
        <v>svm</v>
      </c>
    </row>
    <row r="18" spans="1:60" x14ac:dyDescent="0.25">
      <c r="A18" t="s">
        <v>31</v>
      </c>
      <c r="B18" t="str">
        <f t="shared" si="3"/>
        <v>svm</v>
      </c>
      <c r="C18" s="15">
        <v>50.333202192559703</v>
      </c>
      <c r="D18" s="16">
        <v>50.357468841892803</v>
      </c>
      <c r="E18" s="16">
        <v>48.5116408160779</v>
      </c>
      <c r="F18" s="16">
        <v>41.961087400642803</v>
      </c>
      <c r="G18" s="16">
        <v>51.495799367220499</v>
      </c>
      <c r="H18" s="16">
        <v>32.931077222295798</v>
      </c>
      <c r="I18" s="16">
        <v>28.882329708035002</v>
      </c>
      <c r="J18" s="16">
        <v>47.646999359130902</v>
      </c>
      <c r="K18" s="17">
        <v>33.990371704101598</v>
      </c>
      <c r="L18" s="3" t="s">
        <v>11</v>
      </c>
      <c r="M18">
        <v>54.5</v>
      </c>
      <c r="N18" s="1">
        <f t="shared" si="4"/>
        <v>4.1667978074402967</v>
      </c>
      <c r="O18" s="1">
        <f t="shared" si="5"/>
        <v>4.1425311581071966</v>
      </c>
      <c r="P18" s="1">
        <f t="shared" si="6"/>
        <v>5.9883591839220998</v>
      </c>
      <c r="Q18" s="1">
        <f t="shared" si="7"/>
        <v>12.538912599357197</v>
      </c>
      <c r="R18" s="1">
        <f t="shared" si="8"/>
        <v>3.0042006327795008</v>
      </c>
      <c r="S18" s="1">
        <f t="shared" si="9"/>
        <v>21.568922777704202</v>
      </c>
      <c r="T18" s="1">
        <f t="shared" si="10"/>
        <v>25.617670291964998</v>
      </c>
      <c r="U18" s="1">
        <f t="shared" si="11"/>
        <v>6.853000640869098</v>
      </c>
      <c r="V18" s="1">
        <f t="shared" si="12"/>
        <v>20.509628295898402</v>
      </c>
      <c r="W18" s="13">
        <f t="shared" si="13"/>
        <v>3.0042006327795008</v>
      </c>
      <c r="X18" s="8" t="str">
        <f t="shared" si="14"/>
        <v/>
      </c>
      <c r="Y18" s="9" t="str">
        <f t="shared" si="15"/>
        <v/>
      </c>
      <c r="Z18" s="9" t="str">
        <f t="shared" si="16"/>
        <v/>
      </c>
      <c r="AA18" s="9" t="str">
        <f t="shared" si="17"/>
        <v/>
      </c>
      <c r="AB18" s="9">
        <f t="shared" si="18"/>
        <v>1</v>
      </c>
      <c r="AC18" s="9" t="str">
        <f t="shared" si="19"/>
        <v/>
      </c>
      <c r="AD18" s="9" t="str">
        <f t="shared" si="20"/>
        <v/>
      </c>
      <c r="AE18" s="9" t="str">
        <f t="shared" si="21"/>
        <v/>
      </c>
      <c r="AF18" s="9" t="str">
        <f t="shared" si="22"/>
        <v/>
      </c>
      <c r="AG18" s="15">
        <f t="shared" si="23"/>
        <v>1</v>
      </c>
      <c r="AH18" s="16">
        <f t="shared" si="23"/>
        <v>1</v>
      </c>
      <c r="AI18" s="16" t="str">
        <f t="shared" si="23"/>
        <v/>
      </c>
      <c r="AJ18" s="16" t="str">
        <f t="shared" si="23"/>
        <v/>
      </c>
      <c r="AK18" s="16">
        <f t="shared" si="23"/>
        <v>1</v>
      </c>
      <c r="AL18" s="16" t="str">
        <f t="shared" si="23"/>
        <v/>
      </c>
      <c r="AM18" s="16" t="str">
        <f t="shared" si="23"/>
        <v/>
      </c>
      <c r="AN18" s="16" t="str">
        <f t="shared" si="23"/>
        <v/>
      </c>
      <c r="AO18" s="17" t="str">
        <f t="shared" si="23"/>
        <v/>
      </c>
      <c r="AP18" s="23">
        <f t="shared" si="24"/>
        <v>1</v>
      </c>
      <c r="AQ18" s="22">
        <f t="shared" si="24"/>
        <v>1</v>
      </c>
      <c r="AR18" s="22">
        <f t="shared" si="24"/>
        <v>1</v>
      </c>
      <c r="AS18" s="22" t="str">
        <f t="shared" si="24"/>
        <v/>
      </c>
      <c r="AT18" s="22">
        <f t="shared" si="24"/>
        <v>1</v>
      </c>
      <c r="AU18" s="22" t="str">
        <f t="shared" si="24"/>
        <v/>
      </c>
      <c r="AV18" s="22" t="str">
        <f t="shared" si="24"/>
        <v/>
      </c>
      <c r="AW18" s="22">
        <f t="shared" si="24"/>
        <v>1</v>
      </c>
      <c r="AX18" s="24" t="str">
        <f t="shared" si="24"/>
        <v/>
      </c>
      <c r="AY18" s="23">
        <f t="shared" si="25"/>
        <v>1</v>
      </c>
      <c r="AZ18" s="22">
        <f t="shared" si="25"/>
        <v>1</v>
      </c>
      <c r="BA18" s="22">
        <f t="shared" si="25"/>
        <v>1</v>
      </c>
      <c r="BB18" s="22">
        <f t="shared" si="25"/>
        <v>1</v>
      </c>
      <c r="BC18" s="22">
        <f t="shared" si="25"/>
        <v>1</v>
      </c>
      <c r="BD18" s="22" t="str">
        <f t="shared" si="25"/>
        <v/>
      </c>
      <c r="BE18" s="22" t="str">
        <f t="shared" si="25"/>
        <v/>
      </c>
      <c r="BF18" s="22">
        <f t="shared" si="25"/>
        <v>1</v>
      </c>
      <c r="BG18" s="24" t="str">
        <f t="shared" si="25"/>
        <v/>
      </c>
      <c r="BH18" s="22" t="str">
        <f t="shared" si="26"/>
        <v>svm</v>
      </c>
    </row>
    <row r="19" spans="1:60" x14ac:dyDescent="0.25">
      <c r="A19" t="s">
        <v>33</v>
      </c>
      <c r="B19" t="str">
        <f t="shared" si="3"/>
        <v>MARS</v>
      </c>
      <c r="C19" s="15">
        <v>42.526447268813399</v>
      </c>
      <c r="D19" s="16">
        <v>42.570746595282003</v>
      </c>
      <c r="E19" s="16">
        <v>42.315893148355102</v>
      </c>
      <c r="F19" s="16">
        <v>40.412251867514399</v>
      </c>
      <c r="G19" s="16">
        <v>48.887545055109499</v>
      </c>
      <c r="H19" s="16">
        <v>40.742424885840897</v>
      </c>
      <c r="I19" s="16">
        <v>33.044864485153603</v>
      </c>
      <c r="J19" s="16">
        <v>45.540199279785199</v>
      </c>
      <c r="K19" s="17">
        <v>42.531044006347699</v>
      </c>
      <c r="L19" s="3" t="s">
        <v>11</v>
      </c>
      <c r="M19">
        <v>40</v>
      </c>
      <c r="N19" s="1">
        <f t="shared" si="4"/>
        <v>2.5264472688133992</v>
      </c>
      <c r="O19" s="1">
        <f t="shared" si="5"/>
        <v>2.570746595282003</v>
      </c>
      <c r="P19" s="1">
        <f t="shared" si="6"/>
        <v>2.3158931483551015</v>
      </c>
      <c r="Q19" s="1">
        <f t="shared" si="7"/>
        <v>0.41225186751439935</v>
      </c>
      <c r="R19" s="1">
        <f t="shared" si="8"/>
        <v>8.8875450551094985</v>
      </c>
      <c r="S19" s="1">
        <f t="shared" si="9"/>
        <v>0.74242488584089728</v>
      </c>
      <c r="T19" s="1">
        <f t="shared" si="10"/>
        <v>6.9551355148463969</v>
      </c>
      <c r="U19" s="1">
        <f t="shared" si="11"/>
        <v>5.5401992797851989</v>
      </c>
      <c r="V19" s="1">
        <f t="shared" si="12"/>
        <v>2.5310440063476989</v>
      </c>
      <c r="W19" s="13">
        <f t="shared" si="13"/>
        <v>0.41225186751439935</v>
      </c>
      <c r="X19" s="8" t="str">
        <f t="shared" si="14"/>
        <v/>
      </c>
      <c r="Y19" s="9" t="str">
        <f t="shared" si="15"/>
        <v/>
      </c>
      <c r="Z19" s="9" t="str">
        <f t="shared" si="16"/>
        <v/>
      </c>
      <c r="AA19" s="9">
        <f t="shared" si="17"/>
        <v>1</v>
      </c>
      <c r="AB19" s="9" t="str">
        <f t="shared" si="18"/>
        <v/>
      </c>
      <c r="AC19" s="9" t="str">
        <f t="shared" si="19"/>
        <v/>
      </c>
      <c r="AD19" s="9" t="str">
        <f t="shared" si="20"/>
        <v/>
      </c>
      <c r="AE19" s="9" t="str">
        <f t="shared" si="21"/>
        <v/>
      </c>
      <c r="AF19" s="9" t="str">
        <f t="shared" si="22"/>
        <v/>
      </c>
      <c r="AG19" s="15">
        <f t="shared" si="23"/>
        <v>1</v>
      </c>
      <c r="AH19" s="16">
        <f t="shared" si="23"/>
        <v>1</v>
      </c>
      <c r="AI19" s="16">
        <f t="shared" si="23"/>
        <v>1</v>
      </c>
      <c r="AJ19" s="16">
        <f t="shared" si="23"/>
        <v>1</v>
      </c>
      <c r="AK19" s="16" t="str">
        <f t="shared" si="23"/>
        <v/>
      </c>
      <c r="AL19" s="16">
        <f t="shared" si="23"/>
        <v>1</v>
      </c>
      <c r="AM19" s="16" t="str">
        <f t="shared" si="23"/>
        <v/>
      </c>
      <c r="AN19" s="16" t="str">
        <f t="shared" si="23"/>
        <v/>
      </c>
      <c r="AO19" s="17">
        <f t="shared" si="23"/>
        <v>1</v>
      </c>
      <c r="AP19" s="23">
        <f t="shared" si="24"/>
        <v>1</v>
      </c>
      <c r="AQ19" s="22">
        <f t="shared" si="24"/>
        <v>1</v>
      </c>
      <c r="AR19" s="22">
        <f t="shared" si="24"/>
        <v>1</v>
      </c>
      <c r="AS19" s="22">
        <f t="shared" si="24"/>
        <v>1</v>
      </c>
      <c r="AT19" s="22">
        <f t="shared" si="24"/>
        <v>1</v>
      </c>
      <c r="AU19" s="22">
        <f t="shared" si="24"/>
        <v>1</v>
      </c>
      <c r="AV19" s="22">
        <f t="shared" si="24"/>
        <v>1</v>
      </c>
      <c r="AW19" s="22">
        <f t="shared" si="24"/>
        <v>1</v>
      </c>
      <c r="AX19" s="24">
        <f t="shared" si="24"/>
        <v>1</v>
      </c>
      <c r="AY19" s="23">
        <f t="shared" si="25"/>
        <v>1</v>
      </c>
      <c r="AZ19" s="22">
        <f t="shared" si="25"/>
        <v>1</v>
      </c>
      <c r="BA19" s="22">
        <f t="shared" si="25"/>
        <v>1</v>
      </c>
      <c r="BB19" s="22">
        <f t="shared" si="25"/>
        <v>1</v>
      </c>
      <c r="BC19" s="22">
        <f t="shared" si="25"/>
        <v>1</v>
      </c>
      <c r="BD19" s="22">
        <f t="shared" si="25"/>
        <v>1</v>
      </c>
      <c r="BE19" s="22">
        <f t="shared" si="25"/>
        <v>1</v>
      </c>
      <c r="BF19" s="22">
        <f t="shared" si="25"/>
        <v>1</v>
      </c>
      <c r="BG19" s="24">
        <f t="shared" si="25"/>
        <v>1</v>
      </c>
      <c r="BH19" s="22" t="str">
        <f t="shared" si="26"/>
        <v>MARS</v>
      </c>
    </row>
    <row r="20" spans="1:60" x14ac:dyDescent="0.25">
      <c r="A20" t="s">
        <v>34</v>
      </c>
      <c r="B20" t="str">
        <f t="shared" si="3"/>
        <v>Keras</v>
      </c>
      <c r="C20" s="15">
        <v>29.684599392762699</v>
      </c>
      <c r="D20" s="16">
        <v>29.715874819776101</v>
      </c>
      <c r="E20" s="16">
        <v>29.800410355979899</v>
      </c>
      <c r="F20" s="16">
        <v>26.679175933275499</v>
      </c>
      <c r="G20" s="16">
        <v>32.476404581098897</v>
      </c>
      <c r="H20" s="16">
        <v>30.079435629615698</v>
      </c>
      <c r="I20" s="16">
        <v>28.322174851912699</v>
      </c>
      <c r="J20" s="16">
        <v>27.949800491333001</v>
      </c>
      <c r="K20" s="17">
        <v>24.3226108551025</v>
      </c>
      <c r="L20" s="3" t="s">
        <v>11</v>
      </c>
      <c r="M20">
        <v>14</v>
      </c>
      <c r="N20" s="1">
        <f t="shared" si="4"/>
        <v>15.684599392762699</v>
      </c>
      <c r="O20" s="1">
        <f t="shared" si="5"/>
        <v>15.715874819776101</v>
      </c>
      <c r="P20" s="1">
        <f t="shared" si="6"/>
        <v>15.800410355979899</v>
      </c>
      <c r="Q20" s="1">
        <f t="shared" si="7"/>
        <v>12.679175933275499</v>
      </c>
      <c r="R20" s="1">
        <f t="shared" si="8"/>
        <v>18.476404581098897</v>
      </c>
      <c r="S20" s="1">
        <f t="shared" si="9"/>
        <v>16.079435629615698</v>
      </c>
      <c r="T20" s="1">
        <f t="shared" si="10"/>
        <v>14.322174851912699</v>
      </c>
      <c r="U20" s="1">
        <f t="shared" si="11"/>
        <v>13.949800491333001</v>
      </c>
      <c r="V20" s="1">
        <f t="shared" si="12"/>
        <v>10.3226108551025</v>
      </c>
      <c r="W20" s="13">
        <f t="shared" si="13"/>
        <v>10.3226108551025</v>
      </c>
      <c r="X20" s="8" t="str">
        <f t="shared" si="14"/>
        <v/>
      </c>
      <c r="Y20" s="9" t="str">
        <f t="shared" si="15"/>
        <v/>
      </c>
      <c r="Z20" s="9" t="str">
        <f t="shared" si="16"/>
        <v/>
      </c>
      <c r="AA20" s="9" t="str">
        <f t="shared" si="17"/>
        <v/>
      </c>
      <c r="AB20" s="9" t="str">
        <f t="shared" si="18"/>
        <v/>
      </c>
      <c r="AC20" s="9" t="str">
        <f t="shared" si="19"/>
        <v/>
      </c>
      <c r="AD20" s="9" t="str">
        <f t="shared" si="20"/>
        <v/>
      </c>
      <c r="AE20" s="9" t="str">
        <f t="shared" si="21"/>
        <v/>
      </c>
      <c r="AF20" s="9">
        <f t="shared" si="22"/>
        <v>1</v>
      </c>
      <c r="AG20" s="15" t="str">
        <f t="shared" si="23"/>
        <v/>
      </c>
      <c r="AH20" s="16" t="str">
        <f t="shared" si="23"/>
        <v/>
      </c>
      <c r="AI20" s="16" t="str">
        <f t="shared" si="23"/>
        <v/>
      </c>
      <c r="AJ20" s="16" t="str">
        <f t="shared" si="23"/>
        <v/>
      </c>
      <c r="AK20" s="16" t="str">
        <f t="shared" si="23"/>
        <v/>
      </c>
      <c r="AL20" s="16" t="str">
        <f t="shared" si="23"/>
        <v/>
      </c>
      <c r="AM20" s="16" t="str">
        <f t="shared" si="23"/>
        <v/>
      </c>
      <c r="AN20" s="16" t="str">
        <f t="shared" si="23"/>
        <v/>
      </c>
      <c r="AO20" s="17" t="str">
        <f t="shared" si="23"/>
        <v/>
      </c>
      <c r="AP20" s="23" t="str">
        <f t="shared" si="24"/>
        <v/>
      </c>
      <c r="AQ20" s="22" t="str">
        <f t="shared" si="24"/>
        <v/>
      </c>
      <c r="AR20" s="22" t="str">
        <f t="shared" si="24"/>
        <v/>
      </c>
      <c r="AS20" s="22" t="str">
        <f t="shared" si="24"/>
        <v/>
      </c>
      <c r="AT20" s="22" t="str">
        <f t="shared" si="24"/>
        <v/>
      </c>
      <c r="AU20" s="22" t="str">
        <f t="shared" si="24"/>
        <v/>
      </c>
      <c r="AV20" s="22" t="str">
        <f t="shared" si="24"/>
        <v/>
      </c>
      <c r="AW20" s="22" t="str">
        <f t="shared" si="24"/>
        <v/>
      </c>
      <c r="AX20" s="24" t="str">
        <f t="shared" si="24"/>
        <v/>
      </c>
      <c r="AY20" s="23" t="str">
        <f t="shared" si="25"/>
        <v/>
      </c>
      <c r="AZ20" s="22" t="str">
        <f t="shared" si="25"/>
        <v/>
      </c>
      <c r="BA20" s="22" t="str">
        <f t="shared" si="25"/>
        <v/>
      </c>
      <c r="BB20" s="22">
        <f t="shared" si="25"/>
        <v>1</v>
      </c>
      <c r="BC20" s="22" t="str">
        <f t="shared" si="25"/>
        <v/>
      </c>
      <c r="BD20" s="22" t="str">
        <f t="shared" si="25"/>
        <v/>
      </c>
      <c r="BE20" s="22">
        <f t="shared" si="25"/>
        <v>1</v>
      </c>
      <c r="BF20" s="22">
        <f t="shared" si="25"/>
        <v>1</v>
      </c>
      <c r="BG20" s="24">
        <f t="shared" si="25"/>
        <v>1</v>
      </c>
      <c r="BH20" s="22" t="str">
        <f t="shared" si="26"/>
        <v>Keras</v>
      </c>
    </row>
    <row r="21" spans="1:60" x14ac:dyDescent="0.25">
      <c r="A21" t="s">
        <v>35</v>
      </c>
      <c r="B21" t="str">
        <f t="shared" si="3"/>
        <v>enet</v>
      </c>
      <c r="C21" s="15">
        <v>86.5362760526382</v>
      </c>
      <c r="D21" s="16">
        <v>86.540506165977604</v>
      </c>
      <c r="E21" s="16">
        <v>81.072567929672701</v>
      </c>
      <c r="F21" s="16">
        <v>85.576472016027793</v>
      </c>
      <c r="G21" s="16">
        <v>86.169488534503301</v>
      </c>
      <c r="H21" s="16">
        <v>36.988947073852998</v>
      </c>
      <c r="I21" s="16">
        <v>33.857591944602397</v>
      </c>
      <c r="J21" s="16">
        <v>45.240398406982401</v>
      </c>
      <c r="K21" s="17">
        <v>59.668285369872997</v>
      </c>
      <c r="L21" s="3" t="s">
        <v>11</v>
      </c>
      <c r="M21">
        <v>76.75</v>
      </c>
      <c r="N21" s="1">
        <f t="shared" si="4"/>
        <v>9.7862760526382004</v>
      </c>
      <c r="O21" s="1">
        <f t="shared" si="5"/>
        <v>9.7905061659776038</v>
      </c>
      <c r="P21" s="1">
        <f t="shared" si="6"/>
        <v>4.3225679296727009</v>
      </c>
      <c r="Q21" s="1">
        <f t="shared" si="7"/>
        <v>8.8264720160277932</v>
      </c>
      <c r="R21" s="1">
        <f t="shared" si="8"/>
        <v>9.4194885345033015</v>
      </c>
      <c r="S21" s="1">
        <f t="shared" si="9"/>
        <v>39.761052926147002</v>
      </c>
      <c r="T21" s="1">
        <f t="shared" si="10"/>
        <v>42.892408055397603</v>
      </c>
      <c r="U21" s="1">
        <f t="shared" si="11"/>
        <v>31.509601593017599</v>
      </c>
      <c r="V21" s="1">
        <f t="shared" si="12"/>
        <v>17.081714630127003</v>
      </c>
      <c r="W21" s="13">
        <f t="shared" si="13"/>
        <v>4.3225679296727009</v>
      </c>
      <c r="X21" s="8" t="str">
        <f t="shared" si="14"/>
        <v/>
      </c>
      <c r="Y21" s="9" t="str">
        <f t="shared" si="15"/>
        <v/>
      </c>
      <c r="Z21" s="9">
        <f t="shared" si="16"/>
        <v>1</v>
      </c>
      <c r="AA21" s="9" t="str">
        <f t="shared" si="17"/>
        <v/>
      </c>
      <c r="AB21" s="9" t="str">
        <f t="shared" si="18"/>
        <v/>
      </c>
      <c r="AC21" s="9" t="str">
        <f t="shared" si="19"/>
        <v/>
      </c>
      <c r="AD21" s="9" t="str">
        <f t="shared" si="20"/>
        <v/>
      </c>
      <c r="AE21" s="9" t="str">
        <f t="shared" si="21"/>
        <v/>
      </c>
      <c r="AF21" s="9" t="str">
        <f t="shared" si="22"/>
        <v/>
      </c>
      <c r="AG21" s="15" t="str">
        <f t="shared" si="23"/>
        <v/>
      </c>
      <c r="AH21" s="16" t="str">
        <f t="shared" si="23"/>
        <v/>
      </c>
      <c r="AI21" s="16">
        <f t="shared" si="23"/>
        <v>1</v>
      </c>
      <c r="AJ21" s="16" t="str">
        <f t="shared" si="23"/>
        <v/>
      </c>
      <c r="AK21" s="16" t="str">
        <f t="shared" si="23"/>
        <v/>
      </c>
      <c r="AL21" s="16" t="str">
        <f t="shared" si="23"/>
        <v/>
      </c>
      <c r="AM21" s="16" t="str">
        <f t="shared" si="23"/>
        <v/>
      </c>
      <c r="AN21" s="16" t="str">
        <f t="shared" si="23"/>
        <v/>
      </c>
      <c r="AO21" s="17" t="str">
        <f t="shared" si="23"/>
        <v/>
      </c>
      <c r="AP21" s="23">
        <f t="shared" si="24"/>
        <v>1</v>
      </c>
      <c r="AQ21" s="22">
        <f t="shared" si="24"/>
        <v>1</v>
      </c>
      <c r="AR21" s="22">
        <f t="shared" si="24"/>
        <v>1</v>
      </c>
      <c r="AS21" s="22">
        <f t="shared" si="24"/>
        <v>1</v>
      </c>
      <c r="AT21" s="22">
        <f t="shared" si="24"/>
        <v>1</v>
      </c>
      <c r="AU21" s="22" t="str">
        <f t="shared" si="24"/>
        <v/>
      </c>
      <c r="AV21" s="22" t="str">
        <f t="shared" si="24"/>
        <v/>
      </c>
      <c r="AW21" s="22" t="str">
        <f t="shared" si="24"/>
        <v/>
      </c>
      <c r="AX21" s="24" t="str">
        <f t="shared" si="24"/>
        <v/>
      </c>
      <c r="AY21" s="23">
        <f t="shared" si="25"/>
        <v>1</v>
      </c>
      <c r="AZ21" s="22">
        <f t="shared" si="25"/>
        <v>1</v>
      </c>
      <c r="BA21" s="22">
        <f t="shared" si="25"/>
        <v>1</v>
      </c>
      <c r="BB21" s="22">
        <f t="shared" si="25"/>
        <v>1</v>
      </c>
      <c r="BC21" s="22">
        <f t="shared" si="25"/>
        <v>1</v>
      </c>
      <c r="BD21" s="22" t="str">
        <f t="shared" si="25"/>
        <v/>
      </c>
      <c r="BE21" s="22" t="str">
        <f t="shared" si="25"/>
        <v/>
      </c>
      <c r="BF21" s="22" t="str">
        <f t="shared" si="25"/>
        <v/>
      </c>
      <c r="BG21" s="24" t="str">
        <f t="shared" si="25"/>
        <v/>
      </c>
      <c r="BH21" s="22" t="str">
        <f t="shared" si="26"/>
        <v>enet</v>
      </c>
    </row>
    <row r="22" spans="1:60" x14ac:dyDescent="0.25">
      <c r="A22" t="s">
        <v>36</v>
      </c>
      <c r="B22" t="str">
        <f t="shared" si="3"/>
        <v>svm</v>
      </c>
      <c r="C22" s="15">
        <v>40.337044517657802</v>
      </c>
      <c r="D22" s="16">
        <v>40.380124677167601</v>
      </c>
      <c r="E22" s="16">
        <v>40.621424343953301</v>
      </c>
      <c r="F22" s="16">
        <v>41.230318169874003</v>
      </c>
      <c r="G22" s="16">
        <v>35.783371204850503</v>
      </c>
      <c r="H22" s="16">
        <v>42.376644837832998</v>
      </c>
      <c r="I22" s="16">
        <v>42.346426230642798</v>
      </c>
      <c r="J22" s="16">
        <v>43.496799468994098</v>
      </c>
      <c r="K22" s="17">
        <v>47.431819915771499</v>
      </c>
      <c r="L22" s="3" t="s">
        <v>11</v>
      </c>
      <c r="M22">
        <v>21.5</v>
      </c>
      <c r="N22" s="1">
        <f t="shared" si="4"/>
        <v>18.837044517657802</v>
      </c>
      <c r="O22" s="1">
        <f t="shared" si="5"/>
        <v>18.880124677167601</v>
      </c>
      <c r="P22" s="1">
        <f t="shared" si="6"/>
        <v>19.121424343953301</v>
      </c>
      <c r="Q22" s="1">
        <f t="shared" si="7"/>
        <v>19.730318169874003</v>
      </c>
      <c r="R22" s="1">
        <f t="shared" si="8"/>
        <v>14.283371204850503</v>
      </c>
      <c r="S22" s="1">
        <f t="shared" si="9"/>
        <v>20.876644837832998</v>
      </c>
      <c r="T22" s="1">
        <f t="shared" si="10"/>
        <v>20.846426230642798</v>
      </c>
      <c r="U22" s="1">
        <f t="shared" si="11"/>
        <v>21.996799468994098</v>
      </c>
      <c r="V22" s="1">
        <f>IF(L22="Running",ABS(M22-K22),"")</f>
        <v>25.931819915771499</v>
      </c>
      <c r="W22" s="13">
        <f t="shared" si="13"/>
        <v>14.283371204850503</v>
      </c>
      <c r="X22" s="8" t="str">
        <f t="shared" si="14"/>
        <v/>
      </c>
      <c r="Y22" s="9" t="str">
        <f t="shared" si="15"/>
        <v/>
      </c>
      <c r="Z22" s="9" t="str">
        <f t="shared" si="16"/>
        <v/>
      </c>
      <c r="AA22" s="9" t="str">
        <f t="shared" si="17"/>
        <v/>
      </c>
      <c r="AB22" s="9">
        <f t="shared" si="18"/>
        <v>1</v>
      </c>
      <c r="AC22" s="9" t="str">
        <f t="shared" si="19"/>
        <v/>
      </c>
      <c r="AD22" s="9" t="str">
        <f t="shared" si="20"/>
        <v/>
      </c>
      <c r="AE22" s="9" t="str">
        <f t="shared" si="21"/>
        <v/>
      </c>
      <c r="AF22" s="9" t="str">
        <f t="shared" si="22"/>
        <v/>
      </c>
      <c r="AG22" s="15" t="str">
        <f t="shared" si="23"/>
        <v/>
      </c>
      <c r="AH22" s="16" t="str">
        <f t="shared" si="23"/>
        <v/>
      </c>
      <c r="AI22" s="16" t="str">
        <f t="shared" si="23"/>
        <v/>
      </c>
      <c r="AJ22" s="16" t="str">
        <f t="shared" si="23"/>
        <v/>
      </c>
      <c r="AK22" s="16" t="str">
        <f t="shared" si="23"/>
        <v/>
      </c>
      <c r="AL22" s="16" t="str">
        <f t="shared" si="23"/>
        <v/>
      </c>
      <c r="AM22" s="16" t="str">
        <f t="shared" si="23"/>
        <v/>
      </c>
      <c r="AN22" s="16" t="str">
        <f t="shared" si="23"/>
        <v/>
      </c>
      <c r="AO22" s="17" t="str">
        <f t="shared" si="23"/>
        <v/>
      </c>
      <c r="AP22" s="23" t="str">
        <f t="shared" si="24"/>
        <v/>
      </c>
      <c r="AQ22" s="22" t="str">
        <f t="shared" si="24"/>
        <v/>
      </c>
      <c r="AR22" s="22" t="str">
        <f t="shared" si="24"/>
        <v/>
      </c>
      <c r="AS22" s="22" t="str">
        <f t="shared" si="24"/>
        <v/>
      </c>
      <c r="AT22" s="22" t="str">
        <f t="shared" si="24"/>
        <v/>
      </c>
      <c r="AU22" s="22" t="str">
        <f t="shared" si="24"/>
        <v/>
      </c>
      <c r="AV22" s="22" t="str">
        <f t="shared" si="24"/>
        <v/>
      </c>
      <c r="AW22" s="22" t="str">
        <f t="shared" si="24"/>
        <v/>
      </c>
      <c r="AX22" s="24" t="str">
        <f t="shared" si="24"/>
        <v/>
      </c>
      <c r="AY22" s="23" t="str">
        <f t="shared" si="25"/>
        <v/>
      </c>
      <c r="AZ22" s="22" t="str">
        <f t="shared" si="25"/>
        <v/>
      </c>
      <c r="BA22" s="22" t="str">
        <f t="shared" si="25"/>
        <v/>
      </c>
      <c r="BB22" s="22" t="str">
        <f t="shared" si="25"/>
        <v/>
      </c>
      <c r="BC22" s="22">
        <f t="shared" si="25"/>
        <v>1</v>
      </c>
      <c r="BD22" s="22" t="str">
        <f t="shared" si="25"/>
        <v/>
      </c>
      <c r="BE22" s="22" t="str">
        <f t="shared" si="25"/>
        <v/>
      </c>
      <c r="BF22" s="22" t="str">
        <f t="shared" si="25"/>
        <v/>
      </c>
      <c r="BG22" s="24" t="str">
        <f t="shared" si="25"/>
        <v/>
      </c>
      <c r="BH22" s="22" t="str">
        <f t="shared" si="26"/>
        <v>svm</v>
      </c>
    </row>
    <row r="23" spans="1:60" x14ac:dyDescent="0.25">
      <c r="A23" t="s">
        <v>37</v>
      </c>
      <c r="B23" t="str">
        <f t="shared" si="3"/>
        <v>MARS</v>
      </c>
      <c r="C23" s="15">
        <v>87.099840253982094</v>
      </c>
      <c r="D23" s="16">
        <v>87.171484865361805</v>
      </c>
      <c r="E23" s="16">
        <v>85.929811502708503</v>
      </c>
      <c r="F23" s="16">
        <v>82.634508477131007</v>
      </c>
      <c r="G23" s="16">
        <v>65.367043238356203</v>
      </c>
      <c r="H23" s="16">
        <v>65.573204874839703</v>
      </c>
      <c r="I23" s="16">
        <v>41.356129728502403</v>
      </c>
      <c r="J23" s="16">
        <v>73.359397888183594</v>
      </c>
      <c r="K23" s="17">
        <v>38.560699462890597</v>
      </c>
      <c r="L23" s="3" t="s">
        <v>11</v>
      </c>
      <c r="M23">
        <v>83.25</v>
      </c>
      <c r="N23" s="1">
        <f t="shared" si="4"/>
        <v>3.8498402539820944</v>
      </c>
      <c r="O23" s="1">
        <f t="shared" si="5"/>
        <v>3.9214848653618049</v>
      </c>
      <c r="P23" s="1">
        <f t="shared" si="6"/>
        <v>2.6798115027085032</v>
      </c>
      <c r="Q23" s="1">
        <f t="shared" si="7"/>
        <v>0.615491522868993</v>
      </c>
      <c r="R23" s="1">
        <f t="shared" si="8"/>
        <v>17.882956761643797</v>
      </c>
      <c r="S23" s="1">
        <f t="shared" si="9"/>
        <v>17.676795125160297</v>
      </c>
      <c r="T23" s="1">
        <f t="shared" si="10"/>
        <v>41.893870271497597</v>
      </c>
      <c r="U23" s="1">
        <f t="shared" si="11"/>
        <v>9.8906021118164063</v>
      </c>
      <c r="V23" s="1">
        <f t="shared" si="12"/>
        <v>44.689300537109403</v>
      </c>
      <c r="W23" s="13">
        <f t="shared" si="13"/>
        <v>0.615491522868993</v>
      </c>
      <c r="X23" s="8" t="str">
        <f t="shared" si="14"/>
        <v/>
      </c>
      <c r="Y23" s="9" t="str">
        <f t="shared" si="15"/>
        <v/>
      </c>
      <c r="Z23" s="9" t="str">
        <f t="shared" si="16"/>
        <v/>
      </c>
      <c r="AA23" s="9">
        <f t="shared" si="17"/>
        <v>1</v>
      </c>
      <c r="AB23" s="9" t="str">
        <f t="shared" si="18"/>
        <v/>
      </c>
      <c r="AC23" s="9" t="str">
        <f t="shared" si="19"/>
        <v/>
      </c>
      <c r="AD23" s="9" t="str">
        <f t="shared" si="20"/>
        <v/>
      </c>
      <c r="AE23" s="9" t="str">
        <f t="shared" si="21"/>
        <v/>
      </c>
      <c r="AF23" s="9" t="str">
        <f t="shared" si="22"/>
        <v/>
      </c>
      <c r="AG23" s="15">
        <f t="shared" si="23"/>
        <v>1</v>
      </c>
      <c r="AH23" s="16">
        <f t="shared" si="23"/>
        <v>1</v>
      </c>
      <c r="AI23" s="16">
        <f t="shared" si="23"/>
        <v>1</v>
      </c>
      <c r="AJ23" s="16">
        <f t="shared" si="23"/>
        <v>1</v>
      </c>
      <c r="AK23" s="16" t="str">
        <f t="shared" si="23"/>
        <v/>
      </c>
      <c r="AL23" s="16" t="str">
        <f t="shared" si="23"/>
        <v/>
      </c>
      <c r="AM23" s="16" t="str">
        <f t="shared" si="23"/>
        <v/>
      </c>
      <c r="AN23" s="16" t="str">
        <f t="shared" si="23"/>
        <v/>
      </c>
      <c r="AO23" s="17" t="str">
        <f t="shared" si="23"/>
        <v/>
      </c>
      <c r="AP23" s="23">
        <f t="shared" si="24"/>
        <v>1</v>
      </c>
      <c r="AQ23" s="22">
        <f t="shared" si="24"/>
        <v>1</v>
      </c>
      <c r="AR23" s="22">
        <f t="shared" si="24"/>
        <v>1</v>
      </c>
      <c r="AS23" s="22">
        <f t="shared" si="24"/>
        <v>1</v>
      </c>
      <c r="AT23" s="22" t="str">
        <f t="shared" si="24"/>
        <v/>
      </c>
      <c r="AU23" s="22" t="str">
        <f t="shared" si="24"/>
        <v/>
      </c>
      <c r="AV23" s="22" t="str">
        <f t="shared" si="24"/>
        <v/>
      </c>
      <c r="AW23" s="22">
        <f t="shared" si="24"/>
        <v>1</v>
      </c>
      <c r="AX23" s="24" t="str">
        <f t="shared" si="24"/>
        <v/>
      </c>
      <c r="AY23" s="23">
        <f t="shared" si="25"/>
        <v>1</v>
      </c>
      <c r="AZ23" s="22">
        <f t="shared" si="25"/>
        <v>1</v>
      </c>
      <c r="BA23" s="22">
        <f t="shared" si="25"/>
        <v>1</v>
      </c>
      <c r="BB23" s="22">
        <f t="shared" si="25"/>
        <v>1</v>
      </c>
      <c r="BC23" s="22" t="str">
        <f t="shared" si="25"/>
        <v/>
      </c>
      <c r="BD23" s="22" t="str">
        <f t="shared" si="25"/>
        <v/>
      </c>
      <c r="BE23" s="22" t="str">
        <f t="shared" si="25"/>
        <v/>
      </c>
      <c r="BF23" s="22">
        <f t="shared" si="25"/>
        <v>1</v>
      </c>
      <c r="BG23" s="24" t="str">
        <f t="shared" si="25"/>
        <v/>
      </c>
      <c r="BH23" s="22" t="str">
        <f t="shared" si="26"/>
        <v>MARS</v>
      </c>
    </row>
    <row r="24" spans="1:60" x14ac:dyDescent="0.25">
      <c r="A24" t="s">
        <v>38</v>
      </c>
      <c r="B24" t="str">
        <f t="shared" si="3"/>
        <v>svm</v>
      </c>
      <c r="C24" s="15">
        <v>56.302718080400098</v>
      </c>
      <c r="D24" s="16">
        <v>56.322372855380998</v>
      </c>
      <c r="E24" s="16">
        <v>55.159387639680702</v>
      </c>
      <c r="F24" s="16">
        <v>52.076472016027502</v>
      </c>
      <c r="G24" s="16">
        <v>58.416602815735402</v>
      </c>
      <c r="H24" s="16">
        <v>53.235577714079596</v>
      </c>
      <c r="I24" s="16">
        <v>29.120710117063702</v>
      </c>
      <c r="J24" s="16">
        <v>45.951000213622997</v>
      </c>
      <c r="K24" s="17">
        <v>36.884265899658203</v>
      </c>
      <c r="L24" s="3" t="s">
        <v>11</v>
      </c>
      <c r="M24">
        <v>84.25</v>
      </c>
      <c r="N24" s="1">
        <f t="shared" si="4"/>
        <v>27.947281919599902</v>
      </c>
      <c r="O24" s="1">
        <f t="shared" si="5"/>
        <v>27.927627144619002</v>
      </c>
      <c r="P24" s="1">
        <f t="shared" si="6"/>
        <v>29.090612360319298</v>
      </c>
      <c r="Q24" s="1">
        <f t="shared" si="7"/>
        <v>32.173527983972498</v>
      </c>
      <c r="R24" s="1">
        <f t="shared" si="8"/>
        <v>25.833397184264598</v>
      </c>
      <c r="S24" s="1">
        <f t="shared" si="9"/>
        <v>31.014422285920404</v>
      </c>
      <c r="T24" s="1">
        <f t="shared" si="10"/>
        <v>55.129289882936298</v>
      </c>
      <c r="U24" s="1">
        <f t="shared" si="11"/>
        <v>38.298999786377003</v>
      </c>
      <c r="V24" s="1">
        <f t="shared" si="12"/>
        <v>47.365734100341797</v>
      </c>
      <c r="W24" s="13">
        <f t="shared" si="13"/>
        <v>25.833397184264598</v>
      </c>
      <c r="X24" s="8" t="str">
        <f t="shared" si="14"/>
        <v/>
      </c>
      <c r="Y24" s="9" t="str">
        <f t="shared" si="15"/>
        <v/>
      </c>
      <c r="Z24" s="9" t="str">
        <f t="shared" si="16"/>
        <v/>
      </c>
      <c r="AA24" s="9" t="str">
        <f t="shared" si="17"/>
        <v/>
      </c>
      <c r="AB24" s="9">
        <f t="shared" si="18"/>
        <v>1</v>
      </c>
      <c r="AC24" s="9" t="str">
        <f t="shared" si="19"/>
        <v/>
      </c>
      <c r="AD24" s="9" t="str">
        <f t="shared" si="20"/>
        <v/>
      </c>
      <c r="AE24" s="9" t="str">
        <f t="shared" si="21"/>
        <v/>
      </c>
      <c r="AF24" s="9" t="str">
        <f t="shared" si="22"/>
        <v/>
      </c>
      <c r="AG24" s="15" t="str">
        <f t="shared" si="23"/>
        <v/>
      </c>
      <c r="AH24" s="16" t="str">
        <f t="shared" si="23"/>
        <v/>
      </c>
      <c r="AI24" s="16" t="str">
        <f t="shared" si="23"/>
        <v/>
      </c>
      <c r="AJ24" s="16" t="str">
        <f t="shared" si="23"/>
        <v/>
      </c>
      <c r="AK24" s="16" t="str">
        <f t="shared" si="23"/>
        <v/>
      </c>
      <c r="AL24" s="16" t="str">
        <f t="shared" si="23"/>
        <v/>
      </c>
      <c r="AM24" s="16" t="str">
        <f t="shared" si="23"/>
        <v/>
      </c>
      <c r="AN24" s="16" t="str">
        <f t="shared" si="23"/>
        <v/>
      </c>
      <c r="AO24" s="17" t="str">
        <f t="shared" si="23"/>
        <v/>
      </c>
      <c r="AP24" s="23" t="str">
        <f t="shared" si="24"/>
        <v/>
      </c>
      <c r="AQ24" s="22" t="str">
        <f t="shared" si="24"/>
        <v/>
      </c>
      <c r="AR24" s="22" t="str">
        <f t="shared" si="24"/>
        <v/>
      </c>
      <c r="AS24" s="22" t="str">
        <f t="shared" si="24"/>
        <v/>
      </c>
      <c r="AT24" s="22" t="str">
        <f t="shared" si="24"/>
        <v/>
      </c>
      <c r="AU24" s="22" t="str">
        <f t="shared" si="24"/>
        <v/>
      </c>
      <c r="AV24" s="22" t="str">
        <f t="shared" si="24"/>
        <v/>
      </c>
      <c r="AW24" s="22" t="str">
        <f t="shared" si="24"/>
        <v/>
      </c>
      <c r="AX24" s="24" t="str">
        <f t="shared" si="24"/>
        <v/>
      </c>
      <c r="AY24" s="23" t="str">
        <f t="shared" si="25"/>
        <v/>
      </c>
      <c r="AZ24" s="22" t="str">
        <f t="shared" si="25"/>
        <v/>
      </c>
      <c r="BA24" s="22" t="str">
        <f t="shared" si="25"/>
        <v/>
      </c>
      <c r="BB24" s="22" t="str">
        <f t="shared" si="25"/>
        <v/>
      </c>
      <c r="BC24" s="22" t="str">
        <f t="shared" si="25"/>
        <v/>
      </c>
      <c r="BD24" s="22" t="str">
        <f t="shared" si="25"/>
        <v/>
      </c>
      <c r="BE24" s="22" t="str">
        <f t="shared" si="25"/>
        <v/>
      </c>
      <c r="BF24" s="22" t="str">
        <f t="shared" si="25"/>
        <v/>
      </c>
      <c r="BG24" s="24" t="str">
        <f t="shared" si="25"/>
        <v/>
      </c>
      <c r="BH24" s="22" t="str">
        <f t="shared" si="26"/>
        <v>svm</v>
      </c>
    </row>
    <row r="25" spans="1:60" x14ac:dyDescent="0.25">
      <c r="A25" t="s">
        <v>39</v>
      </c>
      <c r="B25" t="str">
        <f t="shared" si="3"/>
        <v>Keras</v>
      </c>
      <c r="C25" s="15">
        <v>24.477472134740999</v>
      </c>
      <c r="D25" s="16">
        <v>24.533482190242001</v>
      </c>
      <c r="E25" s="16">
        <v>24.819674862947799</v>
      </c>
      <c r="F25" s="16">
        <v>26.679175933275499</v>
      </c>
      <c r="G25" s="16">
        <v>22.3135598372698</v>
      </c>
      <c r="H25" s="16">
        <v>25.777725849654999</v>
      </c>
      <c r="I25" s="16">
        <v>27.9299325819537</v>
      </c>
      <c r="J25" s="16">
        <v>30.048398971557599</v>
      </c>
      <c r="K25" s="17">
        <v>18.626995086669901</v>
      </c>
      <c r="L25" s="3" t="s">
        <v>11</v>
      </c>
      <c r="M25">
        <v>3</v>
      </c>
      <c r="N25" s="1">
        <f t="shared" si="4"/>
        <v>21.477472134740999</v>
      </c>
      <c r="O25" s="1">
        <f t="shared" si="5"/>
        <v>21.533482190242001</v>
      </c>
      <c r="P25" s="1">
        <f t="shared" si="6"/>
        <v>21.819674862947799</v>
      </c>
      <c r="Q25" s="1">
        <f t="shared" si="7"/>
        <v>23.679175933275499</v>
      </c>
      <c r="R25" s="1">
        <f t="shared" si="8"/>
        <v>19.3135598372698</v>
      </c>
      <c r="S25" s="1">
        <f t="shared" si="9"/>
        <v>22.777725849654999</v>
      </c>
      <c r="T25" s="1">
        <f t="shared" si="10"/>
        <v>24.9299325819537</v>
      </c>
      <c r="U25" s="1">
        <f t="shared" si="11"/>
        <v>27.048398971557599</v>
      </c>
      <c r="V25" s="1">
        <f t="shared" si="12"/>
        <v>15.626995086669901</v>
      </c>
      <c r="W25" s="13">
        <f t="shared" si="13"/>
        <v>15.626995086669901</v>
      </c>
      <c r="X25" s="8" t="str">
        <f t="shared" si="14"/>
        <v/>
      </c>
      <c r="Y25" s="9" t="str">
        <f t="shared" si="15"/>
        <v/>
      </c>
      <c r="Z25" s="9" t="str">
        <f t="shared" si="16"/>
        <v/>
      </c>
      <c r="AA25" s="9" t="str">
        <f t="shared" si="17"/>
        <v/>
      </c>
      <c r="AB25" s="9" t="str">
        <f t="shared" si="18"/>
        <v/>
      </c>
      <c r="AC25" s="9" t="str">
        <f t="shared" si="19"/>
        <v/>
      </c>
      <c r="AD25" s="9" t="str">
        <f t="shared" si="20"/>
        <v/>
      </c>
      <c r="AE25" s="9" t="str">
        <f t="shared" si="21"/>
        <v/>
      </c>
      <c r="AF25" s="9">
        <f t="shared" si="22"/>
        <v>1</v>
      </c>
      <c r="AG25" s="15" t="str">
        <f t="shared" si="23"/>
        <v/>
      </c>
      <c r="AH25" s="16" t="str">
        <f t="shared" si="23"/>
        <v/>
      </c>
      <c r="AI25" s="16" t="str">
        <f t="shared" si="23"/>
        <v/>
      </c>
      <c r="AJ25" s="16" t="str">
        <f t="shared" si="23"/>
        <v/>
      </c>
      <c r="AK25" s="16" t="str">
        <f t="shared" si="23"/>
        <v/>
      </c>
      <c r="AL25" s="16" t="str">
        <f t="shared" si="23"/>
        <v/>
      </c>
      <c r="AM25" s="16" t="str">
        <f t="shared" si="23"/>
        <v/>
      </c>
      <c r="AN25" s="16" t="str">
        <f t="shared" si="23"/>
        <v/>
      </c>
      <c r="AO25" s="17" t="str">
        <f t="shared" si="23"/>
        <v/>
      </c>
      <c r="AP25" s="23" t="str">
        <f t="shared" si="24"/>
        <v/>
      </c>
      <c r="AQ25" s="22" t="str">
        <f t="shared" si="24"/>
        <v/>
      </c>
      <c r="AR25" s="22" t="str">
        <f t="shared" si="24"/>
        <v/>
      </c>
      <c r="AS25" s="22" t="str">
        <f t="shared" si="24"/>
        <v/>
      </c>
      <c r="AT25" s="22" t="str">
        <f t="shared" si="24"/>
        <v/>
      </c>
      <c r="AU25" s="22" t="str">
        <f t="shared" si="24"/>
        <v/>
      </c>
      <c r="AV25" s="22" t="str">
        <f t="shared" si="24"/>
        <v/>
      </c>
      <c r="AW25" s="22" t="str">
        <f t="shared" si="24"/>
        <v/>
      </c>
      <c r="AX25" s="24" t="str">
        <f t="shared" si="24"/>
        <v/>
      </c>
      <c r="AY25" s="23" t="str">
        <f t="shared" si="25"/>
        <v/>
      </c>
      <c r="AZ25" s="22" t="str">
        <f t="shared" si="25"/>
        <v/>
      </c>
      <c r="BA25" s="22" t="str">
        <f t="shared" si="25"/>
        <v/>
      </c>
      <c r="BB25" s="22" t="str">
        <f t="shared" si="25"/>
        <v/>
      </c>
      <c r="BC25" s="22" t="str">
        <f t="shared" si="25"/>
        <v/>
      </c>
      <c r="BD25" s="22" t="str">
        <f t="shared" si="25"/>
        <v/>
      </c>
      <c r="BE25" s="22" t="str">
        <f t="shared" si="25"/>
        <v/>
      </c>
      <c r="BF25" s="22" t="str">
        <f t="shared" si="25"/>
        <v/>
      </c>
      <c r="BG25" s="24" t="str">
        <f t="shared" si="25"/>
        <v/>
      </c>
      <c r="BH25" s="22" t="str">
        <f t="shared" si="26"/>
        <v>Keras</v>
      </c>
    </row>
    <row r="26" spans="1:60" x14ac:dyDescent="0.25">
      <c r="A26" t="s">
        <v>40</v>
      </c>
      <c r="B26" t="str">
        <f t="shared" si="3"/>
        <v>pls</v>
      </c>
      <c r="C26" s="15">
        <v>69.577335322516504</v>
      </c>
      <c r="D26" s="16">
        <v>69.638599120452398</v>
      </c>
      <c r="E26" s="16">
        <v>67.200271055801196</v>
      </c>
      <c r="F26" s="16">
        <v>57.8368460106946</v>
      </c>
      <c r="G26" s="16">
        <v>68.250175450613995</v>
      </c>
      <c r="H26" s="16">
        <v>44.899942280559102</v>
      </c>
      <c r="I26" s="16">
        <v>32.095562334718799</v>
      </c>
      <c r="J26" s="16">
        <v>65.015396118164105</v>
      </c>
      <c r="K26" s="17">
        <v>47.932014465332003</v>
      </c>
      <c r="L26" s="3" t="s">
        <v>11</v>
      </c>
      <c r="M26">
        <v>80</v>
      </c>
      <c r="N26" s="1">
        <f t="shared" si="4"/>
        <v>10.422664677483496</v>
      </c>
      <c r="O26" s="1">
        <f t="shared" si="5"/>
        <v>10.361400879547602</v>
      </c>
      <c r="P26" s="1">
        <f t="shared" si="6"/>
        <v>12.799728944198804</v>
      </c>
      <c r="Q26" s="1">
        <f t="shared" si="7"/>
        <v>22.1631539893054</v>
      </c>
      <c r="R26" s="1">
        <f t="shared" si="8"/>
        <v>11.749824549386005</v>
      </c>
      <c r="S26" s="1">
        <f t="shared" si="9"/>
        <v>35.100057719440898</v>
      </c>
      <c r="T26" s="1">
        <f t="shared" si="10"/>
        <v>47.904437665281201</v>
      </c>
      <c r="U26" s="1">
        <f t="shared" si="11"/>
        <v>14.984603881835895</v>
      </c>
      <c r="V26" s="1">
        <f t="shared" si="12"/>
        <v>32.067985534667997</v>
      </c>
      <c r="W26" s="13">
        <f t="shared" si="13"/>
        <v>10.361400879547602</v>
      </c>
      <c r="X26" s="8" t="str">
        <f t="shared" si="14"/>
        <v/>
      </c>
      <c r="Y26" s="9">
        <f t="shared" si="15"/>
        <v>1</v>
      </c>
      <c r="Z26" s="9" t="str">
        <f t="shared" si="16"/>
        <v/>
      </c>
      <c r="AA26" s="9" t="str">
        <f t="shared" si="17"/>
        <v/>
      </c>
      <c r="AB26" s="9" t="str">
        <f t="shared" si="18"/>
        <v/>
      </c>
      <c r="AC26" s="9" t="str">
        <f t="shared" si="19"/>
        <v/>
      </c>
      <c r="AD26" s="9" t="str">
        <f t="shared" si="20"/>
        <v/>
      </c>
      <c r="AE26" s="9" t="str">
        <f t="shared" si="21"/>
        <v/>
      </c>
      <c r="AF26" s="9" t="str">
        <f t="shared" si="22"/>
        <v/>
      </c>
      <c r="AG26" s="15" t="str">
        <f t="shared" si="23"/>
        <v/>
      </c>
      <c r="AH26" s="16" t="str">
        <f t="shared" si="23"/>
        <v/>
      </c>
      <c r="AI26" s="16" t="str">
        <f t="shared" si="23"/>
        <v/>
      </c>
      <c r="AJ26" s="16" t="str">
        <f t="shared" si="23"/>
        <v/>
      </c>
      <c r="AK26" s="16" t="str">
        <f t="shared" si="23"/>
        <v/>
      </c>
      <c r="AL26" s="16" t="str">
        <f t="shared" si="23"/>
        <v/>
      </c>
      <c r="AM26" s="16" t="str">
        <f t="shared" si="23"/>
        <v/>
      </c>
      <c r="AN26" s="16" t="str">
        <f t="shared" si="23"/>
        <v/>
      </c>
      <c r="AO26" s="17" t="str">
        <f t="shared" si="23"/>
        <v/>
      </c>
      <c r="AP26" s="23" t="str">
        <f t="shared" si="24"/>
        <v/>
      </c>
      <c r="AQ26" s="22" t="str">
        <f t="shared" si="24"/>
        <v/>
      </c>
      <c r="AR26" s="22" t="str">
        <f t="shared" si="24"/>
        <v/>
      </c>
      <c r="AS26" s="22" t="str">
        <f t="shared" si="24"/>
        <v/>
      </c>
      <c r="AT26" s="22" t="str">
        <f t="shared" si="24"/>
        <v/>
      </c>
      <c r="AU26" s="22" t="str">
        <f t="shared" si="24"/>
        <v/>
      </c>
      <c r="AV26" s="22" t="str">
        <f t="shared" si="24"/>
        <v/>
      </c>
      <c r="AW26" s="22" t="str">
        <f t="shared" si="24"/>
        <v/>
      </c>
      <c r="AX26" s="24" t="str">
        <f t="shared" si="24"/>
        <v/>
      </c>
      <c r="AY26" s="23">
        <f t="shared" si="25"/>
        <v>1</v>
      </c>
      <c r="AZ26" s="22">
        <f t="shared" si="25"/>
        <v>1</v>
      </c>
      <c r="BA26" s="22">
        <f t="shared" si="25"/>
        <v>1</v>
      </c>
      <c r="BB26" s="22" t="str">
        <f t="shared" si="25"/>
        <v/>
      </c>
      <c r="BC26" s="22">
        <f t="shared" si="25"/>
        <v>1</v>
      </c>
      <c r="BD26" s="22" t="str">
        <f t="shared" si="25"/>
        <v/>
      </c>
      <c r="BE26" s="22" t="str">
        <f t="shared" si="25"/>
        <v/>
      </c>
      <c r="BF26" s="22">
        <f t="shared" si="25"/>
        <v>1</v>
      </c>
      <c r="BG26" s="24" t="str">
        <f t="shared" si="25"/>
        <v/>
      </c>
      <c r="BH26" s="22" t="str">
        <f t="shared" si="26"/>
        <v>pls</v>
      </c>
    </row>
    <row r="27" spans="1:60" x14ac:dyDescent="0.25">
      <c r="A27" t="s">
        <v>41</v>
      </c>
      <c r="B27" t="str">
        <f t="shared" si="3"/>
        <v>Cube</v>
      </c>
      <c r="C27" s="15">
        <v>24.5512487795136</v>
      </c>
      <c r="D27" s="16">
        <v>24.6094097138051</v>
      </c>
      <c r="E27" s="16">
        <v>24.6802093522276</v>
      </c>
      <c r="F27" s="16">
        <v>24.299072779055201</v>
      </c>
      <c r="G27" s="16">
        <v>30.609841239878602</v>
      </c>
      <c r="H27" s="16">
        <v>29.028663134856</v>
      </c>
      <c r="I27" s="16">
        <v>32.216738642491997</v>
      </c>
      <c r="J27" s="16">
        <v>24.037000656127901</v>
      </c>
      <c r="K27" s="17">
        <v>28.257007598876999</v>
      </c>
      <c r="L27" s="3" t="s">
        <v>11</v>
      </c>
      <c r="M27">
        <v>14</v>
      </c>
      <c r="N27" s="1">
        <f t="shared" si="4"/>
        <v>10.5512487795136</v>
      </c>
      <c r="O27" s="1">
        <f t="shared" si="5"/>
        <v>10.6094097138051</v>
      </c>
      <c r="P27" s="1">
        <f t="shared" si="6"/>
        <v>10.6802093522276</v>
      </c>
      <c r="Q27" s="1">
        <f t="shared" si="7"/>
        <v>10.299072779055201</v>
      </c>
      <c r="R27" s="1">
        <f t="shared" si="8"/>
        <v>16.609841239878602</v>
      </c>
      <c r="S27" s="1">
        <f t="shared" si="9"/>
        <v>15.028663134856</v>
      </c>
      <c r="T27" s="1">
        <f t="shared" si="10"/>
        <v>18.216738642491997</v>
      </c>
      <c r="U27" s="1">
        <f t="shared" si="11"/>
        <v>10.037000656127901</v>
      </c>
      <c r="V27" s="1">
        <f t="shared" si="12"/>
        <v>14.257007598876999</v>
      </c>
      <c r="W27" s="13">
        <f t="shared" si="13"/>
        <v>10.037000656127901</v>
      </c>
      <c r="X27" s="8" t="str">
        <f t="shared" si="14"/>
        <v/>
      </c>
      <c r="Y27" s="9" t="str">
        <f t="shared" si="15"/>
        <v/>
      </c>
      <c r="Z27" s="9" t="str">
        <f t="shared" si="16"/>
        <v/>
      </c>
      <c r="AA27" s="9" t="str">
        <f t="shared" si="17"/>
        <v/>
      </c>
      <c r="AB27" s="9" t="str">
        <f t="shared" si="18"/>
        <v/>
      </c>
      <c r="AC27" s="9" t="str">
        <f t="shared" si="19"/>
        <v/>
      </c>
      <c r="AD27" s="9" t="str">
        <f t="shared" si="20"/>
        <v/>
      </c>
      <c r="AE27" s="9">
        <f t="shared" si="21"/>
        <v>1</v>
      </c>
      <c r="AF27" s="9" t="str">
        <f t="shared" si="22"/>
        <v/>
      </c>
      <c r="AG27" s="15" t="str">
        <f t="shared" si="23"/>
        <v/>
      </c>
      <c r="AH27" s="16" t="str">
        <f t="shared" si="23"/>
        <v/>
      </c>
      <c r="AI27" s="16" t="str">
        <f t="shared" si="23"/>
        <v/>
      </c>
      <c r="AJ27" s="16" t="str">
        <f t="shared" si="23"/>
        <v/>
      </c>
      <c r="AK27" s="16" t="str">
        <f t="shared" si="23"/>
        <v/>
      </c>
      <c r="AL27" s="16" t="str">
        <f t="shared" si="23"/>
        <v/>
      </c>
      <c r="AM27" s="16" t="str">
        <f t="shared" si="23"/>
        <v/>
      </c>
      <c r="AN27" s="16" t="str">
        <f t="shared" si="23"/>
        <v/>
      </c>
      <c r="AO27" s="17" t="str">
        <f t="shared" si="23"/>
        <v/>
      </c>
      <c r="AP27" s="23" t="str">
        <f t="shared" si="24"/>
        <v/>
      </c>
      <c r="AQ27" s="22" t="str">
        <f t="shared" si="24"/>
        <v/>
      </c>
      <c r="AR27" s="22" t="str">
        <f t="shared" si="24"/>
        <v/>
      </c>
      <c r="AS27" s="22" t="str">
        <f t="shared" si="24"/>
        <v/>
      </c>
      <c r="AT27" s="22" t="str">
        <f t="shared" si="24"/>
        <v/>
      </c>
      <c r="AU27" s="22" t="str">
        <f t="shared" si="24"/>
        <v/>
      </c>
      <c r="AV27" s="22" t="str">
        <f t="shared" si="24"/>
        <v/>
      </c>
      <c r="AW27" s="22" t="str">
        <f t="shared" si="24"/>
        <v/>
      </c>
      <c r="AX27" s="24" t="str">
        <f t="shared" si="24"/>
        <v/>
      </c>
      <c r="AY27" s="23">
        <f t="shared" si="25"/>
        <v>1</v>
      </c>
      <c r="AZ27" s="22">
        <f t="shared" si="25"/>
        <v>1</v>
      </c>
      <c r="BA27" s="22">
        <f t="shared" si="25"/>
        <v>1</v>
      </c>
      <c r="BB27" s="22">
        <f t="shared" si="25"/>
        <v>1</v>
      </c>
      <c r="BC27" s="22" t="str">
        <f t="shared" si="25"/>
        <v/>
      </c>
      <c r="BD27" s="22" t="str">
        <f t="shared" si="25"/>
        <v/>
      </c>
      <c r="BE27" s="22" t="str">
        <f t="shared" si="25"/>
        <v/>
      </c>
      <c r="BF27" s="22">
        <f t="shared" si="25"/>
        <v>1</v>
      </c>
      <c r="BG27" s="24">
        <f t="shared" si="25"/>
        <v>1</v>
      </c>
      <c r="BH27" s="22" t="str">
        <f t="shared" si="26"/>
        <v>Cube</v>
      </c>
    </row>
    <row r="28" spans="1:60" x14ac:dyDescent="0.25">
      <c r="A28" t="s">
        <v>42</v>
      </c>
      <c r="B28" t="str">
        <f t="shared" si="3"/>
        <v>rf</v>
      </c>
      <c r="C28" s="15">
        <v>27.0713370987134</v>
      </c>
      <c r="D28" s="16">
        <v>27.123582738107899</v>
      </c>
      <c r="E28" s="16">
        <v>26.993132243049999</v>
      </c>
      <c r="F28" s="16">
        <v>25.644882471798301</v>
      </c>
      <c r="G28" s="16">
        <v>32.880731880494501</v>
      </c>
      <c r="H28" s="16">
        <v>30.974250659501699</v>
      </c>
      <c r="I28" s="16">
        <v>32.254278499206599</v>
      </c>
      <c r="J28" s="16">
        <v>26.837400436401399</v>
      </c>
      <c r="K28" s="17">
        <v>31.629816055297901</v>
      </c>
      <c r="L28" s="3" t="s">
        <v>11</v>
      </c>
      <c r="M28">
        <v>30</v>
      </c>
      <c r="N28" s="1">
        <f t="shared" si="4"/>
        <v>2.9286629012866001</v>
      </c>
      <c r="O28" s="1">
        <f t="shared" si="5"/>
        <v>2.8764172618921009</v>
      </c>
      <c r="P28" s="1">
        <f t="shared" si="6"/>
        <v>3.0068677569500011</v>
      </c>
      <c r="Q28" s="1">
        <f t="shared" si="7"/>
        <v>4.3551175282016992</v>
      </c>
      <c r="R28" s="1">
        <f t="shared" si="8"/>
        <v>2.8807318804945012</v>
      </c>
      <c r="S28" s="1">
        <f t="shared" si="9"/>
        <v>0.97425065950169909</v>
      </c>
      <c r="T28" s="1">
        <f t="shared" si="10"/>
        <v>2.254278499206599</v>
      </c>
      <c r="U28" s="1">
        <f t="shared" si="11"/>
        <v>3.1625995635986008</v>
      </c>
      <c r="V28" s="1">
        <f t="shared" si="12"/>
        <v>1.6298160552979013</v>
      </c>
      <c r="W28" s="13">
        <f t="shared" si="13"/>
        <v>0.97425065950169909</v>
      </c>
      <c r="X28" s="8" t="str">
        <f t="shared" si="14"/>
        <v/>
      </c>
      <c r="Y28" s="9" t="str">
        <f t="shared" si="15"/>
        <v/>
      </c>
      <c r="Z28" s="9" t="str">
        <f t="shared" si="16"/>
        <v/>
      </c>
      <c r="AA28" s="9" t="str">
        <f t="shared" si="17"/>
        <v/>
      </c>
      <c r="AB28" s="9" t="str">
        <f t="shared" si="18"/>
        <v/>
      </c>
      <c r="AC28" s="9">
        <f t="shared" si="19"/>
        <v>1</v>
      </c>
      <c r="AD28" s="9" t="str">
        <f t="shared" si="20"/>
        <v/>
      </c>
      <c r="AE28" s="9" t="str">
        <f t="shared" si="21"/>
        <v/>
      </c>
      <c r="AF28" s="9" t="str">
        <f t="shared" si="22"/>
        <v/>
      </c>
      <c r="AG28" s="15">
        <f t="shared" si="23"/>
        <v>1</v>
      </c>
      <c r="AH28" s="16">
        <f t="shared" si="23"/>
        <v>1</v>
      </c>
      <c r="AI28" s="16">
        <f t="shared" si="23"/>
        <v>1</v>
      </c>
      <c r="AJ28" s="16">
        <f t="shared" si="23"/>
        <v>1</v>
      </c>
      <c r="AK28" s="16">
        <f t="shared" si="23"/>
        <v>1</v>
      </c>
      <c r="AL28" s="16">
        <f t="shared" si="23"/>
        <v>1</v>
      </c>
      <c r="AM28" s="16">
        <f t="shared" si="23"/>
        <v>1</v>
      </c>
      <c r="AN28" s="16">
        <f t="shared" si="23"/>
        <v>1</v>
      </c>
      <c r="AO28" s="17">
        <f t="shared" si="23"/>
        <v>1</v>
      </c>
      <c r="AP28" s="23">
        <f t="shared" si="24"/>
        <v>1</v>
      </c>
      <c r="AQ28" s="22">
        <f t="shared" si="24"/>
        <v>1</v>
      </c>
      <c r="AR28" s="22">
        <f t="shared" si="24"/>
        <v>1</v>
      </c>
      <c r="AS28" s="22">
        <f t="shared" si="24"/>
        <v>1</v>
      </c>
      <c r="AT28" s="22">
        <f t="shared" si="24"/>
        <v>1</v>
      </c>
      <c r="AU28" s="22">
        <f t="shared" si="24"/>
        <v>1</v>
      </c>
      <c r="AV28" s="22">
        <f t="shared" si="24"/>
        <v>1</v>
      </c>
      <c r="AW28" s="22">
        <f t="shared" si="24"/>
        <v>1</v>
      </c>
      <c r="AX28" s="24">
        <f t="shared" si="24"/>
        <v>1</v>
      </c>
      <c r="AY28" s="23">
        <f t="shared" si="25"/>
        <v>1</v>
      </c>
      <c r="AZ28" s="22">
        <f t="shared" si="25"/>
        <v>1</v>
      </c>
      <c r="BA28" s="22">
        <f t="shared" si="25"/>
        <v>1</v>
      </c>
      <c r="BB28" s="22">
        <f t="shared" si="25"/>
        <v>1</v>
      </c>
      <c r="BC28" s="22">
        <f t="shared" si="25"/>
        <v>1</v>
      </c>
      <c r="BD28" s="22">
        <f t="shared" si="25"/>
        <v>1</v>
      </c>
      <c r="BE28" s="22">
        <f t="shared" si="25"/>
        <v>1</v>
      </c>
      <c r="BF28" s="22">
        <f t="shared" si="25"/>
        <v>1</v>
      </c>
      <c r="BG28" s="24">
        <f t="shared" si="25"/>
        <v>1</v>
      </c>
      <c r="BH28" s="22" t="str">
        <f t="shared" si="26"/>
        <v>rf</v>
      </c>
    </row>
    <row r="29" spans="1:60" x14ac:dyDescent="0.25">
      <c r="A29" t="s">
        <v>43</v>
      </c>
      <c r="B29" t="str">
        <f t="shared" si="3"/>
        <v>linReg</v>
      </c>
      <c r="C29" s="15">
        <v>27.373351911806299</v>
      </c>
      <c r="D29" s="16">
        <v>27.419828401818702</v>
      </c>
      <c r="E29" s="16">
        <v>28.320027796473799</v>
      </c>
      <c r="F29" s="16">
        <v>32.279153703002798</v>
      </c>
      <c r="G29" s="16">
        <v>39.139672425840601</v>
      </c>
      <c r="H29" s="16">
        <v>67.296275449622499</v>
      </c>
      <c r="I29" s="16">
        <v>67.144603567907097</v>
      </c>
      <c r="J29" s="16">
        <v>29.5524005889893</v>
      </c>
      <c r="K29" s="17">
        <v>48.008392333984403</v>
      </c>
      <c r="L29" s="3" t="s">
        <v>11</v>
      </c>
      <c r="M29">
        <v>19.5</v>
      </c>
      <c r="N29" s="1">
        <f t="shared" si="4"/>
        <v>7.8733519118062993</v>
      </c>
      <c r="O29" s="1">
        <f t="shared" si="5"/>
        <v>7.9198284018187017</v>
      </c>
      <c r="P29" s="1">
        <f t="shared" si="6"/>
        <v>8.8200277964737985</v>
      </c>
      <c r="Q29" s="1">
        <f t="shared" si="7"/>
        <v>12.779153703002798</v>
      </c>
      <c r="R29" s="1">
        <f t="shared" si="8"/>
        <v>19.639672425840601</v>
      </c>
      <c r="S29" s="1">
        <f t="shared" si="9"/>
        <v>47.796275449622499</v>
      </c>
      <c r="T29" s="1">
        <f t="shared" si="10"/>
        <v>47.644603567907097</v>
      </c>
      <c r="U29" s="1">
        <f t="shared" si="11"/>
        <v>10.0524005889893</v>
      </c>
      <c r="V29" s="1">
        <f t="shared" si="12"/>
        <v>28.508392333984403</v>
      </c>
      <c r="W29" s="13">
        <f t="shared" si="13"/>
        <v>7.8733519118062993</v>
      </c>
      <c r="X29" s="8">
        <f t="shared" si="14"/>
        <v>1</v>
      </c>
      <c r="Y29" s="9" t="str">
        <f t="shared" si="15"/>
        <v/>
      </c>
      <c r="Z29" s="9" t="str">
        <f t="shared" si="16"/>
        <v/>
      </c>
      <c r="AA29" s="9" t="str">
        <f t="shared" si="17"/>
        <v/>
      </c>
      <c r="AB29" s="9" t="str">
        <f t="shared" si="18"/>
        <v/>
      </c>
      <c r="AC29" s="9" t="str">
        <f t="shared" si="19"/>
        <v/>
      </c>
      <c r="AD29" s="9" t="str">
        <f t="shared" si="20"/>
        <v/>
      </c>
      <c r="AE29" s="9" t="str">
        <f t="shared" si="21"/>
        <v/>
      </c>
      <c r="AF29" s="9" t="str">
        <f t="shared" si="22"/>
        <v/>
      </c>
      <c r="AG29" s="15" t="str">
        <f t="shared" si="23"/>
        <v/>
      </c>
      <c r="AH29" s="16" t="str">
        <f t="shared" si="23"/>
        <v/>
      </c>
      <c r="AI29" s="16" t="str">
        <f t="shared" si="23"/>
        <v/>
      </c>
      <c r="AJ29" s="16" t="str">
        <f t="shared" si="23"/>
        <v/>
      </c>
      <c r="AK29" s="16" t="str">
        <f t="shared" si="23"/>
        <v/>
      </c>
      <c r="AL29" s="16" t="str">
        <f t="shared" si="23"/>
        <v/>
      </c>
      <c r="AM29" s="16" t="str">
        <f t="shared" si="23"/>
        <v/>
      </c>
      <c r="AN29" s="16" t="str">
        <f t="shared" si="23"/>
        <v/>
      </c>
      <c r="AO29" s="17" t="str">
        <f t="shared" si="23"/>
        <v/>
      </c>
      <c r="AP29" s="23">
        <f t="shared" si="24"/>
        <v>1</v>
      </c>
      <c r="AQ29" s="22">
        <f t="shared" si="24"/>
        <v>1</v>
      </c>
      <c r="AR29" s="22">
        <f t="shared" si="24"/>
        <v>1</v>
      </c>
      <c r="AS29" s="22" t="str">
        <f t="shared" si="24"/>
        <v/>
      </c>
      <c r="AT29" s="22" t="str">
        <f t="shared" si="24"/>
        <v/>
      </c>
      <c r="AU29" s="22" t="str">
        <f t="shared" si="24"/>
        <v/>
      </c>
      <c r="AV29" s="22" t="str">
        <f t="shared" si="24"/>
        <v/>
      </c>
      <c r="AW29" s="22" t="str">
        <f t="shared" si="24"/>
        <v/>
      </c>
      <c r="AX29" s="24" t="str">
        <f t="shared" si="24"/>
        <v/>
      </c>
      <c r="AY29" s="23">
        <f t="shared" si="25"/>
        <v>1</v>
      </c>
      <c r="AZ29" s="22">
        <f t="shared" si="25"/>
        <v>1</v>
      </c>
      <c r="BA29" s="22">
        <f t="shared" si="25"/>
        <v>1</v>
      </c>
      <c r="BB29" s="22">
        <f t="shared" si="25"/>
        <v>1</v>
      </c>
      <c r="BC29" s="22" t="str">
        <f t="shared" si="25"/>
        <v/>
      </c>
      <c r="BD29" s="22" t="str">
        <f t="shared" si="25"/>
        <v/>
      </c>
      <c r="BE29" s="22" t="str">
        <f t="shared" si="25"/>
        <v/>
      </c>
      <c r="BF29" s="22">
        <f t="shared" si="25"/>
        <v>1</v>
      </c>
      <c r="BG29" s="24" t="str">
        <f t="shared" si="25"/>
        <v/>
      </c>
      <c r="BH29" s="22" t="str">
        <f t="shared" si="26"/>
        <v>linReg</v>
      </c>
    </row>
    <row r="30" spans="1:60" x14ac:dyDescent="0.25">
      <c r="A30" t="s">
        <v>64</v>
      </c>
      <c r="B30" t="str">
        <f t="shared" si="3"/>
        <v>svm</v>
      </c>
      <c r="C30" s="15">
        <v>30.559998692822901</v>
      </c>
      <c r="D30" s="16">
        <v>30.609883958557401</v>
      </c>
      <c r="E30" s="16">
        <v>30.582193874707801</v>
      </c>
      <c r="F30" s="16">
        <v>26.679175933275499</v>
      </c>
      <c r="G30" s="16">
        <v>19.167974152621401</v>
      </c>
      <c r="H30" s="16">
        <v>19.248275743574698</v>
      </c>
      <c r="I30" s="16">
        <v>27.719266682172599</v>
      </c>
      <c r="J30" s="16">
        <v>30.947799682617202</v>
      </c>
      <c r="K30" s="17">
        <v>20.570430755615199</v>
      </c>
      <c r="L30" s="3" t="s">
        <v>11</v>
      </c>
      <c r="M30">
        <v>14</v>
      </c>
      <c r="N30" s="1">
        <f t="shared" si="4"/>
        <v>16.559998692822901</v>
      </c>
      <c r="O30" s="1">
        <f t="shared" si="5"/>
        <v>16.609883958557401</v>
      </c>
      <c r="P30" s="1">
        <f t="shared" si="6"/>
        <v>16.582193874707801</v>
      </c>
      <c r="Q30" s="1">
        <f t="shared" si="7"/>
        <v>12.679175933275499</v>
      </c>
      <c r="R30" s="1">
        <f t="shared" si="8"/>
        <v>5.1679741526214009</v>
      </c>
      <c r="S30" s="1">
        <f t="shared" si="9"/>
        <v>5.2482757435746983</v>
      </c>
      <c r="T30" s="1">
        <f t="shared" si="10"/>
        <v>13.719266682172599</v>
      </c>
      <c r="U30" s="1">
        <f t="shared" si="11"/>
        <v>16.947799682617202</v>
      </c>
      <c r="V30" s="1">
        <f t="shared" si="12"/>
        <v>6.5704307556151988</v>
      </c>
      <c r="W30" s="13">
        <f t="shared" si="13"/>
        <v>5.1679741526214009</v>
      </c>
      <c r="X30" s="8" t="str">
        <f t="shared" si="14"/>
        <v/>
      </c>
      <c r="Y30" s="9" t="str">
        <f t="shared" si="15"/>
        <v/>
      </c>
      <c r="Z30" s="9" t="str">
        <f t="shared" si="16"/>
        <v/>
      </c>
      <c r="AA30" s="9" t="str">
        <f t="shared" si="17"/>
        <v/>
      </c>
      <c r="AB30" s="9">
        <f t="shared" si="18"/>
        <v>1</v>
      </c>
      <c r="AC30" s="9" t="str">
        <f t="shared" si="19"/>
        <v/>
      </c>
      <c r="AD30" s="9" t="str">
        <f t="shared" si="20"/>
        <v/>
      </c>
      <c r="AE30" s="9" t="str">
        <f t="shared" si="21"/>
        <v/>
      </c>
      <c r="AF30" s="9" t="str">
        <f t="shared" si="22"/>
        <v/>
      </c>
      <c r="AG30" s="15" t="str">
        <f t="shared" si="23"/>
        <v/>
      </c>
      <c r="AH30" s="16" t="str">
        <f t="shared" si="23"/>
        <v/>
      </c>
      <c r="AI30" s="16" t="str">
        <f t="shared" si="23"/>
        <v/>
      </c>
      <c r="AJ30" s="16" t="str">
        <f t="shared" si="23"/>
        <v/>
      </c>
      <c r="AK30" s="16" t="str">
        <f t="shared" si="23"/>
        <v/>
      </c>
      <c r="AL30" s="16" t="str">
        <f t="shared" si="23"/>
        <v/>
      </c>
      <c r="AM30" s="16" t="str">
        <f t="shared" si="23"/>
        <v/>
      </c>
      <c r="AN30" s="16" t="str">
        <f t="shared" si="23"/>
        <v/>
      </c>
      <c r="AO30" s="17" t="str">
        <f t="shared" si="23"/>
        <v/>
      </c>
      <c r="AP30" s="23" t="str">
        <f t="shared" si="24"/>
        <v/>
      </c>
      <c r="AQ30" s="22" t="str">
        <f t="shared" si="24"/>
        <v/>
      </c>
      <c r="AR30" s="22" t="str">
        <f t="shared" si="24"/>
        <v/>
      </c>
      <c r="AS30" s="22" t="str">
        <f t="shared" si="24"/>
        <v/>
      </c>
      <c r="AT30" s="22">
        <f t="shared" si="24"/>
        <v>1</v>
      </c>
      <c r="AU30" s="22">
        <f t="shared" si="24"/>
        <v>1</v>
      </c>
      <c r="AV30" s="22" t="str">
        <f t="shared" si="24"/>
        <v/>
      </c>
      <c r="AW30" s="22" t="str">
        <f t="shared" si="24"/>
        <v/>
      </c>
      <c r="AX30" s="24">
        <f t="shared" si="24"/>
        <v>1</v>
      </c>
      <c r="AY30" s="23" t="str">
        <f t="shared" si="25"/>
        <v/>
      </c>
      <c r="AZ30" s="22" t="str">
        <f t="shared" si="25"/>
        <v/>
      </c>
      <c r="BA30" s="22" t="str">
        <f t="shared" si="25"/>
        <v/>
      </c>
      <c r="BB30" s="22">
        <f t="shared" si="25"/>
        <v>1</v>
      </c>
      <c r="BC30" s="22">
        <f t="shared" si="25"/>
        <v>1</v>
      </c>
      <c r="BD30" s="22">
        <f t="shared" si="25"/>
        <v>1</v>
      </c>
      <c r="BE30" s="22">
        <f t="shared" si="25"/>
        <v>1</v>
      </c>
      <c r="BF30" s="22" t="str">
        <f t="shared" si="25"/>
        <v/>
      </c>
      <c r="BG30" s="24">
        <f t="shared" si="25"/>
        <v>1</v>
      </c>
      <c r="BH30" s="22" t="str">
        <f t="shared" si="26"/>
        <v>svm</v>
      </c>
    </row>
    <row r="31" spans="1:60" x14ac:dyDescent="0.25">
      <c r="A31" t="s">
        <v>44</v>
      </c>
      <c r="B31" t="str">
        <f t="shared" si="3"/>
        <v>rf</v>
      </c>
      <c r="C31" s="15">
        <v>31.7005827991281</v>
      </c>
      <c r="D31" s="16">
        <v>31.746349692748801</v>
      </c>
      <c r="E31" s="16">
        <v>31.361474103075299</v>
      </c>
      <c r="F31" s="16">
        <v>28.711431554054101</v>
      </c>
      <c r="G31" s="16">
        <v>38.095071488067703</v>
      </c>
      <c r="H31" s="16">
        <v>31.96111070441</v>
      </c>
      <c r="I31" s="16">
        <v>31.293845281873299</v>
      </c>
      <c r="J31" s="16">
        <v>31.258600234985401</v>
      </c>
      <c r="K31" s="17">
        <v>31.185052871704102</v>
      </c>
      <c r="L31" s="3" t="s">
        <v>11</v>
      </c>
      <c r="M31">
        <v>34.5</v>
      </c>
      <c r="N31" s="1">
        <f t="shared" si="4"/>
        <v>2.7994172008719005</v>
      </c>
      <c r="O31" s="1">
        <f t="shared" si="5"/>
        <v>2.7536503072511991</v>
      </c>
      <c r="P31" s="1">
        <f t="shared" si="6"/>
        <v>3.1385258969247012</v>
      </c>
      <c r="Q31" s="1">
        <f t="shared" si="7"/>
        <v>5.7885684459458986</v>
      </c>
      <c r="R31" s="1">
        <f t="shared" si="8"/>
        <v>3.5950714880677026</v>
      </c>
      <c r="S31" s="1">
        <f t="shared" si="9"/>
        <v>2.5388892955899998</v>
      </c>
      <c r="T31" s="1">
        <f t="shared" si="10"/>
        <v>3.2061547181267009</v>
      </c>
      <c r="U31" s="1">
        <f t="shared" si="11"/>
        <v>3.2413997650145987</v>
      </c>
      <c r="V31" s="1">
        <f t="shared" si="12"/>
        <v>3.3149471282958984</v>
      </c>
      <c r="W31" s="13">
        <f t="shared" si="13"/>
        <v>2.5388892955899998</v>
      </c>
      <c r="X31" s="8" t="str">
        <f t="shared" si="14"/>
        <v/>
      </c>
      <c r="Y31" s="9" t="str">
        <f t="shared" si="15"/>
        <v/>
      </c>
      <c r="Z31" s="9" t="str">
        <f t="shared" si="16"/>
        <v/>
      </c>
      <c r="AA31" s="9" t="str">
        <f t="shared" si="17"/>
        <v/>
      </c>
      <c r="AB31" s="9" t="str">
        <f t="shared" si="18"/>
        <v/>
      </c>
      <c r="AC31" s="9">
        <f t="shared" si="19"/>
        <v>1</v>
      </c>
      <c r="AD31" s="9" t="str">
        <f t="shared" si="20"/>
        <v/>
      </c>
      <c r="AE31" s="9" t="str">
        <f t="shared" si="21"/>
        <v/>
      </c>
      <c r="AF31" s="9" t="str">
        <f t="shared" si="22"/>
        <v/>
      </c>
      <c r="AG31" s="15">
        <f t="shared" si="23"/>
        <v>1</v>
      </c>
      <c r="AH31" s="16">
        <f t="shared" si="23"/>
        <v>1</v>
      </c>
      <c r="AI31" s="16">
        <f t="shared" si="23"/>
        <v>1</v>
      </c>
      <c r="AJ31" s="16" t="str">
        <f t="shared" si="23"/>
        <v/>
      </c>
      <c r="AK31" s="16">
        <f t="shared" si="23"/>
        <v>1</v>
      </c>
      <c r="AL31" s="16">
        <f t="shared" si="23"/>
        <v>1</v>
      </c>
      <c r="AM31" s="16">
        <f t="shared" si="23"/>
        <v>1</v>
      </c>
      <c r="AN31" s="16">
        <f t="shared" si="23"/>
        <v>1</v>
      </c>
      <c r="AO31" s="17">
        <f t="shared" si="23"/>
        <v>1</v>
      </c>
      <c r="AP31" s="23">
        <f t="shared" si="24"/>
        <v>1</v>
      </c>
      <c r="AQ31" s="22">
        <f t="shared" si="24"/>
        <v>1</v>
      </c>
      <c r="AR31" s="22">
        <f t="shared" si="24"/>
        <v>1</v>
      </c>
      <c r="AS31" s="22">
        <f t="shared" si="24"/>
        <v>1</v>
      </c>
      <c r="AT31" s="22">
        <f t="shared" si="24"/>
        <v>1</v>
      </c>
      <c r="AU31" s="22">
        <f t="shared" si="24"/>
        <v>1</v>
      </c>
      <c r="AV31" s="22">
        <f t="shared" si="24"/>
        <v>1</v>
      </c>
      <c r="AW31" s="22">
        <f t="shared" si="24"/>
        <v>1</v>
      </c>
      <c r="AX31" s="24">
        <f t="shared" si="24"/>
        <v>1</v>
      </c>
      <c r="AY31" s="23">
        <f t="shared" si="25"/>
        <v>1</v>
      </c>
      <c r="AZ31" s="22">
        <f t="shared" si="25"/>
        <v>1</v>
      </c>
      <c r="BA31" s="22">
        <f t="shared" si="25"/>
        <v>1</v>
      </c>
      <c r="BB31" s="22">
        <f t="shared" si="25"/>
        <v>1</v>
      </c>
      <c r="BC31" s="22">
        <f t="shared" si="25"/>
        <v>1</v>
      </c>
      <c r="BD31" s="22">
        <f t="shared" si="25"/>
        <v>1</v>
      </c>
      <c r="BE31" s="22">
        <f t="shared" si="25"/>
        <v>1</v>
      </c>
      <c r="BF31" s="22">
        <f t="shared" si="25"/>
        <v>1</v>
      </c>
      <c r="BG31" s="24">
        <f t="shared" si="25"/>
        <v>1</v>
      </c>
      <c r="BH31" s="22" t="str">
        <f t="shared" si="26"/>
        <v>rf</v>
      </c>
    </row>
    <row r="32" spans="1:60" x14ac:dyDescent="0.25">
      <c r="A32" t="s">
        <v>45</v>
      </c>
      <c r="B32" t="str">
        <f t="shared" si="3"/>
        <v>svm</v>
      </c>
      <c r="C32" s="15">
        <v>22.977448572947601</v>
      </c>
      <c r="D32" s="16">
        <v>23.012079632320901</v>
      </c>
      <c r="E32" s="16">
        <v>23.262226007706602</v>
      </c>
      <c r="F32" s="16">
        <v>26.679175933275499</v>
      </c>
      <c r="G32" s="16">
        <v>19.1106448605392</v>
      </c>
      <c r="H32" s="16">
        <v>23.887183652535601</v>
      </c>
      <c r="I32" s="16">
        <v>28.3640868688769</v>
      </c>
      <c r="J32" s="16">
        <v>23.349199295043899</v>
      </c>
      <c r="K32" s="17">
        <v>19.618333816528299</v>
      </c>
      <c r="L32" s="3" t="s">
        <v>11</v>
      </c>
      <c r="M32">
        <v>11</v>
      </c>
      <c r="N32" s="1">
        <f t="shared" si="4"/>
        <v>11.977448572947601</v>
      </c>
      <c r="O32" s="1">
        <f t="shared" si="5"/>
        <v>12.012079632320901</v>
      </c>
      <c r="P32" s="1">
        <f t="shared" si="6"/>
        <v>12.262226007706602</v>
      </c>
      <c r="Q32" s="1">
        <f t="shared" si="7"/>
        <v>15.679175933275499</v>
      </c>
      <c r="R32" s="1">
        <f t="shared" si="8"/>
        <v>8.1106448605391996</v>
      </c>
      <c r="S32" s="1">
        <f t="shared" si="9"/>
        <v>12.887183652535601</v>
      </c>
      <c r="T32" s="1">
        <f t="shared" si="10"/>
        <v>17.3640868688769</v>
      </c>
      <c r="U32" s="1">
        <f t="shared" si="11"/>
        <v>12.349199295043899</v>
      </c>
      <c r="V32" s="1">
        <f t="shared" si="12"/>
        <v>8.618333816528299</v>
      </c>
      <c r="W32" s="13">
        <f t="shared" si="13"/>
        <v>8.1106448605391996</v>
      </c>
      <c r="X32" s="8" t="str">
        <f t="shared" si="14"/>
        <v/>
      </c>
      <c r="Y32" s="9" t="str">
        <f t="shared" si="15"/>
        <v/>
      </c>
      <c r="Z32" s="9" t="str">
        <f t="shared" si="16"/>
        <v/>
      </c>
      <c r="AA32" s="9" t="str">
        <f t="shared" si="17"/>
        <v/>
      </c>
      <c r="AB32" s="9">
        <f t="shared" si="18"/>
        <v>1</v>
      </c>
      <c r="AC32" s="9" t="str">
        <f t="shared" si="19"/>
        <v/>
      </c>
      <c r="AD32" s="9" t="str">
        <f t="shared" si="20"/>
        <v/>
      </c>
      <c r="AE32" s="9" t="str">
        <f t="shared" si="21"/>
        <v/>
      </c>
      <c r="AF32" s="9" t="str">
        <f t="shared" si="22"/>
        <v/>
      </c>
      <c r="AG32" s="15" t="str">
        <f t="shared" si="23"/>
        <v/>
      </c>
      <c r="AH32" s="16" t="str">
        <f t="shared" si="23"/>
        <v/>
      </c>
      <c r="AI32" s="16" t="str">
        <f t="shared" si="23"/>
        <v/>
      </c>
      <c r="AJ32" s="16" t="str">
        <f t="shared" si="23"/>
        <v/>
      </c>
      <c r="AK32" s="16" t="str">
        <f t="shared" si="23"/>
        <v/>
      </c>
      <c r="AL32" s="16" t="str">
        <f t="shared" si="23"/>
        <v/>
      </c>
      <c r="AM32" s="16" t="str">
        <f t="shared" si="23"/>
        <v/>
      </c>
      <c r="AN32" s="16" t="str">
        <f t="shared" si="23"/>
        <v/>
      </c>
      <c r="AO32" s="17" t="str">
        <f t="shared" si="23"/>
        <v/>
      </c>
      <c r="AP32" s="23" t="str">
        <f t="shared" si="24"/>
        <v/>
      </c>
      <c r="AQ32" s="22" t="str">
        <f t="shared" si="24"/>
        <v/>
      </c>
      <c r="AR32" s="22" t="str">
        <f t="shared" si="24"/>
        <v/>
      </c>
      <c r="AS32" s="22" t="str">
        <f t="shared" si="24"/>
        <v/>
      </c>
      <c r="AT32" s="22">
        <f t="shared" si="24"/>
        <v>1</v>
      </c>
      <c r="AU32" s="22" t="str">
        <f t="shared" si="24"/>
        <v/>
      </c>
      <c r="AV32" s="22" t="str">
        <f t="shared" si="24"/>
        <v/>
      </c>
      <c r="AW32" s="22" t="str">
        <f t="shared" si="24"/>
        <v/>
      </c>
      <c r="AX32" s="24">
        <f t="shared" si="24"/>
        <v>1</v>
      </c>
      <c r="AY32" s="23">
        <f t="shared" si="25"/>
        <v>1</v>
      </c>
      <c r="AZ32" s="22">
        <f t="shared" si="25"/>
        <v>1</v>
      </c>
      <c r="BA32" s="22">
        <f t="shared" si="25"/>
        <v>1</v>
      </c>
      <c r="BB32" s="22" t="str">
        <f t="shared" si="25"/>
        <v/>
      </c>
      <c r="BC32" s="22">
        <f t="shared" si="25"/>
        <v>1</v>
      </c>
      <c r="BD32" s="22">
        <f t="shared" si="25"/>
        <v>1</v>
      </c>
      <c r="BE32" s="22" t="str">
        <f t="shared" si="25"/>
        <v/>
      </c>
      <c r="BF32" s="22">
        <f t="shared" si="25"/>
        <v>1</v>
      </c>
      <c r="BG32" s="24">
        <f t="shared" si="25"/>
        <v>1</v>
      </c>
      <c r="BH32" s="22" t="str">
        <f t="shared" si="26"/>
        <v>svm</v>
      </c>
    </row>
    <row r="33" spans="1:60" x14ac:dyDescent="0.25">
      <c r="A33" t="s">
        <v>46</v>
      </c>
      <c r="B33" t="str">
        <f t="shared" si="3"/>
        <v>linReg</v>
      </c>
      <c r="C33" s="15">
        <v>41.773603174213903</v>
      </c>
      <c r="D33" s="16">
        <v>41.814694424608199</v>
      </c>
      <c r="E33" s="16">
        <v>42.190660163665903</v>
      </c>
      <c r="F33" s="16">
        <v>43.386025697234899</v>
      </c>
      <c r="G33" s="16">
        <v>43.375842992003498</v>
      </c>
      <c r="H33" s="16">
        <v>59.8835258919948</v>
      </c>
      <c r="I33" s="16">
        <v>65.98605584453</v>
      </c>
      <c r="J33" s="16">
        <v>42.907199859619098</v>
      </c>
      <c r="K33" s="17">
        <v>84.334320068359403</v>
      </c>
      <c r="L33" s="3" t="s">
        <v>11</v>
      </c>
      <c r="M33">
        <v>21.25</v>
      </c>
      <c r="N33" s="1">
        <f t="shared" si="4"/>
        <v>20.523603174213903</v>
      </c>
      <c r="O33" s="1">
        <f t="shared" si="5"/>
        <v>20.564694424608199</v>
      </c>
      <c r="P33" s="1">
        <f t="shared" si="6"/>
        <v>20.940660163665903</v>
      </c>
      <c r="Q33" s="1">
        <f t="shared" si="7"/>
        <v>22.136025697234899</v>
      </c>
      <c r="R33" s="1">
        <f t="shared" si="8"/>
        <v>22.125842992003498</v>
      </c>
      <c r="S33" s="1">
        <f t="shared" si="9"/>
        <v>38.6335258919948</v>
      </c>
      <c r="T33" s="1">
        <f t="shared" si="10"/>
        <v>44.73605584453</v>
      </c>
      <c r="U33" s="1">
        <f t="shared" si="11"/>
        <v>21.657199859619098</v>
      </c>
      <c r="V33" s="1">
        <f t="shared" si="12"/>
        <v>63.084320068359403</v>
      </c>
      <c r="W33" s="13">
        <f t="shared" si="13"/>
        <v>20.523603174213903</v>
      </c>
      <c r="X33" s="8">
        <f t="shared" si="14"/>
        <v>1</v>
      </c>
      <c r="Y33" s="9" t="str">
        <f t="shared" si="15"/>
        <v/>
      </c>
      <c r="Z33" s="9" t="str">
        <f t="shared" si="16"/>
        <v/>
      </c>
      <c r="AA33" s="9" t="str">
        <f t="shared" si="17"/>
        <v/>
      </c>
      <c r="AB33" s="9" t="str">
        <f t="shared" si="18"/>
        <v/>
      </c>
      <c r="AC33" s="9" t="str">
        <f t="shared" si="19"/>
        <v/>
      </c>
      <c r="AD33" s="9" t="str">
        <f t="shared" si="20"/>
        <v/>
      </c>
      <c r="AE33" s="9" t="str">
        <f t="shared" si="21"/>
        <v/>
      </c>
      <c r="AF33" s="9" t="str">
        <f t="shared" si="22"/>
        <v/>
      </c>
      <c r="AG33" s="15" t="str">
        <f t="shared" si="23"/>
        <v/>
      </c>
      <c r="AH33" s="16" t="str">
        <f t="shared" si="23"/>
        <v/>
      </c>
      <c r="AI33" s="16" t="str">
        <f t="shared" si="23"/>
        <v/>
      </c>
      <c r="AJ33" s="16" t="str">
        <f t="shared" si="23"/>
        <v/>
      </c>
      <c r="AK33" s="16" t="str">
        <f t="shared" si="23"/>
        <v/>
      </c>
      <c r="AL33" s="16" t="str">
        <f t="shared" si="23"/>
        <v/>
      </c>
      <c r="AM33" s="16" t="str">
        <f t="shared" si="23"/>
        <v/>
      </c>
      <c r="AN33" s="16" t="str">
        <f t="shared" si="23"/>
        <v/>
      </c>
      <c r="AO33" s="17" t="str">
        <f t="shared" si="23"/>
        <v/>
      </c>
      <c r="AP33" s="23" t="str">
        <f t="shared" si="24"/>
        <v/>
      </c>
      <c r="AQ33" s="22" t="str">
        <f t="shared" si="24"/>
        <v/>
      </c>
      <c r="AR33" s="22" t="str">
        <f t="shared" si="24"/>
        <v/>
      </c>
      <c r="AS33" s="22" t="str">
        <f t="shared" si="24"/>
        <v/>
      </c>
      <c r="AT33" s="22" t="str">
        <f t="shared" si="24"/>
        <v/>
      </c>
      <c r="AU33" s="22" t="str">
        <f t="shared" si="24"/>
        <v/>
      </c>
      <c r="AV33" s="22" t="str">
        <f t="shared" si="24"/>
        <v/>
      </c>
      <c r="AW33" s="22" t="str">
        <f t="shared" si="24"/>
        <v/>
      </c>
      <c r="AX33" s="24" t="str">
        <f t="shared" si="24"/>
        <v/>
      </c>
      <c r="AY33" s="23" t="str">
        <f t="shared" si="25"/>
        <v/>
      </c>
      <c r="AZ33" s="22" t="str">
        <f t="shared" si="25"/>
        <v/>
      </c>
      <c r="BA33" s="22" t="str">
        <f t="shared" si="25"/>
        <v/>
      </c>
      <c r="BB33" s="22" t="str">
        <f t="shared" si="25"/>
        <v/>
      </c>
      <c r="BC33" s="22" t="str">
        <f t="shared" si="25"/>
        <v/>
      </c>
      <c r="BD33" s="22" t="str">
        <f t="shared" si="25"/>
        <v/>
      </c>
      <c r="BE33" s="22" t="str">
        <f t="shared" si="25"/>
        <v/>
      </c>
      <c r="BF33" s="22" t="str">
        <f t="shared" si="25"/>
        <v/>
      </c>
      <c r="BG33" s="24" t="str">
        <f t="shared" si="25"/>
        <v/>
      </c>
      <c r="BH33" s="22" t="str">
        <f t="shared" si="26"/>
        <v>linReg</v>
      </c>
    </row>
    <row r="34" spans="1:60" x14ac:dyDescent="0.25">
      <c r="A34" t="s">
        <v>47</v>
      </c>
      <c r="B34" t="str">
        <f t="shared" si="3"/>
        <v>svm</v>
      </c>
      <c r="C34" s="15">
        <v>27.815322206009</v>
      </c>
      <c r="D34" s="16">
        <v>27.8295610772836</v>
      </c>
      <c r="E34" s="16">
        <v>27.5827334957233</v>
      </c>
      <c r="F34" s="16">
        <v>26.679175933275499</v>
      </c>
      <c r="G34" s="16">
        <v>31.894470074155802</v>
      </c>
      <c r="H34" s="16">
        <v>23.305697555263102</v>
      </c>
      <c r="I34" s="16">
        <v>26.380735938690599</v>
      </c>
      <c r="J34" s="16">
        <v>25.851200103759801</v>
      </c>
      <c r="K34" s="17">
        <v>38.562129974365199</v>
      </c>
      <c r="L34" s="3" t="s">
        <v>11</v>
      </c>
      <c r="M34">
        <v>32.75</v>
      </c>
      <c r="N34" s="1">
        <f t="shared" si="4"/>
        <v>4.9346777939909998</v>
      </c>
      <c r="O34" s="1">
        <f t="shared" si="5"/>
        <v>4.9204389227164</v>
      </c>
      <c r="P34" s="1">
        <f t="shared" si="6"/>
        <v>5.1672665042767001</v>
      </c>
      <c r="Q34" s="1">
        <f t="shared" si="7"/>
        <v>6.0708240667245015</v>
      </c>
      <c r="R34" s="1">
        <f t="shared" si="8"/>
        <v>0.8555299258441984</v>
      </c>
      <c r="S34" s="1">
        <f t="shared" si="9"/>
        <v>9.4443024447368984</v>
      </c>
      <c r="T34" s="1">
        <f t="shared" si="10"/>
        <v>6.3692640613094014</v>
      </c>
      <c r="U34" s="1">
        <f t="shared" si="11"/>
        <v>6.8987998962401988</v>
      </c>
      <c r="V34" s="1">
        <f t="shared" si="12"/>
        <v>5.8121299743651988</v>
      </c>
      <c r="W34" s="13">
        <f t="shared" si="13"/>
        <v>0.8555299258441984</v>
      </c>
      <c r="X34" s="8" t="str">
        <f t="shared" si="14"/>
        <v/>
      </c>
      <c r="Y34" s="9" t="str">
        <f t="shared" si="15"/>
        <v/>
      </c>
      <c r="Z34" s="9" t="str">
        <f t="shared" si="16"/>
        <v/>
      </c>
      <c r="AA34" s="9" t="str">
        <f t="shared" si="17"/>
        <v/>
      </c>
      <c r="AB34" s="9">
        <f t="shared" si="18"/>
        <v>1</v>
      </c>
      <c r="AC34" s="9" t="str">
        <f t="shared" si="19"/>
        <v/>
      </c>
      <c r="AD34" s="9" t="str">
        <f t="shared" si="20"/>
        <v/>
      </c>
      <c r="AE34" s="9" t="str">
        <f t="shared" si="21"/>
        <v/>
      </c>
      <c r="AF34" s="9" t="str">
        <f t="shared" si="22"/>
        <v/>
      </c>
      <c r="AG34" s="15">
        <f t="shared" si="23"/>
        <v>1</v>
      </c>
      <c r="AH34" s="16">
        <f t="shared" si="23"/>
        <v>1</v>
      </c>
      <c r="AI34" s="16" t="str">
        <f t="shared" si="23"/>
        <v/>
      </c>
      <c r="AJ34" s="16" t="str">
        <f t="shared" si="23"/>
        <v/>
      </c>
      <c r="AK34" s="16">
        <f t="shared" si="23"/>
        <v>1</v>
      </c>
      <c r="AL34" s="16" t="str">
        <f t="shared" si="23"/>
        <v/>
      </c>
      <c r="AM34" s="16" t="str">
        <f t="shared" si="23"/>
        <v/>
      </c>
      <c r="AN34" s="16" t="str">
        <f t="shared" si="23"/>
        <v/>
      </c>
      <c r="AO34" s="17" t="str">
        <f t="shared" si="23"/>
        <v/>
      </c>
      <c r="AP34" s="23">
        <f t="shared" si="24"/>
        <v>1</v>
      </c>
      <c r="AQ34" s="22">
        <f t="shared" si="24"/>
        <v>1</v>
      </c>
      <c r="AR34" s="22">
        <f t="shared" si="24"/>
        <v>1</v>
      </c>
      <c r="AS34" s="22">
        <f t="shared" si="24"/>
        <v>1</v>
      </c>
      <c r="AT34" s="22">
        <f t="shared" si="24"/>
        <v>1</v>
      </c>
      <c r="AU34" s="22">
        <f t="shared" si="24"/>
        <v>1</v>
      </c>
      <c r="AV34" s="22">
        <f t="shared" si="24"/>
        <v>1</v>
      </c>
      <c r="AW34" s="22">
        <f t="shared" si="24"/>
        <v>1</v>
      </c>
      <c r="AX34" s="24">
        <f t="shared" si="24"/>
        <v>1</v>
      </c>
      <c r="AY34" s="23">
        <f t="shared" si="25"/>
        <v>1</v>
      </c>
      <c r="AZ34" s="22">
        <f t="shared" si="25"/>
        <v>1</v>
      </c>
      <c r="BA34" s="22">
        <f t="shared" si="25"/>
        <v>1</v>
      </c>
      <c r="BB34" s="22">
        <f t="shared" si="25"/>
        <v>1</v>
      </c>
      <c r="BC34" s="22">
        <f t="shared" si="25"/>
        <v>1</v>
      </c>
      <c r="BD34" s="22">
        <f t="shared" si="25"/>
        <v>1</v>
      </c>
      <c r="BE34" s="22">
        <f t="shared" si="25"/>
        <v>1</v>
      </c>
      <c r="BF34" s="22">
        <f t="shared" si="25"/>
        <v>1</v>
      </c>
      <c r="BG34" s="24">
        <f t="shared" si="25"/>
        <v>1</v>
      </c>
      <c r="BH34" s="22" t="str">
        <f t="shared" si="26"/>
        <v>svm</v>
      </c>
    </row>
    <row r="35" spans="1:60" x14ac:dyDescent="0.25">
      <c r="A35" t="s">
        <v>48</v>
      </c>
      <c r="B35" t="str">
        <f t="shared" si="3"/>
        <v/>
      </c>
      <c r="C35" s="15">
        <v>17.545878234163901</v>
      </c>
      <c r="D35" s="16">
        <v>17.607248363040298</v>
      </c>
      <c r="E35" s="16">
        <v>17.910944034548201</v>
      </c>
      <c r="F35" s="16">
        <v>26.679175933275499</v>
      </c>
      <c r="G35" s="16">
        <v>15.733899007224499</v>
      </c>
      <c r="H35" s="16">
        <v>21.7816237997299</v>
      </c>
      <c r="I35" s="16">
        <v>30.898946542553102</v>
      </c>
      <c r="J35" s="16">
        <v>16.755599975585898</v>
      </c>
      <c r="K35" s="17">
        <v>23.662652969360401</v>
      </c>
      <c r="L35" s="3" t="s">
        <v>66</v>
      </c>
      <c r="M35">
        <v>1</v>
      </c>
      <c r="N35" s="1" t="str">
        <f t="shared" si="4"/>
        <v/>
      </c>
      <c r="O35" s="1" t="str">
        <f t="shared" si="5"/>
        <v/>
      </c>
      <c r="P35" s="1" t="str">
        <f t="shared" si="6"/>
        <v/>
      </c>
      <c r="Q35" s="1" t="str">
        <f t="shared" si="7"/>
        <v/>
      </c>
      <c r="R35" s="1" t="str">
        <f t="shared" si="8"/>
        <v/>
      </c>
      <c r="S35" s="1" t="str">
        <f t="shared" si="9"/>
        <v/>
      </c>
      <c r="T35" s="1" t="str">
        <f t="shared" si="10"/>
        <v/>
      </c>
      <c r="U35" s="1" t="str">
        <f t="shared" si="11"/>
        <v/>
      </c>
      <c r="V35" s="1" t="str">
        <f t="shared" si="12"/>
        <v/>
      </c>
      <c r="W35" s="13">
        <f t="shared" si="13"/>
        <v>0</v>
      </c>
      <c r="X35" s="8" t="str">
        <f t="shared" si="14"/>
        <v/>
      </c>
      <c r="Y35" s="9" t="str">
        <f t="shared" si="15"/>
        <v/>
      </c>
      <c r="Z35" s="9" t="str">
        <f t="shared" si="16"/>
        <v/>
      </c>
      <c r="AA35" s="9" t="str">
        <f t="shared" si="17"/>
        <v/>
      </c>
      <c r="AB35" s="9" t="str">
        <f t="shared" si="18"/>
        <v/>
      </c>
      <c r="AC35" s="9" t="str">
        <f t="shared" si="19"/>
        <v/>
      </c>
      <c r="AD35" s="9" t="str">
        <f t="shared" si="20"/>
        <v/>
      </c>
      <c r="AE35" s="9" t="str">
        <f t="shared" si="21"/>
        <v/>
      </c>
      <c r="AF35" s="9" t="str">
        <f t="shared" si="22"/>
        <v/>
      </c>
      <c r="AG35" s="15" t="str">
        <f t="shared" si="23"/>
        <v/>
      </c>
      <c r="AH35" s="16" t="str">
        <f t="shared" si="23"/>
        <v/>
      </c>
      <c r="AI35" s="16" t="str">
        <f t="shared" si="23"/>
        <v/>
      </c>
      <c r="AJ35" s="16" t="str">
        <f t="shared" si="23"/>
        <v/>
      </c>
      <c r="AK35" s="16" t="str">
        <f t="shared" si="23"/>
        <v/>
      </c>
      <c r="AL35" s="16" t="str">
        <f t="shared" si="23"/>
        <v/>
      </c>
      <c r="AM35" s="16" t="str">
        <f t="shared" si="23"/>
        <v/>
      </c>
      <c r="AN35" s="16" t="str">
        <f t="shared" si="23"/>
        <v/>
      </c>
      <c r="AO35" s="17" t="str">
        <f t="shared" si="23"/>
        <v/>
      </c>
      <c r="AP35" s="23" t="str">
        <f t="shared" si="24"/>
        <v/>
      </c>
      <c r="AQ35" s="22" t="str">
        <f t="shared" si="24"/>
        <v/>
      </c>
      <c r="AR35" s="22" t="str">
        <f t="shared" si="24"/>
        <v/>
      </c>
      <c r="AS35" s="22" t="str">
        <f t="shared" si="24"/>
        <v/>
      </c>
      <c r="AT35" s="22" t="str">
        <f t="shared" si="24"/>
        <v/>
      </c>
      <c r="AU35" s="22" t="str">
        <f t="shared" si="24"/>
        <v/>
      </c>
      <c r="AV35" s="22" t="str">
        <f t="shared" si="24"/>
        <v/>
      </c>
      <c r="AW35" s="22" t="str">
        <f t="shared" si="24"/>
        <v/>
      </c>
      <c r="AX35" s="24" t="str">
        <f t="shared" si="24"/>
        <v/>
      </c>
      <c r="AY35" s="23" t="str">
        <f t="shared" si="25"/>
        <v/>
      </c>
      <c r="AZ35" s="22" t="str">
        <f t="shared" si="25"/>
        <v/>
      </c>
      <c r="BA35" s="22" t="str">
        <f t="shared" si="25"/>
        <v/>
      </c>
      <c r="BB35" s="22" t="str">
        <f t="shared" si="25"/>
        <v/>
      </c>
      <c r="BC35" s="22" t="str">
        <f t="shared" si="25"/>
        <v/>
      </c>
      <c r="BD35" s="22" t="str">
        <f t="shared" si="25"/>
        <v/>
      </c>
      <c r="BE35" s="22" t="str">
        <f t="shared" si="25"/>
        <v/>
      </c>
      <c r="BF35" s="22" t="str">
        <f t="shared" si="25"/>
        <v/>
      </c>
      <c r="BG35" s="24" t="str">
        <f t="shared" si="25"/>
        <v/>
      </c>
      <c r="BH35" s="22">
        <f t="shared" si="26"/>
        <v>0</v>
      </c>
    </row>
    <row r="36" spans="1:60" x14ac:dyDescent="0.25">
      <c r="A36" t="s">
        <v>49</v>
      </c>
      <c r="B36" t="str">
        <f t="shared" si="3"/>
        <v>MARS</v>
      </c>
      <c r="C36" s="15">
        <v>26.688892265661</v>
      </c>
      <c r="D36" s="16">
        <v>26.770356590416899</v>
      </c>
      <c r="E36" s="16">
        <v>26.795166275335099</v>
      </c>
      <c r="F36" s="16">
        <v>25.8800856065121</v>
      </c>
      <c r="G36" s="16">
        <v>29.918567196467301</v>
      </c>
      <c r="H36" s="16">
        <v>31.317618390342702</v>
      </c>
      <c r="I36" s="16">
        <v>32.056183969990798</v>
      </c>
      <c r="J36" s="16">
        <v>26.378400802612301</v>
      </c>
      <c r="K36" s="17">
        <v>27.769660949706999</v>
      </c>
      <c r="L36" s="3" t="s">
        <v>11</v>
      </c>
      <c r="M36">
        <v>14</v>
      </c>
      <c r="N36" s="1">
        <f t="shared" si="4"/>
        <v>12.688892265661</v>
      </c>
      <c r="O36" s="1">
        <f t="shared" si="5"/>
        <v>12.770356590416899</v>
      </c>
      <c r="P36" s="1">
        <f t="shared" si="6"/>
        <v>12.795166275335099</v>
      </c>
      <c r="Q36" s="1">
        <f t="shared" si="7"/>
        <v>11.8800856065121</v>
      </c>
      <c r="R36" s="1">
        <f t="shared" si="8"/>
        <v>15.918567196467301</v>
      </c>
      <c r="S36" s="1">
        <f t="shared" si="9"/>
        <v>17.317618390342702</v>
      </c>
      <c r="T36" s="1">
        <f t="shared" si="10"/>
        <v>18.056183969990798</v>
      </c>
      <c r="U36" s="1">
        <f t="shared" si="11"/>
        <v>12.378400802612301</v>
      </c>
      <c r="V36" s="1">
        <f t="shared" si="12"/>
        <v>13.769660949706999</v>
      </c>
      <c r="W36" s="13">
        <f t="shared" si="13"/>
        <v>11.8800856065121</v>
      </c>
      <c r="X36" s="8" t="str">
        <f t="shared" si="14"/>
        <v/>
      </c>
      <c r="Y36" s="9" t="str">
        <f t="shared" si="15"/>
        <v/>
      </c>
      <c r="Z36" s="9" t="str">
        <f t="shared" si="16"/>
        <v/>
      </c>
      <c r="AA36" s="9">
        <f t="shared" si="17"/>
        <v>1</v>
      </c>
      <c r="AB36" s="9" t="str">
        <f t="shared" si="18"/>
        <v/>
      </c>
      <c r="AC36" s="9" t="str">
        <f t="shared" si="19"/>
        <v/>
      </c>
      <c r="AD36" s="9" t="str">
        <f t="shared" si="20"/>
        <v/>
      </c>
      <c r="AE36" s="9" t="str">
        <f t="shared" si="21"/>
        <v/>
      </c>
      <c r="AF36" s="9" t="str">
        <f t="shared" si="22"/>
        <v/>
      </c>
      <c r="AG36" s="15" t="str">
        <f t="shared" si="23"/>
        <v/>
      </c>
      <c r="AH36" s="16" t="str">
        <f t="shared" si="23"/>
        <v/>
      </c>
      <c r="AI36" s="16" t="str">
        <f t="shared" si="23"/>
        <v/>
      </c>
      <c r="AJ36" s="16" t="str">
        <f t="shared" si="23"/>
        <v/>
      </c>
      <c r="AK36" s="16" t="str">
        <f t="shared" si="23"/>
        <v/>
      </c>
      <c r="AL36" s="16" t="str">
        <f t="shared" si="23"/>
        <v/>
      </c>
      <c r="AM36" s="16" t="str">
        <f t="shared" si="23"/>
        <v/>
      </c>
      <c r="AN36" s="16" t="str">
        <f t="shared" si="23"/>
        <v/>
      </c>
      <c r="AO36" s="17" t="str">
        <f t="shared" si="23"/>
        <v/>
      </c>
      <c r="AP36" s="23" t="str">
        <f t="shared" si="24"/>
        <v/>
      </c>
      <c r="AQ36" s="22" t="str">
        <f t="shared" si="24"/>
        <v/>
      </c>
      <c r="AR36" s="22" t="str">
        <f t="shared" si="24"/>
        <v/>
      </c>
      <c r="AS36" s="22" t="str">
        <f t="shared" si="24"/>
        <v/>
      </c>
      <c r="AT36" s="22" t="str">
        <f t="shared" si="24"/>
        <v/>
      </c>
      <c r="AU36" s="22" t="str">
        <f t="shared" si="24"/>
        <v/>
      </c>
      <c r="AV36" s="22" t="str">
        <f t="shared" si="24"/>
        <v/>
      </c>
      <c r="AW36" s="22" t="str">
        <f t="shared" si="24"/>
        <v/>
      </c>
      <c r="AX36" s="24" t="str">
        <f t="shared" si="24"/>
        <v/>
      </c>
      <c r="AY36" s="23">
        <f t="shared" si="25"/>
        <v>1</v>
      </c>
      <c r="AZ36" s="22">
        <f t="shared" si="25"/>
        <v>1</v>
      </c>
      <c r="BA36" s="22">
        <f t="shared" si="25"/>
        <v>1</v>
      </c>
      <c r="BB36" s="22">
        <f t="shared" si="25"/>
        <v>1</v>
      </c>
      <c r="BC36" s="22" t="str">
        <f t="shared" si="25"/>
        <v/>
      </c>
      <c r="BD36" s="22" t="str">
        <f t="shared" si="25"/>
        <v/>
      </c>
      <c r="BE36" s="22" t="str">
        <f t="shared" si="25"/>
        <v/>
      </c>
      <c r="BF36" s="22">
        <f t="shared" si="25"/>
        <v>1</v>
      </c>
      <c r="BG36" s="24">
        <f t="shared" si="25"/>
        <v>1</v>
      </c>
      <c r="BH36" s="22" t="str">
        <f t="shared" si="26"/>
        <v>MARS</v>
      </c>
    </row>
    <row r="37" spans="1:60" x14ac:dyDescent="0.25">
      <c r="A37" t="s">
        <v>50</v>
      </c>
      <c r="B37" t="str">
        <f t="shared" si="3"/>
        <v>Keras</v>
      </c>
      <c r="C37" s="15">
        <v>26.885089040892701</v>
      </c>
      <c r="D37" s="16">
        <v>26.916799245255699</v>
      </c>
      <c r="E37" s="16">
        <v>27.044814485249599</v>
      </c>
      <c r="F37" s="16">
        <v>26.679175933275499</v>
      </c>
      <c r="G37" s="16">
        <v>25.8094204109976</v>
      </c>
      <c r="H37" s="16">
        <v>26.975418176047501</v>
      </c>
      <c r="I37" s="16">
        <v>28.422688091652699</v>
      </c>
      <c r="J37" s="16">
        <v>28.249599456787099</v>
      </c>
      <c r="K37" s="17">
        <v>23.632572174072301</v>
      </c>
      <c r="L37" s="3" t="s">
        <v>11</v>
      </c>
      <c r="M37">
        <v>13.5</v>
      </c>
      <c r="N37" s="1">
        <f t="shared" si="4"/>
        <v>13.385089040892701</v>
      </c>
      <c r="O37" s="1">
        <f t="shared" si="5"/>
        <v>13.416799245255699</v>
      </c>
      <c r="P37" s="1">
        <f t="shared" si="6"/>
        <v>13.544814485249599</v>
      </c>
      <c r="Q37" s="1">
        <f t="shared" si="7"/>
        <v>13.179175933275499</v>
      </c>
      <c r="R37" s="1">
        <f t="shared" si="8"/>
        <v>12.3094204109976</v>
      </c>
      <c r="S37" s="1">
        <f t="shared" si="9"/>
        <v>13.475418176047501</v>
      </c>
      <c r="T37" s="1">
        <f t="shared" si="10"/>
        <v>14.922688091652699</v>
      </c>
      <c r="U37" s="1">
        <f t="shared" si="11"/>
        <v>14.749599456787099</v>
      </c>
      <c r="V37" s="1">
        <f t="shared" si="12"/>
        <v>10.132572174072301</v>
      </c>
      <c r="W37" s="13">
        <f t="shared" si="13"/>
        <v>10.132572174072301</v>
      </c>
      <c r="X37" s="8" t="str">
        <f t="shared" si="14"/>
        <v/>
      </c>
      <c r="Y37" s="9" t="str">
        <f t="shared" si="15"/>
        <v/>
      </c>
      <c r="Z37" s="9" t="str">
        <f t="shared" si="16"/>
        <v/>
      </c>
      <c r="AA37" s="9" t="str">
        <f t="shared" si="17"/>
        <v/>
      </c>
      <c r="AB37" s="9" t="str">
        <f t="shared" si="18"/>
        <v/>
      </c>
      <c r="AC37" s="9" t="str">
        <f t="shared" si="19"/>
        <v/>
      </c>
      <c r="AD37" s="9" t="str">
        <f t="shared" si="20"/>
        <v/>
      </c>
      <c r="AE37" s="9" t="str">
        <f t="shared" si="21"/>
        <v/>
      </c>
      <c r="AF37" s="9">
        <f t="shared" si="22"/>
        <v>1</v>
      </c>
      <c r="AG37" s="15" t="str">
        <f t="shared" si="23"/>
        <v/>
      </c>
      <c r="AH37" s="16" t="str">
        <f t="shared" si="23"/>
        <v/>
      </c>
      <c r="AI37" s="16" t="str">
        <f t="shared" si="23"/>
        <v/>
      </c>
      <c r="AJ37" s="16" t="str">
        <f t="shared" si="23"/>
        <v/>
      </c>
      <c r="AK37" s="16" t="str">
        <f t="shared" si="23"/>
        <v/>
      </c>
      <c r="AL37" s="16" t="str">
        <f t="shared" si="23"/>
        <v/>
      </c>
      <c r="AM37" s="16" t="str">
        <f t="shared" si="23"/>
        <v/>
      </c>
      <c r="AN37" s="16" t="str">
        <f t="shared" si="23"/>
        <v/>
      </c>
      <c r="AO37" s="17" t="str">
        <f t="shared" si="23"/>
        <v/>
      </c>
      <c r="AP37" s="23" t="str">
        <f t="shared" si="24"/>
        <v/>
      </c>
      <c r="AQ37" s="22" t="str">
        <f t="shared" si="24"/>
        <v/>
      </c>
      <c r="AR37" s="22" t="str">
        <f t="shared" si="24"/>
        <v/>
      </c>
      <c r="AS37" s="22" t="str">
        <f t="shared" si="24"/>
        <v/>
      </c>
      <c r="AT37" s="22" t="str">
        <f t="shared" si="24"/>
        <v/>
      </c>
      <c r="AU37" s="22" t="str">
        <f t="shared" si="24"/>
        <v/>
      </c>
      <c r="AV37" s="22" t="str">
        <f t="shared" si="24"/>
        <v/>
      </c>
      <c r="AW37" s="22" t="str">
        <f t="shared" si="24"/>
        <v/>
      </c>
      <c r="AX37" s="24" t="str">
        <f t="shared" si="24"/>
        <v/>
      </c>
      <c r="AY37" s="23">
        <f t="shared" si="25"/>
        <v>1</v>
      </c>
      <c r="AZ37" s="22">
        <f t="shared" si="25"/>
        <v>1</v>
      </c>
      <c r="BA37" s="22">
        <f t="shared" si="25"/>
        <v>1</v>
      </c>
      <c r="BB37" s="22">
        <f t="shared" si="25"/>
        <v>1</v>
      </c>
      <c r="BC37" s="22">
        <f t="shared" si="25"/>
        <v>1</v>
      </c>
      <c r="BD37" s="22">
        <f t="shared" si="25"/>
        <v>1</v>
      </c>
      <c r="BE37" s="22">
        <f t="shared" si="25"/>
        <v>1</v>
      </c>
      <c r="BF37" s="22">
        <f t="shared" si="25"/>
        <v>1</v>
      </c>
      <c r="BG37" s="24">
        <f t="shared" si="25"/>
        <v>1</v>
      </c>
      <c r="BH37" s="22" t="str">
        <f t="shared" si="26"/>
        <v>Keras</v>
      </c>
    </row>
    <row r="38" spans="1:60" x14ac:dyDescent="0.25">
      <c r="A38" t="s">
        <v>51</v>
      </c>
      <c r="B38" t="str">
        <f t="shared" si="3"/>
        <v>Keras</v>
      </c>
      <c r="C38" s="15">
        <v>28.845673329800299</v>
      </c>
      <c r="D38" s="16">
        <v>28.868724179407799</v>
      </c>
      <c r="E38" s="16">
        <v>28.932520702755198</v>
      </c>
      <c r="F38" s="16">
        <v>26.679175933275499</v>
      </c>
      <c r="G38" s="16">
        <v>25.2626523163012</v>
      </c>
      <c r="H38" s="16">
        <v>29.542207161561901</v>
      </c>
      <c r="I38" s="16">
        <v>35.386744413675203</v>
      </c>
      <c r="J38" s="16">
        <v>23.319999694824201</v>
      </c>
      <c r="K38" s="17">
        <v>22.670333862304702</v>
      </c>
      <c r="L38" s="3" t="s">
        <v>11</v>
      </c>
      <c r="M38">
        <v>12</v>
      </c>
      <c r="N38" s="1">
        <f t="shared" si="4"/>
        <v>16.845673329800299</v>
      </c>
      <c r="O38" s="1">
        <f t="shared" si="5"/>
        <v>16.868724179407799</v>
      </c>
      <c r="P38" s="1">
        <f t="shared" si="6"/>
        <v>16.932520702755198</v>
      </c>
      <c r="Q38" s="1">
        <f t="shared" si="7"/>
        <v>14.679175933275499</v>
      </c>
      <c r="R38" s="1">
        <f t="shared" si="8"/>
        <v>13.2626523163012</v>
      </c>
      <c r="S38" s="1">
        <f t="shared" si="9"/>
        <v>17.542207161561901</v>
      </c>
      <c r="T38" s="1">
        <f t="shared" si="10"/>
        <v>23.386744413675203</v>
      </c>
      <c r="U38" s="1">
        <f t="shared" si="11"/>
        <v>11.319999694824201</v>
      </c>
      <c r="V38" s="1">
        <f t="shared" si="12"/>
        <v>10.670333862304702</v>
      </c>
      <c r="W38" s="13">
        <f t="shared" si="13"/>
        <v>10.670333862304702</v>
      </c>
      <c r="X38" s="8" t="str">
        <f t="shared" si="14"/>
        <v/>
      </c>
      <c r="Y38" s="9" t="str">
        <f t="shared" si="15"/>
        <v/>
      </c>
      <c r="Z38" s="9" t="str">
        <f t="shared" si="16"/>
        <v/>
      </c>
      <c r="AA38" s="9" t="str">
        <f t="shared" si="17"/>
        <v/>
      </c>
      <c r="AB38" s="9" t="str">
        <f t="shared" si="18"/>
        <v/>
      </c>
      <c r="AC38" s="9" t="str">
        <f t="shared" si="19"/>
        <v/>
      </c>
      <c r="AD38" s="9" t="str">
        <f t="shared" si="20"/>
        <v/>
      </c>
      <c r="AE38" s="9" t="str">
        <f t="shared" si="21"/>
        <v/>
      </c>
      <c r="AF38" s="9">
        <f t="shared" si="22"/>
        <v>1</v>
      </c>
      <c r="AG38" s="15" t="str">
        <f t="shared" si="23"/>
        <v/>
      </c>
      <c r="AH38" s="16" t="str">
        <f t="shared" si="23"/>
        <v/>
      </c>
      <c r="AI38" s="16" t="str">
        <f t="shared" si="23"/>
        <v/>
      </c>
      <c r="AJ38" s="16" t="str">
        <f t="shared" si="23"/>
        <v/>
      </c>
      <c r="AK38" s="16" t="str">
        <f t="shared" si="23"/>
        <v/>
      </c>
      <c r="AL38" s="16" t="str">
        <f t="shared" si="23"/>
        <v/>
      </c>
      <c r="AM38" s="16" t="str">
        <f t="shared" si="23"/>
        <v/>
      </c>
      <c r="AN38" s="16" t="str">
        <f t="shared" si="23"/>
        <v/>
      </c>
      <c r="AO38" s="17" t="str">
        <f t="shared" si="23"/>
        <v/>
      </c>
      <c r="AP38" s="23" t="str">
        <f t="shared" si="24"/>
        <v/>
      </c>
      <c r="AQ38" s="22" t="str">
        <f t="shared" si="24"/>
        <v/>
      </c>
      <c r="AR38" s="22" t="str">
        <f t="shared" si="24"/>
        <v/>
      </c>
      <c r="AS38" s="22" t="str">
        <f t="shared" si="24"/>
        <v/>
      </c>
      <c r="AT38" s="22" t="str">
        <f t="shared" si="24"/>
        <v/>
      </c>
      <c r="AU38" s="22" t="str">
        <f t="shared" si="24"/>
        <v/>
      </c>
      <c r="AV38" s="22" t="str">
        <f t="shared" si="24"/>
        <v/>
      </c>
      <c r="AW38" s="22" t="str">
        <f t="shared" si="24"/>
        <v/>
      </c>
      <c r="AX38" s="24" t="str">
        <f t="shared" si="24"/>
        <v/>
      </c>
      <c r="AY38" s="23" t="str">
        <f t="shared" si="25"/>
        <v/>
      </c>
      <c r="AZ38" s="22" t="str">
        <f t="shared" si="25"/>
        <v/>
      </c>
      <c r="BA38" s="22" t="str">
        <f t="shared" si="25"/>
        <v/>
      </c>
      <c r="BB38" s="22">
        <f t="shared" si="25"/>
        <v>1</v>
      </c>
      <c r="BC38" s="22">
        <f t="shared" si="25"/>
        <v>1</v>
      </c>
      <c r="BD38" s="22" t="str">
        <f t="shared" si="25"/>
        <v/>
      </c>
      <c r="BE38" s="22" t="str">
        <f t="shared" si="25"/>
        <v/>
      </c>
      <c r="BF38" s="22">
        <f t="shared" si="25"/>
        <v>1</v>
      </c>
      <c r="BG38" s="24">
        <f t="shared" si="25"/>
        <v>1</v>
      </c>
      <c r="BH38" s="22" t="str">
        <f t="shared" si="26"/>
        <v>Keras</v>
      </c>
    </row>
    <row r="39" spans="1:60" x14ac:dyDescent="0.25">
      <c r="B39" t="str">
        <f t="shared" si="3"/>
        <v/>
      </c>
      <c r="C39" s="15"/>
      <c r="D39" s="16"/>
      <c r="E39" s="16"/>
      <c r="F39" s="16"/>
      <c r="G39" s="16"/>
      <c r="H39" s="16"/>
      <c r="I39" s="16"/>
      <c r="J39" s="16"/>
      <c r="K39" s="17"/>
      <c r="L39" s="3"/>
      <c r="N39" s="1" t="str">
        <f t="shared" si="4"/>
        <v/>
      </c>
      <c r="O39" s="1" t="str">
        <f t="shared" si="5"/>
        <v/>
      </c>
      <c r="P39" s="1" t="str">
        <f t="shared" si="6"/>
        <v/>
      </c>
      <c r="Q39" s="1" t="str">
        <f t="shared" si="7"/>
        <v/>
      </c>
      <c r="R39" s="1" t="str">
        <f t="shared" si="8"/>
        <v/>
      </c>
      <c r="S39" s="1" t="str">
        <f t="shared" si="9"/>
        <v/>
      </c>
      <c r="T39" s="1" t="str">
        <f t="shared" si="10"/>
        <v/>
      </c>
      <c r="U39" s="1" t="str">
        <f t="shared" si="11"/>
        <v/>
      </c>
      <c r="V39" s="1" t="str">
        <f t="shared" si="12"/>
        <v/>
      </c>
      <c r="W39" s="13">
        <f t="shared" si="13"/>
        <v>0</v>
      </c>
      <c r="X39" s="8" t="str">
        <f t="shared" si="14"/>
        <v/>
      </c>
      <c r="Y39" s="9" t="str">
        <f t="shared" si="15"/>
        <v/>
      </c>
      <c r="Z39" s="9" t="str">
        <f t="shared" si="16"/>
        <v/>
      </c>
      <c r="AA39" s="9" t="str">
        <f t="shared" si="17"/>
        <v/>
      </c>
      <c r="AB39" s="9" t="str">
        <f t="shared" si="18"/>
        <v/>
      </c>
      <c r="AC39" s="9" t="str">
        <f t="shared" si="19"/>
        <v/>
      </c>
      <c r="AD39" s="9" t="str">
        <f t="shared" si="20"/>
        <v/>
      </c>
      <c r="AE39" s="9" t="str">
        <f t="shared" si="21"/>
        <v/>
      </c>
      <c r="AF39" s="9" t="str">
        <f t="shared" si="22"/>
        <v/>
      </c>
      <c r="AG39" s="15" t="str">
        <f t="shared" si="23"/>
        <v/>
      </c>
      <c r="AH39" s="16" t="str">
        <f t="shared" si="23"/>
        <v/>
      </c>
      <c r="AI39" s="16" t="str">
        <f t="shared" si="23"/>
        <v/>
      </c>
      <c r="AJ39" s="16" t="str">
        <f t="shared" si="23"/>
        <v/>
      </c>
      <c r="AK39" s="16" t="str">
        <f t="shared" si="23"/>
        <v/>
      </c>
      <c r="AL39" s="16" t="str">
        <f t="shared" si="23"/>
        <v/>
      </c>
      <c r="AM39" s="16" t="str">
        <f t="shared" si="23"/>
        <v/>
      </c>
      <c r="AN39" s="16" t="str">
        <f t="shared" si="23"/>
        <v/>
      </c>
      <c r="AO39" s="17" t="str">
        <f t="shared" si="23"/>
        <v/>
      </c>
      <c r="AP39" s="23" t="str">
        <f t="shared" si="24"/>
        <v/>
      </c>
      <c r="AQ39" s="22" t="str">
        <f t="shared" si="24"/>
        <v/>
      </c>
      <c r="AR39" s="22" t="str">
        <f t="shared" si="24"/>
        <v/>
      </c>
      <c r="AS39" s="22" t="str">
        <f t="shared" si="24"/>
        <v/>
      </c>
      <c r="AT39" s="22" t="str">
        <f t="shared" si="24"/>
        <v/>
      </c>
      <c r="AU39" s="22" t="str">
        <f t="shared" si="24"/>
        <v/>
      </c>
      <c r="AV39" s="22" t="str">
        <f t="shared" si="24"/>
        <v/>
      </c>
      <c r="AW39" s="22" t="str">
        <f t="shared" si="24"/>
        <v/>
      </c>
      <c r="AX39" s="24" t="str">
        <f t="shared" si="24"/>
        <v/>
      </c>
      <c r="AY39" s="23" t="str">
        <f t="shared" si="25"/>
        <v/>
      </c>
      <c r="AZ39" s="22" t="str">
        <f t="shared" si="25"/>
        <v/>
      </c>
      <c r="BA39" s="22" t="str">
        <f t="shared" si="25"/>
        <v/>
      </c>
      <c r="BB39" s="22" t="str">
        <f t="shared" si="25"/>
        <v/>
      </c>
      <c r="BC39" s="22" t="str">
        <f t="shared" si="25"/>
        <v/>
      </c>
      <c r="BD39" s="22" t="str">
        <f t="shared" si="25"/>
        <v/>
      </c>
      <c r="BE39" s="22" t="str">
        <f t="shared" si="25"/>
        <v/>
      </c>
      <c r="BF39" s="22" t="str">
        <f t="shared" si="25"/>
        <v/>
      </c>
      <c r="BG39" s="24" t="str">
        <f t="shared" si="25"/>
        <v/>
      </c>
      <c r="BH39" s="22">
        <f t="shared" si="26"/>
        <v>0</v>
      </c>
    </row>
    <row r="40" spans="1:60" ht="15.75" thickBot="1" x14ac:dyDescent="0.3">
      <c r="B40" t="str">
        <f t="shared" si="3"/>
        <v/>
      </c>
      <c r="C40" s="18"/>
      <c r="D40" s="19"/>
      <c r="E40" s="19"/>
      <c r="F40" s="19"/>
      <c r="G40" s="19"/>
      <c r="H40" s="19"/>
      <c r="I40" s="19"/>
      <c r="J40" s="19"/>
      <c r="K40" s="20"/>
      <c r="L40" s="3"/>
      <c r="N40" s="1" t="str">
        <f t="shared" si="4"/>
        <v/>
      </c>
      <c r="O40" s="1" t="str">
        <f t="shared" si="5"/>
        <v/>
      </c>
      <c r="P40" s="1" t="str">
        <f t="shared" si="6"/>
        <v/>
      </c>
      <c r="Q40" s="1" t="str">
        <f t="shared" si="7"/>
        <v/>
      </c>
      <c r="R40" s="1" t="str">
        <f t="shared" si="8"/>
        <v/>
      </c>
      <c r="S40" s="1" t="str">
        <f t="shared" si="9"/>
        <v/>
      </c>
      <c r="T40" s="1" t="str">
        <f t="shared" si="10"/>
        <v/>
      </c>
      <c r="U40" s="1" t="str">
        <f t="shared" si="11"/>
        <v/>
      </c>
      <c r="V40" s="1" t="str">
        <f t="shared" si="12"/>
        <v/>
      </c>
      <c r="W40" s="13">
        <f t="shared" si="13"/>
        <v>0</v>
      </c>
      <c r="X40" s="10" t="str">
        <f t="shared" si="14"/>
        <v/>
      </c>
      <c r="Y40" s="11" t="str">
        <f t="shared" si="15"/>
        <v/>
      </c>
      <c r="Z40" s="11" t="str">
        <f t="shared" si="16"/>
        <v/>
      </c>
      <c r="AA40" s="11" t="str">
        <f t="shared" si="17"/>
        <v/>
      </c>
      <c r="AB40" s="11" t="str">
        <f t="shared" si="18"/>
        <v/>
      </c>
      <c r="AC40" s="11" t="str">
        <f t="shared" si="19"/>
        <v/>
      </c>
      <c r="AD40" s="11" t="str">
        <f t="shared" si="20"/>
        <v/>
      </c>
      <c r="AE40" s="11" t="str">
        <f t="shared" si="21"/>
        <v/>
      </c>
      <c r="AF40" s="11" t="str">
        <f t="shared" si="22"/>
        <v/>
      </c>
      <c r="AG40" s="18" t="str">
        <f t="shared" si="23"/>
        <v/>
      </c>
      <c r="AH40" s="19" t="str">
        <f t="shared" si="23"/>
        <v/>
      </c>
      <c r="AI40" s="19" t="str">
        <f t="shared" si="23"/>
        <v/>
      </c>
      <c r="AJ40" s="19" t="str">
        <f t="shared" si="23"/>
        <v/>
      </c>
      <c r="AK40" s="19" t="str">
        <f t="shared" si="23"/>
        <v/>
      </c>
      <c r="AL40" s="19" t="str">
        <f t="shared" si="23"/>
        <v/>
      </c>
      <c r="AM40" s="19" t="str">
        <f t="shared" si="23"/>
        <v/>
      </c>
      <c r="AN40" s="19" t="str">
        <f t="shared" si="23"/>
        <v/>
      </c>
      <c r="AO40" s="20" t="str">
        <f t="shared" si="23"/>
        <v/>
      </c>
      <c r="AP40" s="25" t="str">
        <f t="shared" si="24"/>
        <v/>
      </c>
      <c r="AQ40" s="26" t="str">
        <f t="shared" si="24"/>
        <v/>
      </c>
      <c r="AR40" s="26" t="str">
        <f t="shared" si="24"/>
        <v/>
      </c>
      <c r="AS40" s="26" t="str">
        <f t="shared" si="24"/>
        <v/>
      </c>
      <c r="AT40" s="26" t="str">
        <f t="shared" si="24"/>
        <v/>
      </c>
      <c r="AU40" s="26" t="str">
        <f t="shared" si="24"/>
        <v/>
      </c>
      <c r="AV40" s="26" t="str">
        <f t="shared" si="24"/>
        <v/>
      </c>
      <c r="AW40" s="26" t="str">
        <f t="shared" si="24"/>
        <v/>
      </c>
      <c r="AX40" s="27" t="str">
        <f t="shared" si="24"/>
        <v/>
      </c>
      <c r="AY40" s="25" t="str">
        <f t="shared" si="25"/>
        <v/>
      </c>
      <c r="AZ40" s="26" t="str">
        <f t="shared" si="25"/>
        <v/>
      </c>
      <c r="BA40" s="26" t="str">
        <f t="shared" si="25"/>
        <v/>
      </c>
      <c r="BB40" s="26" t="str">
        <f t="shared" si="25"/>
        <v/>
      </c>
      <c r="BC40" s="26" t="str">
        <f t="shared" si="25"/>
        <v/>
      </c>
      <c r="BD40" s="26" t="str">
        <f t="shared" si="25"/>
        <v/>
      </c>
      <c r="BE40" s="26" t="str">
        <f t="shared" si="25"/>
        <v/>
      </c>
      <c r="BF40" s="26" t="str">
        <f t="shared" si="25"/>
        <v/>
      </c>
      <c r="BG40" s="27" t="str">
        <f t="shared" si="25"/>
        <v/>
      </c>
      <c r="BH40" s="22">
        <f t="shared" si="26"/>
        <v>0</v>
      </c>
    </row>
    <row r="41" spans="1:60" x14ac:dyDescent="0.25">
      <c r="N41" s="2">
        <f>AVERAGE(N2:N40)</f>
        <v>11.121828711179429</v>
      </c>
      <c r="O41" s="2">
        <f t="shared" ref="O41:W41" si="27">AVERAGE(O2:O40)</f>
        <v>11.131643215522269</v>
      </c>
      <c r="P41" s="2">
        <f t="shared" si="27"/>
        <v>11.301948325310111</v>
      </c>
      <c r="Q41" s="2">
        <f t="shared" si="27"/>
        <v>13.250769108390694</v>
      </c>
      <c r="R41" s="2">
        <f t="shared" si="27"/>
        <v>12.892936637340039</v>
      </c>
      <c r="S41" s="2">
        <f t="shared" si="27"/>
        <v>16.565773027262853</v>
      </c>
      <c r="T41" s="2">
        <f t="shared" si="27"/>
        <v>20.23297451967257</v>
      </c>
      <c r="U41" s="2">
        <f t="shared" si="27"/>
        <v>13.646525791713163</v>
      </c>
      <c r="V41" s="2">
        <f t="shared" si="27"/>
        <v>16.877568599155978</v>
      </c>
      <c r="W41" s="2">
        <f t="shared" si="27"/>
        <v>7.249681752029046</v>
      </c>
      <c r="X41" s="12">
        <f>SUM(X2:X40)</f>
        <v>4</v>
      </c>
      <c r="Y41" s="12">
        <f t="shared" ref="Y41:BG41" si="28">SUM(Y2:Y40)</f>
        <v>3</v>
      </c>
      <c r="Z41" s="12">
        <f t="shared" si="28"/>
        <v>3</v>
      </c>
      <c r="AA41" s="12">
        <f t="shared" si="28"/>
        <v>4</v>
      </c>
      <c r="AB41" s="12">
        <f t="shared" si="28"/>
        <v>8</v>
      </c>
      <c r="AC41" s="12">
        <f t="shared" si="28"/>
        <v>3</v>
      </c>
      <c r="AD41" s="12">
        <f t="shared" si="28"/>
        <v>1</v>
      </c>
      <c r="AE41" s="12">
        <f t="shared" si="28"/>
        <v>2</v>
      </c>
      <c r="AF41" s="12">
        <f t="shared" si="28"/>
        <v>7</v>
      </c>
      <c r="AG41" s="21">
        <f t="shared" si="28"/>
        <v>10</v>
      </c>
      <c r="AH41" s="21">
        <f t="shared" si="28"/>
        <v>10</v>
      </c>
      <c r="AI41" s="21">
        <f t="shared" si="28"/>
        <v>9</v>
      </c>
      <c r="AJ41" s="21">
        <f t="shared" si="28"/>
        <v>5</v>
      </c>
      <c r="AK41" s="21">
        <f t="shared" si="28"/>
        <v>7</v>
      </c>
      <c r="AL41" s="21">
        <f t="shared" si="28"/>
        <v>7</v>
      </c>
      <c r="AM41" s="21">
        <f t="shared" si="28"/>
        <v>6</v>
      </c>
      <c r="AN41" s="21">
        <f t="shared" si="28"/>
        <v>4</v>
      </c>
      <c r="AO41" s="21">
        <f t="shared" si="28"/>
        <v>5</v>
      </c>
      <c r="AP41" s="29">
        <f t="shared" si="28"/>
        <v>18</v>
      </c>
      <c r="AQ41" s="29">
        <f t="shared" si="28"/>
        <v>18</v>
      </c>
      <c r="AR41" s="29">
        <f t="shared" si="28"/>
        <v>17</v>
      </c>
      <c r="AS41" s="29">
        <f t="shared" si="28"/>
        <v>12</v>
      </c>
      <c r="AT41" s="29">
        <f t="shared" si="28"/>
        <v>14</v>
      </c>
      <c r="AU41" s="29">
        <f t="shared" si="28"/>
        <v>13</v>
      </c>
      <c r="AV41" s="29">
        <f t="shared" si="28"/>
        <v>11</v>
      </c>
      <c r="AW41" s="29">
        <f t="shared" si="28"/>
        <v>14</v>
      </c>
      <c r="AX41" s="29">
        <f t="shared" si="28"/>
        <v>10</v>
      </c>
      <c r="AY41" s="28">
        <f t="shared" si="28"/>
        <v>25</v>
      </c>
      <c r="AZ41" s="28">
        <f t="shared" si="28"/>
        <v>25</v>
      </c>
      <c r="BA41" s="28">
        <f t="shared" si="28"/>
        <v>25</v>
      </c>
      <c r="BB41" s="28">
        <f t="shared" si="28"/>
        <v>23</v>
      </c>
      <c r="BC41" s="28">
        <f t="shared" si="28"/>
        <v>21</v>
      </c>
      <c r="BD41" s="28">
        <f t="shared" si="28"/>
        <v>18</v>
      </c>
      <c r="BE41" s="28">
        <f t="shared" si="28"/>
        <v>17</v>
      </c>
      <c r="BF41" s="28">
        <f t="shared" si="28"/>
        <v>26</v>
      </c>
      <c r="BG41" s="28">
        <f t="shared" si="28"/>
        <v>21</v>
      </c>
    </row>
    <row r="42" spans="1:60" x14ac:dyDescent="0.25">
      <c r="B42" s="30"/>
      <c r="W42" s="14"/>
    </row>
    <row r="43" spans="1:60" x14ac:dyDescent="0.25">
      <c r="W43" s="14"/>
    </row>
    <row r="44" spans="1:60" x14ac:dyDescent="0.25">
      <c r="W44" s="14"/>
    </row>
    <row r="45" spans="1:60" x14ac:dyDescent="0.25">
      <c r="W45" s="14"/>
    </row>
    <row r="46" spans="1:60" x14ac:dyDescent="0.25">
      <c r="W46" s="14"/>
    </row>
    <row r="47" spans="1:60" x14ac:dyDescent="0.25">
      <c r="W47" s="14"/>
    </row>
    <row r="48" spans="1:60" x14ac:dyDescent="0.25">
      <c r="W48" s="14"/>
    </row>
    <row r="49" spans="23:23" x14ac:dyDescent="0.25">
      <c r="W49" s="14"/>
    </row>
    <row r="50" spans="23:23" x14ac:dyDescent="0.25">
      <c r="W50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2417F-EEA7-4272-9617-3A13FD817444}">
  <dimension ref="A1:BH50"/>
  <sheetViews>
    <sheetView zoomScale="70" zoomScaleNormal="70" workbookViewId="0">
      <selection activeCell="A41" sqref="A41:B43"/>
    </sheetView>
  </sheetViews>
  <sheetFormatPr defaultRowHeight="15" x14ac:dyDescent="0.25"/>
  <cols>
    <col min="1" max="1" width="53.5703125" customWidth="1"/>
    <col min="2" max="2" width="14.28515625" customWidth="1"/>
  </cols>
  <sheetData>
    <row r="1" spans="1:60" x14ac:dyDescent="0.25">
      <c r="A1" t="s">
        <v>58</v>
      </c>
      <c r="B1" t="s">
        <v>59</v>
      </c>
      <c r="C1" s="5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7" t="s">
        <v>8</v>
      </c>
      <c r="L1" s="4" t="s">
        <v>13</v>
      </c>
      <c r="M1" s="31" t="s">
        <v>63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s="4" t="s">
        <v>14</v>
      </c>
      <c r="X1" s="5" t="s">
        <v>0</v>
      </c>
      <c r="Y1" s="6" t="s">
        <v>1</v>
      </c>
      <c r="Z1" s="6" t="s">
        <v>2</v>
      </c>
      <c r="AA1" s="6" t="s">
        <v>3</v>
      </c>
      <c r="AB1" s="6" t="s">
        <v>4</v>
      </c>
      <c r="AC1" s="6" t="s">
        <v>5</v>
      </c>
      <c r="AD1" s="6" t="s">
        <v>6</v>
      </c>
      <c r="AE1" s="6" t="s">
        <v>7</v>
      </c>
      <c r="AF1" s="6" t="s">
        <v>8</v>
      </c>
      <c r="AG1" s="5" t="s">
        <v>0</v>
      </c>
      <c r="AH1" s="6" t="s">
        <v>1</v>
      </c>
      <c r="AI1" s="6" t="s">
        <v>2</v>
      </c>
      <c r="AJ1" s="6" t="s">
        <v>3</v>
      </c>
      <c r="AK1" s="6" t="s">
        <v>4</v>
      </c>
      <c r="AL1" s="6" t="s">
        <v>5</v>
      </c>
      <c r="AM1" s="6" t="s">
        <v>6</v>
      </c>
      <c r="AN1" s="6" t="s">
        <v>7</v>
      </c>
      <c r="AO1" s="7" t="s">
        <v>8</v>
      </c>
      <c r="AP1" s="5" t="s">
        <v>0</v>
      </c>
      <c r="AQ1" s="6" t="s">
        <v>1</v>
      </c>
      <c r="AR1" s="6" t="s">
        <v>2</v>
      </c>
      <c r="AS1" s="6" t="s">
        <v>3</v>
      </c>
      <c r="AT1" s="6" t="s">
        <v>4</v>
      </c>
      <c r="AU1" s="6" t="s">
        <v>5</v>
      </c>
      <c r="AV1" s="6" t="s">
        <v>6</v>
      </c>
      <c r="AW1" s="6" t="s">
        <v>7</v>
      </c>
      <c r="AX1" s="7" t="s">
        <v>8</v>
      </c>
      <c r="AY1" s="5" t="s">
        <v>0</v>
      </c>
      <c r="AZ1" s="6" t="s">
        <v>1</v>
      </c>
      <c r="BA1" s="6" t="s">
        <v>2</v>
      </c>
      <c r="BB1" s="6" t="s">
        <v>3</v>
      </c>
      <c r="BC1" s="6" t="s">
        <v>4</v>
      </c>
      <c r="BD1" s="6" t="s">
        <v>5</v>
      </c>
      <c r="BE1" s="6" t="s">
        <v>6</v>
      </c>
      <c r="BF1" s="6" t="s">
        <v>7</v>
      </c>
      <c r="BG1" s="7" t="s">
        <v>8</v>
      </c>
    </row>
    <row r="2" spans="1:60" x14ac:dyDescent="0.25">
      <c r="A2" t="s">
        <v>67</v>
      </c>
      <c r="B2" t="str">
        <f>IF(BH2=0,"",BH2)</f>
        <v>svm</v>
      </c>
      <c r="C2" s="15">
        <v>29.319033695231301</v>
      </c>
      <c r="D2" s="16">
        <v>29.292080038325299</v>
      </c>
      <c r="E2" s="16">
        <v>29.319805253128401</v>
      </c>
      <c r="F2" s="16">
        <v>25.623905353849</v>
      </c>
      <c r="G2" s="16">
        <v>21.397968126855901</v>
      </c>
      <c r="H2" s="16">
        <v>23.646875570656601</v>
      </c>
      <c r="I2" s="16">
        <v>27.798779512829199</v>
      </c>
      <c r="J2" s="16">
        <v>25.117040634155298</v>
      </c>
      <c r="K2" s="17">
        <v>34.567710876464801</v>
      </c>
      <c r="L2" s="3" t="s">
        <v>11</v>
      </c>
      <c r="M2">
        <v>10</v>
      </c>
      <c r="N2" s="1">
        <f>IF(L2="Running",ABS(M2-C2),"")</f>
        <v>19.319033695231301</v>
      </c>
      <c r="O2" s="1">
        <f>IF(L2="Running",ABS(M2-D2),"")</f>
        <v>19.292080038325299</v>
      </c>
      <c r="P2" s="1">
        <f>IF(L2="Running",ABS(M2-E2),"")</f>
        <v>19.319805253128401</v>
      </c>
      <c r="Q2" s="1">
        <f>IF(L2="Running",ABS(M2-F2),"")</f>
        <v>15.623905353849</v>
      </c>
      <c r="R2" s="1">
        <f>IF(L2="Running",ABS(M2-G2),"")</f>
        <v>11.397968126855901</v>
      </c>
      <c r="S2" s="1">
        <f>IF(L2="Running",ABS(M2-H2),"")</f>
        <v>13.646875570656601</v>
      </c>
      <c r="T2" s="1">
        <f>IF(L2="Running",ABS(M2-I2),"")</f>
        <v>17.798779512829199</v>
      </c>
      <c r="U2" s="1">
        <f>IF(L2="Running",ABS(M2-J2),"")</f>
        <v>15.117040634155298</v>
      </c>
      <c r="V2" s="1">
        <f>IF(L2="Running",ABS(M2-K2),"")</f>
        <v>24.567710876464801</v>
      </c>
      <c r="W2" s="13">
        <f>MIN(N2:V2)</f>
        <v>11.397968126855901</v>
      </c>
      <c r="X2" s="8" t="str">
        <f>IF(N2=W2,1,"")</f>
        <v/>
      </c>
      <c r="Y2" s="9" t="str">
        <f>IF(O2=W2,1,"")</f>
        <v/>
      </c>
      <c r="Z2" s="9" t="str">
        <f>IF(P2=W2,1,"")</f>
        <v/>
      </c>
      <c r="AA2" s="9" t="str">
        <f>IF(Q2=W2,1,"")</f>
        <v/>
      </c>
      <c r="AB2" s="9">
        <f>IF(R2=W2,1,"")</f>
        <v>1</v>
      </c>
      <c r="AC2" s="9" t="str">
        <f>IF(S2=W2,1,"")</f>
        <v/>
      </c>
      <c r="AD2" s="9" t="str">
        <f>IF(T2=W2,1,"")</f>
        <v/>
      </c>
      <c r="AE2" s="9" t="str">
        <f>IF(U2=W2,1,"")</f>
        <v/>
      </c>
      <c r="AF2" s="9" t="str">
        <f>IF(V2=W2,1,"")</f>
        <v/>
      </c>
      <c r="AG2" s="15" t="str">
        <f>IF(N2&lt;5,1,"")</f>
        <v/>
      </c>
      <c r="AH2" s="16" t="str">
        <f t="shared" ref="AH2:AO17" si="0">IF(O2&lt;5,1,"")</f>
        <v/>
      </c>
      <c r="AI2" s="16" t="str">
        <f t="shared" si="0"/>
        <v/>
      </c>
      <c r="AJ2" s="16" t="str">
        <f t="shared" si="0"/>
        <v/>
      </c>
      <c r="AK2" s="16" t="str">
        <f t="shared" si="0"/>
        <v/>
      </c>
      <c r="AL2" s="16" t="str">
        <f t="shared" si="0"/>
        <v/>
      </c>
      <c r="AM2" s="16" t="str">
        <f t="shared" si="0"/>
        <v/>
      </c>
      <c r="AN2" s="16" t="str">
        <f t="shared" si="0"/>
        <v/>
      </c>
      <c r="AO2" s="17" t="str">
        <f t="shared" si="0"/>
        <v/>
      </c>
      <c r="AP2" s="23" t="str">
        <f>IF(N2&lt;10,1,"")</f>
        <v/>
      </c>
      <c r="AQ2" s="22" t="str">
        <f t="shared" ref="AQ2:AX17" si="1">IF(O2&lt;10,1,"")</f>
        <v/>
      </c>
      <c r="AR2" s="22" t="str">
        <f t="shared" si="1"/>
        <v/>
      </c>
      <c r="AS2" s="22" t="str">
        <f t="shared" si="1"/>
        <v/>
      </c>
      <c r="AT2" s="22" t="str">
        <f t="shared" si="1"/>
        <v/>
      </c>
      <c r="AU2" s="22" t="str">
        <f t="shared" si="1"/>
        <v/>
      </c>
      <c r="AV2" s="22" t="str">
        <f t="shared" si="1"/>
        <v/>
      </c>
      <c r="AW2" s="22" t="str">
        <f t="shared" si="1"/>
        <v/>
      </c>
      <c r="AX2" s="24" t="str">
        <f t="shared" si="1"/>
        <v/>
      </c>
      <c r="AY2" s="23" t="str">
        <f>IF(N2&lt;15,1,"")</f>
        <v/>
      </c>
      <c r="AZ2" s="22" t="str">
        <f t="shared" ref="AZ2:BG17" si="2">IF(O2&lt;15,1,"")</f>
        <v/>
      </c>
      <c r="BA2" s="22" t="str">
        <f t="shared" si="2"/>
        <v/>
      </c>
      <c r="BB2" s="22" t="str">
        <f t="shared" si="2"/>
        <v/>
      </c>
      <c r="BC2" s="22">
        <f t="shared" si="2"/>
        <v>1</v>
      </c>
      <c r="BD2" s="22">
        <f t="shared" si="2"/>
        <v>1</v>
      </c>
      <c r="BE2" s="22" t="str">
        <f t="shared" si="2"/>
        <v/>
      </c>
      <c r="BF2" s="22" t="str">
        <f t="shared" si="2"/>
        <v/>
      </c>
      <c r="BG2" s="24" t="str">
        <f t="shared" si="2"/>
        <v/>
      </c>
      <c r="BH2" s="22" t="str">
        <f>IF(X2=1,"linReg",IF(Y2=1,"pls",IF(Z2=1,"enet",IF(AA2=1,"MARS",IF(AB2=1,"svm",IF(AC2=1,"rf",IF(AD2=1,"gbm",IF(AE2=1,"Cube",IF(AF2=1,"Keras",)))))))))</f>
        <v>svm</v>
      </c>
    </row>
    <row r="3" spans="1:60" x14ac:dyDescent="0.25">
      <c r="A3" t="s">
        <v>68</v>
      </c>
      <c r="B3" t="str">
        <f t="shared" ref="B3:B40" si="3">IF(BH3=0,"",BH3)</f>
        <v/>
      </c>
      <c r="C3" s="15">
        <v>31.519891850735501</v>
      </c>
      <c r="D3" s="16">
        <v>31.496139574602701</v>
      </c>
      <c r="E3" s="16">
        <v>31.539760975442</v>
      </c>
      <c r="F3" s="16">
        <v>25.623905353849</v>
      </c>
      <c r="G3" s="16">
        <v>28.978803407396001</v>
      </c>
      <c r="H3" s="16">
        <v>30.979572576078098</v>
      </c>
      <c r="I3" s="16">
        <v>27.412854315472501</v>
      </c>
      <c r="J3" s="16">
        <v>27.134639739990199</v>
      </c>
      <c r="K3" s="17">
        <v>20.023429870605501</v>
      </c>
      <c r="L3" s="3" t="s">
        <v>10</v>
      </c>
      <c r="M3">
        <v>-16</v>
      </c>
      <c r="N3" s="1" t="str">
        <f t="shared" ref="N3:N40" si="4">IF(L3="Running",ABS(M3-C3),"")</f>
        <v/>
      </c>
      <c r="O3" s="1" t="str">
        <f t="shared" ref="O3:O40" si="5">IF(L3="Running",ABS(M3-D3),"")</f>
        <v/>
      </c>
      <c r="P3" s="1" t="str">
        <f t="shared" ref="P3:P40" si="6">IF(L3="Running",ABS(M3-E3),"")</f>
        <v/>
      </c>
      <c r="Q3" s="1" t="str">
        <f t="shared" ref="Q3:Q40" si="7">IF(L3="Running",ABS(M3-F3),"")</f>
        <v/>
      </c>
      <c r="R3" s="1" t="str">
        <f t="shared" ref="R3:R40" si="8">IF(L3="Running",ABS(M3-G3),"")</f>
        <v/>
      </c>
      <c r="S3" s="1" t="str">
        <f t="shared" ref="S3:S40" si="9">IF(L3="Running",ABS(M3-H3),"")</f>
        <v/>
      </c>
      <c r="T3" s="1" t="str">
        <f t="shared" ref="T3:T40" si="10">IF(L3="Running",ABS(M3-I3),"")</f>
        <v/>
      </c>
      <c r="U3" s="1" t="str">
        <f t="shared" ref="U3:U40" si="11">IF(L3="Running",ABS(M3-J3),"")</f>
        <v/>
      </c>
      <c r="V3" s="1" t="str">
        <f t="shared" ref="V3:V40" si="12">IF(L3="Running",ABS(M3-K3),"")</f>
        <v/>
      </c>
      <c r="W3" s="13">
        <f t="shared" ref="W3:W40" si="13">MIN(N3:V3)</f>
        <v>0</v>
      </c>
      <c r="X3" s="8" t="str">
        <f t="shared" ref="X3:X40" si="14">IF(N3=W3,1,"")</f>
        <v/>
      </c>
      <c r="Y3" s="9" t="str">
        <f t="shared" ref="Y3:Y40" si="15">IF(O3=W3,1,"")</f>
        <v/>
      </c>
      <c r="Z3" s="9" t="str">
        <f t="shared" ref="Z3:Z40" si="16">IF(P3=W3,1,"")</f>
        <v/>
      </c>
      <c r="AA3" s="9" t="str">
        <f t="shared" ref="AA3:AA40" si="17">IF(Q3=W3,1,"")</f>
        <v/>
      </c>
      <c r="AB3" s="9" t="str">
        <f t="shared" ref="AB3:AB40" si="18">IF(R3=W3,1,"")</f>
        <v/>
      </c>
      <c r="AC3" s="9" t="str">
        <f t="shared" ref="AC3:AC40" si="19">IF(S3=W3,1,"")</f>
        <v/>
      </c>
      <c r="AD3" s="9" t="str">
        <f t="shared" ref="AD3:AD40" si="20">IF(T3=W3,1,"")</f>
        <v/>
      </c>
      <c r="AE3" s="9" t="str">
        <f t="shared" ref="AE3:AE40" si="21">IF(U3=W3,1,"")</f>
        <v/>
      </c>
      <c r="AF3" s="9" t="str">
        <f t="shared" ref="AF3:AF40" si="22">IF(V3=W3,1,"")</f>
        <v/>
      </c>
      <c r="AG3" s="15" t="str">
        <f t="shared" ref="AG3:AO40" si="23">IF(N3&lt;5,1,"")</f>
        <v/>
      </c>
      <c r="AH3" s="16" t="str">
        <f t="shared" si="0"/>
        <v/>
      </c>
      <c r="AI3" s="16" t="str">
        <f t="shared" si="0"/>
        <v/>
      </c>
      <c r="AJ3" s="16" t="str">
        <f t="shared" si="0"/>
        <v/>
      </c>
      <c r="AK3" s="16" t="str">
        <f t="shared" si="0"/>
        <v/>
      </c>
      <c r="AL3" s="16" t="str">
        <f t="shared" si="0"/>
        <v/>
      </c>
      <c r="AM3" s="16" t="str">
        <f t="shared" si="0"/>
        <v/>
      </c>
      <c r="AN3" s="16" t="str">
        <f t="shared" si="0"/>
        <v/>
      </c>
      <c r="AO3" s="17" t="str">
        <f t="shared" si="0"/>
        <v/>
      </c>
      <c r="AP3" s="23" t="str">
        <f t="shared" ref="AP3:AX40" si="24">IF(N3&lt;10,1,"")</f>
        <v/>
      </c>
      <c r="AQ3" s="22" t="str">
        <f t="shared" si="1"/>
        <v/>
      </c>
      <c r="AR3" s="22" t="str">
        <f t="shared" si="1"/>
        <v/>
      </c>
      <c r="AS3" s="22" t="str">
        <f t="shared" si="1"/>
        <v/>
      </c>
      <c r="AT3" s="22" t="str">
        <f t="shared" si="1"/>
        <v/>
      </c>
      <c r="AU3" s="22" t="str">
        <f t="shared" si="1"/>
        <v/>
      </c>
      <c r="AV3" s="22" t="str">
        <f t="shared" si="1"/>
        <v/>
      </c>
      <c r="AW3" s="22" t="str">
        <f t="shared" si="1"/>
        <v/>
      </c>
      <c r="AX3" s="24" t="str">
        <f t="shared" si="1"/>
        <v/>
      </c>
      <c r="AY3" s="23" t="str">
        <f t="shared" ref="AY3:BG40" si="25">IF(N3&lt;15,1,"")</f>
        <v/>
      </c>
      <c r="AZ3" s="22" t="str">
        <f t="shared" si="2"/>
        <v/>
      </c>
      <c r="BA3" s="22" t="str">
        <f t="shared" si="2"/>
        <v/>
      </c>
      <c r="BB3" s="22" t="str">
        <f t="shared" si="2"/>
        <v/>
      </c>
      <c r="BC3" s="22" t="str">
        <f t="shared" si="2"/>
        <v/>
      </c>
      <c r="BD3" s="22" t="str">
        <f t="shared" si="2"/>
        <v/>
      </c>
      <c r="BE3" s="22" t="str">
        <f t="shared" si="2"/>
        <v/>
      </c>
      <c r="BF3" s="22" t="str">
        <f t="shared" si="2"/>
        <v/>
      </c>
      <c r="BG3" s="24" t="str">
        <f t="shared" si="2"/>
        <v/>
      </c>
      <c r="BH3" s="22">
        <f t="shared" ref="BH3:BH40" si="26">IF(X3=1,"linReg",IF(Y3=1,"pls",IF(Z3=1,"enet",IF(AA3=1,"MARS",IF(AB3=1,"svm",IF(AC3=1,"rf",IF(AD3=1,"gbm",IF(AE3=1,"Cube",IF(AF3=1,"Keras",)))))))))</f>
        <v>0</v>
      </c>
    </row>
    <row r="4" spans="1:60" x14ac:dyDescent="0.25">
      <c r="A4" t="s">
        <v>69</v>
      </c>
      <c r="B4" t="str">
        <f t="shared" si="3"/>
        <v>Cube</v>
      </c>
      <c r="C4" s="15">
        <v>39.754871461390302</v>
      </c>
      <c r="D4" s="16">
        <v>39.731565948076401</v>
      </c>
      <c r="E4" s="16">
        <v>39.830934609405503</v>
      </c>
      <c r="F4" s="16">
        <v>41.370088816756898</v>
      </c>
      <c r="G4" s="16">
        <v>41.930633476197599</v>
      </c>
      <c r="H4" s="16">
        <v>39.226453710515301</v>
      </c>
      <c r="I4" s="16">
        <v>36.5069545671535</v>
      </c>
      <c r="J4" s="16">
        <v>44.623439788818402</v>
      </c>
      <c r="K4" s="17">
        <v>46.998954772949197</v>
      </c>
      <c r="L4" s="3" t="s">
        <v>11</v>
      </c>
      <c r="M4">
        <v>44</v>
      </c>
      <c r="N4" s="1">
        <f t="shared" si="4"/>
        <v>4.2451285386096984</v>
      </c>
      <c r="O4" s="1">
        <f t="shared" si="5"/>
        <v>4.2684340519235988</v>
      </c>
      <c r="P4" s="1">
        <f t="shared" si="6"/>
        <v>4.169065390594497</v>
      </c>
      <c r="Q4" s="1">
        <f t="shared" si="7"/>
        <v>2.6299111832431024</v>
      </c>
      <c r="R4" s="1">
        <f t="shared" si="8"/>
        <v>2.069366523802401</v>
      </c>
      <c r="S4" s="1">
        <f t="shared" si="9"/>
        <v>4.7735462894846989</v>
      </c>
      <c r="T4" s="1">
        <f t="shared" si="10"/>
        <v>7.4930454328465004</v>
      </c>
      <c r="U4" s="1">
        <f t="shared" si="11"/>
        <v>0.62343978881840201</v>
      </c>
      <c r="V4" s="1">
        <f t="shared" si="12"/>
        <v>2.9989547729491974</v>
      </c>
      <c r="W4" s="13">
        <f t="shared" si="13"/>
        <v>0.62343978881840201</v>
      </c>
      <c r="X4" s="8" t="str">
        <f t="shared" si="14"/>
        <v/>
      </c>
      <c r="Y4" s="9" t="str">
        <f t="shared" si="15"/>
        <v/>
      </c>
      <c r="Z4" s="9" t="str">
        <f t="shared" si="16"/>
        <v/>
      </c>
      <c r="AA4" s="9" t="str">
        <f t="shared" si="17"/>
        <v/>
      </c>
      <c r="AB4" s="9" t="str">
        <f t="shared" si="18"/>
        <v/>
      </c>
      <c r="AC4" s="9" t="str">
        <f t="shared" si="19"/>
        <v/>
      </c>
      <c r="AD4" s="9" t="str">
        <f t="shared" si="20"/>
        <v/>
      </c>
      <c r="AE4" s="9">
        <f t="shared" si="21"/>
        <v>1</v>
      </c>
      <c r="AF4" s="9" t="str">
        <f t="shared" si="22"/>
        <v/>
      </c>
      <c r="AG4" s="15">
        <f t="shared" si="23"/>
        <v>1</v>
      </c>
      <c r="AH4" s="16">
        <f t="shared" si="0"/>
        <v>1</v>
      </c>
      <c r="AI4" s="16">
        <f t="shared" si="0"/>
        <v>1</v>
      </c>
      <c r="AJ4" s="16">
        <f t="shared" si="0"/>
        <v>1</v>
      </c>
      <c r="AK4" s="16">
        <f t="shared" si="0"/>
        <v>1</v>
      </c>
      <c r="AL4" s="16">
        <f t="shared" si="0"/>
        <v>1</v>
      </c>
      <c r="AM4" s="16" t="str">
        <f t="shared" si="0"/>
        <v/>
      </c>
      <c r="AN4" s="16">
        <f t="shared" si="0"/>
        <v>1</v>
      </c>
      <c r="AO4" s="17">
        <f t="shared" si="0"/>
        <v>1</v>
      </c>
      <c r="AP4" s="23">
        <f t="shared" si="24"/>
        <v>1</v>
      </c>
      <c r="AQ4" s="22">
        <f t="shared" si="1"/>
        <v>1</v>
      </c>
      <c r="AR4" s="22">
        <f t="shared" si="1"/>
        <v>1</v>
      </c>
      <c r="AS4" s="22">
        <f t="shared" si="1"/>
        <v>1</v>
      </c>
      <c r="AT4" s="22">
        <f t="shared" si="1"/>
        <v>1</v>
      </c>
      <c r="AU4" s="22">
        <f t="shared" si="1"/>
        <v>1</v>
      </c>
      <c r="AV4" s="22">
        <f t="shared" si="1"/>
        <v>1</v>
      </c>
      <c r="AW4" s="22">
        <f t="shared" si="1"/>
        <v>1</v>
      </c>
      <c r="AX4" s="24">
        <f t="shared" si="1"/>
        <v>1</v>
      </c>
      <c r="AY4" s="23">
        <f t="shared" si="25"/>
        <v>1</v>
      </c>
      <c r="AZ4" s="22">
        <f t="shared" si="2"/>
        <v>1</v>
      </c>
      <c r="BA4" s="22">
        <f t="shared" si="2"/>
        <v>1</v>
      </c>
      <c r="BB4" s="22">
        <f t="shared" si="2"/>
        <v>1</v>
      </c>
      <c r="BC4" s="22">
        <f t="shared" si="2"/>
        <v>1</v>
      </c>
      <c r="BD4" s="22">
        <f t="shared" si="2"/>
        <v>1</v>
      </c>
      <c r="BE4" s="22">
        <f t="shared" si="2"/>
        <v>1</v>
      </c>
      <c r="BF4" s="22">
        <f t="shared" si="2"/>
        <v>1</v>
      </c>
      <c r="BG4" s="24">
        <f t="shared" si="2"/>
        <v>1</v>
      </c>
      <c r="BH4" s="22" t="str">
        <f t="shared" si="26"/>
        <v>Cube</v>
      </c>
    </row>
    <row r="5" spans="1:60" x14ac:dyDescent="0.25">
      <c r="A5" t="s">
        <v>70</v>
      </c>
      <c r="B5" t="str">
        <f t="shared" si="3"/>
        <v>Cube</v>
      </c>
      <c r="C5" s="15">
        <v>22.926410579041399</v>
      </c>
      <c r="D5" s="16">
        <v>22.902054873942198</v>
      </c>
      <c r="E5" s="16">
        <v>22.967207808395202</v>
      </c>
      <c r="F5" s="16">
        <v>25.623905353849</v>
      </c>
      <c r="G5" s="16">
        <v>29.110793988529998</v>
      </c>
      <c r="H5" s="16">
        <v>24.6004650301551</v>
      </c>
      <c r="I5" s="16">
        <v>22.898058246968599</v>
      </c>
      <c r="J5" s="16">
        <v>20.717840194702099</v>
      </c>
      <c r="K5" s="17">
        <v>22.611629486083999</v>
      </c>
      <c r="L5" s="3" t="s">
        <v>11</v>
      </c>
      <c r="M5">
        <v>15</v>
      </c>
      <c r="N5" s="1">
        <f t="shared" si="4"/>
        <v>7.9264105790413986</v>
      </c>
      <c r="O5" s="1">
        <f t="shared" si="5"/>
        <v>7.9020548739421983</v>
      </c>
      <c r="P5" s="1">
        <f t="shared" si="6"/>
        <v>7.9672078083952016</v>
      </c>
      <c r="Q5" s="1">
        <f t="shared" si="7"/>
        <v>10.623905353849</v>
      </c>
      <c r="R5" s="1">
        <f t="shared" si="8"/>
        <v>14.110793988529998</v>
      </c>
      <c r="S5" s="1">
        <f t="shared" si="9"/>
        <v>9.6004650301550996</v>
      </c>
      <c r="T5" s="1">
        <f t="shared" si="10"/>
        <v>7.8980582469685991</v>
      </c>
      <c r="U5" s="1">
        <f t="shared" si="11"/>
        <v>5.7178401947020987</v>
      </c>
      <c r="V5" s="1">
        <f t="shared" si="12"/>
        <v>7.6116294860839986</v>
      </c>
      <c r="W5" s="13">
        <f t="shared" si="13"/>
        <v>5.7178401947020987</v>
      </c>
      <c r="X5" s="8" t="str">
        <f t="shared" si="14"/>
        <v/>
      </c>
      <c r="Y5" s="9" t="str">
        <f t="shared" si="15"/>
        <v/>
      </c>
      <c r="Z5" s="9" t="str">
        <f t="shared" si="16"/>
        <v/>
      </c>
      <c r="AA5" s="9" t="str">
        <f t="shared" si="17"/>
        <v/>
      </c>
      <c r="AB5" s="9" t="str">
        <f t="shared" si="18"/>
        <v/>
      </c>
      <c r="AC5" s="9" t="str">
        <f t="shared" si="19"/>
        <v/>
      </c>
      <c r="AD5" s="9" t="str">
        <f t="shared" si="20"/>
        <v/>
      </c>
      <c r="AE5" s="9">
        <f t="shared" si="21"/>
        <v>1</v>
      </c>
      <c r="AF5" s="9" t="str">
        <f t="shared" si="22"/>
        <v/>
      </c>
      <c r="AG5" s="15" t="str">
        <f t="shared" si="23"/>
        <v/>
      </c>
      <c r="AH5" s="16" t="str">
        <f t="shared" si="0"/>
        <v/>
      </c>
      <c r="AI5" s="16" t="str">
        <f t="shared" si="0"/>
        <v/>
      </c>
      <c r="AJ5" s="16" t="str">
        <f t="shared" si="0"/>
        <v/>
      </c>
      <c r="AK5" s="16" t="str">
        <f t="shared" si="0"/>
        <v/>
      </c>
      <c r="AL5" s="16" t="str">
        <f t="shared" si="0"/>
        <v/>
      </c>
      <c r="AM5" s="16" t="str">
        <f t="shared" si="0"/>
        <v/>
      </c>
      <c r="AN5" s="16" t="str">
        <f t="shared" si="0"/>
        <v/>
      </c>
      <c r="AO5" s="17" t="str">
        <f t="shared" si="0"/>
        <v/>
      </c>
      <c r="AP5" s="23">
        <f t="shared" si="24"/>
        <v>1</v>
      </c>
      <c r="AQ5" s="22">
        <f t="shared" si="1"/>
        <v>1</v>
      </c>
      <c r="AR5" s="22">
        <f t="shared" si="1"/>
        <v>1</v>
      </c>
      <c r="AS5" s="22" t="str">
        <f t="shared" si="1"/>
        <v/>
      </c>
      <c r="AT5" s="22" t="str">
        <f t="shared" si="1"/>
        <v/>
      </c>
      <c r="AU5" s="22">
        <f t="shared" si="1"/>
        <v>1</v>
      </c>
      <c r="AV5" s="22">
        <f t="shared" si="1"/>
        <v>1</v>
      </c>
      <c r="AW5" s="22">
        <f t="shared" si="1"/>
        <v>1</v>
      </c>
      <c r="AX5" s="24">
        <f t="shared" si="1"/>
        <v>1</v>
      </c>
      <c r="AY5" s="23">
        <f t="shared" si="25"/>
        <v>1</v>
      </c>
      <c r="AZ5" s="22">
        <f t="shared" si="2"/>
        <v>1</v>
      </c>
      <c r="BA5" s="22">
        <f t="shared" si="2"/>
        <v>1</v>
      </c>
      <c r="BB5" s="22">
        <f t="shared" si="2"/>
        <v>1</v>
      </c>
      <c r="BC5" s="22">
        <f t="shared" si="2"/>
        <v>1</v>
      </c>
      <c r="BD5" s="22">
        <f t="shared" si="2"/>
        <v>1</v>
      </c>
      <c r="BE5" s="22">
        <f t="shared" si="2"/>
        <v>1</v>
      </c>
      <c r="BF5" s="22">
        <f t="shared" si="2"/>
        <v>1</v>
      </c>
      <c r="BG5" s="24">
        <f t="shared" si="2"/>
        <v>1</v>
      </c>
      <c r="BH5" s="22" t="str">
        <f t="shared" si="26"/>
        <v>Cube</v>
      </c>
    </row>
    <row r="6" spans="1:60" x14ac:dyDescent="0.25">
      <c r="A6" t="s">
        <v>71</v>
      </c>
      <c r="B6" t="str">
        <f t="shared" si="3"/>
        <v>enet</v>
      </c>
      <c r="C6" s="15">
        <v>10.841370974334801</v>
      </c>
      <c r="D6" s="16">
        <v>10.8357869133183</v>
      </c>
      <c r="E6" s="16">
        <v>10.8780769410312</v>
      </c>
      <c r="F6" s="16">
        <v>25.623905353849</v>
      </c>
      <c r="G6" s="16">
        <v>8.2751136816203505</v>
      </c>
      <c r="H6" s="16">
        <v>18.757861421196399</v>
      </c>
      <c r="I6" s="16">
        <v>25.200279038172901</v>
      </c>
      <c r="J6" s="16">
        <v>27.824239730835</v>
      </c>
      <c r="K6" s="17">
        <v>19.8423156738281</v>
      </c>
      <c r="L6" s="3" t="s">
        <v>11</v>
      </c>
      <c r="M6">
        <v>14</v>
      </c>
      <c r="N6" s="1">
        <f t="shared" si="4"/>
        <v>3.1586290256651992</v>
      </c>
      <c r="O6" s="1">
        <f t="shared" si="5"/>
        <v>3.1642130866817002</v>
      </c>
      <c r="P6" s="1">
        <f t="shared" si="6"/>
        <v>3.1219230589688003</v>
      </c>
      <c r="Q6" s="1">
        <f t="shared" si="7"/>
        <v>11.623905353849</v>
      </c>
      <c r="R6" s="1">
        <f t="shared" si="8"/>
        <v>5.7248863183796495</v>
      </c>
      <c r="S6" s="1">
        <f t="shared" si="9"/>
        <v>4.7578614211963988</v>
      </c>
      <c r="T6" s="1">
        <f t="shared" si="10"/>
        <v>11.200279038172901</v>
      </c>
      <c r="U6" s="1">
        <f t="shared" si="11"/>
        <v>13.824239730835</v>
      </c>
      <c r="V6" s="1">
        <f t="shared" si="12"/>
        <v>5.8423156738281001</v>
      </c>
      <c r="W6" s="13">
        <f t="shared" si="13"/>
        <v>3.1219230589688003</v>
      </c>
      <c r="X6" s="8" t="str">
        <f t="shared" si="14"/>
        <v/>
      </c>
      <c r="Y6" s="9" t="str">
        <f t="shared" si="15"/>
        <v/>
      </c>
      <c r="Z6" s="9">
        <f t="shared" si="16"/>
        <v>1</v>
      </c>
      <c r="AA6" s="9" t="str">
        <f t="shared" si="17"/>
        <v/>
      </c>
      <c r="AB6" s="9" t="str">
        <f t="shared" si="18"/>
        <v/>
      </c>
      <c r="AC6" s="9" t="str">
        <f t="shared" si="19"/>
        <v/>
      </c>
      <c r="AD6" s="9" t="str">
        <f t="shared" si="20"/>
        <v/>
      </c>
      <c r="AE6" s="9" t="str">
        <f t="shared" si="21"/>
        <v/>
      </c>
      <c r="AF6" s="9" t="str">
        <f t="shared" si="22"/>
        <v/>
      </c>
      <c r="AG6" s="15">
        <f t="shared" si="23"/>
        <v>1</v>
      </c>
      <c r="AH6" s="16">
        <f t="shared" si="0"/>
        <v>1</v>
      </c>
      <c r="AI6" s="16">
        <f t="shared" si="0"/>
        <v>1</v>
      </c>
      <c r="AJ6" s="16" t="str">
        <f t="shared" si="0"/>
        <v/>
      </c>
      <c r="AK6" s="16" t="str">
        <f t="shared" si="0"/>
        <v/>
      </c>
      <c r="AL6" s="16">
        <f t="shared" si="0"/>
        <v>1</v>
      </c>
      <c r="AM6" s="16" t="str">
        <f t="shared" si="0"/>
        <v/>
      </c>
      <c r="AN6" s="16" t="str">
        <f t="shared" si="0"/>
        <v/>
      </c>
      <c r="AO6" s="17" t="str">
        <f t="shared" si="0"/>
        <v/>
      </c>
      <c r="AP6" s="23">
        <f t="shared" si="24"/>
        <v>1</v>
      </c>
      <c r="AQ6" s="22">
        <f t="shared" si="1"/>
        <v>1</v>
      </c>
      <c r="AR6" s="22">
        <f t="shared" si="1"/>
        <v>1</v>
      </c>
      <c r="AS6" s="22" t="str">
        <f t="shared" si="1"/>
        <v/>
      </c>
      <c r="AT6" s="22">
        <f t="shared" si="1"/>
        <v>1</v>
      </c>
      <c r="AU6" s="22">
        <f t="shared" si="1"/>
        <v>1</v>
      </c>
      <c r="AV6" s="22" t="str">
        <f t="shared" si="1"/>
        <v/>
      </c>
      <c r="AW6" s="22" t="str">
        <f t="shared" si="1"/>
        <v/>
      </c>
      <c r="AX6" s="24">
        <f t="shared" si="1"/>
        <v>1</v>
      </c>
      <c r="AY6" s="23">
        <f t="shared" si="25"/>
        <v>1</v>
      </c>
      <c r="AZ6" s="22">
        <f t="shared" si="2"/>
        <v>1</v>
      </c>
      <c r="BA6" s="22">
        <f t="shared" si="2"/>
        <v>1</v>
      </c>
      <c r="BB6" s="22">
        <f t="shared" si="2"/>
        <v>1</v>
      </c>
      <c r="BC6" s="22">
        <f t="shared" si="2"/>
        <v>1</v>
      </c>
      <c r="BD6" s="22">
        <f t="shared" si="2"/>
        <v>1</v>
      </c>
      <c r="BE6" s="22">
        <f t="shared" si="2"/>
        <v>1</v>
      </c>
      <c r="BF6" s="22">
        <f t="shared" si="2"/>
        <v>1</v>
      </c>
      <c r="BG6" s="24">
        <f t="shared" si="2"/>
        <v>1</v>
      </c>
      <c r="BH6" s="22" t="str">
        <f t="shared" si="26"/>
        <v>enet</v>
      </c>
    </row>
    <row r="7" spans="1:60" x14ac:dyDescent="0.25">
      <c r="A7" t="s">
        <v>72</v>
      </c>
      <c r="B7" t="str">
        <f t="shared" si="3"/>
        <v>Keras</v>
      </c>
      <c r="C7" s="15">
        <v>45.709328116261297</v>
      </c>
      <c r="D7" s="16">
        <v>45.688429164661301</v>
      </c>
      <c r="E7" s="16">
        <v>45.795202861603798</v>
      </c>
      <c r="F7" s="16">
        <v>48.155803102471197</v>
      </c>
      <c r="G7" s="16">
        <v>43.171915904964699</v>
      </c>
      <c r="H7" s="16">
        <v>42.912524938478199</v>
      </c>
      <c r="I7" s="16">
        <v>41.903382331193697</v>
      </c>
      <c r="J7" s="16">
        <v>42.256240844726598</v>
      </c>
      <c r="K7" s="17">
        <v>59.882652282714801</v>
      </c>
      <c r="L7" s="3" t="s">
        <v>11</v>
      </c>
      <c r="M7">
        <v>58</v>
      </c>
      <c r="N7" s="1">
        <f t="shared" si="4"/>
        <v>12.290671883738703</v>
      </c>
      <c r="O7" s="1">
        <f t="shared" si="5"/>
        <v>12.311570835338699</v>
      </c>
      <c r="P7" s="1">
        <f t="shared" si="6"/>
        <v>12.204797138396202</v>
      </c>
      <c r="Q7" s="1">
        <f t="shared" si="7"/>
        <v>9.8441968975288034</v>
      </c>
      <c r="R7" s="1">
        <f t="shared" si="8"/>
        <v>14.828084095035301</v>
      </c>
      <c r="S7" s="1">
        <f t="shared" si="9"/>
        <v>15.087475061521801</v>
      </c>
      <c r="T7" s="1">
        <f t="shared" si="10"/>
        <v>16.096617668806303</v>
      </c>
      <c r="U7" s="1">
        <f t="shared" si="11"/>
        <v>15.743759155273402</v>
      </c>
      <c r="V7" s="1">
        <f t="shared" si="12"/>
        <v>1.8826522827148011</v>
      </c>
      <c r="W7" s="13">
        <f t="shared" si="13"/>
        <v>1.8826522827148011</v>
      </c>
      <c r="X7" s="8" t="str">
        <f t="shared" si="14"/>
        <v/>
      </c>
      <c r="Y7" s="9" t="str">
        <f t="shared" si="15"/>
        <v/>
      </c>
      <c r="Z7" s="9" t="str">
        <f t="shared" si="16"/>
        <v/>
      </c>
      <c r="AA7" s="9" t="str">
        <f t="shared" si="17"/>
        <v/>
      </c>
      <c r="AB7" s="9" t="str">
        <f t="shared" si="18"/>
        <v/>
      </c>
      <c r="AC7" s="9" t="str">
        <f t="shared" si="19"/>
        <v/>
      </c>
      <c r="AD7" s="9" t="str">
        <f t="shared" si="20"/>
        <v/>
      </c>
      <c r="AE7" s="9" t="str">
        <f t="shared" si="21"/>
        <v/>
      </c>
      <c r="AF7" s="9">
        <f t="shared" si="22"/>
        <v>1</v>
      </c>
      <c r="AG7" s="15" t="str">
        <f t="shared" si="23"/>
        <v/>
      </c>
      <c r="AH7" s="16" t="str">
        <f t="shared" si="0"/>
        <v/>
      </c>
      <c r="AI7" s="16" t="str">
        <f t="shared" si="0"/>
        <v/>
      </c>
      <c r="AJ7" s="16" t="str">
        <f t="shared" si="0"/>
        <v/>
      </c>
      <c r="AK7" s="16" t="str">
        <f t="shared" si="0"/>
        <v/>
      </c>
      <c r="AL7" s="16" t="str">
        <f t="shared" si="0"/>
        <v/>
      </c>
      <c r="AM7" s="16" t="str">
        <f t="shared" si="0"/>
        <v/>
      </c>
      <c r="AN7" s="16" t="str">
        <f t="shared" si="0"/>
        <v/>
      </c>
      <c r="AO7" s="17">
        <f t="shared" si="0"/>
        <v>1</v>
      </c>
      <c r="AP7" s="23" t="str">
        <f t="shared" si="24"/>
        <v/>
      </c>
      <c r="AQ7" s="22" t="str">
        <f t="shared" si="1"/>
        <v/>
      </c>
      <c r="AR7" s="22" t="str">
        <f t="shared" si="1"/>
        <v/>
      </c>
      <c r="AS7" s="22">
        <f t="shared" si="1"/>
        <v>1</v>
      </c>
      <c r="AT7" s="22" t="str">
        <f t="shared" si="1"/>
        <v/>
      </c>
      <c r="AU7" s="22" t="str">
        <f t="shared" si="1"/>
        <v/>
      </c>
      <c r="AV7" s="22" t="str">
        <f t="shared" si="1"/>
        <v/>
      </c>
      <c r="AW7" s="22" t="str">
        <f t="shared" si="1"/>
        <v/>
      </c>
      <c r="AX7" s="24">
        <f t="shared" si="1"/>
        <v>1</v>
      </c>
      <c r="AY7" s="23">
        <f t="shared" si="25"/>
        <v>1</v>
      </c>
      <c r="AZ7" s="22">
        <f t="shared" si="2"/>
        <v>1</v>
      </c>
      <c r="BA7" s="22">
        <f t="shared" si="2"/>
        <v>1</v>
      </c>
      <c r="BB7" s="22">
        <f t="shared" si="2"/>
        <v>1</v>
      </c>
      <c r="BC7" s="22">
        <f t="shared" si="2"/>
        <v>1</v>
      </c>
      <c r="BD7" s="22" t="str">
        <f t="shared" si="2"/>
        <v/>
      </c>
      <c r="BE7" s="22" t="str">
        <f t="shared" si="2"/>
        <v/>
      </c>
      <c r="BF7" s="22" t="str">
        <f t="shared" si="2"/>
        <v/>
      </c>
      <c r="BG7" s="24">
        <f t="shared" si="2"/>
        <v>1</v>
      </c>
      <c r="BH7" s="22" t="str">
        <f t="shared" si="26"/>
        <v>Keras</v>
      </c>
    </row>
    <row r="8" spans="1:60" x14ac:dyDescent="0.25">
      <c r="A8" t="s">
        <v>73</v>
      </c>
      <c r="B8" t="str">
        <f t="shared" si="3"/>
        <v>pls</v>
      </c>
      <c r="C8" s="15">
        <v>22.5032605969906</v>
      </c>
      <c r="D8" s="16">
        <v>22.4625577771472</v>
      </c>
      <c r="E8" s="16">
        <v>22.4948139649198</v>
      </c>
      <c r="F8" s="16">
        <v>25.623905353849</v>
      </c>
      <c r="G8" s="16">
        <v>24.463727042562201</v>
      </c>
      <c r="H8" s="16">
        <v>23.688217456939299</v>
      </c>
      <c r="I8" s="16">
        <v>28.382301192998899</v>
      </c>
      <c r="J8" s="16">
        <v>24.778640747070298</v>
      </c>
      <c r="K8" s="17">
        <v>32.517189025878899</v>
      </c>
      <c r="L8" s="3" t="s">
        <v>11</v>
      </c>
      <c r="M8">
        <v>15</v>
      </c>
      <c r="N8" s="1">
        <f t="shared" si="4"/>
        <v>7.5032605969906001</v>
      </c>
      <c r="O8" s="1">
        <f t="shared" si="5"/>
        <v>7.4625577771472003</v>
      </c>
      <c r="P8" s="1">
        <f t="shared" si="6"/>
        <v>7.4948139649197998</v>
      </c>
      <c r="Q8" s="1">
        <f t="shared" si="7"/>
        <v>10.623905353849</v>
      </c>
      <c r="R8" s="1">
        <f t="shared" si="8"/>
        <v>9.4637270425622013</v>
      </c>
      <c r="S8" s="1">
        <f t="shared" si="9"/>
        <v>8.6882174569392987</v>
      </c>
      <c r="T8" s="1">
        <f t="shared" si="10"/>
        <v>13.382301192998899</v>
      </c>
      <c r="U8" s="1">
        <f t="shared" si="11"/>
        <v>9.7786407470702983</v>
      </c>
      <c r="V8" s="1">
        <f t="shared" si="12"/>
        <v>17.517189025878899</v>
      </c>
      <c r="W8" s="13">
        <f t="shared" si="13"/>
        <v>7.4625577771472003</v>
      </c>
      <c r="X8" s="8" t="str">
        <f t="shared" si="14"/>
        <v/>
      </c>
      <c r="Y8" s="9">
        <f t="shared" si="15"/>
        <v>1</v>
      </c>
      <c r="Z8" s="9" t="str">
        <f t="shared" si="16"/>
        <v/>
      </c>
      <c r="AA8" s="9" t="str">
        <f t="shared" si="17"/>
        <v/>
      </c>
      <c r="AB8" s="9" t="str">
        <f t="shared" si="18"/>
        <v/>
      </c>
      <c r="AC8" s="9" t="str">
        <f t="shared" si="19"/>
        <v/>
      </c>
      <c r="AD8" s="9" t="str">
        <f t="shared" si="20"/>
        <v/>
      </c>
      <c r="AE8" s="9" t="str">
        <f t="shared" si="21"/>
        <v/>
      </c>
      <c r="AF8" s="9" t="str">
        <f t="shared" si="22"/>
        <v/>
      </c>
      <c r="AG8" s="15" t="str">
        <f t="shared" si="23"/>
        <v/>
      </c>
      <c r="AH8" s="16" t="str">
        <f t="shared" si="0"/>
        <v/>
      </c>
      <c r="AI8" s="16" t="str">
        <f t="shared" si="0"/>
        <v/>
      </c>
      <c r="AJ8" s="16" t="str">
        <f t="shared" si="0"/>
        <v/>
      </c>
      <c r="AK8" s="16" t="str">
        <f t="shared" si="0"/>
        <v/>
      </c>
      <c r="AL8" s="16" t="str">
        <f t="shared" si="0"/>
        <v/>
      </c>
      <c r="AM8" s="16" t="str">
        <f t="shared" si="0"/>
        <v/>
      </c>
      <c r="AN8" s="16" t="str">
        <f t="shared" si="0"/>
        <v/>
      </c>
      <c r="AO8" s="17" t="str">
        <f t="shared" si="0"/>
        <v/>
      </c>
      <c r="AP8" s="23">
        <f t="shared" si="24"/>
        <v>1</v>
      </c>
      <c r="AQ8" s="22">
        <f t="shared" si="1"/>
        <v>1</v>
      </c>
      <c r="AR8" s="22">
        <f t="shared" si="1"/>
        <v>1</v>
      </c>
      <c r="AS8" s="22" t="str">
        <f t="shared" si="1"/>
        <v/>
      </c>
      <c r="AT8" s="22">
        <f t="shared" si="1"/>
        <v>1</v>
      </c>
      <c r="AU8" s="22">
        <f t="shared" si="1"/>
        <v>1</v>
      </c>
      <c r="AV8" s="22" t="str">
        <f t="shared" si="1"/>
        <v/>
      </c>
      <c r="AW8" s="22">
        <f t="shared" si="1"/>
        <v>1</v>
      </c>
      <c r="AX8" s="24" t="str">
        <f t="shared" si="1"/>
        <v/>
      </c>
      <c r="AY8" s="23">
        <f t="shared" si="25"/>
        <v>1</v>
      </c>
      <c r="AZ8" s="22">
        <f t="shared" si="2"/>
        <v>1</v>
      </c>
      <c r="BA8" s="22">
        <f t="shared" si="2"/>
        <v>1</v>
      </c>
      <c r="BB8" s="22">
        <f t="shared" si="2"/>
        <v>1</v>
      </c>
      <c r="BC8" s="22">
        <f t="shared" si="2"/>
        <v>1</v>
      </c>
      <c r="BD8" s="22">
        <f t="shared" si="2"/>
        <v>1</v>
      </c>
      <c r="BE8" s="22">
        <f t="shared" si="2"/>
        <v>1</v>
      </c>
      <c r="BF8" s="22">
        <f t="shared" si="2"/>
        <v>1</v>
      </c>
      <c r="BG8" s="24" t="str">
        <f t="shared" si="2"/>
        <v/>
      </c>
      <c r="BH8" s="22" t="str">
        <f t="shared" si="26"/>
        <v>pls</v>
      </c>
    </row>
    <row r="9" spans="1:60" x14ac:dyDescent="0.25">
      <c r="A9" t="s">
        <v>74</v>
      </c>
      <c r="B9" t="str">
        <f t="shared" si="3"/>
        <v>svm</v>
      </c>
      <c r="C9" s="15">
        <v>38.377480332531299</v>
      </c>
      <c r="D9" s="16">
        <v>38.355029493717403</v>
      </c>
      <c r="E9" s="16">
        <v>38.367351050427096</v>
      </c>
      <c r="F9" s="16">
        <v>25.623905353849</v>
      </c>
      <c r="G9" s="16">
        <v>33.689125082011003</v>
      </c>
      <c r="H9" s="16">
        <v>33.2695812391079</v>
      </c>
      <c r="I9" s="16">
        <v>28.575147485586001</v>
      </c>
      <c r="J9" s="16">
        <v>37.913040161132798</v>
      </c>
      <c r="K9" s="17">
        <v>22.1767253875732</v>
      </c>
      <c r="L9" s="3" t="s">
        <v>11</v>
      </c>
      <c r="M9">
        <v>34</v>
      </c>
      <c r="N9" s="1">
        <f t="shared" si="4"/>
        <v>4.3774803325312988</v>
      </c>
      <c r="O9" s="1">
        <f t="shared" si="5"/>
        <v>4.355029493717403</v>
      </c>
      <c r="P9" s="1">
        <f t="shared" si="6"/>
        <v>4.3673510504270965</v>
      </c>
      <c r="Q9" s="1">
        <f t="shared" si="7"/>
        <v>8.3760946461509995</v>
      </c>
      <c r="R9" s="1">
        <f t="shared" si="8"/>
        <v>0.31087491798899691</v>
      </c>
      <c r="S9" s="1">
        <f t="shared" si="9"/>
        <v>0.73041876089209978</v>
      </c>
      <c r="T9" s="1">
        <f t="shared" si="10"/>
        <v>5.424852514413999</v>
      </c>
      <c r="U9" s="1">
        <f t="shared" si="11"/>
        <v>3.9130401611327983</v>
      </c>
      <c r="V9" s="1">
        <f t="shared" si="12"/>
        <v>11.8232746124268</v>
      </c>
      <c r="W9" s="13">
        <f t="shared" si="13"/>
        <v>0.31087491798899691</v>
      </c>
      <c r="X9" s="8" t="str">
        <f t="shared" si="14"/>
        <v/>
      </c>
      <c r="Y9" s="9" t="str">
        <f t="shared" si="15"/>
        <v/>
      </c>
      <c r="Z9" s="9" t="str">
        <f t="shared" si="16"/>
        <v/>
      </c>
      <c r="AA9" s="9" t="str">
        <f t="shared" si="17"/>
        <v/>
      </c>
      <c r="AB9" s="9">
        <f t="shared" si="18"/>
        <v>1</v>
      </c>
      <c r="AC9" s="9" t="str">
        <f t="shared" si="19"/>
        <v/>
      </c>
      <c r="AD9" s="9" t="str">
        <f t="shared" si="20"/>
        <v/>
      </c>
      <c r="AE9" s="9" t="str">
        <f t="shared" si="21"/>
        <v/>
      </c>
      <c r="AF9" s="9" t="str">
        <f t="shared" si="22"/>
        <v/>
      </c>
      <c r="AG9" s="15">
        <f t="shared" si="23"/>
        <v>1</v>
      </c>
      <c r="AH9" s="16">
        <f t="shared" si="0"/>
        <v>1</v>
      </c>
      <c r="AI9" s="16">
        <f t="shared" si="0"/>
        <v>1</v>
      </c>
      <c r="AJ9" s="16" t="str">
        <f t="shared" si="0"/>
        <v/>
      </c>
      <c r="AK9" s="16">
        <f t="shared" si="0"/>
        <v>1</v>
      </c>
      <c r="AL9" s="16">
        <f t="shared" si="0"/>
        <v>1</v>
      </c>
      <c r="AM9" s="16" t="str">
        <f t="shared" si="0"/>
        <v/>
      </c>
      <c r="AN9" s="16">
        <f t="shared" si="0"/>
        <v>1</v>
      </c>
      <c r="AO9" s="17" t="str">
        <f t="shared" si="0"/>
        <v/>
      </c>
      <c r="AP9" s="23">
        <f t="shared" si="24"/>
        <v>1</v>
      </c>
      <c r="AQ9" s="22">
        <f t="shared" si="1"/>
        <v>1</v>
      </c>
      <c r="AR9" s="22">
        <f t="shared" si="1"/>
        <v>1</v>
      </c>
      <c r="AS9" s="22">
        <f t="shared" si="1"/>
        <v>1</v>
      </c>
      <c r="AT9" s="22">
        <f t="shared" si="1"/>
        <v>1</v>
      </c>
      <c r="AU9" s="22">
        <f t="shared" si="1"/>
        <v>1</v>
      </c>
      <c r="AV9" s="22">
        <f t="shared" si="1"/>
        <v>1</v>
      </c>
      <c r="AW9" s="22">
        <f t="shared" si="1"/>
        <v>1</v>
      </c>
      <c r="AX9" s="24" t="str">
        <f t="shared" si="1"/>
        <v/>
      </c>
      <c r="AY9" s="23">
        <f t="shared" si="25"/>
        <v>1</v>
      </c>
      <c r="AZ9" s="22">
        <f t="shared" si="2"/>
        <v>1</v>
      </c>
      <c r="BA9" s="22">
        <f t="shared" si="2"/>
        <v>1</v>
      </c>
      <c r="BB9" s="22">
        <f t="shared" si="2"/>
        <v>1</v>
      </c>
      <c r="BC9" s="22">
        <f t="shared" si="2"/>
        <v>1</v>
      </c>
      <c r="BD9" s="22">
        <f t="shared" si="2"/>
        <v>1</v>
      </c>
      <c r="BE9" s="22">
        <f t="shared" si="2"/>
        <v>1</v>
      </c>
      <c r="BF9" s="22">
        <f t="shared" si="2"/>
        <v>1</v>
      </c>
      <c r="BG9" s="24">
        <f t="shared" si="2"/>
        <v>1</v>
      </c>
      <c r="BH9" s="22" t="str">
        <f t="shared" si="26"/>
        <v>svm</v>
      </c>
    </row>
    <row r="10" spans="1:60" x14ac:dyDescent="0.25">
      <c r="A10" t="s">
        <v>75</v>
      </c>
      <c r="B10" t="str">
        <f t="shared" si="3"/>
        <v>gbm</v>
      </c>
      <c r="C10" s="15">
        <v>22.118931249761101</v>
      </c>
      <c r="D10" s="16">
        <v>22.095949556712799</v>
      </c>
      <c r="E10" s="16">
        <v>22.130271406394499</v>
      </c>
      <c r="F10" s="16">
        <v>25.623905353849</v>
      </c>
      <c r="G10" s="16">
        <v>28.0632249154683</v>
      </c>
      <c r="H10" s="16">
        <v>24.8057878497441</v>
      </c>
      <c r="I10" s="16">
        <v>21.5621995038431</v>
      </c>
      <c r="J10" s="16">
        <v>23.0866394042969</v>
      </c>
      <c r="K10" s="17">
        <v>36.898380279541001</v>
      </c>
      <c r="L10" s="3" t="s">
        <v>11</v>
      </c>
      <c r="M10">
        <v>21</v>
      </c>
      <c r="N10" s="1">
        <f t="shared" si="4"/>
        <v>1.1189312497611006</v>
      </c>
      <c r="O10" s="1">
        <f t="shared" si="5"/>
        <v>1.0959495567127995</v>
      </c>
      <c r="P10" s="1">
        <f t="shared" si="6"/>
        <v>1.130271406394499</v>
      </c>
      <c r="Q10" s="1">
        <f t="shared" si="7"/>
        <v>4.6239053538490005</v>
      </c>
      <c r="R10" s="1">
        <f t="shared" si="8"/>
        <v>7.0632249154683002</v>
      </c>
      <c r="S10" s="1">
        <f t="shared" si="9"/>
        <v>3.8057878497440996</v>
      </c>
      <c r="T10" s="1">
        <f t="shared" si="10"/>
        <v>0.56219950384310025</v>
      </c>
      <c r="U10" s="1">
        <f t="shared" si="11"/>
        <v>2.0866394042968999</v>
      </c>
      <c r="V10" s="1">
        <f t="shared" si="12"/>
        <v>15.898380279541001</v>
      </c>
      <c r="W10" s="13">
        <f t="shared" si="13"/>
        <v>0.56219950384310025</v>
      </c>
      <c r="X10" s="8" t="str">
        <f t="shared" si="14"/>
        <v/>
      </c>
      <c r="Y10" s="9" t="str">
        <f t="shared" si="15"/>
        <v/>
      </c>
      <c r="Z10" s="9" t="str">
        <f t="shared" si="16"/>
        <v/>
      </c>
      <c r="AA10" s="9" t="str">
        <f t="shared" si="17"/>
        <v/>
      </c>
      <c r="AB10" s="9" t="str">
        <f t="shared" si="18"/>
        <v/>
      </c>
      <c r="AC10" s="9" t="str">
        <f t="shared" si="19"/>
        <v/>
      </c>
      <c r="AD10" s="9">
        <f t="shared" si="20"/>
        <v>1</v>
      </c>
      <c r="AE10" s="9" t="str">
        <f t="shared" si="21"/>
        <v/>
      </c>
      <c r="AF10" s="9" t="str">
        <f t="shared" si="22"/>
        <v/>
      </c>
      <c r="AG10" s="15">
        <f t="shared" si="23"/>
        <v>1</v>
      </c>
      <c r="AH10" s="16">
        <f t="shared" si="0"/>
        <v>1</v>
      </c>
      <c r="AI10" s="16">
        <f t="shared" si="0"/>
        <v>1</v>
      </c>
      <c r="AJ10" s="16">
        <f t="shared" si="0"/>
        <v>1</v>
      </c>
      <c r="AK10" s="16" t="str">
        <f t="shared" si="0"/>
        <v/>
      </c>
      <c r="AL10" s="16">
        <f t="shared" si="0"/>
        <v>1</v>
      </c>
      <c r="AM10" s="16">
        <f t="shared" si="0"/>
        <v>1</v>
      </c>
      <c r="AN10" s="16">
        <f t="shared" si="0"/>
        <v>1</v>
      </c>
      <c r="AO10" s="17" t="str">
        <f t="shared" si="0"/>
        <v/>
      </c>
      <c r="AP10" s="23">
        <f t="shared" si="24"/>
        <v>1</v>
      </c>
      <c r="AQ10" s="22">
        <f t="shared" si="1"/>
        <v>1</v>
      </c>
      <c r="AR10" s="22">
        <f t="shared" si="1"/>
        <v>1</v>
      </c>
      <c r="AS10" s="22">
        <f t="shared" si="1"/>
        <v>1</v>
      </c>
      <c r="AT10" s="22">
        <f t="shared" si="1"/>
        <v>1</v>
      </c>
      <c r="AU10" s="22">
        <f t="shared" si="1"/>
        <v>1</v>
      </c>
      <c r="AV10" s="22">
        <f t="shared" si="1"/>
        <v>1</v>
      </c>
      <c r="AW10" s="22">
        <f t="shared" si="1"/>
        <v>1</v>
      </c>
      <c r="AX10" s="24" t="str">
        <f t="shared" si="1"/>
        <v/>
      </c>
      <c r="AY10" s="23">
        <f t="shared" si="25"/>
        <v>1</v>
      </c>
      <c r="AZ10" s="22">
        <f t="shared" si="2"/>
        <v>1</v>
      </c>
      <c r="BA10" s="22">
        <f t="shared" si="2"/>
        <v>1</v>
      </c>
      <c r="BB10" s="22">
        <f t="shared" si="2"/>
        <v>1</v>
      </c>
      <c r="BC10" s="22">
        <f t="shared" si="2"/>
        <v>1</v>
      </c>
      <c r="BD10" s="22">
        <f t="shared" si="2"/>
        <v>1</v>
      </c>
      <c r="BE10" s="22">
        <f t="shared" si="2"/>
        <v>1</v>
      </c>
      <c r="BF10" s="22">
        <f t="shared" si="2"/>
        <v>1</v>
      </c>
      <c r="BG10" s="24" t="str">
        <f t="shared" si="2"/>
        <v/>
      </c>
      <c r="BH10" s="22" t="str">
        <f t="shared" si="26"/>
        <v>gbm</v>
      </c>
    </row>
    <row r="11" spans="1:60" x14ac:dyDescent="0.25">
      <c r="A11" t="s">
        <v>76</v>
      </c>
      <c r="B11" t="str">
        <f t="shared" si="3"/>
        <v>Keras</v>
      </c>
      <c r="C11" s="15">
        <v>52.3654046724916</v>
      </c>
      <c r="D11" s="16">
        <v>52.343564938026397</v>
      </c>
      <c r="E11" s="16">
        <v>52.463349315958901</v>
      </c>
      <c r="F11" s="16">
        <v>55.446428571428797</v>
      </c>
      <c r="G11" s="16">
        <v>47.248102458057602</v>
      </c>
      <c r="H11" s="16">
        <v>45.4901176965082</v>
      </c>
      <c r="I11" s="16">
        <v>54.985373068537598</v>
      </c>
      <c r="J11" s="16">
        <v>44.009838104247997</v>
      </c>
      <c r="K11" s="17">
        <v>38.337539672851598</v>
      </c>
      <c r="L11" s="3" t="s">
        <v>11</v>
      </c>
      <c r="M11">
        <v>30</v>
      </c>
      <c r="N11" s="1">
        <f t="shared" si="4"/>
        <v>22.3654046724916</v>
      </c>
      <c r="O11" s="1">
        <f t="shared" si="5"/>
        <v>22.343564938026397</v>
      </c>
      <c r="P11" s="1">
        <f t="shared" si="6"/>
        <v>22.463349315958901</v>
      </c>
      <c r="Q11" s="1">
        <f t="shared" si="7"/>
        <v>25.446428571428797</v>
      </c>
      <c r="R11" s="1">
        <f t="shared" si="8"/>
        <v>17.248102458057602</v>
      </c>
      <c r="S11" s="1">
        <f t="shared" si="9"/>
        <v>15.4901176965082</v>
      </c>
      <c r="T11" s="1">
        <f t="shared" si="10"/>
        <v>24.985373068537598</v>
      </c>
      <c r="U11" s="1">
        <f t="shared" si="11"/>
        <v>14.009838104247997</v>
      </c>
      <c r="V11" s="1">
        <f t="shared" si="12"/>
        <v>8.337539672851598</v>
      </c>
      <c r="W11" s="13">
        <f t="shared" si="13"/>
        <v>8.337539672851598</v>
      </c>
      <c r="X11" s="8" t="str">
        <f t="shared" si="14"/>
        <v/>
      </c>
      <c r="Y11" s="9" t="str">
        <f t="shared" si="15"/>
        <v/>
      </c>
      <c r="Z11" s="9" t="str">
        <f t="shared" si="16"/>
        <v/>
      </c>
      <c r="AA11" s="9" t="str">
        <f t="shared" si="17"/>
        <v/>
      </c>
      <c r="AB11" s="9" t="str">
        <f t="shared" si="18"/>
        <v/>
      </c>
      <c r="AC11" s="9" t="str">
        <f t="shared" si="19"/>
        <v/>
      </c>
      <c r="AD11" s="9" t="str">
        <f t="shared" si="20"/>
        <v/>
      </c>
      <c r="AE11" s="9" t="str">
        <f t="shared" si="21"/>
        <v/>
      </c>
      <c r="AF11" s="9">
        <f t="shared" si="22"/>
        <v>1</v>
      </c>
      <c r="AG11" s="15" t="str">
        <f t="shared" si="23"/>
        <v/>
      </c>
      <c r="AH11" s="16" t="str">
        <f t="shared" si="0"/>
        <v/>
      </c>
      <c r="AI11" s="16" t="str">
        <f t="shared" si="0"/>
        <v/>
      </c>
      <c r="AJ11" s="16" t="str">
        <f t="shared" si="0"/>
        <v/>
      </c>
      <c r="AK11" s="16" t="str">
        <f t="shared" si="0"/>
        <v/>
      </c>
      <c r="AL11" s="16" t="str">
        <f t="shared" si="0"/>
        <v/>
      </c>
      <c r="AM11" s="16" t="str">
        <f t="shared" si="0"/>
        <v/>
      </c>
      <c r="AN11" s="16" t="str">
        <f t="shared" si="0"/>
        <v/>
      </c>
      <c r="AO11" s="17" t="str">
        <f t="shared" si="0"/>
        <v/>
      </c>
      <c r="AP11" s="23" t="str">
        <f t="shared" si="24"/>
        <v/>
      </c>
      <c r="AQ11" s="22" t="str">
        <f t="shared" si="1"/>
        <v/>
      </c>
      <c r="AR11" s="22" t="str">
        <f t="shared" si="1"/>
        <v/>
      </c>
      <c r="AS11" s="22" t="str">
        <f t="shared" si="1"/>
        <v/>
      </c>
      <c r="AT11" s="22" t="str">
        <f t="shared" si="1"/>
        <v/>
      </c>
      <c r="AU11" s="22" t="str">
        <f t="shared" si="1"/>
        <v/>
      </c>
      <c r="AV11" s="22" t="str">
        <f t="shared" si="1"/>
        <v/>
      </c>
      <c r="AW11" s="22" t="str">
        <f t="shared" si="1"/>
        <v/>
      </c>
      <c r="AX11" s="24">
        <f t="shared" si="1"/>
        <v>1</v>
      </c>
      <c r="AY11" s="23" t="str">
        <f t="shared" si="25"/>
        <v/>
      </c>
      <c r="AZ11" s="22" t="str">
        <f t="shared" si="2"/>
        <v/>
      </c>
      <c r="BA11" s="22" t="str">
        <f t="shared" si="2"/>
        <v/>
      </c>
      <c r="BB11" s="22" t="str">
        <f t="shared" si="2"/>
        <v/>
      </c>
      <c r="BC11" s="22" t="str">
        <f t="shared" si="2"/>
        <v/>
      </c>
      <c r="BD11" s="22" t="str">
        <f t="shared" si="2"/>
        <v/>
      </c>
      <c r="BE11" s="22" t="str">
        <f t="shared" si="2"/>
        <v/>
      </c>
      <c r="BF11" s="22">
        <f t="shared" si="2"/>
        <v>1</v>
      </c>
      <c r="BG11" s="24">
        <f t="shared" si="2"/>
        <v>1</v>
      </c>
      <c r="BH11" s="22" t="str">
        <f t="shared" si="26"/>
        <v>Keras</v>
      </c>
    </row>
    <row r="12" spans="1:60" x14ac:dyDescent="0.25">
      <c r="A12" t="s">
        <v>77</v>
      </c>
      <c r="B12" t="str">
        <f t="shared" si="3"/>
        <v>rf</v>
      </c>
      <c r="C12" s="15">
        <v>23.676228913894199</v>
      </c>
      <c r="D12" s="16">
        <v>23.6633030711407</v>
      </c>
      <c r="E12" s="16">
        <v>23.706334719441401</v>
      </c>
      <c r="F12" s="16">
        <v>25.623905353849</v>
      </c>
      <c r="G12" s="16">
        <v>21.604257384568601</v>
      </c>
      <c r="H12" s="16">
        <v>19.8725555930911</v>
      </c>
      <c r="I12" s="16">
        <v>25.9097192824883</v>
      </c>
      <c r="J12" s="16">
        <v>26.809040069580099</v>
      </c>
      <c r="K12" s="17">
        <v>21.942235946655298</v>
      </c>
      <c r="L12" s="3" t="s">
        <v>11</v>
      </c>
      <c r="M12">
        <v>13</v>
      </c>
      <c r="N12" s="1">
        <f t="shared" si="4"/>
        <v>10.676228913894199</v>
      </c>
      <c r="O12" s="1">
        <f t="shared" si="5"/>
        <v>10.6633030711407</v>
      </c>
      <c r="P12" s="1">
        <f t="shared" si="6"/>
        <v>10.706334719441401</v>
      </c>
      <c r="Q12" s="1">
        <f t="shared" si="7"/>
        <v>12.623905353849</v>
      </c>
      <c r="R12" s="1">
        <f t="shared" si="8"/>
        <v>8.6042573845686015</v>
      </c>
      <c r="S12" s="1">
        <f t="shared" si="9"/>
        <v>6.8725555930911</v>
      </c>
      <c r="T12" s="1">
        <f t="shared" si="10"/>
        <v>12.9097192824883</v>
      </c>
      <c r="U12" s="1">
        <f t="shared" si="11"/>
        <v>13.809040069580099</v>
      </c>
      <c r="V12" s="1">
        <f t="shared" si="12"/>
        <v>8.9422359466552983</v>
      </c>
      <c r="W12" s="13">
        <f t="shared" si="13"/>
        <v>6.8725555930911</v>
      </c>
      <c r="X12" s="8" t="str">
        <f t="shared" si="14"/>
        <v/>
      </c>
      <c r="Y12" s="9" t="str">
        <f t="shared" si="15"/>
        <v/>
      </c>
      <c r="Z12" s="9" t="str">
        <f t="shared" si="16"/>
        <v/>
      </c>
      <c r="AA12" s="9" t="str">
        <f t="shared" si="17"/>
        <v/>
      </c>
      <c r="AB12" s="9" t="str">
        <f t="shared" si="18"/>
        <v/>
      </c>
      <c r="AC12" s="9">
        <f t="shared" si="19"/>
        <v>1</v>
      </c>
      <c r="AD12" s="9" t="str">
        <f t="shared" si="20"/>
        <v/>
      </c>
      <c r="AE12" s="9" t="str">
        <f t="shared" si="21"/>
        <v/>
      </c>
      <c r="AF12" s="9" t="str">
        <f t="shared" si="22"/>
        <v/>
      </c>
      <c r="AG12" s="15" t="str">
        <f t="shared" si="23"/>
        <v/>
      </c>
      <c r="AH12" s="16" t="str">
        <f t="shared" si="0"/>
        <v/>
      </c>
      <c r="AI12" s="16" t="str">
        <f t="shared" si="0"/>
        <v/>
      </c>
      <c r="AJ12" s="16" t="str">
        <f t="shared" si="0"/>
        <v/>
      </c>
      <c r="AK12" s="16" t="str">
        <f t="shared" si="0"/>
        <v/>
      </c>
      <c r="AL12" s="16" t="str">
        <f t="shared" si="0"/>
        <v/>
      </c>
      <c r="AM12" s="16" t="str">
        <f t="shared" si="0"/>
        <v/>
      </c>
      <c r="AN12" s="16" t="str">
        <f t="shared" si="0"/>
        <v/>
      </c>
      <c r="AO12" s="17" t="str">
        <f t="shared" si="0"/>
        <v/>
      </c>
      <c r="AP12" s="23" t="str">
        <f t="shared" si="24"/>
        <v/>
      </c>
      <c r="AQ12" s="22" t="str">
        <f t="shared" si="1"/>
        <v/>
      </c>
      <c r="AR12" s="22" t="str">
        <f t="shared" si="1"/>
        <v/>
      </c>
      <c r="AS12" s="22" t="str">
        <f t="shared" si="1"/>
        <v/>
      </c>
      <c r="AT12" s="22">
        <f t="shared" si="1"/>
        <v>1</v>
      </c>
      <c r="AU12" s="22">
        <f t="shared" si="1"/>
        <v>1</v>
      </c>
      <c r="AV12" s="22" t="str">
        <f t="shared" si="1"/>
        <v/>
      </c>
      <c r="AW12" s="22" t="str">
        <f t="shared" si="1"/>
        <v/>
      </c>
      <c r="AX12" s="24">
        <f t="shared" si="1"/>
        <v>1</v>
      </c>
      <c r="AY12" s="23">
        <f t="shared" si="25"/>
        <v>1</v>
      </c>
      <c r="AZ12" s="22">
        <f t="shared" si="2"/>
        <v>1</v>
      </c>
      <c r="BA12" s="22">
        <f t="shared" si="2"/>
        <v>1</v>
      </c>
      <c r="BB12" s="22">
        <f t="shared" si="2"/>
        <v>1</v>
      </c>
      <c r="BC12" s="22">
        <f t="shared" si="2"/>
        <v>1</v>
      </c>
      <c r="BD12" s="22">
        <f t="shared" si="2"/>
        <v>1</v>
      </c>
      <c r="BE12" s="22">
        <f t="shared" si="2"/>
        <v>1</v>
      </c>
      <c r="BF12" s="22">
        <f t="shared" si="2"/>
        <v>1</v>
      </c>
      <c r="BG12" s="24">
        <f t="shared" si="2"/>
        <v>1</v>
      </c>
      <c r="BH12" s="22" t="str">
        <f t="shared" si="26"/>
        <v>rf</v>
      </c>
    </row>
    <row r="13" spans="1:60" x14ac:dyDescent="0.25">
      <c r="A13" t="s">
        <v>78</v>
      </c>
      <c r="B13" t="str">
        <f t="shared" si="3"/>
        <v>Keras</v>
      </c>
      <c r="C13" s="15">
        <v>23.6598694665247</v>
      </c>
      <c r="D13" s="16">
        <v>23.648259431684998</v>
      </c>
      <c r="E13" s="16">
        <v>23.705617327544601</v>
      </c>
      <c r="F13" s="16">
        <v>25.623905353849</v>
      </c>
      <c r="G13" s="16">
        <v>15.5251088784846</v>
      </c>
      <c r="H13" s="16">
        <v>28.267398288581902</v>
      </c>
      <c r="I13" s="16">
        <v>29.544127076608401</v>
      </c>
      <c r="J13" s="16">
        <v>25.565040588378899</v>
      </c>
      <c r="K13" s="17">
        <v>26.900899887085</v>
      </c>
      <c r="L13" s="3" t="s">
        <v>11</v>
      </c>
      <c r="M13">
        <v>27</v>
      </c>
      <c r="N13" s="1">
        <f t="shared" si="4"/>
        <v>3.3401305334752998</v>
      </c>
      <c r="O13" s="1">
        <f t="shared" si="5"/>
        <v>3.3517405683150017</v>
      </c>
      <c r="P13" s="1">
        <f t="shared" si="6"/>
        <v>3.2943826724553986</v>
      </c>
      <c r="Q13" s="1">
        <f t="shared" si="7"/>
        <v>1.3760946461509995</v>
      </c>
      <c r="R13" s="1">
        <f t="shared" si="8"/>
        <v>11.4748911215154</v>
      </c>
      <c r="S13" s="1">
        <f t="shared" si="9"/>
        <v>1.2673982885819015</v>
      </c>
      <c r="T13" s="1">
        <f t="shared" si="10"/>
        <v>2.544127076608401</v>
      </c>
      <c r="U13" s="1">
        <f t="shared" si="11"/>
        <v>1.4349594116211009</v>
      </c>
      <c r="V13" s="1">
        <f t="shared" si="12"/>
        <v>9.9100112914999983E-2</v>
      </c>
      <c r="W13" s="13">
        <f t="shared" si="13"/>
        <v>9.9100112914999983E-2</v>
      </c>
      <c r="X13" s="8" t="str">
        <f t="shared" si="14"/>
        <v/>
      </c>
      <c r="Y13" s="9" t="str">
        <f t="shared" si="15"/>
        <v/>
      </c>
      <c r="Z13" s="9" t="str">
        <f t="shared" si="16"/>
        <v/>
      </c>
      <c r="AA13" s="9" t="str">
        <f t="shared" si="17"/>
        <v/>
      </c>
      <c r="AB13" s="9" t="str">
        <f t="shared" si="18"/>
        <v/>
      </c>
      <c r="AC13" s="9" t="str">
        <f t="shared" si="19"/>
        <v/>
      </c>
      <c r="AD13" s="9" t="str">
        <f t="shared" si="20"/>
        <v/>
      </c>
      <c r="AE13" s="9" t="str">
        <f t="shared" si="21"/>
        <v/>
      </c>
      <c r="AF13" s="9">
        <f t="shared" si="22"/>
        <v>1</v>
      </c>
      <c r="AG13" s="15">
        <f t="shared" si="23"/>
        <v>1</v>
      </c>
      <c r="AH13" s="16">
        <f t="shared" si="0"/>
        <v>1</v>
      </c>
      <c r="AI13" s="16">
        <f t="shared" si="0"/>
        <v>1</v>
      </c>
      <c r="AJ13" s="16">
        <f t="shared" si="0"/>
        <v>1</v>
      </c>
      <c r="AK13" s="16" t="str">
        <f t="shared" si="0"/>
        <v/>
      </c>
      <c r="AL13" s="16">
        <f t="shared" si="0"/>
        <v>1</v>
      </c>
      <c r="AM13" s="16">
        <f t="shared" si="0"/>
        <v>1</v>
      </c>
      <c r="AN13" s="16">
        <f t="shared" si="0"/>
        <v>1</v>
      </c>
      <c r="AO13" s="17">
        <f t="shared" si="0"/>
        <v>1</v>
      </c>
      <c r="AP13" s="23">
        <f t="shared" si="24"/>
        <v>1</v>
      </c>
      <c r="AQ13" s="22">
        <f t="shared" si="1"/>
        <v>1</v>
      </c>
      <c r="AR13" s="22">
        <f t="shared" si="1"/>
        <v>1</v>
      </c>
      <c r="AS13" s="22">
        <f t="shared" si="1"/>
        <v>1</v>
      </c>
      <c r="AT13" s="22" t="str">
        <f t="shared" si="1"/>
        <v/>
      </c>
      <c r="AU13" s="22">
        <f t="shared" si="1"/>
        <v>1</v>
      </c>
      <c r="AV13" s="22">
        <f t="shared" si="1"/>
        <v>1</v>
      </c>
      <c r="AW13" s="22">
        <f t="shared" si="1"/>
        <v>1</v>
      </c>
      <c r="AX13" s="24">
        <f t="shared" si="1"/>
        <v>1</v>
      </c>
      <c r="AY13" s="23">
        <f t="shared" si="25"/>
        <v>1</v>
      </c>
      <c r="AZ13" s="22">
        <f t="shared" si="2"/>
        <v>1</v>
      </c>
      <c r="BA13" s="22">
        <f t="shared" si="2"/>
        <v>1</v>
      </c>
      <c r="BB13" s="22">
        <f t="shared" si="2"/>
        <v>1</v>
      </c>
      <c r="BC13" s="22">
        <f t="shared" si="2"/>
        <v>1</v>
      </c>
      <c r="BD13" s="22">
        <f t="shared" si="2"/>
        <v>1</v>
      </c>
      <c r="BE13" s="22">
        <f t="shared" si="2"/>
        <v>1</v>
      </c>
      <c r="BF13" s="22">
        <f t="shared" si="2"/>
        <v>1</v>
      </c>
      <c r="BG13" s="24">
        <f t="shared" si="2"/>
        <v>1</v>
      </c>
      <c r="BH13" s="22" t="str">
        <f t="shared" si="26"/>
        <v>Keras</v>
      </c>
    </row>
    <row r="14" spans="1:60" x14ac:dyDescent="0.25">
      <c r="A14" t="s">
        <v>79</v>
      </c>
      <c r="B14" t="str">
        <f t="shared" si="3"/>
        <v>gbm</v>
      </c>
      <c r="C14" s="15">
        <v>22.2875942929216</v>
      </c>
      <c r="D14" s="16">
        <v>22.258959667861699</v>
      </c>
      <c r="E14" s="16">
        <v>22.330331264046102</v>
      </c>
      <c r="F14" s="16">
        <v>21.5129459596141</v>
      </c>
      <c r="G14" s="16">
        <v>26.820519798135599</v>
      </c>
      <c r="H14" s="16">
        <v>23.287391732132502</v>
      </c>
      <c r="I14" s="16">
        <v>29.011552531948499</v>
      </c>
      <c r="J14" s="16">
        <v>22.264240264892599</v>
      </c>
      <c r="K14" s="17">
        <v>26.386468887329102</v>
      </c>
      <c r="L14" s="3" t="s">
        <v>11</v>
      </c>
      <c r="M14">
        <v>32</v>
      </c>
      <c r="N14" s="1">
        <f t="shared" si="4"/>
        <v>9.7124057070783998</v>
      </c>
      <c r="O14" s="1">
        <f t="shared" si="5"/>
        <v>9.7410403321383008</v>
      </c>
      <c r="P14" s="1">
        <f t="shared" si="6"/>
        <v>9.6696687359538984</v>
      </c>
      <c r="Q14" s="1">
        <f t="shared" si="7"/>
        <v>10.4870540403859</v>
      </c>
      <c r="R14" s="1">
        <f t="shared" si="8"/>
        <v>5.1794802018644006</v>
      </c>
      <c r="S14" s="1">
        <f t="shared" si="9"/>
        <v>8.7126082678674983</v>
      </c>
      <c r="T14" s="1">
        <f t="shared" si="10"/>
        <v>2.9884474680515005</v>
      </c>
      <c r="U14" s="1">
        <f t="shared" si="11"/>
        <v>9.7357597351074006</v>
      </c>
      <c r="V14" s="1">
        <f t="shared" si="12"/>
        <v>5.6135311126708984</v>
      </c>
      <c r="W14" s="13">
        <f t="shared" si="13"/>
        <v>2.9884474680515005</v>
      </c>
      <c r="X14" s="8" t="str">
        <f t="shared" si="14"/>
        <v/>
      </c>
      <c r="Y14" s="9" t="str">
        <f t="shared" si="15"/>
        <v/>
      </c>
      <c r="Z14" s="9" t="str">
        <f t="shared" si="16"/>
        <v/>
      </c>
      <c r="AA14" s="9" t="str">
        <f t="shared" si="17"/>
        <v/>
      </c>
      <c r="AB14" s="9" t="str">
        <f t="shared" si="18"/>
        <v/>
      </c>
      <c r="AC14" s="9" t="str">
        <f t="shared" si="19"/>
        <v/>
      </c>
      <c r="AD14" s="9">
        <f t="shared" si="20"/>
        <v>1</v>
      </c>
      <c r="AE14" s="9" t="str">
        <f t="shared" si="21"/>
        <v/>
      </c>
      <c r="AF14" s="9" t="str">
        <f t="shared" si="22"/>
        <v/>
      </c>
      <c r="AG14" s="15" t="str">
        <f t="shared" si="23"/>
        <v/>
      </c>
      <c r="AH14" s="16" t="str">
        <f t="shared" si="0"/>
        <v/>
      </c>
      <c r="AI14" s="16" t="str">
        <f t="shared" si="0"/>
        <v/>
      </c>
      <c r="AJ14" s="16" t="str">
        <f t="shared" si="0"/>
        <v/>
      </c>
      <c r="AK14" s="16" t="str">
        <f t="shared" si="0"/>
        <v/>
      </c>
      <c r="AL14" s="16" t="str">
        <f t="shared" si="0"/>
        <v/>
      </c>
      <c r="AM14" s="16">
        <f t="shared" si="0"/>
        <v>1</v>
      </c>
      <c r="AN14" s="16" t="str">
        <f t="shared" si="0"/>
        <v/>
      </c>
      <c r="AO14" s="17" t="str">
        <f t="shared" si="0"/>
        <v/>
      </c>
      <c r="AP14" s="23">
        <f t="shared" si="24"/>
        <v>1</v>
      </c>
      <c r="AQ14" s="22">
        <f t="shared" si="1"/>
        <v>1</v>
      </c>
      <c r="AR14" s="22">
        <f t="shared" si="1"/>
        <v>1</v>
      </c>
      <c r="AS14" s="22" t="str">
        <f t="shared" si="1"/>
        <v/>
      </c>
      <c r="AT14" s="22">
        <f t="shared" si="1"/>
        <v>1</v>
      </c>
      <c r="AU14" s="22">
        <f t="shared" si="1"/>
        <v>1</v>
      </c>
      <c r="AV14" s="22">
        <f t="shared" si="1"/>
        <v>1</v>
      </c>
      <c r="AW14" s="22">
        <f t="shared" si="1"/>
        <v>1</v>
      </c>
      <c r="AX14" s="24">
        <f t="shared" si="1"/>
        <v>1</v>
      </c>
      <c r="AY14" s="23">
        <f t="shared" si="25"/>
        <v>1</v>
      </c>
      <c r="AZ14" s="22">
        <f t="shared" si="2"/>
        <v>1</v>
      </c>
      <c r="BA14" s="22">
        <f t="shared" si="2"/>
        <v>1</v>
      </c>
      <c r="BB14" s="22">
        <f t="shared" si="2"/>
        <v>1</v>
      </c>
      <c r="BC14" s="22">
        <f t="shared" si="2"/>
        <v>1</v>
      </c>
      <c r="BD14" s="22">
        <f t="shared" si="2"/>
        <v>1</v>
      </c>
      <c r="BE14" s="22">
        <f t="shared" si="2"/>
        <v>1</v>
      </c>
      <c r="BF14" s="22">
        <f t="shared" si="2"/>
        <v>1</v>
      </c>
      <c r="BG14" s="24">
        <f t="shared" si="2"/>
        <v>1</v>
      </c>
      <c r="BH14" s="22" t="str">
        <f t="shared" si="26"/>
        <v>gbm</v>
      </c>
    </row>
    <row r="15" spans="1:60" x14ac:dyDescent="0.25">
      <c r="A15" t="s">
        <v>80</v>
      </c>
      <c r="B15" t="str">
        <f t="shared" si="3"/>
        <v>Keras</v>
      </c>
      <c r="C15" s="15">
        <v>60.463273938180599</v>
      </c>
      <c r="D15" s="16">
        <v>60.448458944377101</v>
      </c>
      <c r="E15" s="16">
        <v>60.2937700521165</v>
      </c>
      <c r="F15" s="16">
        <v>48.490177633513397</v>
      </c>
      <c r="G15" s="16">
        <v>64.707112106050701</v>
      </c>
      <c r="H15" s="16">
        <v>44.337874258210199</v>
      </c>
      <c r="I15" s="16">
        <v>44.607345737795001</v>
      </c>
      <c r="J15" s="16">
        <v>54.1450386047363</v>
      </c>
      <c r="K15" s="17">
        <v>52.436351776122997</v>
      </c>
      <c r="L15" s="3" t="s">
        <v>11</v>
      </c>
      <c r="M15">
        <v>51</v>
      </c>
      <c r="N15" s="1">
        <f t="shared" si="4"/>
        <v>9.463273938180599</v>
      </c>
      <c r="O15" s="1">
        <f t="shared" si="5"/>
        <v>9.4484589443771014</v>
      </c>
      <c r="P15" s="1">
        <f t="shared" si="6"/>
        <v>9.2937700521164999</v>
      </c>
      <c r="Q15" s="1">
        <f t="shared" si="7"/>
        <v>2.5098223664866026</v>
      </c>
      <c r="R15" s="1">
        <f t="shared" si="8"/>
        <v>13.707112106050701</v>
      </c>
      <c r="S15" s="1">
        <f t="shared" si="9"/>
        <v>6.6621257417898008</v>
      </c>
      <c r="T15" s="1">
        <f t="shared" si="10"/>
        <v>6.3926542622049993</v>
      </c>
      <c r="U15" s="1">
        <f t="shared" si="11"/>
        <v>3.1450386047362997</v>
      </c>
      <c r="V15" s="1">
        <f t="shared" si="12"/>
        <v>1.4363517761229971</v>
      </c>
      <c r="W15" s="13">
        <f t="shared" si="13"/>
        <v>1.4363517761229971</v>
      </c>
      <c r="X15" s="8" t="str">
        <f t="shared" si="14"/>
        <v/>
      </c>
      <c r="Y15" s="9" t="str">
        <f t="shared" si="15"/>
        <v/>
      </c>
      <c r="Z15" s="9" t="str">
        <f t="shared" si="16"/>
        <v/>
      </c>
      <c r="AA15" s="9" t="str">
        <f t="shared" si="17"/>
        <v/>
      </c>
      <c r="AB15" s="9" t="str">
        <f t="shared" si="18"/>
        <v/>
      </c>
      <c r="AC15" s="9" t="str">
        <f t="shared" si="19"/>
        <v/>
      </c>
      <c r="AD15" s="9" t="str">
        <f t="shared" si="20"/>
        <v/>
      </c>
      <c r="AE15" s="9" t="str">
        <f t="shared" si="21"/>
        <v/>
      </c>
      <c r="AF15" s="9">
        <f t="shared" si="22"/>
        <v>1</v>
      </c>
      <c r="AG15" s="15" t="str">
        <f t="shared" si="23"/>
        <v/>
      </c>
      <c r="AH15" s="16" t="str">
        <f t="shared" si="0"/>
        <v/>
      </c>
      <c r="AI15" s="16" t="str">
        <f t="shared" si="0"/>
        <v/>
      </c>
      <c r="AJ15" s="16">
        <f t="shared" si="0"/>
        <v>1</v>
      </c>
      <c r="AK15" s="16" t="str">
        <f t="shared" si="0"/>
        <v/>
      </c>
      <c r="AL15" s="16" t="str">
        <f t="shared" si="0"/>
        <v/>
      </c>
      <c r="AM15" s="16" t="str">
        <f t="shared" si="0"/>
        <v/>
      </c>
      <c r="AN15" s="16">
        <f t="shared" si="0"/>
        <v>1</v>
      </c>
      <c r="AO15" s="17">
        <f t="shared" si="0"/>
        <v>1</v>
      </c>
      <c r="AP15" s="23">
        <f t="shared" si="24"/>
        <v>1</v>
      </c>
      <c r="AQ15" s="22">
        <f t="shared" si="1"/>
        <v>1</v>
      </c>
      <c r="AR15" s="22">
        <f t="shared" si="1"/>
        <v>1</v>
      </c>
      <c r="AS15" s="22">
        <f t="shared" si="1"/>
        <v>1</v>
      </c>
      <c r="AT15" s="22" t="str">
        <f t="shared" si="1"/>
        <v/>
      </c>
      <c r="AU15" s="22">
        <f t="shared" si="1"/>
        <v>1</v>
      </c>
      <c r="AV15" s="22">
        <f t="shared" si="1"/>
        <v>1</v>
      </c>
      <c r="AW15" s="22">
        <f t="shared" si="1"/>
        <v>1</v>
      </c>
      <c r="AX15" s="24">
        <f t="shared" si="1"/>
        <v>1</v>
      </c>
      <c r="AY15" s="23">
        <f t="shared" si="25"/>
        <v>1</v>
      </c>
      <c r="AZ15" s="22">
        <f t="shared" si="2"/>
        <v>1</v>
      </c>
      <c r="BA15" s="22">
        <f t="shared" si="2"/>
        <v>1</v>
      </c>
      <c r="BB15" s="22">
        <f t="shared" si="2"/>
        <v>1</v>
      </c>
      <c r="BC15" s="22">
        <f t="shared" si="2"/>
        <v>1</v>
      </c>
      <c r="BD15" s="22">
        <f t="shared" si="2"/>
        <v>1</v>
      </c>
      <c r="BE15" s="22">
        <f t="shared" si="2"/>
        <v>1</v>
      </c>
      <c r="BF15" s="22">
        <f t="shared" si="2"/>
        <v>1</v>
      </c>
      <c r="BG15" s="24">
        <f t="shared" si="2"/>
        <v>1</v>
      </c>
      <c r="BH15" s="22" t="str">
        <f t="shared" si="26"/>
        <v>Keras</v>
      </c>
    </row>
    <row r="16" spans="1:60" x14ac:dyDescent="0.25">
      <c r="A16" t="s">
        <v>81</v>
      </c>
      <c r="B16" t="str">
        <f t="shared" si="3"/>
        <v>svm</v>
      </c>
      <c r="C16" s="15">
        <v>27.7402825729393</v>
      </c>
      <c r="D16" s="16">
        <v>27.7315980278258</v>
      </c>
      <c r="E16" s="16">
        <v>27.814266627918101</v>
      </c>
      <c r="F16" s="16">
        <v>25.623905353849</v>
      </c>
      <c r="G16" s="16">
        <v>36.049503967482501</v>
      </c>
      <c r="H16" s="16">
        <v>51.3731723239259</v>
      </c>
      <c r="I16" s="16">
        <v>48.7265400645366</v>
      </c>
      <c r="J16" s="16">
        <v>28.7794399261475</v>
      </c>
      <c r="K16" s="17">
        <v>32.985034942627003</v>
      </c>
      <c r="L16" s="3" t="s">
        <v>11</v>
      </c>
      <c r="M16">
        <v>35</v>
      </c>
      <c r="N16" s="1">
        <f t="shared" si="4"/>
        <v>7.2597174270606999</v>
      </c>
      <c r="O16" s="1">
        <f t="shared" si="5"/>
        <v>7.2684019721741997</v>
      </c>
      <c r="P16" s="1">
        <f t="shared" si="6"/>
        <v>7.1857333720818986</v>
      </c>
      <c r="Q16" s="1">
        <f t="shared" si="7"/>
        <v>9.3760946461509995</v>
      </c>
      <c r="R16" s="1">
        <f t="shared" si="8"/>
        <v>1.0495039674825009</v>
      </c>
      <c r="S16" s="1">
        <f t="shared" si="9"/>
        <v>16.3731723239259</v>
      </c>
      <c r="T16" s="1">
        <f t="shared" si="10"/>
        <v>13.7265400645366</v>
      </c>
      <c r="U16" s="1">
        <f t="shared" si="11"/>
        <v>6.2205600738525</v>
      </c>
      <c r="V16" s="1">
        <f t="shared" si="12"/>
        <v>2.0149650573729971</v>
      </c>
      <c r="W16" s="13">
        <f t="shared" si="13"/>
        <v>1.0495039674825009</v>
      </c>
      <c r="X16" s="8" t="str">
        <f t="shared" si="14"/>
        <v/>
      </c>
      <c r="Y16" s="9" t="str">
        <f t="shared" si="15"/>
        <v/>
      </c>
      <c r="Z16" s="9" t="str">
        <f t="shared" si="16"/>
        <v/>
      </c>
      <c r="AA16" s="9" t="str">
        <f t="shared" si="17"/>
        <v/>
      </c>
      <c r="AB16" s="9">
        <f t="shared" si="18"/>
        <v>1</v>
      </c>
      <c r="AC16" s="9" t="str">
        <f t="shared" si="19"/>
        <v/>
      </c>
      <c r="AD16" s="9" t="str">
        <f t="shared" si="20"/>
        <v/>
      </c>
      <c r="AE16" s="9" t="str">
        <f t="shared" si="21"/>
        <v/>
      </c>
      <c r="AF16" s="9" t="str">
        <f t="shared" si="22"/>
        <v/>
      </c>
      <c r="AG16" s="15" t="str">
        <f t="shared" si="23"/>
        <v/>
      </c>
      <c r="AH16" s="16" t="str">
        <f t="shared" si="0"/>
        <v/>
      </c>
      <c r="AI16" s="16" t="str">
        <f t="shared" si="0"/>
        <v/>
      </c>
      <c r="AJ16" s="16" t="str">
        <f t="shared" si="0"/>
        <v/>
      </c>
      <c r="AK16" s="16">
        <f t="shared" si="0"/>
        <v>1</v>
      </c>
      <c r="AL16" s="16" t="str">
        <f t="shared" si="0"/>
        <v/>
      </c>
      <c r="AM16" s="16" t="str">
        <f t="shared" si="0"/>
        <v/>
      </c>
      <c r="AN16" s="16" t="str">
        <f t="shared" si="0"/>
        <v/>
      </c>
      <c r="AO16" s="17">
        <f t="shared" si="0"/>
        <v>1</v>
      </c>
      <c r="AP16" s="23">
        <f t="shared" si="24"/>
        <v>1</v>
      </c>
      <c r="AQ16" s="22">
        <f t="shared" si="1"/>
        <v>1</v>
      </c>
      <c r="AR16" s="22">
        <f t="shared" si="1"/>
        <v>1</v>
      </c>
      <c r="AS16" s="22">
        <f t="shared" si="1"/>
        <v>1</v>
      </c>
      <c r="AT16" s="22">
        <f t="shared" si="1"/>
        <v>1</v>
      </c>
      <c r="AU16" s="22" t="str">
        <f t="shared" si="1"/>
        <v/>
      </c>
      <c r="AV16" s="22" t="str">
        <f t="shared" si="1"/>
        <v/>
      </c>
      <c r="AW16" s="22">
        <f t="shared" si="1"/>
        <v>1</v>
      </c>
      <c r="AX16" s="24">
        <f t="shared" si="1"/>
        <v>1</v>
      </c>
      <c r="AY16" s="23">
        <f t="shared" si="25"/>
        <v>1</v>
      </c>
      <c r="AZ16" s="22">
        <f t="shared" si="2"/>
        <v>1</v>
      </c>
      <c r="BA16" s="22">
        <f t="shared" si="2"/>
        <v>1</v>
      </c>
      <c r="BB16" s="22">
        <f t="shared" si="2"/>
        <v>1</v>
      </c>
      <c r="BC16" s="22">
        <f t="shared" si="2"/>
        <v>1</v>
      </c>
      <c r="BD16" s="22" t="str">
        <f t="shared" si="2"/>
        <v/>
      </c>
      <c r="BE16" s="22">
        <f t="shared" si="2"/>
        <v>1</v>
      </c>
      <c r="BF16" s="22">
        <f t="shared" si="2"/>
        <v>1</v>
      </c>
      <c r="BG16" s="24">
        <f t="shared" si="2"/>
        <v>1</v>
      </c>
      <c r="BH16" s="22" t="str">
        <f t="shared" si="26"/>
        <v>svm</v>
      </c>
    </row>
    <row r="17" spans="1:60" x14ac:dyDescent="0.25">
      <c r="A17" t="s">
        <v>82</v>
      </c>
      <c r="B17" t="str">
        <f t="shared" si="3"/>
        <v>enet</v>
      </c>
      <c r="C17" s="15">
        <v>34.189047243426501</v>
      </c>
      <c r="D17" s="16">
        <v>34.165830609828099</v>
      </c>
      <c r="E17" s="16">
        <v>34.154847093295999</v>
      </c>
      <c r="F17" s="16">
        <v>25.623905353849</v>
      </c>
      <c r="G17" s="16">
        <v>39.581525579928503</v>
      </c>
      <c r="H17" s="16">
        <v>29.552218343782201</v>
      </c>
      <c r="I17" s="16">
        <v>26.9532599916772</v>
      </c>
      <c r="J17" s="16">
        <v>32.243438720703097</v>
      </c>
      <c r="K17" s="17">
        <v>35.964630126953097</v>
      </c>
      <c r="L17" s="3" t="s">
        <v>11</v>
      </c>
      <c r="M17">
        <v>34</v>
      </c>
      <c r="N17" s="1">
        <f t="shared" si="4"/>
        <v>0.1890472434265007</v>
      </c>
      <c r="O17" s="1">
        <f t="shared" si="5"/>
        <v>0.16583060982809883</v>
      </c>
      <c r="P17" s="1">
        <f t="shared" si="6"/>
        <v>0.15484709329599866</v>
      </c>
      <c r="Q17" s="1">
        <f t="shared" si="7"/>
        <v>8.3760946461509995</v>
      </c>
      <c r="R17" s="1">
        <f t="shared" si="8"/>
        <v>5.5815255799285026</v>
      </c>
      <c r="S17" s="1">
        <f t="shared" si="9"/>
        <v>4.4477816562177992</v>
      </c>
      <c r="T17" s="1">
        <f t="shared" si="10"/>
        <v>7.0467400083228</v>
      </c>
      <c r="U17" s="1">
        <f t="shared" si="11"/>
        <v>1.7565612792969034</v>
      </c>
      <c r="V17" s="1">
        <f t="shared" si="12"/>
        <v>1.9646301269530966</v>
      </c>
      <c r="W17" s="13">
        <f t="shared" si="13"/>
        <v>0.15484709329599866</v>
      </c>
      <c r="X17" s="8" t="str">
        <f t="shared" si="14"/>
        <v/>
      </c>
      <c r="Y17" s="9" t="str">
        <f t="shared" si="15"/>
        <v/>
      </c>
      <c r="Z17" s="9">
        <f t="shared" si="16"/>
        <v>1</v>
      </c>
      <c r="AA17" s="9" t="str">
        <f t="shared" si="17"/>
        <v/>
      </c>
      <c r="AB17" s="9" t="str">
        <f t="shared" si="18"/>
        <v/>
      </c>
      <c r="AC17" s="9" t="str">
        <f t="shared" si="19"/>
        <v/>
      </c>
      <c r="AD17" s="9" t="str">
        <f t="shared" si="20"/>
        <v/>
      </c>
      <c r="AE17" s="9" t="str">
        <f t="shared" si="21"/>
        <v/>
      </c>
      <c r="AF17" s="9" t="str">
        <f t="shared" si="22"/>
        <v/>
      </c>
      <c r="AG17" s="15">
        <f t="shared" si="23"/>
        <v>1</v>
      </c>
      <c r="AH17" s="16">
        <f t="shared" si="0"/>
        <v>1</v>
      </c>
      <c r="AI17" s="16">
        <f t="shared" si="0"/>
        <v>1</v>
      </c>
      <c r="AJ17" s="16" t="str">
        <f t="shared" si="0"/>
        <v/>
      </c>
      <c r="AK17" s="16" t="str">
        <f t="shared" si="0"/>
        <v/>
      </c>
      <c r="AL17" s="16">
        <f t="shared" si="0"/>
        <v>1</v>
      </c>
      <c r="AM17" s="16" t="str">
        <f t="shared" si="0"/>
        <v/>
      </c>
      <c r="AN17" s="16">
        <f t="shared" si="0"/>
        <v>1</v>
      </c>
      <c r="AO17" s="17">
        <f t="shared" si="0"/>
        <v>1</v>
      </c>
      <c r="AP17" s="23">
        <f t="shared" si="24"/>
        <v>1</v>
      </c>
      <c r="AQ17" s="22">
        <f t="shared" si="1"/>
        <v>1</v>
      </c>
      <c r="AR17" s="22">
        <f t="shared" si="1"/>
        <v>1</v>
      </c>
      <c r="AS17" s="22">
        <f t="shared" si="1"/>
        <v>1</v>
      </c>
      <c r="AT17" s="22">
        <f t="shared" si="1"/>
        <v>1</v>
      </c>
      <c r="AU17" s="22">
        <f t="shared" si="1"/>
        <v>1</v>
      </c>
      <c r="AV17" s="22">
        <f t="shared" si="1"/>
        <v>1</v>
      </c>
      <c r="AW17" s="22">
        <f t="shared" si="1"/>
        <v>1</v>
      </c>
      <c r="AX17" s="24">
        <f t="shared" si="1"/>
        <v>1</v>
      </c>
      <c r="AY17" s="23">
        <f t="shared" si="25"/>
        <v>1</v>
      </c>
      <c r="AZ17" s="22">
        <f t="shared" si="2"/>
        <v>1</v>
      </c>
      <c r="BA17" s="22">
        <f t="shared" si="2"/>
        <v>1</v>
      </c>
      <c r="BB17" s="22">
        <f t="shared" si="2"/>
        <v>1</v>
      </c>
      <c r="BC17" s="22">
        <f t="shared" si="2"/>
        <v>1</v>
      </c>
      <c r="BD17" s="22">
        <f t="shared" si="2"/>
        <v>1</v>
      </c>
      <c r="BE17" s="22">
        <f t="shared" si="2"/>
        <v>1</v>
      </c>
      <c r="BF17" s="22">
        <f t="shared" si="2"/>
        <v>1</v>
      </c>
      <c r="BG17" s="24">
        <f t="shared" si="2"/>
        <v>1</v>
      </c>
      <c r="BH17" s="22" t="str">
        <f t="shared" si="26"/>
        <v>enet</v>
      </c>
    </row>
    <row r="18" spans="1:60" x14ac:dyDescent="0.25">
      <c r="A18" t="s">
        <v>83</v>
      </c>
      <c r="B18" t="str">
        <f t="shared" si="3"/>
        <v>Cube</v>
      </c>
      <c r="C18" s="15">
        <v>45.233788837682802</v>
      </c>
      <c r="D18" s="16">
        <v>45.209388365189596</v>
      </c>
      <c r="E18" s="16">
        <v>45.191629778617099</v>
      </c>
      <c r="F18" s="16">
        <v>41.5843745310424</v>
      </c>
      <c r="G18" s="16">
        <v>45.376080826782598</v>
      </c>
      <c r="H18" s="16">
        <v>39.0457883783886</v>
      </c>
      <c r="I18" s="16">
        <v>40.916893831999602</v>
      </c>
      <c r="J18" s="16">
        <v>44.075439453125</v>
      </c>
      <c r="K18" s="17">
        <v>31.129064559936499</v>
      </c>
      <c r="L18" s="3" t="s">
        <v>11</v>
      </c>
      <c r="M18">
        <v>44</v>
      </c>
      <c r="N18" s="1">
        <f t="shared" si="4"/>
        <v>1.2337888376828019</v>
      </c>
      <c r="O18" s="1">
        <f t="shared" si="5"/>
        <v>1.2093883651895965</v>
      </c>
      <c r="P18" s="1">
        <f t="shared" si="6"/>
        <v>1.1916297786170986</v>
      </c>
      <c r="Q18" s="1">
        <f t="shared" si="7"/>
        <v>2.4156254689576002</v>
      </c>
      <c r="R18" s="1">
        <f t="shared" si="8"/>
        <v>1.3760808267825979</v>
      </c>
      <c r="S18" s="1">
        <f t="shared" si="9"/>
        <v>4.9542116216113996</v>
      </c>
      <c r="T18" s="1">
        <f t="shared" si="10"/>
        <v>3.0831061680003984</v>
      </c>
      <c r="U18" s="1">
        <f t="shared" si="11"/>
        <v>7.5439453125E-2</v>
      </c>
      <c r="V18" s="1">
        <f t="shared" si="12"/>
        <v>12.870935440063501</v>
      </c>
      <c r="W18" s="13">
        <f t="shared" si="13"/>
        <v>7.5439453125E-2</v>
      </c>
      <c r="X18" s="8" t="str">
        <f t="shared" si="14"/>
        <v/>
      </c>
      <c r="Y18" s="9" t="str">
        <f t="shared" si="15"/>
        <v/>
      </c>
      <c r="Z18" s="9" t="str">
        <f t="shared" si="16"/>
        <v/>
      </c>
      <c r="AA18" s="9" t="str">
        <f t="shared" si="17"/>
        <v/>
      </c>
      <c r="AB18" s="9" t="str">
        <f t="shared" si="18"/>
        <v/>
      </c>
      <c r="AC18" s="9" t="str">
        <f t="shared" si="19"/>
        <v/>
      </c>
      <c r="AD18" s="9" t="str">
        <f t="shared" si="20"/>
        <v/>
      </c>
      <c r="AE18" s="9">
        <f t="shared" si="21"/>
        <v>1</v>
      </c>
      <c r="AF18" s="9" t="str">
        <f t="shared" si="22"/>
        <v/>
      </c>
      <c r="AG18" s="15">
        <f t="shared" si="23"/>
        <v>1</v>
      </c>
      <c r="AH18" s="16">
        <f t="shared" si="23"/>
        <v>1</v>
      </c>
      <c r="AI18" s="16">
        <f t="shared" si="23"/>
        <v>1</v>
      </c>
      <c r="AJ18" s="16">
        <f t="shared" si="23"/>
        <v>1</v>
      </c>
      <c r="AK18" s="16">
        <f t="shared" si="23"/>
        <v>1</v>
      </c>
      <c r="AL18" s="16">
        <f t="shared" si="23"/>
        <v>1</v>
      </c>
      <c r="AM18" s="16">
        <f t="shared" si="23"/>
        <v>1</v>
      </c>
      <c r="AN18" s="16">
        <f t="shared" si="23"/>
        <v>1</v>
      </c>
      <c r="AO18" s="17" t="str">
        <f t="shared" si="23"/>
        <v/>
      </c>
      <c r="AP18" s="23">
        <f t="shared" si="24"/>
        <v>1</v>
      </c>
      <c r="AQ18" s="22">
        <f t="shared" si="24"/>
        <v>1</v>
      </c>
      <c r="AR18" s="22">
        <f t="shared" si="24"/>
        <v>1</v>
      </c>
      <c r="AS18" s="22">
        <f t="shared" si="24"/>
        <v>1</v>
      </c>
      <c r="AT18" s="22">
        <f t="shared" si="24"/>
        <v>1</v>
      </c>
      <c r="AU18" s="22">
        <f t="shared" si="24"/>
        <v>1</v>
      </c>
      <c r="AV18" s="22">
        <f t="shared" si="24"/>
        <v>1</v>
      </c>
      <c r="AW18" s="22">
        <f t="shared" si="24"/>
        <v>1</v>
      </c>
      <c r="AX18" s="24" t="str">
        <f t="shared" si="24"/>
        <v/>
      </c>
      <c r="AY18" s="23">
        <f t="shared" si="25"/>
        <v>1</v>
      </c>
      <c r="AZ18" s="22">
        <f t="shared" si="25"/>
        <v>1</v>
      </c>
      <c r="BA18" s="22">
        <f t="shared" si="25"/>
        <v>1</v>
      </c>
      <c r="BB18" s="22">
        <f t="shared" si="25"/>
        <v>1</v>
      </c>
      <c r="BC18" s="22">
        <f t="shared" si="25"/>
        <v>1</v>
      </c>
      <c r="BD18" s="22">
        <f t="shared" si="25"/>
        <v>1</v>
      </c>
      <c r="BE18" s="22">
        <f t="shared" si="25"/>
        <v>1</v>
      </c>
      <c r="BF18" s="22">
        <f t="shared" si="25"/>
        <v>1</v>
      </c>
      <c r="BG18" s="24">
        <f t="shared" si="25"/>
        <v>1</v>
      </c>
      <c r="BH18" s="22" t="str">
        <f t="shared" si="26"/>
        <v>Cube</v>
      </c>
    </row>
    <row r="19" spans="1:60" x14ac:dyDescent="0.25">
      <c r="A19" t="s">
        <v>84</v>
      </c>
      <c r="B19" t="str">
        <f t="shared" si="3"/>
        <v>linReg</v>
      </c>
      <c r="C19" s="15">
        <v>44.670431123252698</v>
      </c>
      <c r="D19" s="16">
        <v>44.641467498754203</v>
      </c>
      <c r="E19" s="16">
        <v>44.635694603938497</v>
      </c>
      <c r="F19" s="16">
        <v>39.196428571428697</v>
      </c>
      <c r="G19" s="16">
        <v>52.2344609023597</v>
      </c>
      <c r="H19" s="16">
        <v>37.109198069799497</v>
      </c>
      <c r="I19" s="16">
        <v>33.237000292635202</v>
      </c>
      <c r="J19" s="16">
        <v>46.772239685058601</v>
      </c>
      <c r="K19" s="17">
        <v>46.683101654052699</v>
      </c>
      <c r="L19" s="3" t="s">
        <v>11</v>
      </c>
      <c r="M19">
        <v>45</v>
      </c>
      <c r="N19" s="1">
        <f t="shared" si="4"/>
        <v>0.3295688767473024</v>
      </c>
      <c r="O19" s="1">
        <f t="shared" si="5"/>
        <v>0.35853250124579716</v>
      </c>
      <c r="P19" s="1">
        <f t="shared" si="6"/>
        <v>0.36430539606150347</v>
      </c>
      <c r="Q19" s="1">
        <f t="shared" si="7"/>
        <v>5.8035714285713027</v>
      </c>
      <c r="R19" s="1">
        <f t="shared" si="8"/>
        <v>7.2344609023597002</v>
      </c>
      <c r="S19" s="1">
        <f t="shared" si="9"/>
        <v>7.890801930200503</v>
      </c>
      <c r="T19" s="1">
        <f t="shared" si="10"/>
        <v>11.762999707364798</v>
      </c>
      <c r="U19" s="1">
        <f t="shared" si="11"/>
        <v>1.7722396850586009</v>
      </c>
      <c r="V19" s="1">
        <f t="shared" si="12"/>
        <v>1.6831016540526988</v>
      </c>
      <c r="W19" s="13">
        <f t="shared" si="13"/>
        <v>0.3295688767473024</v>
      </c>
      <c r="X19" s="8">
        <f t="shared" si="14"/>
        <v>1</v>
      </c>
      <c r="Y19" s="9" t="str">
        <f t="shared" si="15"/>
        <v/>
      </c>
      <c r="Z19" s="9" t="str">
        <f t="shared" si="16"/>
        <v/>
      </c>
      <c r="AA19" s="9" t="str">
        <f t="shared" si="17"/>
        <v/>
      </c>
      <c r="AB19" s="9" t="str">
        <f t="shared" si="18"/>
        <v/>
      </c>
      <c r="AC19" s="9" t="str">
        <f t="shared" si="19"/>
        <v/>
      </c>
      <c r="AD19" s="9" t="str">
        <f t="shared" si="20"/>
        <v/>
      </c>
      <c r="AE19" s="9" t="str">
        <f t="shared" si="21"/>
        <v/>
      </c>
      <c r="AF19" s="9" t="str">
        <f t="shared" si="22"/>
        <v/>
      </c>
      <c r="AG19" s="15">
        <f t="shared" si="23"/>
        <v>1</v>
      </c>
      <c r="AH19" s="16">
        <f t="shared" si="23"/>
        <v>1</v>
      </c>
      <c r="AI19" s="16">
        <f t="shared" si="23"/>
        <v>1</v>
      </c>
      <c r="AJ19" s="16" t="str">
        <f t="shared" si="23"/>
        <v/>
      </c>
      <c r="AK19" s="16" t="str">
        <f t="shared" si="23"/>
        <v/>
      </c>
      <c r="AL19" s="16" t="str">
        <f t="shared" si="23"/>
        <v/>
      </c>
      <c r="AM19" s="16" t="str">
        <f t="shared" si="23"/>
        <v/>
      </c>
      <c r="AN19" s="16">
        <f t="shared" si="23"/>
        <v>1</v>
      </c>
      <c r="AO19" s="17">
        <f t="shared" si="23"/>
        <v>1</v>
      </c>
      <c r="AP19" s="23">
        <f t="shared" si="24"/>
        <v>1</v>
      </c>
      <c r="AQ19" s="22">
        <f t="shared" si="24"/>
        <v>1</v>
      </c>
      <c r="AR19" s="22">
        <f t="shared" si="24"/>
        <v>1</v>
      </c>
      <c r="AS19" s="22">
        <f t="shared" si="24"/>
        <v>1</v>
      </c>
      <c r="AT19" s="22">
        <f t="shared" si="24"/>
        <v>1</v>
      </c>
      <c r="AU19" s="22">
        <f t="shared" si="24"/>
        <v>1</v>
      </c>
      <c r="AV19" s="22" t="str">
        <f t="shared" si="24"/>
        <v/>
      </c>
      <c r="AW19" s="22">
        <f t="shared" si="24"/>
        <v>1</v>
      </c>
      <c r="AX19" s="24">
        <f t="shared" si="24"/>
        <v>1</v>
      </c>
      <c r="AY19" s="23">
        <f t="shared" si="25"/>
        <v>1</v>
      </c>
      <c r="AZ19" s="22">
        <f t="shared" si="25"/>
        <v>1</v>
      </c>
      <c r="BA19" s="22">
        <f t="shared" si="25"/>
        <v>1</v>
      </c>
      <c r="BB19" s="22">
        <f t="shared" si="25"/>
        <v>1</v>
      </c>
      <c r="BC19" s="22">
        <f t="shared" si="25"/>
        <v>1</v>
      </c>
      <c r="BD19" s="22">
        <f t="shared" si="25"/>
        <v>1</v>
      </c>
      <c r="BE19" s="22">
        <f t="shared" si="25"/>
        <v>1</v>
      </c>
      <c r="BF19" s="22">
        <f t="shared" si="25"/>
        <v>1</v>
      </c>
      <c r="BG19" s="24">
        <f t="shared" si="25"/>
        <v>1</v>
      </c>
      <c r="BH19" s="22" t="str">
        <f t="shared" si="26"/>
        <v>linReg</v>
      </c>
    </row>
    <row r="20" spans="1:60" x14ac:dyDescent="0.25">
      <c r="A20" t="s">
        <v>85</v>
      </c>
      <c r="B20" t="str">
        <f t="shared" si="3"/>
        <v>MARS</v>
      </c>
      <c r="C20" s="15">
        <v>29.314003785831499</v>
      </c>
      <c r="D20" s="16">
        <v>29.285616640644001</v>
      </c>
      <c r="E20" s="16">
        <v>29.300933233501802</v>
      </c>
      <c r="F20" s="16">
        <v>25.623905353849</v>
      </c>
      <c r="G20" s="16">
        <v>32.9326299255438</v>
      </c>
      <c r="H20" s="16">
        <v>26.161514144641</v>
      </c>
      <c r="I20" s="16">
        <v>26.943850400566799</v>
      </c>
      <c r="J20" s="16">
        <v>26.132240295410199</v>
      </c>
      <c r="K20" s="17">
        <v>29.9955444335938</v>
      </c>
      <c r="L20" s="3" t="s">
        <v>11</v>
      </c>
      <c r="M20">
        <v>23</v>
      </c>
      <c r="N20" s="1">
        <f t="shared" si="4"/>
        <v>6.314003785831499</v>
      </c>
      <c r="O20" s="1">
        <f t="shared" si="5"/>
        <v>6.2856166406440011</v>
      </c>
      <c r="P20" s="1">
        <f t="shared" si="6"/>
        <v>6.3009332335018016</v>
      </c>
      <c r="Q20" s="1">
        <f t="shared" si="7"/>
        <v>2.6239053538490005</v>
      </c>
      <c r="R20" s="1">
        <f t="shared" si="8"/>
        <v>9.9326299255438002</v>
      </c>
      <c r="S20" s="1">
        <f t="shared" si="9"/>
        <v>3.161514144641</v>
      </c>
      <c r="T20" s="1">
        <f t="shared" si="10"/>
        <v>3.9438504005667987</v>
      </c>
      <c r="U20" s="1">
        <f t="shared" si="11"/>
        <v>3.1322402954101989</v>
      </c>
      <c r="V20" s="1">
        <f t="shared" si="12"/>
        <v>6.9955444335937997</v>
      </c>
      <c r="W20" s="13">
        <f t="shared" si="13"/>
        <v>2.6239053538490005</v>
      </c>
      <c r="X20" s="8" t="str">
        <f t="shared" si="14"/>
        <v/>
      </c>
      <c r="Y20" s="9" t="str">
        <f t="shared" si="15"/>
        <v/>
      </c>
      <c r="Z20" s="9" t="str">
        <f t="shared" si="16"/>
        <v/>
      </c>
      <c r="AA20" s="9">
        <f t="shared" si="17"/>
        <v>1</v>
      </c>
      <c r="AB20" s="9" t="str">
        <f t="shared" si="18"/>
        <v/>
      </c>
      <c r="AC20" s="9" t="str">
        <f t="shared" si="19"/>
        <v/>
      </c>
      <c r="AD20" s="9" t="str">
        <f t="shared" si="20"/>
        <v/>
      </c>
      <c r="AE20" s="9" t="str">
        <f t="shared" si="21"/>
        <v/>
      </c>
      <c r="AF20" s="9" t="str">
        <f t="shared" si="22"/>
        <v/>
      </c>
      <c r="AG20" s="15" t="str">
        <f t="shared" si="23"/>
        <v/>
      </c>
      <c r="AH20" s="16" t="str">
        <f t="shared" si="23"/>
        <v/>
      </c>
      <c r="AI20" s="16" t="str">
        <f t="shared" si="23"/>
        <v/>
      </c>
      <c r="AJ20" s="16">
        <f t="shared" si="23"/>
        <v>1</v>
      </c>
      <c r="AK20" s="16" t="str">
        <f t="shared" si="23"/>
        <v/>
      </c>
      <c r="AL20" s="16">
        <f t="shared" si="23"/>
        <v>1</v>
      </c>
      <c r="AM20" s="16">
        <f t="shared" si="23"/>
        <v>1</v>
      </c>
      <c r="AN20" s="16">
        <f t="shared" si="23"/>
        <v>1</v>
      </c>
      <c r="AO20" s="17" t="str">
        <f t="shared" si="23"/>
        <v/>
      </c>
      <c r="AP20" s="23">
        <f t="shared" si="24"/>
        <v>1</v>
      </c>
      <c r="AQ20" s="22">
        <f t="shared" si="24"/>
        <v>1</v>
      </c>
      <c r="AR20" s="22">
        <f t="shared" si="24"/>
        <v>1</v>
      </c>
      <c r="AS20" s="22">
        <f t="shared" si="24"/>
        <v>1</v>
      </c>
      <c r="AT20" s="22">
        <f t="shared" si="24"/>
        <v>1</v>
      </c>
      <c r="AU20" s="22">
        <f t="shared" si="24"/>
        <v>1</v>
      </c>
      <c r="AV20" s="22">
        <f t="shared" si="24"/>
        <v>1</v>
      </c>
      <c r="AW20" s="22">
        <f t="shared" si="24"/>
        <v>1</v>
      </c>
      <c r="AX20" s="24">
        <f t="shared" si="24"/>
        <v>1</v>
      </c>
      <c r="AY20" s="23">
        <f t="shared" si="25"/>
        <v>1</v>
      </c>
      <c r="AZ20" s="22">
        <f t="shared" si="25"/>
        <v>1</v>
      </c>
      <c r="BA20" s="22">
        <f t="shared" si="25"/>
        <v>1</v>
      </c>
      <c r="BB20" s="22">
        <f t="shared" si="25"/>
        <v>1</v>
      </c>
      <c r="BC20" s="22">
        <f t="shared" si="25"/>
        <v>1</v>
      </c>
      <c r="BD20" s="22">
        <f t="shared" si="25"/>
        <v>1</v>
      </c>
      <c r="BE20" s="22">
        <f t="shared" si="25"/>
        <v>1</v>
      </c>
      <c r="BF20" s="22">
        <f t="shared" si="25"/>
        <v>1</v>
      </c>
      <c r="BG20" s="24">
        <f t="shared" si="25"/>
        <v>1</v>
      </c>
      <c r="BH20" s="22" t="str">
        <f t="shared" si="26"/>
        <v>MARS</v>
      </c>
    </row>
    <row r="21" spans="1:60" x14ac:dyDescent="0.25">
      <c r="A21" t="s">
        <v>86</v>
      </c>
      <c r="B21" t="str">
        <f t="shared" si="3"/>
        <v>rf</v>
      </c>
      <c r="C21" s="15">
        <v>80.603742035986201</v>
      </c>
      <c r="D21" s="16">
        <v>80.548276325718206</v>
      </c>
      <c r="E21" s="16">
        <v>79.744605800899606</v>
      </c>
      <c r="F21" s="16">
        <v>83.673660245328506</v>
      </c>
      <c r="G21" s="16">
        <v>73.342401922487198</v>
      </c>
      <c r="H21" s="16">
        <v>49.133870223596404</v>
      </c>
      <c r="I21" s="16">
        <v>38.529545465302299</v>
      </c>
      <c r="J21" s="16">
        <v>41.577838897705099</v>
      </c>
      <c r="K21" s="17">
        <v>76.481857299804702</v>
      </c>
      <c r="L21" s="3" t="s">
        <v>11</v>
      </c>
      <c r="M21">
        <v>48</v>
      </c>
      <c r="N21" s="1">
        <f t="shared" si="4"/>
        <v>32.603742035986201</v>
      </c>
      <c r="O21" s="1">
        <f t="shared" si="5"/>
        <v>32.548276325718206</v>
      </c>
      <c r="P21" s="1">
        <f t="shared" si="6"/>
        <v>31.744605800899606</v>
      </c>
      <c r="Q21" s="1">
        <f t="shared" si="7"/>
        <v>35.673660245328506</v>
      </c>
      <c r="R21" s="1">
        <f t="shared" si="8"/>
        <v>25.342401922487198</v>
      </c>
      <c r="S21" s="1">
        <f t="shared" si="9"/>
        <v>1.1338702235964035</v>
      </c>
      <c r="T21" s="1">
        <f t="shared" si="10"/>
        <v>9.4704545346977014</v>
      </c>
      <c r="U21" s="1">
        <f t="shared" si="11"/>
        <v>6.4221611022949006</v>
      </c>
      <c r="V21" s="1">
        <f t="shared" si="12"/>
        <v>28.481857299804702</v>
      </c>
      <c r="W21" s="13">
        <f t="shared" si="13"/>
        <v>1.1338702235964035</v>
      </c>
      <c r="X21" s="8" t="str">
        <f t="shared" si="14"/>
        <v/>
      </c>
      <c r="Y21" s="9" t="str">
        <f t="shared" si="15"/>
        <v/>
      </c>
      <c r="Z21" s="9" t="str">
        <f t="shared" si="16"/>
        <v/>
      </c>
      <c r="AA21" s="9" t="str">
        <f t="shared" si="17"/>
        <v/>
      </c>
      <c r="AB21" s="9" t="str">
        <f t="shared" si="18"/>
        <v/>
      </c>
      <c r="AC21" s="9">
        <f t="shared" si="19"/>
        <v>1</v>
      </c>
      <c r="AD21" s="9" t="str">
        <f t="shared" si="20"/>
        <v/>
      </c>
      <c r="AE21" s="9" t="str">
        <f t="shared" si="21"/>
        <v/>
      </c>
      <c r="AF21" s="9" t="str">
        <f t="shared" si="22"/>
        <v/>
      </c>
      <c r="AG21" s="15" t="str">
        <f t="shared" si="23"/>
        <v/>
      </c>
      <c r="AH21" s="16" t="str">
        <f t="shared" si="23"/>
        <v/>
      </c>
      <c r="AI21" s="16" t="str">
        <f t="shared" si="23"/>
        <v/>
      </c>
      <c r="AJ21" s="16" t="str">
        <f t="shared" si="23"/>
        <v/>
      </c>
      <c r="AK21" s="16" t="str">
        <f t="shared" si="23"/>
        <v/>
      </c>
      <c r="AL21" s="16">
        <f t="shared" si="23"/>
        <v>1</v>
      </c>
      <c r="AM21" s="16" t="str">
        <f t="shared" si="23"/>
        <v/>
      </c>
      <c r="AN21" s="16" t="str">
        <f t="shared" si="23"/>
        <v/>
      </c>
      <c r="AO21" s="17" t="str">
        <f t="shared" si="23"/>
        <v/>
      </c>
      <c r="AP21" s="23" t="str">
        <f t="shared" si="24"/>
        <v/>
      </c>
      <c r="AQ21" s="22" t="str">
        <f t="shared" si="24"/>
        <v/>
      </c>
      <c r="AR21" s="22" t="str">
        <f t="shared" si="24"/>
        <v/>
      </c>
      <c r="AS21" s="22" t="str">
        <f t="shared" si="24"/>
        <v/>
      </c>
      <c r="AT21" s="22" t="str">
        <f t="shared" si="24"/>
        <v/>
      </c>
      <c r="AU21" s="22">
        <f t="shared" si="24"/>
        <v>1</v>
      </c>
      <c r="AV21" s="22">
        <f t="shared" si="24"/>
        <v>1</v>
      </c>
      <c r="AW21" s="22">
        <f t="shared" si="24"/>
        <v>1</v>
      </c>
      <c r="AX21" s="24" t="str">
        <f t="shared" si="24"/>
        <v/>
      </c>
      <c r="AY21" s="23" t="str">
        <f t="shared" si="25"/>
        <v/>
      </c>
      <c r="AZ21" s="22" t="str">
        <f t="shared" si="25"/>
        <v/>
      </c>
      <c r="BA21" s="22" t="str">
        <f t="shared" si="25"/>
        <v/>
      </c>
      <c r="BB21" s="22" t="str">
        <f t="shared" si="25"/>
        <v/>
      </c>
      <c r="BC21" s="22" t="str">
        <f t="shared" si="25"/>
        <v/>
      </c>
      <c r="BD21" s="22">
        <f t="shared" si="25"/>
        <v>1</v>
      </c>
      <c r="BE21" s="22">
        <f t="shared" si="25"/>
        <v>1</v>
      </c>
      <c r="BF21" s="22">
        <f t="shared" si="25"/>
        <v>1</v>
      </c>
      <c r="BG21" s="24" t="str">
        <f t="shared" si="25"/>
        <v/>
      </c>
      <c r="BH21" s="22" t="str">
        <f t="shared" si="26"/>
        <v>rf</v>
      </c>
    </row>
    <row r="22" spans="1:60" x14ac:dyDescent="0.25">
      <c r="A22" t="s">
        <v>87</v>
      </c>
      <c r="B22" t="str">
        <f t="shared" si="3"/>
        <v>Cube</v>
      </c>
      <c r="C22" s="15">
        <v>39.738937394057501</v>
      </c>
      <c r="D22" s="16">
        <v>39.714607406532899</v>
      </c>
      <c r="E22" s="16">
        <v>39.768487860831002</v>
      </c>
      <c r="F22" s="16">
        <v>38.5486602453283</v>
      </c>
      <c r="G22" s="16">
        <v>33.863671238168301</v>
      </c>
      <c r="H22" s="16">
        <v>38.226029091334098</v>
      </c>
      <c r="I22" s="16">
        <v>42.566482971555899</v>
      </c>
      <c r="J22" s="16">
        <v>43.368240356445298</v>
      </c>
      <c r="K22" s="17">
        <v>39.610679626464801</v>
      </c>
      <c r="L22" s="3" t="s">
        <v>11</v>
      </c>
      <c r="M22">
        <v>59</v>
      </c>
      <c r="N22" s="1">
        <f t="shared" si="4"/>
        <v>19.261062605942499</v>
      </c>
      <c r="O22" s="1">
        <f t="shared" si="5"/>
        <v>19.285392593467101</v>
      </c>
      <c r="P22" s="1">
        <f t="shared" si="6"/>
        <v>19.231512139168998</v>
      </c>
      <c r="Q22" s="1">
        <f t="shared" si="7"/>
        <v>20.4513397546717</v>
      </c>
      <c r="R22" s="1">
        <f t="shared" si="8"/>
        <v>25.136328761831699</v>
      </c>
      <c r="S22" s="1">
        <f t="shared" si="9"/>
        <v>20.773970908665902</v>
      </c>
      <c r="T22" s="1">
        <f t="shared" si="10"/>
        <v>16.433517028444101</v>
      </c>
      <c r="U22" s="1">
        <f t="shared" si="11"/>
        <v>15.631759643554702</v>
      </c>
      <c r="V22" s="1">
        <f>IF(L22="Running",ABS(M22-K22),"")</f>
        <v>19.389320373535199</v>
      </c>
      <c r="W22" s="13">
        <f t="shared" si="13"/>
        <v>15.631759643554702</v>
      </c>
      <c r="X22" s="8" t="str">
        <f t="shared" si="14"/>
        <v/>
      </c>
      <c r="Y22" s="9" t="str">
        <f t="shared" si="15"/>
        <v/>
      </c>
      <c r="Z22" s="9" t="str">
        <f t="shared" si="16"/>
        <v/>
      </c>
      <c r="AA22" s="9" t="str">
        <f t="shared" si="17"/>
        <v/>
      </c>
      <c r="AB22" s="9" t="str">
        <f t="shared" si="18"/>
        <v/>
      </c>
      <c r="AC22" s="9" t="str">
        <f t="shared" si="19"/>
        <v/>
      </c>
      <c r="AD22" s="9" t="str">
        <f t="shared" si="20"/>
        <v/>
      </c>
      <c r="AE22" s="9">
        <f t="shared" si="21"/>
        <v>1</v>
      </c>
      <c r="AF22" s="9" t="str">
        <f t="shared" si="22"/>
        <v/>
      </c>
      <c r="AG22" s="15" t="str">
        <f t="shared" si="23"/>
        <v/>
      </c>
      <c r="AH22" s="16" t="str">
        <f t="shared" si="23"/>
        <v/>
      </c>
      <c r="AI22" s="16" t="str">
        <f t="shared" si="23"/>
        <v/>
      </c>
      <c r="AJ22" s="16" t="str">
        <f t="shared" si="23"/>
        <v/>
      </c>
      <c r="AK22" s="16" t="str">
        <f t="shared" si="23"/>
        <v/>
      </c>
      <c r="AL22" s="16" t="str">
        <f t="shared" si="23"/>
        <v/>
      </c>
      <c r="AM22" s="16" t="str">
        <f t="shared" si="23"/>
        <v/>
      </c>
      <c r="AN22" s="16" t="str">
        <f t="shared" si="23"/>
        <v/>
      </c>
      <c r="AO22" s="17" t="str">
        <f t="shared" si="23"/>
        <v/>
      </c>
      <c r="AP22" s="23" t="str">
        <f t="shared" si="24"/>
        <v/>
      </c>
      <c r="AQ22" s="22" t="str">
        <f t="shared" si="24"/>
        <v/>
      </c>
      <c r="AR22" s="22" t="str">
        <f t="shared" si="24"/>
        <v/>
      </c>
      <c r="AS22" s="22" t="str">
        <f t="shared" si="24"/>
        <v/>
      </c>
      <c r="AT22" s="22" t="str">
        <f t="shared" si="24"/>
        <v/>
      </c>
      <c r="AU22" s="22" t="str">
        <f t="shared" si="24"/>
        <v/>
      </c>
      <c r="AV22" s="22" t="str">
        <f t="shared" si="24"/>
        <v/>
      </c>
      <c r="AW22" s="22" t="str">
        <f t="shared" si="24"/>
        <v/>
      </c>
      <c r="AX22" s="24" t="str">
        <f t="shared" si="24"/>
        <v/>
      </c>
      <c r="AY22" s="23" t="str">
        <f t="shared" si="25"/>
        <v/>
      </c>
      <c r="AZ22" s="22" t="str">
        <f t="shared" si="25"/>
        <v/>
      </c>
      <c r="BA22" s="22" t="str">
        <f t="shared" si="25"/>
        <v/>
      </c>
      <c r="BB22" s="22" t="str">
        <f t="shared" si="25"/>
        <v/>
      </c>
      <c r="BC22" s="22" t="str">
        <f t="shared" si="25"/>
        <v/>
      </c>
      <c r="BD22" s="22" t="str">
        <f t="shared" si="25"/>
        <v/>
      </c>
      <c r="BE22" s="22" t="str">
        <f t="shared" si="25"/>
        <v/>
      </c>
      <c r="BF22" s="22" t="str">
        <f t="shared" si="25"/>
        <v/>
      </c>
      <c r="BG22" s="24" t="str">
        <f t="shared" si="25"/>
        <v/>
      </c>
      <c r="BH22" s="22" t="str">
        <f t="shared" si="26"/>
        <v>Cube</v>
      </c>
    </row>
    <row r="23" spans="1:60" x14ac:dyDescent="0.25">
      <c r="A23" t="s">
        <v>88</v>
      </c>
      <c r="B23" t="str">
        <f t="shared" si="3"/>
        <v>rf</v>
      </c>
      <c r="C23" s="15">
        <v>80.712246964307894</v>
      </c>
      <c r="D23" s="16">
        <v>80.707799532585099</v>
      </c>
      <c r="E23" s="16">
        <v>80.734248810385495</v>
      </c>
      <c r="F23" s="16">
        <v>81.529738205774194</v>
      </c>
      <c r="G23" s="16">
        <v>62.985370910201702</v>
      </c>
      <c r="H23" s="16">
        <v>62.460952393125197</v>
      </c>
      <c r="I23" s="16">
        <v>72.613297810936302</v>
      </c>
      <c r="J23" s="16">
        <v>71.874641418457003</v>
      </c>
      <c r="K23" s="17">
        <v>38.790935516357401</v>
      </c>
      <c r="L23" s="3" t="s">
        <v>11</v>
      </c>
      <c r="M23">
        <v>52</v>
      </c>
      <c r="N23" s="1">
        <f t="shared" si="4"/>
        <v>28.712246964307894</v>
      </c>
      <c r="O23" s="1">
        <f t="shared" si="5"/>
        <v>28.707799532585099</v>
      </c>
      <c r="P23" s="1">
        <f t="shared" si="6"/>
        <v>28.734248810385495</v>
      </c>
      <c r="Q23" s="1">
        <f t="shared" si="7"/>
        <v>29.529738205774194</v>
      </c>
      <c r="R23" s="1">
        <f t="shared" si="8"/>
        <v>10.985370910201702</v>
      </c>
      <c r="S23" s="1">
        <f t="shared" si="9"/>
        <v>10.460952393125197</v>
      </c>
      <c r="T23" s="1">
        <f t="shared" si="10"/>
        <v>20.613297810936302</v>
      </c>
      <c r="U23" s="1">
        <f t="shared" si="11"/>
        <v>19.874641418457003</v>
      </c>
      <c r="V23" s="1">
        <f t="shared" si="12"/>
        <v>13.209064483642599</v>
      </c>
      <c r="W23" s="13">
        <f t="shared" si="13"/>
        <v>10.460952393125197</v>
      </c>
      <c r="X23" s="8" t="str">
        <f t="shared" si="14"/>
        <v/>
      </c>
      <c r="Y23" s="9" t="str">
        <f t="shared" si="15"/>
        <v/>
      </c>
      <c r="Z23" s="9" t="str">
        <f t="shared" si="16"/>
        <v/>
      </c>
      <c r="AA23" s="9" t="str">
        <f t="shared" si="17"/>
        <v/>
      </c>
      <c r="AB23" s="9" t="str">
        <f t="shared" si="18"/>
        <v/>
      </c>
      <c r="AC23" s="9">
        <f t="shared" si="19"/>
        <v>1</v>
      </c>
      <c r="AD23" s="9" t="str">
        <f t="shared" si="20"/>
        <v/>
      </c>
      <c r="AE23" s="9" t="str">
        <f t="shared" si="21"/>
        <v/>
      </c>
      <c r="AF23" s="9" t="str">
        <f t="shared" si="22"/>
        <v/>
      </c>
      <c r="AG23" s="15" t="str">
        <f t="shared" si="23"/>
        <v/>
      </c>
      <c r="AH23" s="16" t="str">
        <f t="shared" si="23"/>
        <v/>
      </c>
      <c r="AI23" s="16" t="str">
        <f t="shared" si="23"/>
        <v/>
      </c>
      <c r="AJ23" s="16" t="str">
        <f t="shared" si="23"/>
        <v/>
      </c>
      <c r="AK23" s="16" t="str">
        <f t="shared" si="23"/>
        <v/>
      </c>
      <c r="AL23" s="16" t="str">
        <f t="shared" si="23"/>
        <v/>
      </c>
      <c r="AM23" s="16" t="str">
        <f t="shared" si="23"/>
        <v/>
      </c>
      <c r="AN23" s="16" t="str">
        <f t="shared" si="23"/>
        <v/>
      </c>
      <c r="AO23" s="17" t="str">
        <f t="shared" si="23"/>
        <v/>
      </c>
      <c r="AP23" s="23" t="str">
        <f t="shared" si="24"/>
        <v/>
      </c>
      <c r="AQ23" s="22" t="str">
        <f t="shared" si="24"/>
        <v/>
      </c>
      <c r="AR23" s="22" t="str">
        <f t="shared" si="24"/>
        <v/>
      </c>
      <c r="AS23" s="22" t="str">
        <f t="shared" si="24"/>
        <v/>
      </c>
      <c r="AT23" s="22" t="str">
        <f t="shared" si="24"/>
        <v/>
      </c>
      <c r="AU23" s="22" t="str">
        <f t="shared" si="24"/>
        <v/>
      </c>
      <c r="AV23" s="22" t="str">
        <f t="shared" si="24"/>
        <v/>
      </c>
      <c r="AW23" s="22" t="str">
        <f t="shared" si="24"/>
        <v/>
      </c>
      <c r="AX23" s="24" t="str">
        <f t="shared" si="24"/>
        <v/>
      </c>
      <c r="AY23" s="23" t="str">
        <f t="shared" si="25"/>
        <v/>
      </c>
      <c r="AZ23" s="22" t="str">
        <f t="shared" si="25"/>
        <v/>
      </c>
      <c r="BA23" s="22" t="str">
        <f t="shared" si="25"/>
        <v/>
      </c>
      <c r="BB23" s="22" t="str">
        <f t="shared" si="25"/>
        <v/>
      </c>
      <c r="BC23" s="22">
        <f t="shared" si="25"/>
        <v>1</v>
      </c>
      <c r="BD23" s="22">
        <f t="shared" si="25"/>
        <v>1</v>
      </c>
      <c r="BE23" s="22" t="str">
        <f t="shared" si="25"/>
        <v/>
      </c>
      <c r="BF23" s="22" t="str">
        <f t="shared" si="25"/>
        <v/>
      </c>
      <c r="BG23" s="24">
        <f t="shared" si="25"/>
        <v>1</v>
      </c>
      <c r="BH23" s="22" t="str">
        <f t="shared" si="26"/>
        <v>rf</v>
      </c>
    </row>
    <row r="24" spans="1:60" x14ac:dyDescent="0.25">
      <c r="A24" t="s">
        <v>89</v>
      </c>
      <c r="B24" t="str">
        <f t="shared" si="3"/>
        <v>enet</v>
      </c>
      <c r="C24" s="15">
        <v>57.5136321421462</v>
      </c>
      <c r="D24" s="16">
        <v>57.4917837377862</v>
      </c>
      <c r="E24" s="16">
        <v>57.4553653157326</v>
      </c>
      <c r="F24" s="16">
        <v>53.102231673899396</v>
      </c>
      <c r="G24" s="16">
        <v>62.7716137953444</v>
      </c>
      <c r="H24" s="16">
        <v>61.655137255669302</v>
      </c>
      <c r="I24" s="16">
        <v>42.476362554517003</v>
      </c>
      <c r="J24" s="16">
        <v>48.409839630127003</v>
      </c>
      <c r="K24" s="17">
        <v>43.752529144287102</v>
      </c>
      <c r="L24" s="3" t="s">
        <v>11</v>
      </c>
      <c r="M24">
        <v>56</v>
      </c>
      <c r="N24" s="1">
        <f t="shared" si="4"/>
        <v>1.5136321421462</v>
      </c>
      <c r="O24" s="1">
        <f t="shared" si="5"/>
        <v>1.4917837377862</v>
      </c>
      <c r="P24" s="1">
        <f t="shared" si="6"/>
        <v>1.4553653157325996</v>
      </c>
      <c r="Q24" s="1">
        <f t="shared" si="7"/>
        <v>2.8977683261006035</v>
      </c>
      <c r="R24" s="1">
        <f t="shared" si="8"/>
        <v>6.7716137953444004</v>
      </c>
      <c r="S24" s="1">
        <f t="shared" si="9"/>
        <v>5.6551372556693025</v>
      </c>
      <c r="T24" s="1">
        <f t="shared" si="10"/>
        <v>13.523637445482997</v>
      </c>
      <c r="U24" s="1">
        <f t="shared" si="11"/>
        <v>7.5901603698729971</v>
      </c>
      <c r="V24" s="1">
        <f t="shared" si="12"/>
        <v>12.247470855712898</v>
      </c>
      <c r="W24" s="13">
        <f t="shared" si="13"/>
        <v>1.4553653157325996</v>
      </c>
      <c r="X24" s="8" t="str">
        <f t="shared" si="14"/>
        <v/>
      </c>
      <c r="Y24" s="9" t="str">
        <f t="shared" si="15"/>
        <v/>
      </c>
      <c r="Z24" s="9">
        <f t="shared" si="16"/>
        <v>1</v>
      </c>
      <c r="AA24" s="9" t="str">
        <f t="shared" si="17"/>
        <v/>
      </c>
      <c r="AB24" s="9" t="str">
        <f t="shared" si="18"/>
        <v/>
      </c>
      <c r="AC24" s="9" t="str">
        <f t="shared" si="19"/>
        <v/>
      </c>
      <c r="AD24" s="9" t="str">
        <f t="shared" si="20"/>
        <v/>
      </c>
      <c r="AE24" s="9" t="str">
        <f t="shared" si="21"/>
        <v/>
      </c>
      <c r="AF24" s="9" t="str">
        <f t="shared" si="22"/>
        <v/>
      </c>
      <c r="AG24" s="15">
        <f t="shared" si="23"/>
        <v>1</v>
      </c>
      <c r="AH24" s="16">
        <f t="shared" si="23"/>
        <v>1</v>
      </c>
      <c r="AI24" s="16">
        <f t="shared" si="23"/>
        <v>1</v>
      </c>
      <c r="AJ24" s="16">
        <f t="shared" si="23"/>
        <v>1</v>
      </c>
      <c r="AK24" s="16" t="str">
        <f t="shared" si="23"/>
        <v/>
      </c>
      <c r="AL24" s="16" t="str">
        <f t="shared" si="23"/>
        <v/>
      </c>
      <c r="AM24" s="16" t="str">
        <f t="shared" si="23"/>
        <v/>
      </c>
      <c r="AN24" s="16" t="str">
        <f t="shared" si="23"/>
        <v/>
      </c>
      <c r="AO24" s="17" t="str">
        <f t="shared" si="23"/>
        <v/>
      </c>
      <c r="AP24" s="23">
        <f t="shared" si="24"/>
        <v>1</v>
      </c>
      <c r="AQ24" s="22">
        <f t="shared" si="24"/>
        <v>1</v>
      </c>
      <c r="AR24" s="22">
        <f t="shared" si="24"/>
        <v>1</v>
      </c>
      <c r="AS24" s="22">
        <f t="shared" si="24"/>
        <v>1</v>
      </c>
      <c r="AT24" s="22">
        <f t="shared" si="24"/>
        <v>1</v>
      </c>
      <c r="AU24" s="22">
        <f t="shared" si="24"/>
        <v>1</v>
      </c>
      <c r="AV24" s="22" t="str">
        <f t="shared" si="24"/>
        <v/>
      </c>
      <c r="AW24" s="22">
        <f t="shared" si="24"/>
        <v>1</v>
      </c>
      <c r="AX24" s="24" t="str">
        <f t="shared" si="24"/>
        <v/>
      </c>
      <c r="AY24" s="23">
        <f t="shared" si="25"/>
        <v>1</v>
      </c>
      <c r="AZ24" s="22">
        <f t="shared" si="25"/>
        <v>1</v>
      </c>
      <c r="BA24" s="22">
        <f t="shared" si="25"/>
        <v>1</v>
      </c>
      <c r="BB24" s="22">
        <f t="shared" si="25"/>
        <v>1</v>
      </c>
      <c r="BC24" s="22">
        <f t="shared" si="25"/>
        <v>1</v>
      </c>
      <c r="BD24" s="22">
        <f t="shared" si="25"/>
        <v>1</v>
      </c>
      <c r="BE24" s="22">
        <f t="shared" si="25"/>
        <v>1</v>
      </c>
      <c r="BF24" s="22">
        <f t="shared" si="25"/>
        <v>1</v>
      </c>
      <c r="BG24" s="24">
        <f t="shared" si="25"/>
        <v>1</v>
      </c>
      <c r="BH24" s="22" t="str">
        <f t="shared" si="26"/>
        <v>enet</v>
      </c>
    </row>
    <row r="25" spans="1:60" x14ac:dyDescent="0.25">
      <c r="A25" t="s">
        <v>90</v>
      </c>
      <c r="B25" t="str">
        <f t="shared" si="3"/>
        <v>svm</v>
      </c>
      <c r="C25" s="15">
        <v>21.352270660250198</v>
      </c>
      <c r="D25" s="16">
        <v>21.331898410177601</v>
      </c>
      <c r="E25" s="16">
        <v>21.374256948183302</v>
      </c>
      <c r="F25" s="16">
        <v>25.623905353849</v>
      </c>
      <c r="G25" s="16">
        <v>18.172320640379102</v>
      </c>
      <c r="H25" s="16">
        <v>19.7344258673015</v>
      </c>
      <c r="I25" s="16">
        <v>25.200279038172901</v>
      </c>
      <c r="J25" s="16">
        <v>27.48583984375</v>
      </c>
      <c r="K25" s="17">
        <v>21.195102691650401</v>
      </c>
      <c r="L25" s="3" t="s">
        <v>11</v>
      </c>
      <c r="M25">
        <v>11</v>
      </c>
      <c r="N25" s="1">
        <f t="shared" si="4"/>
        <v>10.352270660250198</v>
      </c>
      <c r="O25" s="1">
        <f t="shared" si="5"/>
        <v>10.331898410177601</v>
      </c>
      <c r="P25" s="1">
        <f t="shared" si="6"/>
        <v>10.374256948183302</v>
      </c>
      <c r="Q25" s="1">
        <f t="shared" si="7"/>
        <v>14.623905353849</v>
      </c>
      <c r="R25" s="1">
        <f t="shared" si="8"/>
        <v>7.1723206403791018</v>
      </c>
      <c r="S25" s="1">
        <f t="shared" si="9"/>
        <v>8.7344258673014998</v>
      </c>
      <c r="T25" s="1">
        <f t="shared" si="10"/>
        <v>14.200279038172901</v>
      </c>
      <c r="U25" s="1">
        <f t="shared" si="11"/>
        <v>16.48583984375</v>
      </c>
      <c r="V25" s="1">
        <f t="shared" si="12"/>
        <v>10.195102691650401</v>
      </c>
      <c r="W25" s="13">
        <f t="shared" si="13"/>
        <v>7.1723206403791018</v>
      </c>
      <c r="X25" s="8" t="str">
        <f t="shared" si="14"/>
        <v/>
      </c>
      <c r="Y25" s="9" t="str">
        <f t="shared" si="15"/>
        <v/>
      </c>
      <c r="Z25" s="9" t="str">
        <f t="shared" si="16"/>
        <v/>
      </c>
      <c r="AA25" s="9" t="str">
        <f t="shared" si="17"/>
        <v/>
      </c>
      <c r="AB25" s="9">
        <f t="shared" si="18"/>
        <v>1</v>
      </c>
      <c r="AC25" s="9" t="str">
        <f t="shared" si="19"/>
        <v/>
      </c>
      <c r="AD25" s="9" t="str">
        <f t="shared" si="20"/>
        <v/>
      </c>
      <c r="AE25" s="9" t="str">
        <f t="shared" si="21"/>
        <v/>
      </c>
      <c r="AF25" s="9" t="str">
        <f t="shared" si="22"/>
        <v/>
      </c>
      <c r="AG25" s="15" t="str">
        <f t="shared" si="23"/>
        <v/>
      </c>
      <c r="AH25" s="16" t="str">
        <f t="shared" si="23"/>
        <v/>
      </c>
      <c r="AI25" s="16" t="str">
        <f t="shared" si="23"/>
        <v/>
      </c>
      <c r="AJ25" s="16" t="str">
        <f t="shared" si="23"/>
        <v/>
      </c>
      <c r="AK25" s="16" t="str">
        <f t="shared" si="23"/>
        <v/>
      </c>
      <c r="AL25" s="16" t="str">
        <f t="shared" si="23"/>
        <v/>
      </c>
      <c r="AM25" s="16" t="str">
        <f t="shared" si="23"/>
        <v/>
      </c>
      <c r="AN25" s="16" t="str">
        <f t="shared" si="23"/>
        <v/>
      </c>
      <c r="AO25" s="17" t="str">
        <f t="shared" si="23"/>
        <v/>
      </c>
      <c r="AP25" s="23" t="str">
        <f t="shared" si="24"/>
        <v/>
      </c>
      <c r="AQ25" s="22" t="str">
        <f t="shared" si="24"/>
        <v/>
      </c>
      <c r="AR25" s="22" t="str">
        <f t="shared" si="24"/>
        <v/>
      </c>
      <c r="AS25" s="22" t="str">
        <f t="shared" si="24"/>
        <v/>
      </c>
      <c r="AT25" s="22">
        <f t="shared" si="24"/>
        <v>1</v>
      </c>
      <c r="AU25" s="22">
        <f t="shared" si="24"/>
        <v>1</v>
      </c>
      <c r="AV25" s="22" t="str">
        <f t="shared" si="24"/>
        <v/>
      </c>
      <c r="AW25" s="22" t="str">
        <f t="shared" si="24"/>
        <v/>
      </c>
      <c r="AX25" s="24" t="str">
        <f t="shared" si="24"/>
        <v/>
      </c>
      <c r="AY25" s="23">
        <f t="shared" si="25"/>
        <v>1</v>
      </c>
      <c r="AZ25" s="22">
        <f t="shared" si="25"/>
        <v>1</v>
      </c>
      <c r="BA25" s="22">
        <f t="shared" si="25"/>
        <v>1</v>
      </c>
      <c r="BB25" s="22">
        <f t="shared" si="25"/>
        <v>1</v>
      </c>
      <c r="BC25" s="22">
        <f t="shared" si="25"/>
        <v>1</v>
      </c>
      <c r="BD25" s="22">
        <f t="shared" si="25"/>
        <v>1</v>
      </c>
      <c r="BE25" s="22">
        <f t="shared" si="25"/>
        <v>1</v>
      </c>
      <c r="BF25" s="22" t="str">
        <f t="shared" si="25"/>
        <v/>
      </c>
      <c r="BG25" s="24">
        <f t="shared" si="25"/>
        <v>1</v>
      </c>
      <c r="BH25" s="22" t="str">
        <f t="shared" si="26"/>
        <v>svm</v>
      </c>
    </row>
    <row r="26" spans="1:60" x14ac:dyDescent="0.25">
      <c r="A26" t="s">
        <v>91</v>
      </c>
      <c r="B26" t="str">
        <f t="shared" si="3"/>
        <v>gbm</v>
      </c>
      <c r="C26" s="15">
        <v>53.790542973548597</v>
      </c>
      <c r="D26" s="16">
        <v>53.788557786134199</v>
      </c>
      <c r="E26" s="16">
        <v>53.865851736799499</v>
      </c>
      <c r="F26" s="16">
        <v>58.0616062049424</v>
      </c>
      <c r="G26" s="16">
        <v>52.9892623740419</v>
      </c>
      <c r="H26" s="16">
        <v>64.192587634814203</v>
      </c>
      <c r="I26" s="16">
        <v>67.332928338355501</v>
      </c>
      <c r="J26" s="16">
        <v>50.981040954589801</v>
      </c>
      <c r="K26" s="17">
        <v>62.098968505859403</v>
      </c>
      <c r="L26" s="3" t="s">
        <v>11</v>
      </c>
      <c r="M26">
        <v>122</v>
      </c>
      <c r="N26" s="1">
        <f t="shared" si="4"/>
        <v>68.209457026451403</v>
      </c>
      <c r="O26" s="1">
        <f t="shared" si="5"/>
        <v>68.211442213865809</v>
      </c>
      <c r="P26" s="1">
        <f t="shared" si="6"/>
        <v>68.134148263200501</v>
      </c>
      <c r="Q26" s="1">
        <f t="shared" si="7"/>
        <v>63.9383937950576</v>
      </c>
      <c r="R26" s="1">
        <f t="shared" si="8"/>
        <v>69.0107376259581</v>
      </c>
      <c r="S26" s="1">
        <f t="shared" si="9"/>
        <v>57.807412365185797</v>
      </c>
      <c r="T26" s="1">
        <f t="shared" si="10"/>
        <v>54.667071661644499</v>
      </c>
      <c r="U26" s="1">
        <f t="shared" si="11"/>
        <v>71.018959045410199</v>
      </c>
      <c r="V26" s="1">
        <f t="shared" si="12"/>
        <v>59.901031494140597</v>
      </c>
      <c r="W26" s="13">
        <f t="shared" si="13"/>
        <v>54.667071661644499</v>
      </c>
      <c r="X26" s="8" t="str">
        <f t="shared" si="14"/>
        <v/>
      </c>
      <c r="Y26" s="9" t="str">
        <f t="shared" si="15"/>
        <v/>
      </c>
      <c r="Z26" s="9" t="str">
        <f t="shared" si="16"/>
        <v/>
      </c>
      <c r="AA26" s="9" t="str">
        <f t="shared" si="17"/>
        <v/>
      </c>
      <c r="AB26" s="9" t="str">
        <f t="shared" si="18"/>
        <v/>
      </c>
      <c r="AC26" s="9" t="str">
        <f t="shared" si="19"/>
        <v/>
      </c>
      <c r="AD26" s="9">
        <f t="shared" si="20"/>
        <v>1</v>
      </c>
      <c r="AE26" s="9" t="str">
        <f t="shared" si="21"/>
        <v/>
      </c>
      <c r="AF26" s="9" t="str">
        <f t="shared" si="22"/>
        <v/>
      </c>
      <c r="AG26" s="15" t="str">
        <f t="shared" si="23"/>
        <v/>
      </c>
      <c r="AH26" s="16" t="str">
        <f t="shared" si="23"/>
        <v/>
      </c>
      <c r="AI26" s="16" t="str">
        <f t="shared" si="23"/>
        <v/>
      </c>
      <c r="AJ26" s="16" t="str">
        <f t="shared" si="23"/>
        <v/>
      </c>
      <c r="AK26" s="16" t="str">
        <f t="shared" si="23"/>
        <v/>
      </c>
      <c r="AL26" s="16" t="str">
        <f t="shared" si="23"/>
        <v/>
      </c>
      <c r="AM26" s="16" t="str">
        <f t="shared" si="23"/>
        <v/>
      </c>
      <c r="AN26" s="16" t="str">
        <f t="shared" si="23"/>
        <v/>
      </c>
      <c r="AO26" s="17" t="str">
        <f t="shared" si="23"/>
        <v/>
      </c>
      <c r="AP26" s="23" t="str">
        <f t="shared" si="24"/>
        <v/>
      </c>
      <c r="AQ26" s="22" t="str">
        <f t="shared" si="24"/>
        <v/>
      </c>
      <c r="AR26" s="22" t="str">
        <f t="shared" si="24"/>
        <v/>
      </c>
      <c r="AS26" s="22" t="str">
        <f t="shared" si="24"/>
        <v/>
      </c>
      <c r="AT26" s="22" t="str">
        <f t="shared" si="24"/>
        <v/>
      </c>
      <c r="AU26" s="22" t="str">
        <f t="shared" si="24"/>
        <v/>
      </c>
      <c r="AV26" s="22" t="str">
        <f t="shared" si="24"/>
        <v/>
      </c>
      <c r="AW26" s="22" t="str">
        <f t="shared" si="24"/>
        <v/>
      </c>
      <c r="AX26" s="24" t="str">
        <f t="shared" si="24"/>
        <v/>
      </c>
      <c r="AY26" s="23" t="str">
        <f t="shared" si="25"/>
        <v/>
      </c>
      <c r="AZ26" s="22" t="str">
        <f t="shared" si="25"/>
        <v/>
      </c>
      <c r="BA26" s="22" t="str">
        <f t="shared" si="25"/>
        <v/>
      </c>
      <c r="BB26" s="22" t="str">
        <f t="shared" si="25"/>
        <v/>
      </c>
      <c r="BC26" s="22" t="str">
        <f t="shared" si="25"/>
        <v/>
      </c>
      <c r="BD26" s="22" t="str">
        <f t="shared" si="25"/>
        <v/>
      </c>
      <c r="BE26" s="22" t="str">
        <f t="shared" si="25"/>
        <v/>
      </c>
      <c r="BF26" s="22" t="str">
        <f t="shared" si="25"/>
        <v/>
      </c>
      <c r="BG26" s="24" t="str">
        <f t="shared" si="25"/>
        <v/>
      </c>
      <c r="BH26" s="22" t="str">
        <f t="shared" si="26"/>
        <v>gbm</v>
      </c>
    </row>
    <row r="27" spans="1:60" x14ac:dyDescent="0.25">
      <c r="A27" t="s">
        <v>92</v>
      </c>
      <c r="B27" t="str">
        <f t="shared" si="3"/>
        <v/>
      </c>
      <c r="C27" s="15">
        <v>26.5306908014134</v>
      </c>
      <c r="D27" s="16">
        <v>26.496417195422801</v>
      </c>
      <c r="E27" s="16">
        <v>26.526278340378699</v>
      </c>
      <c r="F27" s="16">
        <v>22.452333554406099</v>
      </c>
      <c r="G27" s="16">
        <v>32.519795258107997</v>
      </c>
      <c r="H27" s="16">
        <v>28.3697892751224</v>
      </c>
      <c r="I27" s="16">
        <v>34.0466720117726</v>
      </c>
      <c r="J27" s="16">
        <v>27.043439865112301</v>
      </c>
      <c r="K27" s="17">
        <v>34.583656311035199</v>
      </c>
      <c r="L27" s="3" t="s">
        <v>102</v>
      </c>
      <c r="M27">
        <v>7</v>
      </c>
      <c r="N27" s="1" t="str">
        <f t="shared" si="4"/>
        <v/>
      </c>
      <c r="O27" s="1" t="str">
        <f t="shared" si="5"/>
        <v/>
      </c>
      <c r="P27" s="1" t="str">
        <f t="shared" si="6"/>
        <v/>
      </c>
      <c r="Q27" s="1" t="str">
        <f t="shared" si="7"/>
        <v/>
      </c>
      <c r="R27" s="1" t="str">
        <f t="shared" si="8"/>
        <v/>
      </c>
      <c r="S27" s="1" t="str">
        <f t="shared" si="9"/>
        <v/>
      </c>
      <c r="T27" s="1" t="str">
        <f t="shared" si="10"/>
        <v/>
      </c>
      <c r="U27" s="1" t="str">
        <f t="shared" si="11"/>
        <v/>
      </c>
      <c r="V27" s="1" t="str">
        <f t="shared" si="12"/>
        <v/>
      </c>
      <c r="W27" s="13">
        <f t="shared" si="13"/>
        <v>0</v>
      </c>
      <c r="X27" s="8" t="str">
        <f t="shared" si="14"/>
        <v/>
      </c>
      <c r="Y27" s="9" t="str">
        <f t="shared" si="15"/>
        <v/>
      </c>
      <c r="Z27" s="9" t="str">
        <f t="shared" si="16"/>
        <v/>
      </c>
      <c r="AA27" s="9" t="str">
        <f t="shared" si="17"/>
        <v/>
      </c>
      <c r="AB27" s="9" t="str">
        <f t="shared" si="18"/>
        <v/>
      </c>
      <c r="AC27" s="9" t="str">
        <f t="shared" si="19"/>
        <v/>
      </c>
      <c r="AD27" s="9" t="str">
        <f t="shared" si="20"/>
        <v/>
      </c>
      <c r="AE27" s="9" t="str">
        <f t="shared" si="21"/>
        <v/>
      </c>
      <c r="AF27" s="9" t="str">
        <f t="shared" si="22"/>
        <v/>
      </c>
      <c r="AG27" s="15" t="str">
        <f t="shared" si="23"/>
        <v/>
      </c>
      <c r="AH27" s="16" t="str">
        <f t="shared" si="23"/>
        <v/>
      </c>
      <c r="AI27" s="16" t="str">
        <f t="shared" si="23"/>
        <v/>
      </c>
      <c r="AJ27" s="16" t="str">
        <f t="shared" si="23"/>
        <v/>
      </c>
      <c r="AK27" s="16" t="str">
        <f t="shared" si="23"/>
        <v/>
      </c>
      <c r="AL27" s="16" t="str">
        <f t="shared" si="23"/>
        <v/>
      </c>
      <c r="AM27" s="16" t="str">
        <f t="shared" si="23"/>
        <v/>
      </c>
      <c r="AN27" s="16" t="str">
        <f t="shared" si="23"/>
        <v/>
      </c>
      <c r="AO27" s="17" t="str">
        <f t="shared" si="23"/>
        <v/>
      </c>
      <c r="AP27" s="23" t="str">
        <f t="shared" si="24"/>
        <v/>
      </c>
      <c r="AQ27" s="22" t="str">
        <f t="shared" si="24"/>
        <v/>
      </c>
      <c r="AR27" s="22" t="str">
        <f t="shared" si="24"/>
        <v/>
      </c>
      <c r="AS27" s="22" t="str">
        <f t="shared" si="24"/>
        <v/>
      </c>
      <c r="AT27" s="22" t="str">
        <f t="shared" si="24"/>
        <v/>
      </c>
      <c r="AU27" s="22" t="str">
        <f t="shared" si="24"/>
        <v/>
      </c>
      <c r="AV27" s="22" t="str">
        <f t="shared" si="24"/>
        <v/>
      </c>
      <c r="AW27" s="22" t="str">
        <f t="shared" si="24"/>
        <v/>
      </c>
      <c r="AX27" s="24" t="str">
        <f t="shared" si="24"/>
        <v/>
      </c>
      <c r="AY27" s="23" t="str">
        <f t="shared" si="25"/>
        <v/>
      </c>
      <c r="AZ27" s="22" t="str">
        <f t="shared" si="25"/>
        <v/>
      </c>
      <c r="BA27" s="22" t="str">
        <f t="shared" si="25"/>
        <v/>
      </c>
      <c r="BB27" s="22" t="str">
        <f t="shared" si="25"/>
        <v/>
      </c>
      <c r="BC27" s="22" t="str">
        <f t="shared" si="25"/>
        <v/>
      </c>
      <c r="BD27" s="22" t="str">
        <f t="shared" si="25"/>
        <v/>
      </c>
      <c r="BE27" s="22" t="str">
        <f t="shared" si="25"/>
        <v/>
      </c>
      <c r="BF27" s="22" t="str">
        <f t="shared" si="25"/>
        <v/>
      </c>
      <c r="BG27" s="24" t="str">
        <f t="shared" si="25"/>
        <v/>
      </c>
      <c r="BH27" s="22">
        <f t="shared" si="26"/>
        <v>0</v>
      </c>
    </row>
    <row r="28" spans="1:60" x14ac:dyDescent="0.25">
      <c r="A28" t="s">
        <v>93</v>
      </c>
      <c r="B28" t="str">
        <f t="shared" si="3"/>
        <v>pls</v>
      </c>
      <c r="C28" s="15">
        <v>24.434406061365099</v>
      </c>
      <c r="D28" s="16">
        <v>24.406266745962299</v>
      </c>
      <c r="E28" s="16">
        <v>24.4938079151244</v>
      </c>
      <c r="F28" s="16">
        <v>24.721255593960201</v>
      </c>
      <c r="G28" s="16">
        <v>29.5434504523828</v>
      </c>
      <c r="H28" s="16">
        <v>29.129093199939</v>
      </c>
      <c r="I28" s="16">
        <v>31.842939480598201</v>
      </c>
      <c r="J28" s="16">
        <v>25.165840148925799</v>
      </c>
      <c r="K28" s="17">
        <v>30.7388019561768</v>
      </c>
      <c r="L28" s="3" t="s">
        <v>11</v>
      </c>
      <c r="M28">
        <v>20</v>
      </c>
      <c r="N28" s="1">
        <f t="shared" si="4"/>
        <v>4.4344060613650989</v>
      </c>
      <c r="O28" s="1">
        <f t="shared" si="5"/>
        <v>4.4062667459622986</v>
      </c>
      <c r="P28" s="1">
        <f t="shared" si="6"/>
        <v>4.4938079151243997</v>
      </c>
      <c r="Q28" s="1">
        <f t="shared" si="7"/>
        <v>4.7212555939602012</v>
      </c>
      <c r="R28" s="1">
        <f t="shared" si="8"/>
        <v>9.5434504523827997</v>
      </c>
      <c r="S28" s="1">
        <f t="shared" si="9"/>
        <v>9.1290931999389997</v>
      </c>
      <c r="T28" s="1">
        <f t="shared" si="10"/>
        <v>11.842939480598201</v>
      </c>
      <c r="U28" s="1">
        <f t="shared" si="11"/>
        <v>5.165840148925799</v>
      </c>
      <c r="V28" s="1">
        <f t="shared" si="12"/>
        <v>10.7388019561768</v>
      </c>
      <c r="W28" s="13">
        <f t="shared" si="13"/>
        <v>4.4062667459622986</v>
      </c>
      <c r="X28" s="8" t="str">
        <f t="shared" si="14"/>
        <v/>
      </c>
      <c r="Y28" s="9">
        <f t="shared" si="15"/>
        <v>1</v>
      </c>
      <c r="Z28" s="9" t="str">
        <f t="shared" si="16"/>
        <v/>
      </c>
      <c r="AA28" s="9" t="str">
        <f t="shared" si="17"/>
        <v/>
      </c>
      <c r="AB28" s="9" t="str">
        <f t="shared" si="18"/>
        <v/>
      </c>
      <c r="AC28" s="9" t="str">
        <f t="shared" si="19"/>
        <v/>
      </c>
      <c r="AD28" s="9" t="str">
        <f t="shared" si="20"/>
        <v/>
      </c>
      <c r="AE28" s="9" t="str">
        <f t="shared" si="21"/>
        <v/>
      </c>
      <c r="AF28" s="9" t="str">
        <f t="shared" si="22"/>
        <v/>
      </c>
      <c r="AG28" s="15">
        <f t="shared" si="23"/>
        <v>1</v>
      </c>
      <c r="AH28" s="16">
        <f t="shared" si="23"/>
        <v>1</v>
      </c>
      <c r="AI28" s="16">
        <f t="shared" si="23"/>
        <v>1</v>
      </c>
      <c r="AJ28" s="16">
        <f t="shared" si="23"/>
        <v>1</v>
      </c>
      <c r="AK28" s="16" t="str">
        <f t="shared" si="23"/>
        <v/>
      </c>
      <c r="AL28" s="16" t="str">
        <f t="shared" si="23"/>
        <v/>
      </c>
      <c r="AM28" s="16" t="str">
        <f t="shared" si="23"/>
        <v/>
      </c>
      <c r="AN28" s="16" t="str">
        <f t="shared" si="23"/>
        <v/>
      </c>
      <c r="AO28" s="17" t="str">
        <f t="shared" si="23"/>
        <v/>
      </c>
      <c r="AP28" s="23">
        <f t="shared" si="24"/>
        <v>1</v>
      </c>
      <c r="AQ28" s="22">
        <f t="shared" si="24"/>
        <v>1</v>
      </c>
      <c r="AR28" s="22">
        <f t="shared" si="24"/>
        <v>1</v>
      </c>
      <c r="AS28" s="22">
        <f t="shared" si="24"/>
        <v>1</v>
      </c>
      <c r="AT28" s="22">
        <f t="shared" si="24"/>
        <v>1</v>
      </c>
      <c r="AU28" s="22">
        <f t="shared" si="24"/>
        <v>1</v>
      </c>
      <c r="AV28" s="22" t="str">
        <f t="shared" si="24"/>
        <v/>
      </c>
      <c r="AW28" s="22">
        <f t="shared" si="24"/>
        <v>1</v>
      </c>
      <c r="AX28" s="24" t="str">
        <f t="shared" si="24"/>
        <v/>
      </c>
      <c r="AY28" s="23">
        <f t="shared" si="25"/>
        <v>1</v>
      </c>
      <c r="AZ28" s="22">
        <f t="shared" si="25"/>
        <v>1</v>
      </c>
      <c r="BA28" s="22">
        <f t="shared" si="25"/>
        <v>1</v>
      </c>
      <c r="BB28" s="22">
        <f t="shared" si="25"/>
        <v>1</v>
      </c>
      <c r="BC28" s="22">
        <f t="shared" si="25"/>
        <v>1</v>
      </c>
      <c r="BD28" s="22">
        <f t="shared" si="25"/>
        <v>1</v>
      </c>
      <c r="BE28" s="22">
        <f t="shared" si="25"/>
        <v>1</v>
      </c>
      <c r="BF28" s="22">
        <f t="shared" si="25"/>
        <v>1</v>
      </c>
      <c r="BG28" s="24">
        <f t="shared" si="25"/>
        <v>1</v>
      </c>
      <c r="BH28" s="22" t="str">
        <f t="shared" si="26"/>
        <v>pls</v>
      </c>
    </row>
    <row r="29" spans="1:60" x14ac:dyDescent="0.25">
      <c r="A29" t="s">
        <v>94</v>
      </c>
      <c r="B29" t="str">
        <f t="shared" si="3"/>
        <v>enet</v>
      </c>
      <c r="C29" s="15">
        <v>26.776043583531099</v>
      </c>
      <c r="D29" s="16">
        <v>26.754324179323199</v>
      </c>
      <c r="E29" s="16">
        <v>26.875146491706499</v>
      </c>
      <c r="F29" s="16">
        <v>30.0080347763706</v>
      </c>
      <c r="G29" s="16">
        <v>34.011306160995701</v>
      </c>
      <c r="H29" s="16">
        <v>36.1504615867875</v>
      </c>
      <c r="I29" s="16">
        <v>38.760074400650304</v>
      </c>
      <c r="J29" s="16">
        <v>29.153039932251001</v>
      </c>
      <c r="K29" s="17">
        <v>38.178901672363303</v>
      </c>
      <c r="L29" s="3" t="s">
        <v>11</v>
      </c>
      <c r="M29">
        <v>28</v>
      </c>
      <c r="N29" s="1">
        <f t="shared" si="4"/>
        <v>1.2239564164689014</v>
      </c>
      <c r="O29" s="1">
        <f t="shared" si="5"/>
        <v>1.2456758206768015</v>
      </c>
      <c r="P29" s="1">
        <f t="shared" si="6"/>
        <v>1.1248535082935014</v>
      </c>
      <c r="Q29" s="1">
        <f t="shared" si="7"/>
        <v>2.0080347763706001</v>
      </c>
      <c r="R29" s="1">
        <f t="shared" si="8"/>
        <v>6.0113061609957015</v>
      </c>
      <c r="S29" s="1">
        <f t="shared" si="9"/>
        <v>8.1504615867875003</v>
      </c>
      <c r="T29" s="1">
        <f t="shared" si="10"/>
        <v>10.760074400650304</v>
      </c>
      <c r="U29" s="1">
        <f t="shared" si="11"/>
        <v>1.1530399322510014</v>
      </c>
      <c r="V29" s="1">
        <f t="shared" si="12"/>
        <v>10.178901672363303</v>
      </c>
      <c r="W29" s="13">
        <f t="shared" si="13"/>
        <v>1.1248535082935014</v>
      </c>
      <c r="X29" s="8" t="str">
        <f t="shared" si="14"/>
        <v/>
      </c>
      <c r="Y29" s="9" t="str">
        <f t="shared" si="15"/>
        <v/>
      </c>
      <c r="Z29" s="9">
        <f t="shared" si="16"/>
        <v>1</v>
      </c>
      <c r="AA29" s="9" t="str">
        <f t="shared" si="17"/>
        <v/>
      </c>
      <c r="AB29" s="9" t="str">
        <f t="shared" si="18"/>
        <v/>
      </c>
      <c r="AC29" s="9" t="str">
        <f t="shared" si="19"/>
        <v/>
      </c>
      <c r="AD29" s="9" t="str">
        <f t="shared" si="20"/>
        <v/>
      </c>
      <c r="AE29" s="9" t="str">
        <f t="shared" si="21"/>
        <v/>
      </c>
      <c r="AF29" s="9" t="str">
        <f t="shared" si="22"/>
        <v/>
      </c>
      <c r="AG29" s="15">
        <f t="shared" si="23"/>
        <v>1</v>
      </c>
      <c r="AH29" s="16">
        <f t="shared" si="23"/>
        <v>1</v>
      </c>
      <c r="AI29" s="16">
        <f t="shared" si="23"/>
        <v>1</v>
      </c>
      <c r="AJ29" s="16">
        <f t="shared" si="23"/>
        <v>1</v>
      </c>
      <c r="AK29" s="16" t="str">
        <f t="shared" si="23"/>
        <v/>
      </c>
      <c r="AL29" s="16" t="str">
        <f t="shared" si="23"/>
        <v/>
      </c>
      <c r="AM29" s="16" t="str">
        <f t="shared" si="23"/>
        <v/>
      </c>
      <c r="AN29" s="16">
        <f t="shared" si="23"/>
        <v>1</v>
      </c>
      <c r="AO29" s="17" t="str">
        <f t="shared" si="23"/>
        <v/>
      </c>
      <c r="AP29" s="23">
        <f t="shared" si="24"/>
        <v>1</v>
      </c>
      <c r="AQ29" s="22">
        <f t="shared" si="24"/>
        <v>1</v>
      </c>
      <c r="AR29" s="22">
        <f t="shared" si="24"/>
        <v>1</v>
      </c>
      <c r="AS29" s="22">
        <f t="shared" si="24"/>
        <v>1</v>
      </c>
      <c r="AT29" s="22">
        <f t="shared" si="24"/>
        <v>1</v>
      </c>
      <c r="AU29" s="22">
        <f t="shared" si="24"/>
        <v>1</v>
      </c>
      <c r="AV29" s="22" t="str">
        <f t="shared" si="24"/>
        <v/>
      </c>
      <c r="AW29" s="22">
        <f t="shared" si="24"/>
        <v>1</v>
      </c>
      <c r="AX29" s="24" t="str">
        <f t="shared" si="24"/>
        <v/>
      </c>
      <c r="AY29" s="23">
        <f t="shared" si="25"/>
        <v>1</v>
      </c>
      <c r="AZ29" s="22">
        <f t="shared" si="25"/>
        <v>1</v>
      </c>
      <c r="BA29" s="22">
        <f t="shared" si="25"/>
        <v>1</v>
      </c>
      <c r="BB29" s="22">
        <f t="shared" si="25"/>
        <v>1</v>
      </c>
      <c r="BC29" s="22">
        <f t="shared" si="25"/>
        <v>1</v>
      </c>
      <c r="BD29" s="22">
        <f t="shared" si="25"/>
        <v>1</v>
      </c>
      <c r="BE29" s="22">
        <f t="shared" si="25"/>
        <v>1</v>
      </c>
      <c r="BF29" s="22">
        <f t="shared" si="25"/>
        <v>1</v>
      </c>
      <c r="BG29" s="24">
        <f t="shared" si="25"/>
        <v>1</v>
      </c>
      <c r="BH29" s="22" t="str">
        <f t="shared" si="26"/>
        <v>enet</v>
      </c>
    </row>
    <row r="30" spans="1:60" x14ac:dyDescent="0.25">
      <c r="A30" t="s">
        <v>95</v>
      </c>
      <c r="B30" t="str">
        <f t="shared" si="3"/>
        <v>pls</v>
      </c>
      <c r="C30" s="15">
        <v>27.955297431961199</v>
      </c>
      <c r="D30" s="16">
        <v>27.927267075201001</v>
      </c>
      <c r="E30" s="16">
        <v>28.006165766473199</v>
      </c>
      <c r="F30" s="16">
        <v>27.976166777203002</v>
      </c>
      <c r="G30" s="16">
        <v>31.5963159707306</v>
      </c>
      <c r="H30" s="16">
        <v>33.535392994274901</v>
      </c>
      <c r="I30" s="16">
        <v>29.083196884704499</v>
      </c>
      <c r="J30" s="16">
        <v>29.5802402496338</v>
      </c>
      <c r="K30" s="17">
        <v>30.083723068237301</v>
      </c>
      <c r="L30" s="3" t="s">
        <v>11</v>
      </c>
      <c r="M30">
        <v>10</v>
      </c>
      <c r="N30" s="1">
        <f t="shared" si="4"/>
        <v>17.955297431961199</v>
      </c>
      <c r="O30" s="1">
        <f t="shared" si="5"/>
        <v>17.927267075201001</v>
      </c>
      <c r="P30" s="1">
        <f t="shared" si="6"/>
        <v>18.006165766473199</v>
      </c>
      <c r="Q30" s="1">
        <f t="shared" si="7"/>
        <v>17.976166777203002</v>
      </c>
      <c r="R30" s="1">
        <f t="shared" si="8"/>
        <v>21.5963159707306</v>
      </c>
      <c r="S30" s="1">
        <f t="shared" si="9"/>
        <v>23.535392994274901</v>
      </c>
      <c r="T30" s="1">
        <f t="shared" si="10"/>
        <v>19.083196884704499</v>
      </c>
      <c r="U30" s="1">
        <f t="shared" si="11"/>
        <v>19.5802402496338</v>
      </c>
      <c r="V30" s="1">
        <f t="shared" si="12"/>
        <v>20.083723068237301</v>
      </c>
      <c r="W30" s="13">
        <f t="shared" si="13"/>
        <v>17.927267075201001</v>
      </c>
      <c r="X30" s="8" t="str">
        <f t="shared" si="14"/>
        <v/>
      </c>
      <c r="Y30" s="9">
        <f t="shared" si="15"/>
        <v>1</v>
      </c>
      <c r="Z30" s="9" t="str">
        <f t="shared" si="16"/>
        <v/>
      </c>
      <c r="AA30" s="9" t="str">
        <f t="shared" si="17"/>
        <v/>
      </c>
      <c r="AB30" s="9" t="str">
        <f t="shared" si="18"/>
        <v/>
      </c>
      <c r="AC30" s="9" t="str">
        <f t="shared" si="19"/>
        <v/>
      </c>
      <c r="AD30" s="9" t="str">
        <f t="shared" si="20"/>
        <v/>
      </c>
      <c r="AE30" s="9" t="str">
        <f t="shared" si="21"/>
        <v/>
      </c>
      <c r="AF30" s="9" t="str">
        <f t="shared" si="22"/>
        <v/>
      </c>
      <c r="AG30" s="15" t="str">
        <f t="shared" si="23"/>
        <v/>
      </c>
      <c r="AH30" s="16" t="str">
        <f t="shared" si="23"/>
        <v/>
      </c>
      <c r="AI30" s="16" t="str">
        <f t="shared" si="23"/>
        <v/>
      </c>
      <c r="AJ30" s="16" t="str">
        <f t="shared" si="23"/>
        <v/>
      </c>
      <c r="AK30" s="16" t="str">
        <f t="shared" si="23"/>
        <v/>
      </c>
      <c r="AL30" s="16" t="str">
        <f t="shared" si="23"/>
        <v/>
      </c>
      <c r="AM30" s="16" t="str">
        <f t="shared" si="23"/>
        <v/>
      </c>
      <c r="AN30" s="16" t="str">
        <f t="shared" si="23"/>
        <v/>
      </c>
      <c r="AO30" s="17" t="str">
        <f t="shared" si="23"/>
        <v/>
      </c>
      <c r="AP30" s="23" t="str">
        <f t="shared" si="24"/>
        <v/>
      </c>
      <c r="AQ30" s="22" t="str">
        <f t="shared" si="24"/>
        <v/>
      </c>
      <c r="AR30" s="22" t="str">
        <f t="shared" si="24"/>
        <v/>
      </c>
      <c r="AS30" s="22" t="str">
        <f t="shared" si="24"/>
        <v/>
      </c>
      <c r="AT30" s="22" t="str">
        <f t="shared" si="24"/>
        <v/>
      </c>
      <c r="AU30" s="22" t="str">
        <f t="shared" si="24"/>
        <v/>
      </c>
      <c r="AV30" s="22" t="str">
        <f t="shared" si="24"/>
        <v/>
      </c>
      <c r="AW30" s="22" t="str">
        <f t="shared" si="24"/>
        <v/>
      </c>
      <c r="AX30" s="24" t="str">
        <f t="shared" si="24"/>
        <v/>
      </c>
      <c r="AY30" s="23" t="str">
        <f t="shared" si="25"/>
        <v/>
      </c>
      <c r="AZ30" s="22" t="str">
        <f t="shared" si="25"/>
        <v/>
      </c>
      <c r="BA30" s="22" t="str">
        <f t="shared" si="25"/>
        <v/>
      </c>
      <c r="BB30" s="22" t="str">
        <f t="shared" si="25"/>
        <v/>
      </c>
      <c r="BC30" s="22" t="str">
        <f t="shared" si="25"/>
        <v/>
      </c>
      <c r="BD30" s="22" t="str">
        <f t="shared" si="25"/>
        <v/>
      </c>
      <c r="BE30" s="22" t="str">
        <f t="shared" si="25"/>
        <v/>
      </c>
      <c r="BF30" s="22" t="str">
        <f t="shared" si="25"/>
        <v/>
      </c>
      <c r="BG30" s="24" t="str">
        <f t="shared" si="25"/>
        <v/>
      </c>
      <c r="BH30" s="22" t="str">
        <f t="shared" si="26"/>
        <v>pls</v>
      </c>
    </row>
    <row r="31" spans="1:60" x14ac:dyDescent="0.25">
      <c r="A31" t="s">
        <v>96</v>
      </c>
      <c r="B31" t="str">
        <f t="shared" si="3"/>
        <v>svm</v>
      </c>
      <c r="C31" s="15">
        <v>21.8502723560314</v>
      </c>
      <c r="D31" s="16">
        <v>21.824312663322399</v>
      </c>
      <c r="E31" s="16">
        <v>21.869043454670699</v>
      </c>
      <c r="F31" s="16">
        <v>25.623905353849</v>
      </c>
      <c r="G31" s="16">
        <v>18.5749531922709</v>
      </c>
      <c r="H31" s="16">
        <v>20.800135380157201</v>
      </c>
      <c r="I31" s="16">
        <v>25.9097192824883</v>
      </c>
      <c r="J31" s="16">
        <v>25.7506408691406</v>
      </c>
      <c r="K31" s="17">
        <v>22.669336318969702</v>
      </c>
      <c r="L31" s="3" t="s">
        <v>11</v>
      </c>
      <c r="M31">
        <v>18</v>
      </c>
      <c r="N31" s="1">
        <f t="shared" si="4"/>
        <v>3.8502723560314003</v>
      </c>
      <c r="O31" s="1">
        <f t="shared" si="5"/>
        <v>3.8243126633223987</v>
      </c>
      <c r="P31" s="1">
        <f t="shared" si="6"/>
        <v>3.8690434546706989</v>
      </c>
      <c r="Q31" s="1">
        <f t="shared" si="7"/>
        <v>7.6239053538490005</v>
      </c>
      <c r="R31" s="1">
        <f t="shared" si="8"/>
        <v>0.57495319227090036</v>
      </c>
      <c r="S31" s="1">
        <f t="shared" si="9"/>
        <v>2.8001353801572009</v>
      </c>
      <c r="T31" s="1">
        <f t="shared" si="10"/>
        <v>7.9097192824883003</v>
      </c>
      <c r="U31" s="1">
        <f t="shared" si="11"/>
        <v>7.7506408691406001</v>
      </c>
      <c r="V31" s="1">
        <f t="shared" si="12"/>
        <v>4.6693363189697017</v>
      </c>
      <c r="W31" s="13">
        <f t="shared" si="13"/>
        <v>0.57495319227090036</v>
      </c>
      <c r="X31" s="8" t="str">
        <f t="shared" si="14"/>
        <v/>
      </c>
      <c r="Y31" s="9" t="str">
        <f t="shared" si="15"/>
        <v/>
      </c>
      <c r="Z31" s="9" t="str">
        <f t="shared" si="16"/>
        <v/>
      </c>
      <c r="AA31" s="9" t="str">
        <f t="shared" si="17"/>
        <v/>
      </c>
      <c r="AB31" s="9">
        <f t="shared" si="18"/>
        <v>1</v>
      </c>
      <c r="AC31" s="9" t="str">
        <f t="shared" si="19"/>
        <v/>
      </c>
      <c r="AD31" s="9" t="str">
        <f t="shared" si="20"/>
        <v/>
      </c>
      <c r="AE31" s="9" t="str">
        <f t="shared" si="21"/>
        <v/>
      </c>
      <c r="AF31" s="9" t="str">
        <f t="shared" si="22"/>
        <v/>
      </c>
      <c r="AG31" s="15">
        <f t="shared" si="23"/>
        <v>1</v>
      </c>
      <c r="AH31" s="16">
        <f t="shared" si="23"/>
        <v>1</v>
      </c>
      <c r="AI31" s="16">
        <f t="shared" si="23"/>
        <v>1</v>
      </c>
      <c r="AJ31" s="16" t="str">
        <f t="shared" si="23"/>
        <v/>
      </c>
      <c r="AK31" s="16">
        <f t="shared" si="23"/>
        <v>1</v>
      </c>
      <c r="AL31" s="16">
        <f t="shared" si="23"/>
        <v>1</v>
      </c>
      <c r="AM31" s="16" t="str">
        <f t="shared" si="23"/>
        <v/>
      </c>
      <c r="AN31" s="16" t="str">
        <f t="shared" si="23"/>
        <v/>
      </c>
      <c r="AO31" s="17">
        <f t="shared" si="23"/>
        <v>1</v>
      </c>
      <c r="AP31" s="23">
        <f t="shared" si="24"/>
        <v>1</v>
      </c>
      <c r="AQ31" s="22">
        <f t="shared" si="24"/>
        <v>1</v>
      </c>
      <c r="AR31" s="22">
        <f t="shared" si="24"/>
        <v>1</v>
      </c>
      <c r="AS31" s="22">
        <f t="shared" si="24"/>
        <v>1</v>
      </c>
      <c r="AT31" s="22">
        <f t="shared" si="24"/>
        <v>1</v>
      </c>
      <c r="AU31" s="22">
        <f t="shared" si="24"/>
        <v>1</v>
      </c>
      <c r="AV31" s="22">
        <f t="shared" si="24"/>
        <v>1</v>
      </c>
      <c r="AW31" s="22">
        <f t="shared" si="24"/>
        <v>1</v>
      </c>
      <c r="AX31" s="24">
        <f t="shared" si="24"/>
        <v>1</v>
      </c>
      <c r="AY31" s="23">
        <f t="shared" si="25"/>
        <v>1</v>
      </c>
      <c r="AZ31" s="22">
        <f t="shared" si="25"/>
        <v>1</v>
      </c>
      <c r="BA31" s="22">
        <f t="shared" si="25"/>
        <v>1</v>
      </c>
      <c r="BB31" s="22">
        <f t="shared" si="25"/>
        <v>1</v>
      </c>
      <c r="BC31" s="22">
        <f t="shared" si="25"/>
        <v>1</v>
      </c>
      <c r="BD31" s="22">
        <f t="shared" si="25"/>
        <v>1</v>
      </c>
      <c r="BE31" s="22">
        <f t="shared" si="25"/>
        <v>1</v>
      </c>
      <c r="BF31" s="22">
        <f t="shared" si="25"/>
        <v>1</v>
      </c>
      <c r="BG31" s="24">
        <f t="shared" si="25"/>
        <v>1</v>
      </c>
      <c r="BH31" s="22" t="str">
        <f t="shared" si="26"/>
        <v>svm</v>
      </c>
    </row>
    <row r="32" spans="1:60" x14ac:dyDescent="0.25">
      <c r="A32" t="s">
        <v>97</v>
      </c>
      <c r="B32" t="str">
        <f t="shared" si="3"/>
        <v>Keras</v>
      </c>
      <c r="C32" s="15">
        <v>40.727993729850901</v>
      </c>
      <c r="D32" s="16">
        <v>40.705647845905197</v>
      </c>
      <c r="E32" s="16">
        <v>40.772034002006997</v>
      </c>
      <c r="F32" s="16">
        <v>40.484201553573897</v>
      </c>
      <c r="G32" s="16">
        <v>40.283623562846998</v>
      </c>
      <c r="H32" s="16">
        <v>37.030462191791699</v>
      </c>
      <c r="I32" s="16">
        <v>37.660005387527796</v>
      </c>
      <c r="J32" s="16">
        <v>42.931438446044901</v>
      </c>
      <c r="K32" s="17">
        <v>59.531387329101598</v>
      </c>
      <c r="L32" s="3" t="s">
        <v>11</v>
      </c>
      <c r="M32">
        <v>59</v>
      </c>
      <c r="N32" s="1">
        <f t="shared" si="4"/>
        <v>18.272006270149099</v>
      </c>
      <c r="O32" s="1">
        <f t="shared" si="5"/>
        <v>18.294352154094803</v>
      </c>
      <c r="P32" s="1">
        <f t="shared" si="6"/>
        <v>18.227965997993003</v>
      </c>
      <c r="Q32" s="1">
        <f t="shared" si="7"/>
        <v>18.515798446426103</v>
      </c>
      <c r="R32" s="1">
        <f t="shared" si="8"/>
        <v>18.716376437153002</v>
      </c>
      <c r="S32" s="1">
        <f t="shared" si="9"/>
        <v>21.969537808208301</v>
      </c>
      <c r="T32" s="1">
        <f t="shared" si="10"/>
        <v>21.339994612472204</v>
      </c>
      <c r="U32" s="1">
        <f t="shared" si="11"/>
        <v>16.068561553955099</v>
      </c>
      <c r="V32" s="1">
        <f t="shared" si="12"/>
        <v>0.53138732910159803</v>
      </c>
      <c r="W32" s="13">
        <f t="shared" si="13"/>
        <v>0.53138732910159803</v>
      </c>
      <c r="X32" s="8" t="str">
        <f t="shared" si="14"/>
        <v/>
      </c>
      <c r="Y32" s="9" t="str">
        <f t="shared" si="15"/>
        <v/>
      </c>
      <c r="Z32" s="9" t="str">
        <f t="shared" si="16"/>
        <v/>
      </c>
      <c r="AA32" s="9" t="str">
        <f t="shared" si="17"/>
        <v/>
      </c>
      <c r="AB32" s="9" t="str">
        <f t="shared" si="18"/>
        <v/>
      </c>
      <c r="AC32" s="9" t="str">
        <f t="shared" si="19"/>
        <v/>
      </c>
      <c r="AD32" s="9" t="str">
        <f t="shared" si="20"/>
        <v/>
      </c>
      <c r="AE32" s="9" t="str">
        <f t="shared" si="21"/>
        <v/>
      </c>
      <c r="AF32" s="9">
        <f t="shared" si="22"/>
        <v>1</v>
      </c>
      <c r="AG32" s="15" t="str">
        <f t="shared" si="23"/>
        <v/>
      </c>
      <c r="AH32" s="16" t="str">
        <f t="shared" si="23"/>
        <v/>
      </c>
      <c r="AI32" s="16" t="str">
        <f t="shared" si="23"/>
        <v/>
      </c>
      <c r="AJ32" s="16" t="str">
        <f t="shared" si="23"/>
        <v/>
      </c>
      <c r="AK32" s="16" t="str">
        <f t="shared" si="23"/>
        <v/>
      </c>
      <c r="AL32" s="16" t="str">
        <f t="shared" si="23"/>
        <v/>
      </c>
      <c r="AM32" s="16" t="str">
        <f t="shared" si="23"/>
        <v/>
      </c>
      <c r="AN32" s="16" t="str">
        <f t="shared" si="23"/>
        <v/>
      </c>
      <c r="AO32" s="17">
        <f t="shared" si="23"/>
        <v>1</v>
      </c>
      <c r="AP32" s="23" t="str">
        <f t="shared" si="24"/>
        <v/>
      </c>
      <c r="AQ32" s="22" t="str">
        <f t="shared" si="24"/>
        <v/>
      </c>
      <c r="AR32" s="22" t="str">
        <f t="shared" si="24"/>
        <v/>
      </c>
      <c r="AS32" s="22" t="str">
        <f t="shared" si="24"/>
        <v/>
      </c>
      <c r="AT32" s="22" t="str">
        <f t="shared" si="24"/>
        <v/>
      </c>
      <c r="AU32" s="22" t="str">
        <f t="shared" si="24"/>
        <v/>
      </c>
      <c r="AV32" s="22" t="str">
        <f t="shared" si="24"/>
        <v/>
      </c>
      <c r="AW32" s="22" t="str">
        <f t="shared" si="24"/>
        <v/>
      </c>
      <c r="AX32" s="24">
        <f t="shared" si="24"/>
        <v>1</v>
      </c>
      <c r="AY32" s="23" t="str">
        <f t="shared" si="25"/>
        <v/>
      </c>
      <c r="AZ32" s="22" t="str">
        <f t="shared" si="25"/>
        <v/>
      </c>
      <c r="BA32" s="22" t="str">
        <f t="shared" si="25"/>
        <v/>
      </c>
      <c r="BB32" s="22" t="str">
        <f t="shared" si="25"/>
        <v/>
      </c>
      <c r="BC32" s="22" t="str">
        <f t="shared" si="25"/>
        <v/>
      </c>
      <c r="BD32" s="22" t="str">
        <f t="shared" si="25"/>
        <v/>
      </c>
      <c r="BE32" s="22" t="str">
        <f t="shared" si="25"/>
        <v/>
      </c>
      <c r="BF32" s="22" t="str">
        <f t="shared" si="25"/>
        <v/>
      </c>
      <c r="BG32" s="24">
        <f t="shared" si="25"/>
        <v>1</v>
      </c>
      <c r="BH32" s="22" t="str">
        <f t="shared" si="26"/>
        <v>Keras</v>
      </c>
    </row>
    <row r="33" spans="1:60" x14ac:dyDescent="0.25">
      <c r="A33" t="s">
        <v>98</v>
      </c>
      <c r="B33" t="str">
        <f t="shared" si="3"/>
        <v>Cube</v>
      </c>
      <c r="C33" s="15">
        <v>23.424739106520398</v>
      </c>
      <c r="D33" s="16">
        <v>23.405796189888498</v>
      </c>
      <c r="E33" s="16">
        <v>23.457084164385201</v>
      </c>
      <c r="F33" s="16">
        <v>25.623905353849</v>
      </c>
      <c r="G33" s="16">
        <v>22.118392038702201</v>
      </c>
      <c r="H33" s="16">
        <v>22.049648498968001</v>
      </c>
      <c r="I33" s="16">
        <v>24.446217152585401</v>
      </c>
      <c r="J33" s="16">
        <v>19.702640533447301</v>
      </c>
      <c r="K33" s="17">
        <v>37.510147094726598</v>
      </c>
      <c r="L33" s="3" t="s">
        <v>11</v>
      </c>
      <c r="M33">
        <v>14</v>
      </c>
      <c r="N33" s="1">
        <f t="shared" si="4"/>
        <v>9.4247391065203985</v>
      </c>
      <c r="O33" s="1">
        <f t="shared" si="5"/>
        <v>9.4057961898884983</v>
      </c>
      <c r="P33" s="1">
        <f t="shared" si="6"/>
        <v>9.4570841643852006</v>
      </c>
      <c r="Q33" s="1">
        <f t="shared" si="7"/>
        <v>11.623905353849</v>
      </c>
      <c r="R33" s="1">
        <f t="shared" si="8"/>
        <v>8.1183920387022006</v>
      </c>
      <c r="S33" s="1">
        <f t="shared" si="9"/>
        <v>8.0496484989680006</v>
      </c>
      <c r="T33" s="1">
        <f t="shared" si="10"/>
        <v>10.446217152585401</v>
      </c>
      <c r="U33" s="1">
        <f t="shared" si="11"/>
        <v>5.7026405334473012</v>
      </c>
      <c r="V33" s="1">
        <f t="shared" si="12"/>
        <v>23.510147094726598</v>
      </c>
      <c r="W33" s="13">
        <f t="shared" si="13"/>
        <v>5.7026405334473012</v>
      </c>
      <c r="X33" s="8" t="str">
        <f t="shared" si="14"/>
        <v/>
      </c>
      <c r="Y33" s="9" t="str">
        <f t="shared" si="15"/>
        <v/>
      </c>
      <c r="Z33" s="9" t="str">
        <f t="shared" si="16"/>
        <v/>
      </c>
      <c r="AA33" s="9" t="str">
        <f t="shared" si="17"/>
        <v/>
      </c>
      <c r="AB33" s="9" t="str">
        <f t="shared" si="18"/>
        <v/>
      </c>
      <c r="AC33" s="9" t="str">
        <f t="shared" si="19"/>
        <v/>
      </c>
      <c r="AD33" s="9" t="str">
        <f t="shared" si="20"/>
        <v/>
      </c>
      <c r="AE33" s="9">
        <f t="shared" si="21"/>
        <v>1</v>
      </c>
      <c r="AF33" s="9" t="str">
        <f t="shared" si="22"/>
        <v/>
      </c>
      <c r="AG33" s="15" t="str">
        <f t="shared" si="23"/>
        <v/>
      </c>
      <c r="AH33" s="16" t="str">
        <f t="shared" si="23"/>
        <v/>
      </c>
      <c r="AI33" s="16" t="str">
        <f t="shared" si="23"/>
        <v/>
      </c>
      <c r="AJ33" s="16" t="str">
        <f t="shared" si="23"/>
        <v/>
      </c>
      <c r="AK33" s="16" t="str">
        <f t="shared" si="23"/>
        <v/>
      </c>
      <c r="AL33" s="16" t="str">
        <f t="shared" si="23"/>
        <v/>
      </c>
      <c r="AM33" s="16" t="str">
        <f t="shared" si="23"/>
        <v/>
      </c>
      <c r="AN33" s="16" t="str">
        <f t="shared" si="23"/>
        <v/>
      </c>
      <c r="AO33" s="17" t="str">
        <f t="shared" si="23"/>
        <v/>
      </c>
      <c r="AP33" s="23">
        <f t="shared" si="24"/>
        <v>1</v>
      </c>
      <c r="AQ33" s="22">
        <f t="shared" si="24"/>
        <v>1</v>
      </c>
      <c r="AR33" s="22">
        <f t="shared" si="24"/>
        <v>1</v>
      </c>
      <c r="AS33" s="22" t="str">
        <f t="shared" si="24"/>
        <v/>
      </c>
      <c r="AT33" s="22">
        <f t="shared" si="24"/>
        <v>1</v>
      </c>
      <c r="AU33" s="22">
        <f t="shared" si="24"/>
        <v>1</v>
      </c>
      <c r="AV33" s="22" t="str">
        <f t="shared" si="24"/>
        <v/>
      </c>
      <c r="AW33" s="22">
        <f t="shared" si="24"/>
        <v>1</v>
      </c>
      <c r="AX33" s="24" t="str">
        <f t="shared" si="24"/>
        <v/>
      </c>
      <c r="AY33" s="23">
        <f t="shared" si="25"/>
        <v>1</v>
      </c>
      <c r="AZ33" s="22">
        <f t="shared" si="25"/>
        <v>1</v>
      </c>
      <c r="BA33" s="22">
        <f t="shared" si="25"/>
        <v>1</v>
      </c>
      <c r="BB33" s="22">
        <f t="shared" si="25"/>
        <v>1</v>
      </c>
      <c r="BC33" s="22">
        <f t="shared" si="25"/>
        <v>1</v>
      </c>
      <c r="BD33" s="22">
        <f t="shared" si="25"/>
        <v>1</v>
      </c>
      <c r="BE33" s="22">
        <f t="shared" si="25"/>
        <v>1</v>
      </c>
      <c r="BF33" s="22">
        <f t="shared" si="25"/>
        <v>1</v>
      </c>
      <c r="BG33" s="24" t="str">
        <f t="shared" si="25"/>
        <v/>
      </c>
      <c r="BH33" s="22" t="str">
        <f t="shared" si="26"/>
        <v>Cube</v>
      </c>
    </row>
    <row r="34" spans="1:60" x14ac:dyDescent="0.25">
      <c r="A34" t="s">
        <v>99</v>
      </c>
      <c r="B34" t="str">
        <f t="shared" si="3"/>
        <v>svm</v>
      </c>
      <c r="C34" s="15">
        <v>20.370353042054099</v>
      </c>
      <c r="D34" s="16">
        <v>20.363636384586901</v>
      </c>
      <c r="E34" s="16">
        <v>20.372951647825399</v>
      </c>
      <c r="F34" s="16">
        <v>25.623905353849</v>
      </c>
      <c r="G34" s="16">
        <v>17.222497760059699</v>
      </c>
      <c r="H34" s="16">
        <v>24.891325853069102</v>
      </c>
      <c r="I34" s="16">
        <v>35.227824290159099</v>
      </c>
      <c r="J34" s="16">
        <v>21.240240097045898</v>
      </c>
      <c r="K34" s="17">
        <v>27.342115402221701</v>
      </c>
      <c r="L34" s="3" t="s">
        <v>11</v>
      </c>
      <c r="M34">
        <v>15</v>
      </c>
      <c r="N34" s="1">
        <f t="shared" si="4"/>
        <v>5.3703530420540986</v>
      </c>
      <c r="O34" s="1">
        <f t="shared" si="5"/>
        <v>5.3636363845869006</v>
      </c>
      <c r="P34" s="1">
        <f t="shared" si="6"/>
        <v>5.3729516478253991</v>
      </c>
      <c r="Q34" s="1">
        <f t="shared" si="7"/>
        <v>10.623905353849</v>
      </c>
      <c r="R34" s="1">
        <f t="shared" si="8"/>
        <v>2.2224977600596993</v>
      </c>
      <c r="S34" s="1">
        <f t="shared" si="9"/>
        <v>9.8913258530691017</v>
      </c>
      <c r="T34" s="1">
        <f t="shared" si="10"/>
        <v>20.227824290159099</v>
      </c>
      <c r="U34" s="1">
        <f t="shared" si="11"/>
        <v>6.2402400970458984</v>
      </c>
      <c r="V34" s="1">
        <f t="shared" si="12"/>
        <v>12.342115402221701</v>
      </c>
      <c r="W34" s="13">
        <f t="shared" si="13"/>
        <v>2.2224977600596993</v>
      </c>
      <c r="X34" s="8" t="str">
        <f t="shared" si="14"/>
        <v/>
      </c>
      <c r="Y34" s="9" t="str">
        <f t="shared" si="15"/>
        <v/>
      </c>
      <c r="Z34" s="9" t="str">
        <f t="shared" si="16"/>
        <v/>
      </c>
      <c r="AA34" s="9" t="str">
        <f t="shared" si="17"/>
        <v/>
      </c>
      <c r="AB34" s="9">
        <f t="shared" si="18"/>
        <v>1</v>
      </c>
      <c r="AC34" s="9" t="str">
        <f t="shared" si="19"/>
        <v/>
      </c>
      <c r="AD34" s="9" t="str">
        <f t="shared" si="20"/>
        <v/>
      </c>
      <c r="AE34" s="9" t="str">
        <f t="shared" si="21"/>
        <v/>
      </c>
      <c r="AF34" s="9" t="str">
        <f t="shared" si="22"/>
        <v/>
      </c>
      <c r="AG34" s="15" t="str">
        <f t="shared" si="23"/>
        <v/>
      </c>
      <c r="AH34" s="16" t="str">
        <f t="shared" si="23"/>
        <v/>
      </c>
      <c r="AI34" s="16" t="str">
        <f t="shared" si="23"/>
        <v/>
      </c>
      <c r="AJ34" s="16" t="str">
        <f t="shared" si="23"/>
        <v/>
      </c>
      <c r="AK34" s="16">
        <f t="shared" si="23"/>
        <v>1</v>
      </c>
      <c r="AL34" s="16" t="str">
        <f t="shared" si="23"/>
        <v/>
      </c>
      <c r="AM34" s="16" t="str">
        <f t="shared" si="23"/>
        <v/>
      </c>
      <c r="AN34" s="16" t="str">
        <f t="shared" si="23"/>
        <v/>
      </c>
      <c r="AO34" s="17" t="str">
        <f t="shared" si="23"/>
        <v/>
      </c>
      <c r="AP34" s="23">
        <f t="shared" si="24"/>
        <v>1</v>
      </c>
      <c r="AQ34" s="22">
        <f t="shared" si="24"/>
        <v>1</v>
      </c>
      <c r="AR34" s="22">
        <f t="shared" si="24"/>
        <v>1</v>
      </c>
      <c r="AS34" s="22" t="str">
        <f t="shared" si="24"/>
        <v/>
      </c>
      <c r="AT34" s="22">
        <f t="shared" si="24"/>
        <v>1</v>
      </c>
      <c r="AU34" s="22">
        <f t="shared" si="24"/>
        <v>1</v>
      </c>
      <c r="AV34" s="22" t="str">
        <f t="shared" si="24"/>
        <v/>
      </c>
      <c r="AW34" s="22">
        <f t="shared" si="24"/>
        <v>1</v>
      </c>
      <c r="AX34" s="24" t="str">
        <f t="shared" si="24"/>
        <v/>
      </c>
      <c r="AY34" s="23">
        <f t="shared" si="25"/>
        <v>1</v>
      </c>
      <c r="AZ34" s="22">
        <f t="shared" si="25"/>
        <v>1</v>
      </c>
      <c r="BA34" s="22">
        <f t="shared" si="25"/>
        <v>1</v>
      </c>
      <c r="BB34" s="22">
        <f t="shared" si="25"/>
        <v>1</v>
      </c>
      <c r="BC34" s="22">
        <f t="shared" si="25"/>
        <v>1</v>
      </c>
      <c r="BD34" s="22">
        <f t="shared" si="25"/>
        <v>1</v>
      </c>
      <c r="BE34" s="22" t="str">
        <f t="shared" si="25"/>
        <v/>
      </c>
      <c r="BF34" s="22">
        <f t="shared" si="25"/>
        <v>1</v>
      </c>
      <c r="BG34" s="24">
        <f t="shared" si="25"/>
        <v>1</v>
      </c>
      <c r="BH34" s="22" t="str">
        <f t="shared" si="26"/>
        <v>svm</v>
      </c>
    </row>
    <row r="35" spans="1:60" x14ac:dyDescent="0.25">
      <c r="A35" t="s">
        <v>100</v>
      </c>
      <c r="B35" t="str">
        <f t="shared" si="3"/>
        <v>svm</v>
      </c>
      <c r="C35" s="15">
        <v>25.788672844017398</v>
      </c>
      <c r="D35" s="16">
        <v>25.7630926742121</v>
      </c>
      <c r="E35" s="16">
        <v>25.793251237693799</v>
      </c>
      <c r="F35" s="16">
        <v>25.623905353849</v>
      </c>
      <c r="G35" s="16">
        <v>21.8110788741722</v>
      </c>
      <c r="H35" s="16">
        <v>22.509503731458</v>
      </c>
      <c r="I35" s="16">
        <v>27.304921668152598</v>
      </c>
      <c r="J35" s="16">
        <v>25.793840408325199</v>
      </c>
      <c r="K35" s="17">
        <v>27.5014553070068</v>
      </c>
      <c r="L35" s="3" t="s">
        <v>11</v>
      </c>
      <c r="M35">
        <v>16</v>
      </c>
      <c r="N35" s="1">
        <f t="shared" si="4"/>
        <v>9.7886728440173982</v>
      </c>
      <c r="O35" s="1">
        <f t="shared" si="5"/>
        <v>9.7630926742120998</v>
      </c>
      <c r="P35" s="1">
        <f t="shared" si="6"/>
        <v>9.7932512376937986</v>
      </c>
      <c r="Q35" s="1">
        <f t="shared" si="7"/>
        <v>9.6239053538490005</v>
      </c>
      <c r="R35" s="1">
        <f t="shared" si="8"/>
        <v>5.8110788741721997</v>
      </c>
      <c r="S35" s="1">
        <f t="shared" si="9"/>
        <v>6.5095037314580004</v>
      </c>
      <c r="T35" s="1">
        <f t="shared" si="10"/>
        <v>11.304921668152598</v>
      </c>
      <c r="U35" s="1">
        <f t="shared" si="11"/>
        <v>9.7938404083251989</v>
      </c>
      <c r="V35" s="1">
        <f t="shared" si="12"/>
        <v>11.5014553070068</v>
      </c>
      <c r="W35" s="13">
        <f t="shared" si="13"/>
        <v>5.8110788741721997</v>
      </c>
      <c r="X35" s="8" t="str">
        <f t="shared" si="14"/>
        <v/>
      </c>
      <c r="Y35" s="9" t="str">
        <f t="shared" si="15"/>
        <v/>
      </c>
      <c r="Z35" s="9" t="str">
        <f t="shared" si="16"/>
        <v/>
      </c>
      <c r="AA35" s="9" t="str">
        <f t="shared" si="17"/>
        <v/>
      </c>
      <c r="AB35" s="9">
        <f t="shared" si="18"/>
        <v>1</v>
      </c>
      <c r="AC35" s="9" t="str">
        <f t="shared" si="19"/>
        <v/>
      </c>
      <c r="AD35" s="9" t="str">
        <f t="shared" si="20"/>
        <v/>
      </c>
      <c r="AE35" s="9" t="str">
        <f t="shared" si="21"/>
        <v/>
      </c>
      <c r="AF35" s="9" t="str">
        <f t="shared" si="22"/>
        <v/>
      </c>
      <c r="AG35" s="15" t="str">
        <f t="shared" si="23"/>
        <v/>
      </c>
      <c r="AH35" s="16" t="str">
        <f t="shared" si="23"/>
        <v/>
      </c>
      <c r="AI35" s="16" t="str">
        <f t="shared" si="23"/>
        <v/>
      </c>
      <c r="AJ35" s="16" t="str">
        <f t="shared" si="23"/>
        <v/>
      </c>
      <c r="AK35" s="16" t="str">
        <f t="shared" si="23"/>
        <v/>
      </c>
      <c r="AL35" s="16" t="str">
        <f t="shared" si="23"/>
        <v/>
      </c>
      <c r="AM35" s="16" t="str">
        <f t="shared" si="23"/>
        <v/>
      </c>
      <c r="AN35" s="16" t="str">
        <f t="shared" si="23"/>
        <v/>
      </c>
      <c r="AO35" s="17" t="str">
        <f t="shared" si="23"/>
        <v/>
      </c>
      <c r="AP35" s="23">
        <f t="shared" si="24"/>
        <v>1</v>
      </c>
      <c r="AQ35" s="22">
        <f t="shared" si="24"/>
        <v>1</v>
      </c>
      <c r="AR35" s="22">
        <f t="shared" si="24"/>
        <v>1</v>
      </c>
      <c r="AS35" s="22">
        <f t="shared" si="24"/>
        <v>1</v>
      </c>
      <c r="AT35" s="22">
        <f t="shared" si="24"/>
        <v>1</v>
      </c>
      <c r="AU35" s="22">
        <f t="shared" si="24"/>
        <v>1</v>
      </c>
      <c r="AV35" s="22" t="str">
        <f t="shared" si="24"/>
        <v/>
      </c>
      <c r="AW35" s="22">
        <f t="shared" si="24"/>
        <v>1</v>
      </c>
      <c r="AX35" s="24" t="str">
        <f t="shared" si="24"/>
        <v/>
      </c>
      <c r="AY35" s="23">
        <f t="shared" si="25"/>
        <v>1</v>
      </c>
      <c r="AZ35" s="22">
        <f t="shared" si="25"/>
        <v>1</v>
      </c>
      <c r="BA35" s="22">
        <f t="shared" si="25"/>
        <v>1</v>
      </c>
      <c r="BB35" s="22">
        <f t="shared" si="25"/>
        <v>1</v>
      </c>
      <c r="BC35" s="22">
        <f t="shared" si="25"/>
        <v>1</v>
      </c>
      <c r="BD35" s="22">
        <f t="shared" si="25"/>
        <v>1</v>
      </c>
      <c r="BE35" s="22">
        <f t="shared" si="25"/>
        <v>1</v>
      </c>
      <c r="BF35" s="22">
        <f t="shared" si="25"/>
        <v>1</v>
      </c>
      <c r="BG35" s="24">
        <f t="shared" si="25"/>
        <v>1</v>
      </c>
      <c r="BH35" s="22" t="str">
        <f t="shared" si="26"/>
        <v>svm</v>
      </c>
    </row>
    <row r="36" spans="1:60" x14ac:dyDescent="0.25">
      <c r="A36" t="s">
        <v>101</v>
      </c>
      <c r="B36" t="str">
        <f t="shared" si="3"/>
        <v>gbm</v>
      </c>
      <c r="C36" s="15">
        <v>31.776654081292399</v>
      </c>
      <c r="D36" s="16">
        <v>31.7535412265836</v>
      </c>
      <c r="E36" s="16">
        <v>31.750280741623701</v>
      </c>
      <c r="F36" s="16">
        <v>25.623905353849</v>
      </c>
      <c r="G36" s="16">
        <v>27.205570811718999</v>
      </c>
      <c r="H36" s="16">
        <v>23.574642787835501</v>
      </c>
      <c r="I36" s="16">
        <v>24.881834637564602</v>
      </c>
      <c r="J36" s="16">
        <v>26.705039978027301</v>
      </c>
      <c r="K36" s="17">
        <v>20.1350917816162</v>
      </c>
      <c r="L36" s="3" t="s">
        <v>11</v>
      </c>
      <c r="M36">
        <v>25</v>
      </c>
      <c r="N36" s="1">
        <f t="shared" si="4"/>
        <v>6.7766540812923992</v>
      </c>
      <c r="O36" s="1">
        <f t="shared" si="5"/>
        <v>6.7535412265836001</v>
      </c>
      <c r="P36" s="1">
        <f t="shared" si="6"/>
        <v>6.7502807416237012</v>
      </c>
      <c r="Q36" s="1">
        <f t="shared" si="7"/>
        <v>0.62390535384900048</v>
      </c>
      <c r="R36" s="1">
        <f t="shared" si="8"/>
        <v>2.2055708117189994</v>
      </c>
      <c r="S36" s="1">
        <f t="shared" si="9"/>
        <v>1.4253572121644993</v>
      </c>
      <c r="T36" s="1">
        <f t="shared" si="10"/>
        <v>0.11816536243539844</v>
      </c>
      <c r="U36" s="1">
        <f t="shared" si="11"/>
        <v>1.7050399780273011</v>
      </c>
      <c r="V36" s="1">
        <f t="shared" si="12"/>
        <v>4.8649082183837997</v>
      </c>
      <c r="W36" s="13">
        <f t="shared" si="13"/>
        <v>0.11816536243539844</v>
      </c>
      <c r="X36" s="8" t="str">
        <f t="shared" si="14"/>
        <v/>
      </c>
      <c r="Y36" s="9" t="str">
        <f t="shared" si="15"/>
        <v/>
      </c>
      <c r="Z36" s="9" t="str">
        <f t="shared" si="16"/>
        <v/>
      </c>
      <c r="AA36" s="9" t="str">
        <f t="shared" si="17"/>
        <v/>
      </c>
      <c r="AB36" s="9" t="str">
        <f t="shared" si="18"/>
        <v/>
      </c>
      <c r="AC36" s="9" t="str">
        <f t="shared" si="19"/>
        <v/>
      </c>
      <c r="AD36" s="9">
        <f t="shared" si="20"/>
        <v>1</v>
      </c>
      <c r="AE36" s="9" t="str">
        <f t="shared" si="21"/>
        <v/>
      </c>
      <c r="AF36" s="9" t="str">
        <f t="shared" si="22"/>
        <v/>
      </c>
      <c r="AG36" s="15" t="str">
        <f t="shared" si="23"/>
        <v/>
      </c>
      <c r="AH36" s="16" t="str">
        <f t="shared" si="23"/>
        <v/>
      </c>
      <c r="AI36" s="16" t="str">
        <f t="shared" si="23"/>
        <v/>
      </c>
      <c r="AJ36" s="16">
        <f t="shared" si="23"/>
        <v>1</v>
      </c>
      <c r="AK36" s="16">
        <f t="shared" si="23"/>
        <v>1</v>
      </c>
      <c r="AL36" s="16">
        <f t="shared" si="23"/>
        <v>1</v>
      </c>
      <c r="AM36" s="16">
        <f t="shared" si="23"/>
        <v>1</v>
      </c>
      <c r="AN36" s="16">
        <f t="shared" si="23"/>
        <v>1</v>
      </c>
      <c r="AO36" s="17">
        <f t="shared" si="23"/>
        <v>1</v>
      </c>
      <c r="AP36" s="23">
        <f t="shared" si="24"/>
        <v>1</v>
      </c>
      <c r="AQ36" s="22">
        <f t="shared" si="24"/>
        <v>1</v>
      </c>
      <c r="AR36" s="22">
        <f t="shared" si="24"/>
        <v>1</v>
      </c>
      <c r="AS36" s="22">
        <f t="shared" si="24"/>
        <v>1</v>
      </c>
      <c r="AT36" s="22">
        <f t="shared" si="24"/>
        <v>1</v>
      </c>
      <c r="AU36" s="22">
        <f t="shared" si="24"/>
        <v>1</v>
      </c>
      <c r="AV36" s="22">
        <f t="shared" si="24"/>
        <v>1</v>
      </c>
      <c r="AW36" s="22">
        <f t="shared" si="24"/>
        <v>1</v>
      </c>
      <c r="AX36" s="24">
        <f t="shared" si="24"/>
        <v>1</v>
      </c>
      <c r="AY36" s="23">
        <f t="shared" si="25"/>
        <v>1</v>
      </c>
      <c r="AZ36" s="22">
        <f t="shared" si="25"/>
        <v>1</v>
      </c>
      <c r="BA36" s="22">
        <f t="shared" si="25"/>
        <v>1</v>
      </c>
      <c r="BB36" s="22">
        <f t="shared" si="25"/>
        <v>1</v>
      </c>
      <c r="BC36" s="22">
        <f t="shared" si="25"/>
        <v>1</v>
      </c>
      <c r="BD36" s="22">
        <f t="shared" si="25"/>
        <v>1</v>
      </c>
      <c r="BE36" s="22">
        <f t="shared" si="25"/>
        <v>1</v>
      </c>
      <c r="BF36" s="22">
        <f t="shared" si="25"/>
        <v>1</v>
      </c>
      <c r="BG36" s="24">
        <f t="shared" si="25"/>
        <v>1</v>
      </c>
      <c r="BH36" s="22" t="str">
        <f t="shared" si="26"/>
        <v>gbm</v>
      </c>
    </row>
    <row r="37" spans="1:60" x14ac:dyDescent="0.25">
      <c r="B37" t="str">
        <f t="shared" si="3"/>
        <v/>
      </c>
      <c r="C37" s="15"/>
      <c r="D37" s="16"/>
      <c r="E37" s="16"/>
      <c r="F37" s="16"/>
      <c r="G37" s="16"/>
      <c r="H37" s="16"/>
      <c r="I37" s="16"/>
      <c r="J37" s="16"/>
      <c r="K37" s="17"/>
      <c r="L37" s="3"/>
      <c r="N37" s="1" t="str">
        <f t="shared" si="4"/>
        <v/>
      </c>
      <c r="O37" s="1" t="str">
        <f t="shared" si="5"/>
        <v/>
      </c>
      <c r="P37" s="1" t="str">
        <f t="shared" si="6"/>
        <v/>
      </c>
      <c r="Q37" s="1" t="str">
        <f t="shared" si="7"/>
        <v/>
      </c>
      <c r="R37" s="1" t="str">
        <f t="shared" si="8"/>
        <v/>
      </c>
      <c r="S37" s="1" t="str">
        <f t="shared" si="9"/>
        <v/>
      </c>
      <c r="T37" s="1" t="str">
        <f t="shared" si="10"/>
        <v/>
      </c>
      <c r="U37" s="1" t="str">
        <f t="shared" si="11"/>
        <v/>
      </c>
      <c r="V37" s="1" t="str">
        <f t="shared" si="12"/>
        <v/>
      </c>
      <c r="W37" s="13">
        <f t="shared" si="13"/>
        <v>0</v>
      </c>
      <c r="X37" s="8" t="str">
        <f t="shared" si="14"/>
        <v/>
      </c>
      <c r="Y37" s="9" t="str">
        <f t="shared" si="15"/>
        <v/>
      </c>
      <c r="Z37" s="9" t="str">
        <f t="shared" si="16"/>
        <v/>
      </c>
      <c r="AA37" s="9" t="str">
        <f t="shared" si="17"/>
        <v/>
      </c>
      <c r="AB37" s="9" t="str">
        <f t="shared" si="18"/>
        <v/>
      </c>
      <c r="AC37" s="9" t="str">
        <f t="shared" si="19"/>
        <v/>
      </c>
      <c r="AD37" s="9" t="str">
        <f t="shared" si="20"/>
        <v/>
      </c>
      <c r="AE37" s="9" t="str">
        <f t="shared" si="21"/>
        <v/>
      </c>
      <c r="AF37" s="9" t="str">
        <f t="shared" si="22"/>
        <v/>
      </c>
      <c r="AG37" s="15" t="str">
        <f t="shared" si="23"/>
        <v/>
      </c>
      <c r="AH37" s="16" t="str">
        <f t="shared" si="23"/>
        <v/>
      </c>
      <c r="AI37" s="16" t="str">
        <f t="shared" si="23"/>
        <v/>
      </c>
      <c r="AJ37" s="16" t="str">
        <f t="shared" si="23"/>
        <v/>
      </c>
      <c r="AK37" s="16" t="str">
        <f t="shared" si="23"/>
        <v/>
      </c>
      <c r="AL37" s="16" t="str">
        <f t="shared" si="23"/>
        <v/>
      </c>
      <c r="AM37" s="16" t="str">
        <f t="shared" si="23"/>
        <v/>
      </c>
      <c r="AN37" s="16" t="str">
        <f t="shared" si="23"/>
        <v/>
      </c>
      <c r="AO37" s="17" t="str">
        <f t="shared" si="23"/>
        <v/>
      </c>
      <c r="AP37" s="23" t="str">
        <f t="shared" si="24"/>
        <v/>
      </c>
      <c r="AQ37" s="22" t="str">
        <f t="shared" si="24"/>
        <v/>
      </c>
      <c r="AR37" s="22" t="str">
        <f t="shared" si="24"/>
        <v/>
      </c>
      <c r="AS37" s="22" t="str">
        <f t="shared" si="24"/>
        <v/>
      </c>
      <c r="AT37" s="22" t="str">
        <f t="shared" si="24"/>
        <v/>
      </c>
      <c r="AU37" s="22" t="str">
        <f t="shared" si="24"/>
        <v/>
      </c>
      <c r="AV37" s="22" t="str">
        <f t="shared" si="24"/>
        <v/>
      </c>
      <c r="AW37" s="22" t="str">
        <f t="shared" si="24"/>
        <v/>
      </c>
      <c r="AX37" s="24" t="str">
        <f t="shared" si="24"/>
        <v/>
      </c>
      <c r="AY37" s="23" t="str">
        <f t="shared" si="25"/>
        <v/>
      </c>
      <c r="AZ37" s="22" t="str">
        <f t="shared" si="25"/>
        <v/>
      </c>
      <c r="BA37" s="22" t="str">
        <f t="shared" si="25"/>
        <v/>
      </c>
      <c r="BB37" s="22" t="str">
        <f t="shared" si="25"/>
        <v/>
      </c>
      <c r="BC37" s="22" t="str">
        <f t="shared" si="25"/>
        <v/>
      </c>
      <c r="BD37" s="22" t="str">
        <f t="shared" si="25"/>
        <v/>
      </c>
      <c r="BE37" s="22" t="str">
        <f t="shared" si="25"/>
        <v/>
      </c>
      <c r="BF37" s="22" t="str">
        <f t="shared" si="25"/>
        <v/>
      </c>
      <c r="BG37" s="24" t="str">
        <f t="shared" si="25"/>
        <v/>
      </c>
      <c r="BH37" s="22">
        <f t="shared" si="26"/>
        <v>0</v>
      </c>
    </row>
    <row r="38" spans="1:60" x14ac:dyDescent="0.25">
      <c r="B38" t="str">
        <f t="shared" si="3"/>
        <v/>
      </c>
      <c r="C38" s="15"/>
      <c r="D38" s="16"/>
      <c r="E38" s="16"/>
      <c r="F38" s="16"/>
      <c r="G38" s="16"/>
      <c r="H38" s="16"/>
      <c r="I38" s="16"/>
      <c r="J38" s="16"/>
      <c r="K38" s="17"/>
      <c r="L38" s="3"/>
      <c r="N38" s="1" t="str">
        <f t="shared" si="4"/>
        <v/>
      </c>
      <c r="O38" s="1" t="str">
        <f t="shared" si="5"/>
        <v/>
      </c>
      <c r="P38" s="1" t="str">
        <f t="shared" si="6"/>
        <v/>
      </c>
      <c r="Q38" s="1" t="str">
        <f t="shared" si="7"/>
        <v/>
      </c>
      <c r="R38" s="1" t="str">
        <f t="shared" si="8"/>
        <v/>
      </c>
      <c r="S38" s="1" t="str">
        <f t="shared" si="9"/>
        <v/>
      </c>
      <c r="T38" s="1" t="str">
        <f t="shared" si="10"/>
        <v/>
      </c>
      <c r="U38" s="1" t="str">
        <f t="shared" si="11"/>
        <v/>
      </c>
      <c r="V38" s="1" t="str">
        <f t="shared" si="12"/>
        <v/>
      </c>
      <c r="W38" s="13">
        <f t="shared" si="13"/>
        <v>0</v>
      </c>
      <c r="X38" s="8" t="str">
        <f t="shared" si="14"/>
        <v/>
      </c>
      <c r="Y38" s="9" t="str">
        <f t="shared" si="15"/>
        <v/>
      </c>
      <c r="Z38" s="9" t="str">
        <f t="shared" si="16"/>
        <v/>
      </c>
      <c r="AA38" s="9" t="str">
        <f t="shared" si="17"/>
        <v/>
      </c>
      <c r="AB38" s="9" t="str">
        <f t="shared" si="18"/>
        <v/>
      </c>
      <c r="AC38" s="9" t="str">
        <f t="shared" si="19"/>
        <v/>
      </c>
      <c r="AD38" s="9" t="str">
        <f t="shared" si="20"/>
        <v/>
      </c>
      <c r="AE38" s="9" t="str">
        <f t="shared" si="21"/>
        <v/>
      </c>
      <c r="AF38" s="9" t="str">
        <f t="shared" si="22"/>
        <v/>
      </c>
      <c r="AG38" s="15" t="str">
        <f t="shared" si="23"/>
        <v/>
      </c>
      <c r="AH38" s="16" t="str">
        <f t="shared" si="23"/>
        <v/>
      </c>
      <c r="AI38" s="16" t="str">
        <f t="shared" si="23"/>
        <v/>
      </c>
      <c r="AJ38" s="16" t="str">
        <f t="shared" si="23"/>
        <v/>
      </c>
      <c r="AK38" s="16" t="str">
        <f t="shared" si="23"/>
        <v/>
      </c>
      <c r="AL38" s="16" t="str">
        <f t="shared" si="23"/>
        <v/>
      </c>
      <c r="AM38" s="16" t="str">
        <f t="shared" si="23"/>
        <v/>
      </c>
      <c r="AN38" s="16" t="str">
        <f t="shared" si="23"/>
        <v/>
      </c>
      <c r="AO38" s="17" t="str">
        <f t="shared" si="23"/>
        <v/>
      </c>
      <c r="AP38" s="23" t="str">
        <f t="shared" si="24"/>
        <v/>
      </c>
      <c r="AQ38" s="22" t="str">
        <f t="shared" si="24"/>
        <v/>
      </c>
      <c r="AR38" s="22" t="str">
        <f t="shared" si="24"/>
        <v/>
      </c>
      <c r="AS38" s="22" t="str">
        <f t="shared" si="24"/>
        <v/>
      </c>
      <c r="AT38" s="22" t="str">
        <f t="shared" si="24"/>
        <v/>
      </c>
      <c r="AU38" s="22" t="str">
        <f t="shared" si="24"/>
        <v/>
      </c>
      <c r="AV38" s="22" t="str">
        <f t="shared" si="24"/>
        <v/>
      </c>
      <c r="AW38" s="22" t="str">
        <f t="shared" si="24"/>
        <v/>
      </c>
      <c r="AX38" s="24" t="str">
        <f t="shared" si="24"/>
        <v/>
      </c>
      <c r="AY38" s="23" t="str">
        <f t="shared" si="25"/>
        <v/>
      </c>
      <c r="AZ38" s="22" t="str">
        <f t="shared" si="25"/>
        <v/>
      </c>
      <c r="BA38" s="22" t="str">
        <f t="shared" si="25"/>
        <v/>
      </c>
      <c r="BB38" s="22" t="str">
        <f t="shared" si="25"/>
        <v/>
      </c>
      <c r="BC38" s="22" t="str">
        <f t="shared" si="25"/>
        <v/>
      </c>
      <c r="BD38" s="22" t="str">
        <f t="shared" si="25"/>
        <v/>
      </c>
      <c r="BE38" s="22" t="str">
        <f t="shared" si="25"/>
        <v/>
      </c>
      <c r="BF38" s="22" t="str">
        <f t="shared" si="25"/>
        <v/>
      </c>
      <c r="BG38" s="24" t="str">
        <f t="shared" si="25"/>
        <v/>
      </c>
      <c r="BH38" s="22">
        <f t="shared" si="26"/>
        <v>0</v>
      </c>
    </row>
    <row r="39" spans="1:60" x14ac:dyDescent="0.25">
      <c r="B39" t="str">
        <f t="shared" si="3"/>
        <v/>
      </c>
      <c r="C39" s="15"/>
      <c r="D39" s="16"/>
      <c r="E39" s="16"/>
      <c r="F39" s="16"/>
      <c r="G39" s="16"/>
      <c r="H39" s="16"/>
      <c r="I39" s="16"/>
      <c r="J39" s="16"/>
      <c r="K39" s="17"/>
      <c r="L39" s="3"/>
      <c r="N39" s="1" t="str">
        <f t="shared" si="4"/>
        <v/>
      </c>
      <c r="O39" s="1" t="str">
        <f t="shared" si="5"/>
        <v/>
      </c>
      <c r="P39" s="1" t="str">
        <f t="shared" si="6"/>
        <v/>
      </c>
      <c r="Q39" s="1" t="str">
        <f t="shared" si="7"/>
        <v/>
      </c>
      <c r="R39" s="1" t="str">
        <f t="shared" si="8"/>
        <v/>
      </c>
      <c r="S39" s="1" t="str">
        <f t="shared" si="9"/>
        <v/>
      </c>
      <c r="T39" s="1" t="str">
        <f t="shared" si="10"/>
        <v/>
      </c>
      <c r="U39" s="1" t="str">
        <f t="shared" si="11"/>
        <v/>
      </c>
      <c r="V39" s="1" t="str">
        <f t="shared" si="12"/>
        <v/>
      </c>
      <c r="W39" s="13">
        <f t="shared" si="13"/>
        <v>0</v>
      </c>
      <c r="X39" s="8" t="str">
        <f t="shared" si="14"/>
        <v/>
      </c>
      <c r="Y39" s="9" t="str">
        <f t="shared" si="15"/>
        <v/>
      </c>
      <c r="Z39" s="9" t="str">
        <f t="shared" si="16"/>
        <v/>
      </c>
      <c r="AA39" s="9" t="str">
        <f t="shared" si="17"/>
        <v/>
      </c>
      <c r="AB39" s="9" t="str">
        <f t="shared" si="18"/>
        <v/>
      </c>
      <c r="AC39" s="9" t="str">
        <f t="shared" si="19"/>
        <v/>
      </c>
      <c r="AD39" s="9" t="str">
        <f t="shared" si="20"/>
        <v/>
      </c>
      <c r="AE39" s="9" t="str">
        <f t="shared" si="21"/>
        <v/>
      </c>
      <c r="AF39" s="9" t="str">
        <f t="shared" si="22"/>
        <v/>
      </c>
      <c r="AG39" s="15" t="str">
        <f t="shared" si="23"/>
        <v/>
      </c>
      <c r="AH39" s="16" t="str">
        <f t="shared" si="23"/>
        <v/>
      </c>
      <c r="AI39" s="16" t="str">
        <f t="shared" si="23"/>
        <v/>
      </c>
      <c r="AJ39" s="16" t="str">
        <f t="shared" si="23"/>
        <v/>
      </c>
      <c r="AK39" s="16" t="str">
        <f t="shared" si="23"/>
        <v/>
      </c>
      <c r="AL39" s="16" t="str">
        <f t="shared" si="23"/>
        <v/>
      </c>
      <c r="AM39" s="16" t="str">
        <f t="shared" si="23"/>
        <v/>
      </c>
      <c r="AN39" s="16" t="str">
        <f t="shared" si="23"/>
        <v/>
      </c>
      <c r="AO39" s="17" t="str">
        <f t="shared" si="23"/>
        <v/>
      </c>
      <c r="AP39" s="23" t="str">
        <f t="shared" si="24"/>
        <v/>
      </c>
      <c r="AQ39" s="22" t="str">
        <f t="shared" si="24"/>
        <v/>
      </c>
      <c r="AR39" s="22" t="str">
        <f t="shared" si="24"/>
        <v/>
      </c>
      <c r="AS39" s="22" t="str">
        <f t="shared" si="24"/>
        <v/>
      </c>
      <c r="AT39" s="22" t="str">
        <f t="shared" si="24"/>
        <v/>
      </c>
      <c r="AU39" s="22" t="str">
        <f t="shared" si="24"/>
        <v/>
      </c>
      <c r="AV39" s="22" t="str">
        <f t="shared" si="24"/>
        <v/>
      </c>
      <c r="AW39" s="22" t="str">
        <f t="shared" si="24"/>
        <v/>
      </c>
      <c r="AX39" s="24" t="str">
        <f t="shared" si="24"/>
        <v/>
      </c>
      <c r="AY39" s="23" t="str">
        <f t="shared" si="25"/>
        <v/>
      </c>
      <c r="AZ39" s="22" t="str">
        <f t="shared" si="25"/>
        <v/>
      </c>
      <c r="BA39" s="22" t="str">
        <f t="shared" si="25"/>
        <v/>
      </c>
      <c r="BB39" s="22" t="str">
        <f t="shared" si="25"/>
        <v/>
      </c>
      <c r="BC39" s="22" t="str">
        <f t="shared" si="25"/>
        <v/>
      </c>
      <c r="BD39" s="22" t="str">
        <f t="shared" si="25"/>
        <v/>
      </c>
      <c r="BE39" s="22" t="str">
        <f t="shared" si="25"/>
        <v/>
      </c>
      <c r="BF39" s="22" t="str">
        <f t="shared" si="25"/>
        <v/>
      </c>
      <c r="BG39" s="24" t="str">
        <f t="shared" si="25"/>
        <v/>
      </c>
      <c r="BH39" s="22">
        <f t="shared" si="26"/>
        <v>0</v>
      </c>
    </row>
    <row r="40" spans="1:60" ht="15.75" thickBot="1" x14ac:dyDescent="0.3">
      <c r="B40" t="str">
        <f t="shared" si="3"/>
        <v/>
      </c>
      <c r="C40" s="18"/>
      <c r="D40" s="19"/>
      <c r="E40" s="19"/>
      <c r="F40" s="19"/>
      <c r="G40" s="19"/>
      <c r="H40" s="19"/>
      <c r="I40" s="19"/>
      <c r="J40" s="19"/>
      <c r="K40" s="20"/>
      <c r="L40" s="3"/>
      <c r="N40" s="1" t="str">
        <f t="shared" si="4"/>
        <v/>
      </c>
      <c r="O40" s="1" t="str">
        <f t="shared" si="5"/>
        <v/>
      </c>
      <c r="P40" s="1" t="str">
        <f t="shared" si="6"/>
        <v/>
      </c>
      <c r="Q40" s="1" t="str">
        <f t="shared" si="7"/>
        <v/>
      </c>
      <c r="R40" s="1" t="str">
        <f t="shared" si="8"/>
        <v/>
      </c>
      <c r="S40" s="1" t="str">
        <f t="shared" si="9"/>
        <v/>
      </c>
      <c r="T40" s="1" t="str">
        <f t="shared" si="10"/>
        <v/>
      </c>
      <c r="U40" s="1" t="str">
        <f t="shared" si="11"/>
        <v/>
      </c>
      <c r="V40" s="1" t="str">
        <f t="shared" si="12"/>
        <v/>
      </c>
      <c r="W40" s="13">
        <f t="shared" si="13"/>
        <v>0</v>
      </c>
      <c r="X40" s="10" t="str">
        <f t="shared" si="14"/>
        <v/>
      </c>
      <c r="Y40" s="11" t="str">
        <f t="shared" si="15"/>
        <v/>
      </c>
      <c r="Z40" s="11" t="str">
        <f t="shared" si="16"/>
        <v/>
      </c>
      <c r="AA40" s="11" t="str">
        <f t="shared" si="17"/>
        <v/>
      </c>
      <c r="AB40" s="11" t="str">
        <f t="shared" si="18"/>
        <v/>
      </c>
      <c r="AC40" s="11" t="str">
        <f t="shared" si="19"/>
        <v/>
      </c>
      <c r="AD40" s="11" t="str">
        <f t="shared" si="20"/>
        <v/>
      </c>
      <c r="AE40" s="11" t="str">
        <f t="shared" si="21"/>
        <v/>
      </c>
      <c r="AF40" s="11" t="str">
        <f t="shared" si="22"/>
        <v/>
      </c>
      <c r="AG40" s="18" t="str">
        <f t="shared" si="23"/>
        <v/>
      </c>
      <c r="AH40" s="19" t="str">
        <f t="shared" si="23"/>
        <v/>
      </c>
      <c r="AI40" s="19" t="str">
        <f t="shared" si="23"/>
        <v/>
      </c>
      <c r="AJ40" s="19" t="str">
        <f t="shared" si="23"/>
        <v/>
      </c>
      <c r="AK40" s="19" t="str">
        <f t="shared" si="23"/>
        <v/>
      </c>
      <c r="AL40" s="19" t="str">
        <f t="shared" si="23"/>
        <v/>
      </c>
      <c r="AM40" s="19" t="str">
        <f t="shared" si="23"/>
        <v/>
      </c>
      <c r="AN40" s="19" t="str">
        <f t="shared" si="23"/>
        <v/>
      </c>
      <c r="AO40" s="20" t="str">
        <f t="shared" si="23"/>
        <v/>
      </c>
      <c r="AP40" s="25" t="str">
        <f t="shared" si="24"/>
        <v/>
      </c>
      <c r="AQ40" s="26" t="str">
        <f t="shared" si="24"/>
        <v/>
      </c>
      <c r="AR40" s="26" t="str">
        <f t="shared" si="24"/>
        <v/>
      </c>
      <c r="AS40" s="26" t="str">
        <f t="shared" si="24"/>
        <v/>
      </c>
      <c r="AT40" s="26" t="str">
        <f t="shared" si="24"/>
        <v/>
      </c>
      <c r="AU40" s="26" t="str">
        <f t="shared" si="24"/>
        <v/>
      </c>
      <c r="AV40" s="26" t="str">
        <f t="shared" si="24"/>
        <v/>
      </c>
      <c r="AW40" s="26" t="str">
        <f t="shared" si="24"/>
        <v/>
      </c>
      <c r="AX40" s="27" t="str">
        <f t="shared" si="24"/>
        <v/>
      </c>
      <c r="AY40" s="25" t="str">
        <f t="shared" si="25"/>
        <v/>
      </c>
      <c r="AZ40" s="26" t="str">
        <f t="shared" si="25"/>
        <v/>
      </c>
      <c r="BA40" s="26" t="str">
        <f t="shared" si="25"/>
        <v/>
      </c>
      <c r="BB40" s="26" t="str">
        <f t="shared" si="25"/>
        <v/>
      </c>
      <c r="BC40" s="26" t="str">
        <f t="shared" si="25"/>
        <v/>
      </c>
      <c r="BD40" s="26" t="str">
        <f t="shared" si="25"/>
        <v/>
      </c>
      <c r="BE40" s="26" t="str">
        <f t="shared" si="25"/>
        <v/>
      </c>
      <c r="BF40" s="26" t="str">
        <f t="shared" si="25"/>
        <v/>
      </c>
      <c r="BG40" s="27" t="str">
        <f t="shared" si="25"/>
        <v/>
      </c>
      <c r="BH40" s="22">
        <f t="shared" si="26"/>
        <v>0</v>
      </c>
    </row>
    <row r="41" spans="1:60" x14ac:dyDescent="0.25">
      <c r="N41" s="2">
        <f>AVERAGE(N2:N40)</f>
        <v>11.168844996435837</v>
      </c>
      <c r="O41" s="2">
        <f t="shared" ref="O41:W41" si="27">AVERAGE(O2:O40)</f>
        <v>11.159039436515044</v>
      </c>
      <c r="P41" s="2">
        <f t="shared" si="27"/>
        <v>11.126355489465526</v>
      </c>
      <c r="Q41" s="2">
        <f t="shared" si="27"/>
        <v>12.286785274610175</v>
      </c>
      <c r="R41" s="2">
        <f t="shared" si="27"/>
        <v>11.078051083550449</v>
      </c>
      <c r="S41" s="2">
        <f t="shared" si="27"/>
        <v>10.089368484351386</v>
      </c>
      <c r="T41" s="2">
        <f t="shared" si="27"/>
        <v>12.460030341551096</v>
      </c>
      <c r="U41" s="2">
        <f t="shared" si="27"/>
        <v>10.063027930982184</v>
      </c>
      <c r="V41" s="2">
        <f t="shared" si="27"/>
        <v>11.513474724509502</v>
      </c>
      <c r="W41" s="2">
        <f t="shared" si="27"/>
        <v>4.7176196225012239</v>
      </c>
      <c r="X41" s="12">
        <f>SUM(X2:X40)</f>
        <v>1</v>
      </c>
      <c r="Y41" s="12">
        <f t="shared" ref="Y41:BG41" si="28">SUM(Y2:Y40)</f>
        <v>3</v>
      </c>
      <c r="Z41" s="12">
        <f t="shared" si="28"/>
        <v>4</v>
      </c>
      <c r="AA41" s="12">
        <f t="shared" si="28"/>
        <v>1</v>
      </c>
      <c r="AB41" s="12">
        <f t="shared" si="28"/>
        <v>7</v>
      </c>
      <c r="AC41" s="12">
        <f t="shared" si="28"/>
        <v>3</v>
      </c>
      <c r="AD41" s="12">
        <f t="shared" si="28"/>
        <v>4</v>
      </c>
      <c r="AE41" s="12">
        <f t="shared" si="28"/>
        <v>5</v>
      </c>
      <c r="AF41" s="12">
        <f t="shared" si="28"/>
        <v>5</v>
      </c>
      <c r="AG41" s="21">
        <f t="shared" si="28"/>
        <v>12</v>
      </c>
      <c r="AH41" s="21">
        <f t="shared" si="28"/>
        <v>12</v>
      </c>
      <c r="AI41" s="21">
        <f t="shared" si="28"/>
        <v>12</v>
      </c>
      <c r="AJ41" s="21">
        <f t="shared" si="28"/>
        <v>10</v>
      </c>
      <c r="AK41" s="21">
        <f t="shared" si="28"/>
        <v>7</v>
      </c>
      <c r="AL41" s="21">
        <f t="shared" si="28"/>
        <v>11</v>
      </c>
      <c r="AM41" s="21">
        <f t="shared" si="28"/>
        <v>6</v>
      </c>
      <c r="AN41" s="21">
        <f t="shared" si="28"/>
        <v>11</v>
      </c>
      <c r="AO41" s="21">
        <f t="shared" si="28"/>
        <v>10</v>
      </c>
      <c r="AP41" s="29">
        <f t="shared" si="28"/>
        <v>22</v>
      </c>
      <c r="AQ41" s="29">
        <f t="shared" si="28"/>
        <v>22</v>
      </c>
      <c r="AR41" s="29">
        <f t="shared" si="28"/>
        <v>22</v>
      </c>
      <c r="AS41" s="29">
        <f t="shared" si="28"/>
        <v>17</v>
      </c>
      <c r="AT41" s="29">
        <f t="shared" si="28"/>
        <v>21</v>
      </c>
      <c r="AU41" s="29">
        <f t="shared" si="28"/>
        <v>24</v>
      </c>
      <c r="AV41" s="29">
        <f t="shared" si="28"/>
        <v>13</v>
      </c>
      <c r="AW41" s="29">
        <f t="shared" si="28"/>
        <v>22</v>
      </c>
      <c r="AX41" s="29">
        <f t="shared" si="28"/>
        <v>16</v>
      </c>
      <c r="AY41" s="28">
        <f t="shared" si="28"/>
        <v>25</v>
      </c>
      <c r="AZ41" s="28">
        <f t="shared" si="28"/>
        <v>25</v>
      </c>
      <c r="BA41" s="28">
        <f t="shared" si="28"/>
        <v>25</v>
      </c>
      <c r="BB41" s="28">
        <f t="shared" si="28"/>
        <v>25</v>
      </c>
      <c r="BC41" s="28">
        <f t="shared" si="28"/>
        <v>27</v>
      </c>
      <c r="BD41" s="28">
        <f t="shared" si="28"/>
        <v>26</v>
      </c>
      <c r="BE41" s="28">
        <f t="shared" si="28"/>
        <v>24</v>
      </c>
      <c r="BF41" s="28">
        <f t="shared" si="28"/>
        <v>25</v>
      </c>
      <c r="BG41" s="28">
        <f t="shared" si="28"/>
        <v>25</v>
      </c>
    </row>
    <row r="42" spans="1:60" x14ac:dyDescent="0.25">
      <c r="B42" s="30"/>
      <c r="W42" s="14"/>
    </row>
    <row r="43" spans="1:60" x14ac:dyDescent="0.25">
      <c r="W43" s="14"/>
    </row>
    <row r="44" spans="1:60" x14ac:dyDescent="0.25">
      <c r="W44" s="14"/>
    </row>
    <row r="45" spans="1:60" x14ac:dyDescent="0.25">
      <c r="W45" s="14"/>
    </row>
    <row r="46" spans="1:60" x14ac:dyDescent="0.25">
      <c r="W46" s="14"/>
    </row>
    <row r="47" spans="1:60" x14ac:dyDescent="0.25">
      <c r="W47" s="14"/>
    </row>
    <row r="48" spans="1:60" x14ac:dyDescent="0.25">
      <c r="W48" s="14"/>
    </row>
    <row r="49" spans="23:23" x14ac:dyDescent="0.25">
      <c r="W49" s="14"/>
    </row>
    <row r="50" spans="23:23" x14ac:dyDescent="0.25">
      <c r="W50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B3CB1-F994-479F-8434-C5A6C98522E8}">
  <dimension ref="A1:BH50"/>
  <sheetViews>
    <sheetView zoomScale="70" zoomScaleNormal="70" workbookViewId="0">
      <selection activeCell="A41" sqref="A41:B43"/>
    </sheetView>
  </sheetViews>
  <sheetFormatPr defaultRowHeight="15" x14ac:dyDescent="0.25"/>
  <cols>
    <col min="1" max="1" width="53.5703125" customWidth="1"/>
    <col min="2" max="2" width="14.28515625" customWidth="1"/>
  </cols>
  <sheetData>
    <row r="1" spans="1:60" x14ac:dyDescent="0.25">
      <c r="A1" t="s">
        <v>58</v>
      </c>
      <c r="B1" t="s">
        <v>59</v>
      </c>
      <c r="C1" s="5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7" t="s">
        <v>8</v>
      </c>
      <c r="L1" s="4" t="s">
        <v>13</v>
      </c>
      <c r="M1" s="31" t="s">
        <v>63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s="4" t="s">
        <v>14</v>
      </c>
      <c r="X1" s="5" t="s">
        <v>0</v>
      </c>
      <c r="Y1" s="6" t="s">
        <v>1</v>
      </c>
      <c r="Z1" s="6" t="s">
        <v>2</v>
      </c>
      <c r="AA1" s="6" t="s">
        <v>3</v>
      </c>
      <c r="AB1" s="6" t="s">
        <v>4</v>
      </c>
      <c r="AC1" s="6" t="s">
        <v>5</v>
      </c>
      <c r="AD1" s="6" t="s">
        <v>6</v>
      </c>
      <c r="AE1" s="6" t="s">
        <v>7</v>
      </c>
      <c r="AF1" s="6" t="s">
        <v>8</v>
      </c>
      <c r="AG1" s="5" t="s">
        <v>0</v>
      </c>
      <c r="AH1" s="6" t="s">
        <v>1</v>
      </c>
      <c r="AI1" s="6" t="s">
        <v>2</v>
      </c>
      <c r="AJ1" s="6" t="s">
        <v>3</v>
      </c>
      <c r="AK1" s="6" t="s">
        <v>4</v>
      </c>
      <c r="AL1" s="6" t="s">
        <v>5</v>
      </c>
      <c r="AM1" s="6" t="s">
        <v>6</v>
      </c>
      <c r="AN1" s="6" t="s">
        <v>7</v>
      </c>
      <c r="AO1" s="7" t="s">
        <v>8</v>
      </c>
      <c r="AP1" s="5" t="s">
        <v>0</v>
      </c>
      <c r="AQ1" s="6" t="s">
        <v>1</v>
      </c>
      <c r="AR1" s="6" t="s">
        <v>2</v>
      </c>
      <c r="AS1" s="6" t="s">
        <v>3</v>
      </c>
      <c r="AT1" s="6" t="s">
        <v>4</v>
      </c>
      <c r="AU1" s="6" t="s">
        <v>5</v>
      </c>
      <c r="AV1" s="6" t="s">
        <v>6</v>
      </c>
      <c r="AW1" s="6" t="s">
        <v>7</v>
      </c>
      <c r="AX1" s="7" t="s">
        <v>8</v>
      </c>
      <c r="AY1" s="5" t="s">
        <v>0</v>
      </c>
      <c r="AZ1" s="6" t="s">
        <v>1</v>
      </c>
      <c r="BA1" s="6" t="s">
        <v>2</v>
      </c>
      <c r="BB1" s="6" t="s">
        <v>3</v>
      </c>
      <c r="BC1" s="6" t="s">
        <v>4</v>
      </c>
      <c r="BD1" s="6" t="s">
        <v>5</v>
      </c>
      <c r="BE1" s="6" t="s">
        <v>6</v>
      </c>
      <c r="BF1" s="6" t="s">
        <v>7</v>
      </c>
      <c r="BG1" s="7" t="s">
        <v>8</v>
      </c>
    </row>
    <row r="2" spans="1:60" x14ac:dyDescent="0.25">
      <c r="A2" t="s">
        <v>67</v>
      </c>
      <c r="B2" t="str">
        <f>IF(BH2=0,"",BH2)</f>
        <v/>
      </c>
      <c r="C2" s="15">
        <v>23.810231392273</v>
      </c>
      <c r="D2" s="16">
        <v>24.327752020683899</v>
      </c>
      <c r="E2" s="16">
        <v>25.363086828546301</v>
      </c>
      <c r="F2" s="16">
        <v>24.1623484826107</v>
      </c>
      <c r="G2" s="16">
        <v>30.273349254389601</v>
      </c>
      <c r="H2" s="16">
        <v>27.950541324370999</v>
      </c>
      <c r="I2" s="16">
        <v>24.0333812452449</v>
      </c>
      <c r="J2" s="16">
        <v>20.568712234497099</v>
      </c>
      <c r="K2" s="17">
        <v>13.7688856124878</v>
      </c>
      <c r="L2" s="3" t="s">
        <v>10</v>
      </c>
      <c r="M2">
        <v>-12</v>
      </c>
      <c r="N2" s="1" t="str">
        <f>IF(L2="Running",ABS(M2-C2),"")</f>
        <v/>
      </c>
      <c r="O2" s="1" t="str">
        <f>IF(L2="Running",ABS(M2-D2),"")</f>
        <v/>
      </c>
      <c r="P2" s="1" t="str">
        <f>IF(L2="Running",ABS(M2-E2),"")</f>
        <v/>
      </c>
      <c r="Q2" s="1" t="str">
        <f>IF(L2="Running",ABS(M2-F2),"")</f>
        <v/>
      </c>
      <c r="R2" s="1" t="str">
        <f>IF(L2="Running",ABS(M2-G2),"")</f>
        <v/>
      </c>
      <c r="S2" s="1" t="str">
        <f>IF(L2="Running",ABS(M2-H2),"")</f>
        <v/>
      </c>
      <c r="T2" s="1" t="str">
        <f>IF(L2="Running",ABS(M2-I2),"")</f>
        <v/>
      </c>
      <c r="U2" s="1" t="str">
        <f>IF(L2="Running",ABS(M2-J2),"")</f>
        <v/>
      </c>
      <c r="V2" s="1" t="str">
        <f>IF(L2="Running",ABS(M2-K2),"")</f>
        <v/>
      </c>
      <c r="W2" s="13">
        <f>MIN(N2:V2)</f>
        <v>0</v>
      </c>
      <c r="X2" s="8" t="str">
        <f>IF(N2=W2,1,"")</f>
        <v/>
      </c>
      <c r="Y2" s="9" t="str">
        <f>IF(O2=W2,1,"")</f>
        <v/>
      </c>
      <c r="Z2" s="9" t="str">
        <f>IF(P2=W2,1,"")</f>
        <v/>
      </c>
      <c r="AA2" s="9" t="str">
        <f>IF(Q2=W2,1,"")</f>
        <v/>
      </c>
      <c r="AB2" s="9" t="str">
        <f>IF(R2=W2,1,"")</f>
        <v/>
      </c>
      <c r="AC2" s="9" t="str">
        <f>IF(S2=W2,1,"")</f>
        <v/>
      </c>
      <c r="AD2" s="9" t="str">
        <f>IF(T2=W2,1,"")</f>
        <v/>
      </c>
      <c r="AE2" s="9" t="str">
        <f>IF(U2=W2,1,"")</f>
        <v/>
      </c>
      <c r="AF2" s="9" t="str">
        <f>IF(V2=W2,1,"")</f>
        <v/>
      </c>
      <c r="AG2" s="15" t="str">
        <f>IF(N2&lt;5,1,"")</f>
        <v/>
      </c>
      <c r="AH2" s="16" t="str">
        <f t="shared" ref="AH2:AO17" si="0">IF(O2&lt;5,1,"")</f>
        <v/>
      </c>
      <c r="AI2" s="16" t="str">
        <f t="shared" si="0"/>
        <v/>
      </c>
      <c r="AJ2" s="16" t="str">
        <f t="shared" si="0"/>
        <v/>
      </c>
      <c r="AK2" s="16" t="str">
        <f t="shared" si="0"/>
        <v/>
      </c>
      <c r="AL2" s="16" t="str">
        <f t="shared" si="0"/>
        <v/>
      </c>
      <c r="AM2" s="16" t="str">
        <f t="shared" si="0"/>
        <v/>
      </c>
      <c r="AN2" s="16" t="str">
        <f t="shared" si="0"/>
        <v/>
      </c>
      <c r="AO2" s="17" t="str">
        <f t="shared" si="0"/>
        <v/>
      </c>
      <c r="AP2" s="23" t="str">
        <f>IF(N2&lt;10,1,"")</f>
        <v/>
      </c>
      <c r="AQ2" s="22" t="str">
        <f t="shared" ref="AQ2:AX17" si="1">IF(O2&lt;10,1,"")</f>
        <v/>
      </c>
      <c r="AR2" s="22" t="str">
        <f t="shared" si="1"/>
        <v/>
      </c>
      <c r="AS2" s="22" t="str">
        <f t="shared" si="1"/>
        <v/>
      </c>
      <c r="AT2" s="22" t="str">
        <f t="shared" si="1"/>
        <v/>
      </c>
      <c r="AU2" s="22" t="str">
        <f t="shared" si="1"/>
        <v/>
      </c>
      <c r="AV2" s="22" t="str">
        <f t="shared" si="1"/>
        <v/>
      </c>
      <c r="AW2" s="22" t="str">
        <f t="shared" si="1"/>
        <v/>
      </c>
      <c r="AX2" s="24" t="str">
        <f t="shared" si="1"/>
        <v/>
      </c>
      <c r="AY2" s="23" t="str">
        <f>IF(N2&lt;15,1,"")</f>
        <v/>
      </c>
      <c r="AZ2" s="22" t="str">
        <f t="shared" ref="AZ2:BG17" si="2">IF(O2&lt;15,1,"")</f>
        <v/>
      </c>
      <c r="BA2" s="22" t="str">
        <f t="shared" si="2"/>
        <v/>
      </c>
      <c r="BB2" s="22" t="str">
        <f t="shared" si="2"/>
        <v/>
      </c>
      <c r="BC2" s="22" t="str">
        <f t="shared" si="2"/>
        <v/>
      </c>
      <c r="BD2" s="22" t="str">
        <f t="shared" si="2"/>
        <v/>
      </c>
      <c r="BE2" s="22" t="str">
        <f t="shared" si="2"/>
        <v/>
      </c>
      <c r="BF2" s="22" t="str">
        <f t="shared" si="2"/>
        <v/>
      </c>
      <c r="BG2" s="24" t="str">
        <f t="shared" si="2"/>
        <v/>
      </c>
      <c r="BH2" s="22">
        <f>IF(X2=1,"linReg",IF(Y2=1,"pls",IF(Z2=1,"enet",IF(AA2=1,"MARS",IF(AB2=1,"svm",IF(AC2=1,"rf",IF(AD2=1,"gbm",IF(AE2=1,"Cube",IF(AF2=1,"Keras",)))))))))</f>
        <v>0</v>
      </c>
    </row>
    <row r="3" spans="1:60" x14ac:dyDescent="0.25">
      <c r="A3" t="s">
        <v>68</v>
      </c>
      <c r="B3" t="str">
        <f t="shared" ref="B3:B40" si="3">IF(BH3=0,"",BH3)</f>
        <v>enet</v>
      </c>
      <c r="C3" s="15">
        <v>28.446841151198001</v>
      </c>
      <c r="D3" s="16">
        <v>28.982901561581301</v>
      </c>
      <c r="E3" s="16">
        <v>29.007461860829</v>
      </c>
      <c r="F3" s="16">
        <v>23.1405156608295</v>
      </c>
      <c r="G3" s="16">
        <v>32.151174447211702</v>
      </c>
      <c r="H3" s="16">
        <v>34.108928735846398</v>
      </c>
      <c r="I3" s="16">
        <v>31.163030466081299</v>
      </c>
      <c r="J3" s="16">
        <v>23.907627105712901</v>
      </c>
      <c r="K3" s="17">
        <v>16.691953659057599</v>
      </c>
      <c r="L3" s="3" t="s">
        <v>11</v>
      </c>
      <c r="M3">
        <v>30</v>
      </c>
      <c r="N3" s="1">
        <f t="shared" ref="N3:N40" si="4">IF(L3="Running",ABS(M3-C3),"")</f>
        <v>1.5531588488019992</v>
      </c>
      <c r="O3" s="1">
        <f t="shared" ref="O3:O40" si="5">IF(L3="Running",ABS(M3-D3),"")</f>
        <v>1.0170984384186994</v>
      </c>
      <c r="P3" s="1">
        <f t="shared" ref="P3:P40" si="6">IF(L3="Running",ABS(M3-E3),"")</f>
        <v>0.99253813917099976</v>
      </c>
      <c r="Q3" s="1">
        <f t="shared" ref="Q3:Q40" si="7">IF(L3="Running",ABS(M3-F3),"")</f>
        <v>6.8594843391704998</v>
      </c>
      <c r="R3" s="1">
        <f t="shared" ref="R3:R40" si="8">IF(L3="Running",ABS(M3-G3),"")</f>
        <v>2.1511744472117016</v>
      </c>
      <c r="S3" s="1">
        <f t="shared" ref="S3:S40" si="9">IF(L3="Running",ABS(M3-H3),"")</f>
        <v>4.1089287358463977</v>
      </c>
      <c r="T3" s="1">
        <f t="shared" ref="T3:T40" si="10">IF(L3="Running",ABS(M3-I3),"")</f>
        <v>1.1630304660812989</v>
      </c>
      <c r="U3" s="1">
        <f t="shared" ref="U3:U40" si="11">IF(L3="Running",ABS(M3-J3),"")</f>
        <v>6.0923728942870987</v>
      </c>
      <c r="V3" s="1">
        <f t="shared" ref="V3:V40" si="12">IF(L3="Running",ABS(M3-K3),"")</f>
        <v>13.308046340942401</v>
      </c>
      <c r="W3" s="13">
        <f t="shared" ref="W3:W40" si="13">MIN(N3:V3)</f>
        <v>0.99253813917099976</v>
      </c>
      <c r="X3" s="8" t="str">
        <f t="shared" ref="X3:X40" si="14">IF(N3=W3,1,"")</f>
        <v/>
      </c>
      <c r="Y3" s="9" t="str">
        <f t="shared" ref="Y3:Y40" si="15">IF(O3=W3,1,"")</f>
        <v/>
      </c>
      <c r="Z3" s="9">
        <f t="shared" ref="Z3:Z40" si="16">IF(P3=W3,1,"")</f>
        <v>1</v>
      </c>
      <c r="AA3" s="9" t="str">
        <f t="shared" ref="AA3:AA40" si="17">IF(Q3=W3,1,"")</f>
        <v/>
      </c>
      <c r="AB3" s="9" t="str">
        <f t="shared" ref="AB3:AB40" si="18">IF(R3=W3,1,"")</f>
        <v/>
      </c>
      <c r="AC3" s="9" t="str">
        <f t="shared" ref="AC3:AC40" si="19">IF(S3=W3,1,"")</f>
        <v/>
      </c>
      <c r="AD3" s="9" t="str">
        <f t="shared" ref="AD3:AD40" si="20">IF(T3=W3,1,"")</f>
        <v/>
      </c>
      <c r="AE3" s="9" t="str">
        <f t="shared" ref="AE3:AE40" si="21">IF(U3=W3,1,"")</f>
        <v/>
      </c>
      <c r="AF3" s="9" t="str">
        <f t="shared" ref="AF3:AF40" si="22">IF(V3=W3,1,"")</f>
        <v/>
      </c>
      <c r="AG3" s="15">
        <f t="shared" ref="AG3:AO40" si="23">IF(N3&lt;5,1,"")</f>
        <v>1</v>
      </c>
      <c r="AH3" s="16">
        <f t="shared" si="0"/>
        <v>1</v>
      </c>
      <c r="AI3" s="16">
        <f t="shared" si="0"/>
        <v>1</v>
      </c>
      <c r="AJ3" s="16" t="str">
        <f t="shared" si="0"/>
        <v/>
      </c>
      <c r="AK3" s="16">
        <f t="shared" si="0"/>
        <v>1</v>
      </c>
      <c r="AL3" s="16">
        <f t="shared" si="0"/>
        <v>1</v>
      </c>
      <c r="AM3" s="16">
        <f t="shared" si="0"/>
        <v>1</v>
      </c>
      <c r="AN3" s="16" t="str">
        <f t="shared" si="0"/>
        <v/>
      </c>
      <c r="AO3" s="17" t="str">
        <f t="shared" si="0"/>
        <v/>
      </c>
      <c r="AP3" s="23">
        <f t="shared" ref="AP3:AX40" si="24">IF(N3&lt;10,1,"")</f>
        <v>1</v>
      </c>
      <c r="AQ3" s="22">
        <f t="shared" si="1"/>
        <v>1</v>
      </c>
      <c r="AR3" s="22">
        <f t="shared" si="1"/>
        <v>1</v>
      </c>
      <c r="AS3" s="22">
        <f t="shared" si="1"/>
        <v>1</v>
      </c>
      <c r="AT3" s="22">
        <f t="shared" si="1"/>
        <v>1</v>
      </c>
      <c r="AU3" s="22">
        <f t="shared" si="1"/>
        <v>1</v>
      </c>
      <c r="AV3" s="22">
        <f t="shared" si="1"/>
        <v>1</v>
      </c>
      <c r="AW3" s="22">
        <f t="shared" si="1"/>
        <v>1</v>
      </c>
      <c r="AX3" s="24" t="str">
        <f t="shared" si="1"/>
        <v/>
      </c>
      <c r="AY3" s="23">
        <f t="shared" ref="AY3:BG40" si="25">IF(N3&lt;15,1,"")</f>
        <v>1</v>
      </c>
      <c r="AZ3" s="22">
        <f t="shared" si="2"/>
        <v>1</v>
      </c>
      <c r="BA3" s="22">
        <f t="shared" si="2"/>
        <v>1</v>
      </c>
      <c r="BB3" s="22">
        <f t="shared" si="2"/>
        <v>1</v>
      </c>
      <c r="BC3" s="22">
        <f t="shared" si="2"/>
        <v>1</v>
      </c>
      <c r="BD3" s="22">
        <f t="shared" si="2"/>
        <v>1</v>
      </c>
      <c r="BE3" s="22">
        <f t="shared" si="2"/>
        <v>1</v>
      </c>
      <c r="BF3" s="22">
        <f t="shared" si="2"/>
        <v>1</v>
      </c>
      <c r="BG3" s="24">
        <f t="shared" si="2"/>
        <v>1</v>
      </c>
      <c r="BH3" s="22" t="str">
        <f t="shared" ref="BH3:BH40" si="26">IF(X3=1,"linReg",IF(Y3=1,"pls",IF(Z3=1,"enet",IF(AA3=1,"MARS",IF(AB3=1,"svm",IF(AC3=1,"rf",IF(AD3=1,"gbm",IF(AE3=1,"Cube",IF(AF3=1,"Keras",)))))))))</f>
        <v>enet</v>
      </c>
    </row>
    <row r="4" spans="1:60" x14ac:dyDescent="0.25">
      <c r="A4" t="s">
        <v>69</v>
      </c>
      <c r="B4" t="str">
        <f t="shared" si="3"/>
        <v>svm</v>
      </c>
      <c r="C4" s="15">
        <v>41.109807968626903</v>
      </c>
      <c r="D4" s="16">
        <v>42.3322696208011</v>
      </c>
      <c r="E4" s="16">
        <v>42.0439064079007</v>
      </c>
      <c r="F4" s="16">
        <v>41.347580446909802</v>
      </c>
      <c r="G4" s="16">
        <v>46.130629525763503</v>
      </c>
      <c r="H4" s="16">
        <v>41.412168183186701</v>
      </c>
      <c r="I4" s="16">
        <v>37.951758088367299</v>
      </c>
      <c r="J4" s="16">
        <v>44.236045837402301</v>
      </c>
      <c r="K4" s="17">
        <v>36.713840484619098</v>
      </c>
      <c r="L4" s="3" t="s">
        <v>11</v>
      </c>
      <c r="M4">
        <v>82</v>
      </c>
      <c r="N4" s="1">
        <f t="shared" si="4"/>
        <v>40.890192031373097</v>
      </c>
      <c r="O4" s="1">
        <f t="shared" si="5"/>
        <v>39.6677303791989</v>
      </c>
      <c r="P4" s="1">
        <f t="shared" si="6"/>
        <v>39.9560935920993</v>
      </c>
      <c r="Q4" s="1">
        <f t="shared" si="7"/>
        <v>40.652419553090198</v>
      </c>
      <c r="R4" s="1">
        <f t="shared" si="8"/>
        <v>35.869370474236497</v>
      </c>
      <c r="S4" s="1">
        <f t="shared" si="9"/>
        <v>40.587831816813299</v>
      </c>
      <c r="T4" s="1">
        <f t="shared" si="10"/>
        <v>44.048241911632701</v>
      </c>
      <c r="U4" s="1">
        <f t="shared" si="11"/>
        <v>37.763954162597699</v>
      </c>
      <c r="V4" s="1">
        <f t="shared" si="12"/>
        <v>45.286159515380902</v>
      </c>
      <c r="W4" s="13">
        <f t="shared" si="13"/>
        <v>35.869370474236497</v>
      </c>
      <c r="X4" s="8" t="str">
        <f t="shared" si="14"/>
        <v/>
      </c>
      <c r="Y4" s="9" t="str">
        <f t="shared" si="15"/>
        <v/>
      </c>
      <c r="Z4" s="9" t="str">
        <f t="shared" si="16"/>
        <v/>
      </c>
      <c r="AA4" s="9" t="str">
        <f t="shared" si="17"/>
        <v/>
      </c>
      <c r="AB4" s="9">
        <f t="shared" si="18"/>
        <v>1</v>
      </c>
      <c r="AC4" s="9" t="str">
        <f t="shared" si="19"/>
        <v/>
      </c>
      <c r="AD4" s="9" t="str">
        <f t="shared" si="20"/>
        <v/>
      </c>
      <c r="AE4" s="9" t="str">
        <f t="shared" si="21"/>
        <v/>
      </c>
      <c r="AF4" s="9" t="str">
        <f t="shared" si="22"/>
        <v/>
      </c>
      <c r="AG4" s="15" t="str">
        <f t="shared" si="23"/>
        <v/>
      </c>
      <c r="AH4" s="16" t="str">
        <f t="shared" si="0"/>
        <v/>
      </c>
      <c r="AI4" s="16" t="str">
        <f t="shared" si="0"/>
        <v/>
      </c>
      <c r="AJ4" s="16" t="str">
        <f t="shared" si="0"/>
        <v/>
      </c>
      <c r="AK4" s="16" t="str">
        <f t="shared" si="0"/>
        <v/>
      </c>
      <c r="AL4" s="16" t="str">
        <f t="shared" si="0"/>
        <v/>
      </c>
      <c r="AM4" s="16" t="str">
        <f t="shared" si="0"/>
        <v/>
      </c>
      <c r="AN4" s="16" t="str">
        <f t="shared" si="0"/>
        <v/>
      </c>
      <c r="AO4" s="17" t="str">
        <f t="shared" si="0"/>
        <v/>
      </c>
      <c r="AP4" s="23" t="str">
        <f t="shared" si="24"/>
        <v/>
      </c>
      <c r="AQ4" s="22" t="str">
        <f t="shared" si="1"/>
        <v/>
      </c>
      <c r="AR4" s="22" t="str">
        <f t="shared" si="1"/>
        <v/>
      </c>
      <c r="AS4" s="22" t="str">
        <f t="shared" si="1"/>
        <v/>
      </c>
      <c r="AT4" s="22" t="str">
        <f t="shared" si="1"/>
        <v/>
      </c>
      <c r="AU4" s="22" t="str">
        <f t="shared" si="1"/>
        <v/>
      </c>
      <c r="AV4" s="22" t="str">
        <f t="shared" si="1"/>
        <v/>
      </c>
      <c r="AW4" s="22" t="str">
        <f t="shared" si="1"/>
        <v/>
      </c>
      <c r="AX4" s="24" t="str">
        <f t="shared" si="1"/>
        <v/>
      </c>
      <c r="AY4" s="23" t="str">
        <f t="shared" si="25"/>
        <v/>
      </c>
      <c r="AZ4" s="22" t="str">
        <f t="shared" si="2"/>
        <v/>
      </c>
      <c r="BA4" s="22" t="str">
        <f t="shared" si="2"/>
        <v/>
      </c>
      <c r="BB4" s="22" t="str">
        <f t="shared" si="2"/>
        <v/>
      </c>
      <c r="BC4" s="22" t="str">
        <f t="shared" si="2"/>
        <v/>
      </c>
      <c r="BD4" s="22" t="str">
        <f t="shared" si="2"/>
        <v/>
      </c>
      <c r="BE4" s="22" t="str">
        <f t="shared" si="2"/>
        <v/>
      </c>
      <c r="BF4" s="22" t="str">
        <f t="shared" si="2"/>
        <v/>
      </c>
      <c r="BG4" s="24" t="str">
        <f t="shared" si="2"/>
        <v/>
      </c>
      <c r="BH4" s="22" t="str">
        <f t="shared" si="26"/>
        <v>svm</v>
      </c>
    </row>
    <row r="5" spans="1:60" x14ac:dyDescent="0.25">
      <c r="A5" t="s">
        <v>70</v>
      </c>
      <c r="B5" t="str">
        <f t="shared" si="3"/>
        <v>MARS</v>
      </c>
      <c r="C5" s="15">
        <v>24.781879414122201</v>
      </c>
      <c r="D5" s="16">
        <v>25.866926844546501</v>
      </c>
      <c r="E5" s="16">
        <v>25.394060177148599</v>
      </c>
      <c r="F5" s="16">
        <v>24.2900775853333</v>
      </c>
      <c r="G5" s="16">
        <v>27.305031156231099</v>
      </c>
      <c r="H5" s="16">
        <v>25.7341578878859</v>
      </c>
      <c r="I5" s="16">
        <v>23.668773951853701</v>
      </c>
      <c r="J5" s="16">
        <v>20.874711990356399</v>
      </c>
      <c r="K5" s="17">
        <v>17.258226394653299</v>
      </c>
      <c r="L5" s="3" t="s">
        <v>11</v>
      </c>
      <c r="M5">
        <v>24</v>
      </c>
      <c r="N5" s="1">
        <f t="shared" si="4"/>
        <v>0.78187941412220141</v>
      </c>
      <c r="O5" s="1">
        <f t="shared" si="5"/>
        <v>1.8669268445465015</v>
      </c>
      <c r="P5" s="1">
        <f t="shared" si="6"/>
        <v>1.3940601771485994</v>
      </c>
      <c r="Q5" s="1">
        <f t="shared" si="7"/>
        <v>0.29007758533330019</v>
      </c>
      <c r="R5" s="1">
        <f t="shared" si="8"/>
        <v>3.3050311562310988</v>
      </c>
      <c r="S5" s="1">
        <f t="shared" si="9"/>
        <v>1.7341578878858996</v>
      </c>
      <c r="T5" s="1">
        <f t="shared" si="10"/>
        <v>0.33122604814629852</v>
      </c>
      <c r="U5" s="1">
        <f t="shared" si="11"/>
        <v>3.1252880096436009</v>
      </c>
      <c r="V5" s="1">
        <f t="shared" si="12"/>
        <v>6.741773605346701</v>
      </c>
      <c r="W5" s="13">
        <f t="shared" si="13"/>
        <v>0.29007758533330019</v>
      </c>
      <c r="X5" s="8" t="str">
        <f t="shared" si="14"/>
        <v/>
      </c>
      <c r="Y5" s="9" t="str">
        <f t="shared" si="15"/>
        <v/>
      </c>
      <c r="Z5" s="9" t="str">
        <f t="shared" si="16"/>
        <v/>
      </c>
      <c r="AA5" s="9">
        <f t="shared" si="17"/>
        <v>1</v>
      </c>
      <c r="AB5" s="9" t="str">
        <f t="shared" si="18"/>
        <v/>
      </c>
      <c r="AC5" s="9" t="str">
        <f t="shared" si="19"/>
        <v/>
      </c>
      <c r="AD5" s="9" t="str">
        <f t="shared" si="20"/>
        <v/>
      </c>
      <c r="AE5" s="9" t="str">
        <f t="shared" si="21"/>
        <v/>
      </c>
      <c r="AF5" s="9" t="str">
        <f t="shared" si="22"/>
        <v/>
      </c>
      <c r="AG5" s="15">
        <f t="shared" si="23"/>
        <v>1</v>
      </c>
      <c r="AH5" s="16">
        <f t="shared" si="0"/>
        <v>1</v>
      </c>
      <c r="AI5" s="16">
        <f t="shared" si="0"/>
        <v>1</v>
      </c>
      <c r="AJ5" s="16">
        <f t="shared" si="0"/>
        <v>1</v>
      </c>
      <c r="AK5" s="16">
        <f t="shared" si="0"/>
        <v>1</v>
      </c>
      <c r="AL5" s="16">
        <f t="shared" si="0"/>
        <v>1</v>
      </c>
      <c r="AM5" s="16">
        <f t="shared" si="0"/>
        <v>1</v>
      </c>
      <c r="AN5" s="16">
        <f t="shared" si="0"/>
        <v>1</v>
      </c>
      <c r="AO5" s="17" t="str">
        <f t="shared" si="0"/>
        <v/>
      </c>
      <c r="AP5" s="23">
        <f t="shared" si="24"/>
        <v>1</v>
      </c>
      <c r="AQ5" s="22">
        <f t="shared" si="1"/>
        <v>1</v>
      </c>
      <c r="AR5" s="22">
        <f t="shared" si="1"/>
        <v>1</v>
      </c>
      <c r="AS5" s="22">
        <f t="shared" si="1"/>
        <v>1</v>
      </c>
      <c r="AT5" s="22">
        <f t="shared" si="1"/>
        <v>1</v>
      </c>
      <c r="AU5" s="22">
        <f t="shared" si="1"/>
        <v>1</v>
      </c>
      <c r="AV5" s="22">
        <f t="shared" si="1"/>
        <v>1</v>
      </c>
      <c r="AW5" s="22">
        <f t="shared" si="1"/>
        <v>1</v>
      </c>
      <c r="AX5" s="24">
        <f t="shared" si="1"/>
        <v>1</v>
      </c>
      <c r="AY5" s="23">
        <f t="shared" si="25"/>
        <v>1</v>
      </c>
      <c r="AZ5" s="22">
        <f t="shared" si="2"/>
        <v>1</v>
      </c>
      <c r="BA5" s="22">
        <f t="shared" si="2"/>
        <v>1</v>
      </c>
      <c r="BB5" s="22">
        <f t="shared" si="2"/>
        <v>1</v>
      </c>
      <c r="BC5" s="22">
        <f t="shared" si="2"/>
        <v>1</v>
      </c>
      <c r="BD5" s="22">
        <f t="shared" si="2"/>
        <v>1</v>
      </c>
      <c r="BE5" s="22">
        <f t="shared" si="2"/>
        <v>1</v>
      </c>
      <c r="BF5" s="22">
        <f t="shared" si="2"/>
        <v>1</v>
      </c>
      <c r="BG5" s="24">
        <f t="shared" si="2"/>
        <v>1</v>
      </c>
      <c r="BH5" s="22" t="str">
        <f t="shared" si="26"/>
        <v>MARS</v>
      </c>
    </row>
    <row r="6" spans="1:60" x14ac:dyDescent="0.25">
      <c r="A6" t="s">
        <v>71</v>
      </c>
      <c r="B6" t="str">
        <f t="shared" si="3"/>
        <v>linReg</v>
      </c>
      <c r="C6" s="15">
        <v>13.382711531270999</v>
      </c>
      <c r="D6" s="16">
        <v>14.517979450463001</v>
      </c>
      <c r="E6" s="16">
        <v>14.491769409943</v>
      </c>
      <c r="F6" s="16">
        <v>26.716930537063799</v>
      </c>
      <c r="G6" s="16">
        <v>9.0500690636350605</v>
      </c>
      <c r="H6" s="16">
        <v>19.475274276770101</v>
      </c>
      <c r="I6" s="16">
        <v>28.400352798517702</v>
      </c>
      <c r="J6" s="16">
        <v>26.6887111663818</v>
      </c>
      <c r="K6" s="17">
        <v>13.874921798706101</v>
      </c>
      <c r="L6" s="3" t="s">
        <v>11</v>
      </c>
      <c r="M6">
        <v>12</v>
      </c>
      <c r="N6" s="1">
        <f t="shared" si="4"/>
        <v>1.3827115312709992</v>
      </c>
      <c r="O6" s="1">
        <f t="shared" si="5"/>
        <v>2.5179794504630006</v>
      </c>
      <c r="P6" s="1">
        <f t="shared" si="6"/>
        <v>2.4917694099430001</v>
      </c>
      <c r="Q6" s="1">
        <f t="shared" si="7"/>
        <v>14.716930537063799</v>
      </c>
      <c r="R6" s="1">
        <f t="shared" si="8"/>
        <v>2.9499309363649395</v>
      </c>
      <c r="S6" s="1">
        <f t="shared" si="9"/>
        <v>7.4752742767701008</v>
      </c>
      <c r="T6" s="1">
        <f t="shared" si="10"/>
        <v>16.400352798517702</v>
      </c>
      <c r="U6" s="1">
        <f t="shared" si="11"/>
        <v>14.6887111663818</v>
      </c>
      <c r="V6" s="1">
        <f t="shared" si="12"/>
        <v>1.8749217987061009</v>
      </c>
      <c r="W6" s="13">
        <f t="shared" si="13"/>
        <v>1.3827115312709992</v>
      </c>
      <c r="X6" s="8">
        <f t="shared" si="14"/>
        <v>1</v>
      </c>
      <c r="Y6" s="9" t="str">
        <f t="shared" si="15"/>
        <v/>
      </c>
      <c r="Z6" s="9" t="str">
        <f t="shared" si="16"/>
        <v/>
      </c>
      <c r="AA6" s="9" t="str">
        <f t="shared" si="17"/>
        <v/>
      </c>
      <c r="AB6" s="9" t="str">
        <f t="shared" si="18"/>
        <v/>
      </c>
      <c r="AC6" s="9" t="str">
        <f t="shared" si="19"/>
        <v/>
      </c>
      <c r="AD6" s="9" t="str">
        <f t="shared" si="20"/>
        <v/>
      </c>
      <c r="AE6" s="9" t="str">
        <f t="shared" si="21"/>
        <v/>
      </c>
      <c r="AF6" s="9" t="str">
        <f t="shared" si="22"/>
        <v/>
      </c>
      <c r="AG6" s="15">
        <f t="shared" si="23"/>
        <v>1</v>
      </c>
      <c r="AH6" s="16">
        <f t="shared" si="0"/>
        <v>1</v>
      </c>
      <c r="AI6" s="16">
        <f t="shared" si="0"/>
        <v>1</v>
      </c>
      <c r="AJ6" s="16" t="str">
        <f t="shared" si="0"/>
        <v/>
      </c>
      <c r="AK6" s="16">
        <f t="shared" si="0"/>
        <v>1</v>
      </c>
      <c r="AL6" s="16" t="str">
        <f t="shared" si="0"/>
        <v/>
      </c>
      <c r="AM6" s="16" t="str">
        <f t="shared" si="0"/>
        <v/>
      </c>
      <c r="AN6" s="16" t="str">
        <f t="shared" si="0"/>
        <v/>
      </c>
      <c r="AO6" s="17">
        <f t="shared" si="0"/>
        <v>1</v>
      </c>
      <c r="AP6" s="23">
        <f t="shared" si="24"/>
        <v>1</v>
      </c>
      <c r="AQ6" s="22">
        <f t="shared" si="1"/>
        <v>1</v>
      </c>
      <c r="AR6" s="22">
        <f t="shared" si="1"/>
        <v>1</v>
      </c>
      <c r="AS6" s="22" t="str">
        <f t="shared" si="1"/>
        <v/>
      </c>
      <c r="AT6" s="22">
        <f t="shared" si="1"/>
        <v>1</v>
      </c>
      <c r="AU6" s="22">
        <f t="shared" si="1"/>
        <v>1</v>
      </c>
      <c r="AV6" s="22" t="str">
        <f t="shared" si="1"/>
        <v/>
      </c>
      <c r="AW6" s="22" t="str">
        <f t="shared" si="1"/>
        <v/>
      </c>
      <c r="AX6" s="24">
        <f t="shared" si="1"/>
        <v>1</v>
      </c>
      <c r="AY6" s="23">
        <f t="shared" si="25"/>
        <v>1</v>
      </c>
      <c r="AZ6" s="22">
        <f t="shared" si="2"/>
        <v>1</v>
      </c>
      <c r="BA6" s="22">
        <f t="shared" si="2"/>
        <v>1</v>
      </c>
      <c r="BB6" s="22">
        <f t="shared" si="2"/>
        <v>1</v>
      </c>
      <c r="BC6" s="22">
        <f t="shared" si="2"/>
        <v>1</v>
      </c>
      <c r="BD6" s="22">
        <f t="shared" si="2"/>
        <v>1</v>
      </c>
      <c r="BE6" s="22" t="str">
        <f t="shared" si="2"/>
        <v/>
      </c>
      <c r="BF6" s="22">
        <f t="shared" si="2"/>
        <v>1</v>
      </c>
      <c r="BG6" s="24">
        <f t="shared" si="2"/>
        <v>1</v>
      </c>
      <c r="BH6" s="22" t="str">
        <f t="shared" si="26"/>
        <v>linReg</v>
      </c>
    </row>
    <row r="7" spans="1:60" x14ac:dyDescent="0.25">
      <c r="A7" t="s">
        <v>72</v>
      </c>
      <c r="B7" t="str">
        <f t="shared" si="3"/>
        <v>Keras</v>
      </c>
      <c r="C7" s="15">
        <v>48.098562570753103</v>
      </c>
      <c r="D7" s="16">
        <v>49.251060355687301</v>
      </c>
      <c r="E7" s="16">
        <v>49.097136873588099</v>
      </c>
      <c r="F7" s="16">
        <v>47.8024722501086</v>
      </c>
      <c r="G7" s="16">
        <v>45.1785081745954</v>
      </c>
      <c r="H7" s="16">
        <v>50.9800857466713</v>
      </c>
      <c r="I7" s="16">
        <v>50.091647639569999</v>
      </c>
      <c r="J7" s="16">
        <v>43.007892608642599</v>
      </c>
      <c r="K7" s="17">
        <v>38.040122985839801</v>
      </c>
      <c r="L7" s="3" t="s">
        <v>11</v>
      </c>
      <c r="M7">
        <v>-13</v>
      </c>
      <c r="N7" s="1">
        <f t="shared" si="4"/>
        <v>61.098562570753103</v>
      </c>
      <c r="O7" s="1">
        <f t="shared" si="5"/>
        <v>62.251060355687301</v>
      </c>
      <c r="P7" s="1">
        <f t="shared" si="6"/>
        <v>62.097136873588099</v>
      </c>
      <c r="Q7" s="1">
        <f t="shared" si="7"/>
        <v>60.8024722501086</v>
      </c>
      <c r="R7" s="1">
        <f t="shared" si="8"/>
        <v>58.1785081745954</v>
      </c>
      <c r="S7" s="1">
        <f t="shared" si="9"/>
        <v>63.9800857466713</v>
      </c>
      <c r="T7" s="1">
        <f t="shared" si="10"/>
        <v>63.091647639569999</v>
      </c>
      <c r="U7" s="1">
        <f t="shared" si="11"/>
        <v>56.007892608642599</v>
      </c>
      <c r="V7" s="1">
        <f t="shared" si="12"/>
        <v>51.040122985839801</v>
      </c>
      <c r="W7" s="13">
        <f t="shared" si="13"/>
        <v>51.040122985839801</v>
      </c>
      <c r="X7" s="8" t="str">
        <f t="shared" si="14"/>
        <v/>
      </c>
      <c r="Y7" s="9" t="str">
        <f t="shared" si="15"/>
        <v/>
      </c>
      <c r="Z7" s="9" t="str">
        <f t="shared" si="16"/>
        <v/>
      </c>
      <c r="AA7" s="9" t="str">
        <f t="shared" si="17"/>
        <v/>
      </c>
      <c r="AB7" s="9" t="str">
        <f t="shared" si="18"/>
        <v/>
      </c>
      <c r="AC7" s="9" t="str">
        <f t="shared" si="19"/>
        <v/>
      </c>
      <c r="AD7" s="9" t="str">
        <f t="shared" si="20"/>
        <v/>
      </c>
      <c r="AE7" s="9" t="str">
        <f t="shared" si="21"/>
        <v/>
      </c>
      <c r="AF7" s="9">
        <f t="shared" si="22"/>
        <v>1</v>
      </c>
      <c r="AG7" s="15" t="str">
        <f t="shared" si="23"/>
        <v/>
      </c>
      <c r="AH7" s="16" t="str">
        <f t="shared" si="0"/>
        <v/>
      </c>
      <c r="AI7" s="16" t="str">
        <f t="shared" si="0"/>
        <v/>
      </c>
      <c r="AJ7" s="16" t="str">
        <f t="shared" si="0"/>
        <v/>
      </c>
      <c r="AK7" s="16" t="str">
        <f t="shared" si="0"/>
        <v/>
      </c>
      <c r="AL7" s="16" t="str">
        <f t="shared" si="0"/>
        <v/>
      </c>
      <c r="AM7" s="16" t="str">
        <f t="shared" si="0"/>
        <v/>
      </c>
      <c r="AN7" s="16" t="str">
        <f t="shared" si="0"/>
        <v/>
      </c>
      <c r="AO7" s="17" t="str">
        <f t="shared" si="0"/>
        <v/>
      </c>
      <c r="AP7" s="23" t="str">
        <f t="shared" si="24"/>
        <v/>
      </c>
      <c r="AQ7" s="22" t="str">
        <f t="shared" si="1"/>
        <v/>
      </c>
      <c r="AR7" s="22" t="str">
        <f t="shared" si="1"/>
        <v/>
      </c>
      <c r="AS7" s="22" t="str">
        <f t="shared" si="1"/>
        <v/>
      </c>
      <c r="AT7" s="22" t="str">
        <f t="shared" si="1"/>
        <v/>
      </c>
      <c r="AU7" s="22" t="str">
        <f t="shared" si="1"/>
        <v/>
      </c>
      <c r="AV7" s="22" t="str">
        <f t="shared" si="1"/>
        <v/>
      </c>
      <c r="AW7" s="22" t="str">
        <f t="shared" si="1"/>
        <v/>
      </c>
      <c r="AX7" s="24" t="str">
        <f t="shared" si="1"/>
        <v/>
      </c>
      <c r="AY7" s="23" t="str">
        <f t="shared" si="25"/>
        <v/>
      </c>
      <c r="AZ7" s="22" t="str">
        <f t="shared" si="2"/>
        <v/>
      </c>
      <c r="BA7" s="22" t="str">
        <f t="shared" si="2"/>
        <v/>
      </c>
      <c r="BB7" s="22" t="str">
        <f t="shared" si="2"/>
        <v/>
      </c>
      <c r="BC7" s="22" t="str">
        <f t="shared" si="2"/>
        <v/>
      </c>
      <c r="BD7" s="22" t="str">
        <f t="shared" si="2"/>
        <v/>
      </c>
      <c r="BE7" s="22" t="str">
        <f t="shared" si="2"/>
        <v/>
      </c>
      <c r="BF7" s="22" t="str">
        <f t="shared" si="2"/>
        <v/>
      </c>
      <c r="BG7" s="24" t="str">
        <f t="shared" si="2"/>
        <v/>
      </c>
      <c r="BH7" s="22" t="str">
        <f t="shared" si="26"/>
        <v>Keras</v>
      </c>
    </row>
    <row r="8" spans="1:60" x14ac:dyDescent="0.25">
      <c r="A8" t="s">
        <v>73</v>
      </c>
      <c r="B8" t="str">
        <f t="shared" si="3"/>
        <v>linReg</v>
      </c>
      <c r="C8" s="15">
        <v>23.351327827458601</v>
      </c>
      <c r="D8" s="16">
        <v>24.597475708042101</v>
      </c>
      <c r="E8" s="16">
        <v>23.456101656462899</v>
      </c>
      <c r="F8" s="16">
        <v>25.5673686125599</v>
      </c>
      <c r="G8" s="16">
        <v>16.771752516379699</v>
      </c>
      <c r="H8" s="16">
        <v>22.007382275124002</v>
      </c>
      <c r="I8" s="16">
        <v>25.4711828975481</v>
      </c>
      <c r="J8" s="16">
        <v>23.9347114562988</v>
      </c>
      <c r="K8" s="17">
        <v>25.793758392333999</v>
      </c>
      <c r="L8" s="3" t="s">
        <v>11</v>
      </c>
      <c r="M8">
        <v>23</v>
      </c>
      <c r="N8" s="1">
        <f t="shared" si="4"/>
        <v>0.35132782745860069</v>
      </c>
      <c r="O8" s="1">
        <f t="shared" si="5"/>
        <v>1.5974757080421007</v>
      </c>
      <c r="P8" s="1">
        <f t="shared" si="6"/>
        <v>0.45610165646289857</v>
      </c>
      <c r="Q8" s="1">
        <f t="shared" si="7"/>
        <v>2.5673686125598998</v>
      </c>
      <c r="R8" s="1">
        <f t="shared" si="8"/>
        <v>6.2282474836203008</v>
      </c>
      <c r="S8" s="1">
        <f t="shared" si="9"/>
        <v>0.99261772487599842</v>
      </c>
      <c r="T8" s="1">
        <f t="shared" si="10"/>
        <v>2.4711828975481005</v>
      </c>
      <c r="U8" s="1">
        <f t="shared" si="11"/>
        <v>0.9347114562987997</v>
      </c>
      <c r="V8" s="1">
        <f t="shared" si="12"/>
        <v>2.7937583923339986</v>
      </c>
      <c r="W8" s="13">
        <f t="shared" si="13"/>
        <v>0.35132782745860069</v>
      </c>
      <c r="X8" s="8">
        <f t="shared" si="14"/>
        <v>1</v>
      </c>
      <c r="Y8" s="9" t="str">
        <f t="shared" si="15"/>
        <v/>
      </c>
      <c r="Z8" s="9" t="str">
        <f t="shared" si="16"/>
        <v/>
      </c>
      <c r="AA8" s="9" t="str">
        <f t="shared" si="17"/>
        <v/>
      </c>
      <c r="AB8" s="9" t="str">
        <f t="shared" si="18"/>
        <v/>
      </c>
      <c r="AC8" s="9" t="str">
        <f t="shared" si="19"/>
        <v/>
      </c>
      <c r="AD8" s="9" t="str">
        <f t="shared" si="20"/>
        <v/>
      </c>
      <c r="AE8" s="9" t="str">
        <f t="shared" si="21"/>
        <v/>
      </c>
      <c r="AF8" s="9" t="str">
        <f t="shared" si="22"/>
        <v/>
      </c>
      <c r="AG8" s="15">
        <f t="shared" si="23"/>
        <v>1</v>
      </c>
      <c r="AH8" s="16">
        <f t="shared" si="0"/>
        <v>1</v>
      </c>
      <c r="AI8" s="16">
        <f t="shared" si="0"/>
        <v>1</v>
      </c>
      <c r="AJ8" s="16">
        <f t="shared" si="0"/>
        <v>1</v>
      </c>
      <c r="AK8" s="16" t="str">
        <f t="shared" si="0"/>
        <v/>
      </c>
      <c r="AL8" s="16">
        <f t="shared" si="0"/>
        <v>1</v>
      </c>
      <c r="AM8" s="16">
        <f t="shared" si="0"/>
        <v>1</v>
      </c>
      <c r="AN8" s="16">
        <f t="shared" si="0"/>
        <v>1</v>
      </c>
      <c r="AO8" s="17">
        <f t="shared" si="0"/>
        <v>1</v>
      </c>
      <c r="AP8" s="23">
        <f t="shared" si="24"/>
        <v>1</v>
      </c>
      <c r="AQ8" s="22">
        <f t="shared" si="1"/>
        <v>1</v>
      </c>
      <c r="AR8" s="22">
        <f t="shared" si="1"/>
        <v>1</v>
      </c>
      <c r="AS8" s="22">
        <f t="shared" si="1"/>
        <v>1</v>
      </c>
      <c r="AT8" s="22">
        <f t="shared" si="1"/>
        <v>1</v>
      </c>
      <c r="AU8" s="22">
        <f t="shared" si="1"/>
        <v>1</v>
      </c>
      <c r="AV8" s="22">
        <f t="shared" si="1"/>
        <v>1</v>
      </c>
      <c r="AW8" s="22">
        <f t="shared" si="1"/>
        <v>1</v>
      </c>
      <c r="AX8" s="24">
        <f t="shared" si="1"/>
        <v>1</v>
      </c>
      <c r="AY8" s="23">
        <f t="shared" si="25"/>
        <v>1</v>
      </c>
      <c r="AZ8" s="22">
        <f t="shared" si="2"/>
        <v>1</v>
      </c>
      <c r="BA8" s="22">
        <f t="shared" si="2"/>
        <v>1</v>
      </c>
      <c r="BB8" s="22">
        <f t="shared" si="2"/>
        <v>1</v>
      </c>
      <c r="BC8" s="22">
        <f t="shared" si="2"/>
        <v>1</v>
      </c>
      <c r="BD8" s="22">
        <f t="shared" si="2"/>
        <v>1</v>
      </c>
      <c r="BE8" s="22">
        <f t="shared" si="2"/>
        <v>1</v>
      </c>
      <c r="BF8" s="22">
        <f t="shared" si="2"/>
        <v>1</v>
      </c>
      <c r="BG8" s="24">
        <f t="shared" si="2"/>
        <v>1</v>
      </c>
      <c r="BH8" s="22" t="str">
        <f t="shared" si="26"/>
        <v>linReg</v>
      </c>
    </row>
    <row r="9" spans="1:60" x14ac:dyDescent="0.25">
      <c r="A9" t="s">
        <v>74</v>
      </c>
      <c r="B9" t="str">
        <f t="shared" si="3"/>
        <v>svm</v>
      </c>
      <c r="C9" s="15">
        <v>35.792225602981297</v>
      </c>
      <c r="D9" s="16">
        <v>36.526635646563697</v>
      </c>
      <c r="E9" s="16">
        <v>35.886910760762703</v>
      </c>
      <c r="F9" s="16">
        <v>23.395973866274801</v>
      </c>
      <c r="G9" s="16">
        <v>41.443444842057701</v>
      </c>
      <c r="H9" s="16">
        <v>33.4472005837154</v>
      </c>
      <c r="I9" s="16">
        <v>35.507012187486097</v>
      </c>
      <c r="J9" s="16">
        <v>34.920692443847699</v>
      </c>
      <c r="K9" s="17">
        <v>11.4428567886353</v>
      </c>
      <c r="L9" s="3" t="s">
        <v>11</v>
      </c>
      <c r="M9">
        <v>58</v>
      </c>
      <c r="N9" s="1">
        <f t="shared" si="4"/>
        <v>22.207774397018703</v>
      </c>
      <c r="O9" s="1">
        <f t="shared" si="5"/>
        <v>21.473364353436303</v>
      </c>
      <c r="P9" s="1">
        <f t="shared" si="6"/>
        <v>22.113089239237297</v>
      </c>
      <c r="Q9" s="1">
        <f t="shared" si="7"/>
        <v>34.604026133725199</v>
      </c>
      <c r="R9" s="1">
        <f t="shared" si="8"/>
        <v>16.556555157942299</v>
      </c>
      <c r="S9" s="1">
        <f t="shared" si="9"/>
        <v>24.5527994162846</v>
      </c>
      <c r="T9" s="1">
        <f t="shared" si="10"/>
        <v>22.492987812513903</v>
      </c>
      <c r="U9" s="1">
        <f t="shared" si="11"/>
        <v>23.079307556152301</v>
      </c>
      <c r="V9" s="1">
        <f t="shared" si="12"/>
        <v>46.557143211364703</v>
      </c>
      <c r="W9" s="13">
        <f t="shared" si="13"/>
        <v>16.556555157942299</v>
      </c>
      <c r="X9" s="8" t="str">
        <f t="shared" si="14"/>
        <v/>
      </c>
      <c r="Y9" s="9" t="str">
        <f t="shared" si="15"/>
        <v/>
      </c>
      <c r="Z9" s="9" t="str">
        <f t="shared" si="16"/>
        <v/>
      </c>
      <c r="AA9" s="9" t="str">
        <f t="shared" si="17"/>
        <v/>
      </c>
      <c r="AB9" s="9">
        <f t="shared" si="18"/>
        <v>1</v>
      </c>
      <c r="AC9" s="9" t="str">
        <f t="shared" si="19"/>
        <v/>
      </c>
      <c r="AD9" s="9" t="str">
        <f t="shared" si="20"/>
        <v/>
      </c>
      <c r="AE9" s="9" t="str">
        <f t="shared" si="21"/>
        <v/>
      </c>
      <c r="AF9" s="9" t="str">
        <f t="shared" si="22"/>
        <v/>
      </c>
      <c r="AG9" s="15" t="str">
        <f t="shared" si="23"/>
        <v/>
      </c>
      <c r="AH9" s="16" t="str">
        <f t="shared" si="0"/>
        <v/>
      </c>
      <c r="AI9" s="16" t="str">
        <f t="shared" si="0"/>
        <v/>
      </c>
      <c r="AJ9" s="16" t="str">
        <f t="shared" si="0"/>
        <v/>
      </c>
      <c r="AK9" s="16" t="str">
        <f t="shared" si="0"/>
        <v/>
      </c>
      <c r="AL9" s="16" t="str">
        <f t="shared" si="0"/>
        <v/>
      </c>
      <c r="AM9" s="16" t="str">
        <f t="shared" si="0"/>
        <v/>
      </c>
      <c r="AN9" s="16" t="str">
        <f t="shared" si="0"/>
        <v/>
      </c>
      <c r="AO9" s="17" t="str">
        <f t="shared" si="0"/>
        <v/>
      </c>
      <c r="AP9" s="23" t="str">
        <f t="shared" si="24"/>
        <v/>
      </c>
      <c r="AQ9" s="22" t="str">
        <f t="shared" si="1"/>
        <v/>
      </c>
      <c r="AR9" s="22" t="str">
        <f t="shared" si="1"/>
        <v/>
      </c>
      <c r="AS9" s="22" t="str">
        <f t="shared" si="1"/>
        <v/>
      </c>
      <c r="AT9" s="22" t="str">
        <f t="shared" si="1"/>
        <v/>
      </c>
      <c r="AU9" s="22" t="str">
        <f t="shared" si="1"/>
        <v/>
      </c>
      <c r="AV9" s="22" t="str">
        <f t="shared" si="1"/>
        <v/>
      </c>
      <c r="AW9" s="22" t="str">
        <f t="shared" si="1"/>
        <v/>
      </c>
      <c r="AX9" s="24" t="str">
        <f t="shared" si="1"/>
        <v/>
      </c>
      <c r="AY9" s="23" t="str">
        <f t="shared" si="25"/>
        <v/>
      </c>
      <c r="AZ9" s="22" t="str">
        <f t="shared" si="2"/>
        <v/>
      </c>
      <c r="BA9" s="22" t="str">
        <f t="shared" si="2"/>
        <v/>
      </c>
      <c r="BB9" s="22" t="str">
        <f t="shared" si="2"/>
        <v/>
      </c>
      <c r="BC9" s="22" t="str">
        <f t="shared" si="2"/>
        <v/>
      </c>
      <c r="BD9" s="22" t="str">
        <f t="shared" si="2"/>
        <v/>
      </c>
      <c r="BE9" s="22" t="str">
        <f t="shared" si="2"/>
        <v/>
      </c>
      <c r="BF9" s="22" t="str">
        <f t="shared" si="2"/>
        <v/>
      </c>
      <c r="BG9" s="24" t="str">
        <f t="shared" si="2"/>
        <v/>
      </c>
      <c r="BH9" s="22" t="str">
        <f t="shared" si="26"/>
        <v>svm</v>
      </c>
    </row>
    <row r="10" spans="1:60" x14ac:dyDescent="0.25">
      <c r="A10" t="s">
        <v>75</v>
      </c>
      <c r="B10" t="str">
        <f t="shared" si="3"/>
        <v>gbm</v>
      </c>
      <c r="C10" s="15">
        <v>24.469200408993899</v>
      </c>
      <c r="D10" s="16">
        <v>25.698217241934898</v>
      </c>
      <c r="E10" s="16">
        <v>24.658871802030401</v>
      </c>
      <c r="F10" s="16">
        <v>25.184181304391899</v>
      </c>
      <c r="G10" s="16">
        <v>22.728283714182801</v>
      </c>
      <c r="H10" s="16">
        <v>20.492429968631601</v>
      </c>
      <c r="I10" s="16">
        <v>28.3782272820843</v>
      </c>
      <c r="J10" s="16">
        <v>23.0167121887207</v>
      </c>
      <c r="K10" s="17">
        <v>30.974674224853501</v>
      </c>
      <c r="L10" s="3" t="s">
        <v>11</v>
      </c>
      <c r="M10">
        <v>28</v>
      </c>
      <c r="N10" s="1">
        <f t="shared" si="4"/>
        <v>3.530799591006101</v>
      </c>
      <c r="O10" s="1">
        <f t="shared" si="5"/>
        <v>2.3017827580651016</v>
      </c>
      <c r="P10" s="1">
        <f t="shared" si="6"/>
        <v>3.3411281979695993</v>
      </c>
      <c r="Q10" s="1">
        <f t="shared" si="7"/>
        <v>2.8158186956081011</v>
      </c>
      <c r="R10" s="1">
        <f t="shared" si="8"/>
        <v>5.2717162858171989</v>
      </c>
      <c r="S10" s="1">
        <f t="shared" si="9"/>
        <v>7.5075700313683988</v>
      </c>
      <c r="T10" s="1">
        <f t="shared" si="10"/>
        <v>0.37822728208429979</v>
      </c>
      <c r="U10" s="1">
        <f t="shared" si="11"/>
        <v>4.9832878112793004</v>
      </c>
      <c r="V10" s="1">
        <f t="shared" si="12"/>
        <v>2.9746742248535014</v>
      </c>
      <c r="W10" s="13">
        <f t="shared" si="13"/>
        <v>0.37822728208429979</v>
      </c>
      <c r="X10" s="8" t="str">
        <f t="shared" si="14"/>
        <v/>
      </c>
      <c r="Y10" s="9" t="str">
        <f t="shared" si="15"/>
        <v/>
      </c>
      <c r="Z10" s="9" t="str">
        <f t="shared" si="16"/>
        <v/>
      </c>
      <c r="AA10" s="9" t="str">
        <f t="shared" si="17"/>
        <v/>
      </c>
      <c r="AB10" s="9" t="str">
        <f t="shared" si="18"/>
        <v/>
      </c>
      <c r="AC10" s="9" t="str">
        <f t="shared" si="19"/>
        <v/>
      </c>
      <c r="AD10" s="9">
        <f t="shared" si="20"/>
        <v>1</v>
      </c>
      <c r="AE10" s="9" t="str">
        <f t="shared" si="21"/>
        <v/>
      </c>
      <c r="AF10" s="9" t="str">
        <f t="shared" si="22"/>
        <v/>
      </c>
      <c r="AG10" s="15">
        <f t="shared" si="23"/>
        <v>1</v>
      </c>
      <c r="AH10" s="16">
        <f t="shared" si="0"/>
        <v>1</v>
      </c>
      <c r="AI10" s="16">
        <f t="shared" si="0"/>
        <v>1</v>
      </c>
      <c r="AJ10" s="16">
        <f t="shared" si="0"/>
        <v>1</v>
      </c>
      <c r="AK10" s="16" t="str">
        <f t="shared" si="0"/>
        <v/>
      </c>
      <c r="AL10" s="16" t="str">
        <f t="shared" si="0"/>
        <v/>
      </c>
      <c r="AM10" s="16">
        <f t="shared" si="0"/>
        <v>1</v>
      </c>
      <c r="AN10" s="16">
        <f t="shared" si="0"/>
        <v>1</v>
      </c>
      <c r="AO10" s="17">
        <f t="shared" si="0"/>
        <v>1</v>
      </c>
      <c r="AP10" s="23">
        <f t="shared" si="24"/>
        <v>1</v>
      </c>
      <c r="AQ10" s="22">
        <f t="shared" si="1"/>
        <v>1</v>
      </c>
      <c r="AR10" s="22">
        <f t="shared" si="1"/>
        <v>1</v>
      </c>
      <c r="AS10" s="22">
        <f t="shared" si="1"/>
        <v>1</v>
      </c>
      <c r="AT10" s="22">
        <f t="shared" si="1"/>
        <v>1</v>
      </c>
      <c r="AU10" s="22">
        <f t="shared" si="1"/>
        <v>1</v>
      </c>
      <c r="AV10" s="22">
        <f t="shared" si="1"/>
        <v>1</v>
      </c>
      <c r="AW10" s="22">
        <f t="shared" si="1"/>
        <v>1</v>
      </c>
      <c r="AX10" s="24">
        <f t="shared" si="1"/>
        <v>1</v>
      </c>
      <c r="AY10" s="23">
        <f t="shared" si="25"/>
        <v>1</v>
      </c>
      <c r="AZ10" s="22">
        <f t="shared" si="2"/>
        <v>1</v>
      </c>
      <c r="BA10" s="22">
        <f t="shared" si="2"/>
        <v>1</v>
      </c>
      <c r="BB10" s="22">
        <f t="shared" si="2"/>
        <v>1</v>
      </c>
      <c r="BC10" s="22">
        <f t="shared" si="2"/>
        <v>1</v>
      </c>
      <c r="BD10" s="22">
        <f t="shared" si="2"/>
        <v>1</v>
      </c>
      <c r="BE10" s="22">
        <f t="shared" si="2"/>
        <v>1</v>
      </c>
      <c r="BF10" s="22">
        <f t="shared" si="2"/>
        <v>1</v>
      </c>
      <c r="BG10" s="24">
        <f t="shared" si="2"/>
        <v>1</v>
      </c>
      <c r="BH10" s="22" t="str">
        <f t="shared" si="26"/>
        <v>gbm</v>
      </c>
    </row>
    <row r="11" spans="1:60" x14ac:dyDescent="0.25">
      <c r="A11" t="s">
        <v>76</v>
      </c>
      <c r="B11" t="str">
        <f t="shared" si="3"/>
        <v/>
      </c>
      <c r="C11" s="15">
        <v>54.751916991009701</v>
      </c>
      <c r="D11" s="16">
        <v>56.095257931483097</v>
      </c>
      <c r="E11" s="16">
        <v>55.333462784603299</v>
      </c>
      <c r="F11" s="16">
        <v>54.111122193999996</v>
      </c>
      <c r="G11" s="16">
        <v>70.506655813788996</v>
      </c>
      <c r="H11" s="16">
        <v>53.876436244863498</v>
      </c>
      <c r="I11" s="16">
        <v>51.9090647287195</v>
      </c>
      <c r="J11" s="16">
        <v>45.981380462646499</v>
      </c>
      <c r="K11" s="17">
        <v>26.263257980346701</v>
      </c>
      <c r="L11" s="3" t="s">
        <v>10</v>
      </c>
      <c r="M11">
        <v>-10</v>
      </c>
      <c r="N11" s="1" t="str">
        <f t="shared" si="4"/>
        <v/>
      </c>
      <c r="O11" s="1" t="str">
        <f t="shared" si="5"/>
        <v/>
      </c>
      <c r="P11" s="1" t="str">
        <f t="shared" si="6"/>
        <v/>
      </c>
      <c r="Q11" s="1" t="str">
        <f t="shared" si="7"/>
        <v/>
      </c>
      <c r="R11" s="1" t="str">
        <f t="shared" si="8"/>
        <v/>
      </c>
      <c r="S11" s="1" t="str">
        <f t="shared" si="9"/>
        <v/>
      </c>
      <c r="T11" s="1" t="str">
        <f t="shared" si="10"/>
        <v/>
      </c>
      <c r="U11" s="1" t="str">
        <f t="shared" si="11"/>
        <v/>
      </c>
      <c r="V11" s="1" t="str">
        <f t="shared" si="12"/>
        <v/>
      </c>
      <c r="W11" s="13">
        <f t="shared" si="13"/>
        <v>0</v>
      </c>
      <c r="X11" s="8" t="str">
        <f t="shared" si="14"/>
        <v/>
      </c>
      <c r="Y11" s="9" t="str">
        <f t="shared" si="15"/>
        <v/>
      </c>
      <c r="Z11" s="9" t="str">
        <f t="shared" si="16"/>
        <v/>
      </c>
      <c r="AA11" s="9" t="str">
        <f t="shared" si="17"/>
        <v/>
      </c>
      <c r="AB11" s="9" t="str">
        <f t="shared" si="18"/>
        <v/>
      </c>
      <c r="AC11" s="9" t="str">
        <f t="shared" si="19"/>
        <v/>
      </c>
      <c r="AD11" s="9" t="str">
        <f t="shared" si="20"/>
        <v/>
      </c>
      <c r="AE11" s="9" t="str">
        <f t="shared" si="21"/>
        <v/>
      </c>
      <c r="AF11" s="9" t="str">
        <f t="shared" si="22"/>
        <v/>
      </c>
      <c r="AG11" s="15" t="str">
        <f t="shared" si="23"/>
        <v/>
      </c>
      <c r="AH11" s="16" t="str">
        <f t="shared" si="0"/>
        <v/>
      </c>
      <c r="AI11" s="16" t="str">
        <f t="shared" si="0"/>
        <v/>
      </c>
      <c r="AJ11" s="16" t="str">
        <f t="shared" si="0"/>
        <v/>
      </c>
      <c r="AK11" s="16" t="str">
        <f t="shared" si="0"/>
        <v/>
      </c>
      <c r="AL11" s="16" t="str">
        <f t="shared" si="0"/>
        <v/>
      </c>
      <c r="AM11" s="16" t="str">
        <f t="shared" si="0"/>
        <v/>
      </c>
      <c r="AN11" s="16" t="str">
        <f t="shared" si="0"/>
        <v/>
      </c>
      <c r="AO11" s="17" t="str">
        <f t="shared" si="0"/>
        <v/>
      </c>
      <c r="AP11" s="23" t="str">
        <f t="shared" si="24"/>
        <v/>
      </c>
      <c r="AQ11" s="22" t="str">
        <f t="shared" si="1"/>
        <v/>
      </c>
      <c r="AR11" s="22" t="str">
        <f t="shared" si="1"/>
        <v/>
      </c>
      <c r="AS11" s="22" t="str">
        <f t="shared" si="1"/>
        <v/>
      </c>
      <c r="AT11" s="22" t="str">
        <f t="shared" si="1"/>
        <v/>
      </c>
      <c r="AU11" s="22" t="str">
        <f t="shared" si="1"/>
        <v/>
      </c>
      <c r="AV11" s="22" t="str">
        <f t="shared" si="1"/>
        <v/>
      </c>
      <c r="AW11" s="22" t="str">
        <f t="shared" si="1"/>
        <v/>
      </c>
      <c r="AX11" s="24" t="str">
        <f t="shared" si="1"/>
        <v/>
      </c>
      <c r="AY11" s="23" t="str">
        <f t="shared" si="25"/>
        <v/>
      </c>
      <c r="AZ11" s="22" t="str">
        <f t="shared" si="2"/>
        <v/>
      </c>
      <c r="BA11" s="22" t="str">
        <f t="shared" si="2"/>
        <v/>
      </c>
      <c r="BB11" s="22" t="str">
        <f t="shared" si="2"/>
        <v/>
      </c>
      <c r="BC11" s="22" t="str">
        <f t="shared" si="2"/>
        <v/>
      </c>
      <c r="BD11" s="22" t="str">
        <f t="shared" si="2"/>
        <v/>
      </c>
      <c r="BE11" s="22" t="str">
        <f t="shared" si="2"/>
        <v/>
      </c>
      <c r="BF11" s="22" t="str">
        <f t="shared" si="2"/>
        <v/>
      </c>
      <c r="BG11" s="24" t="str">
        <f t="shared" si="2"/>
        <v/>
      </c>
      <c r="BH11" s="22">
        <f t="shared" si="26"/>
        <v>0</v>
      </c>
    </row>
    <row r="12" spans="1:60" x14ac:dyDescent="0.25">
      <c r="A12" t="s">
        <v>77</v>
      </c>
      <c r="B12" t="str">
        <f t="shared" si="3"/>
        <v>svm</v>
      </c>
      <c r="C12" s="15">
        <v>23.630970441407499</v>
      </c>
      <c r="D12" s="16">
        <v>24.4078592391676</v>
      </c>
      <c r="E12" s="16">
        <v>24.302725801509698</v>
      </c>
      <c r="F12" s="16">
        <v>26.333743228895798</v>
      </c>
      <c r="G12" s="16">
        <v>23.159308126763101</v>
      </c>
      <c r="H12" s="16">
        <v>21.801910390324799</v>
      </c>
      <c r="I12" s="16">
        <v>25.135802379502099</v>
      </c>
      <c r="J12" s="16">
        <v>25.7707118988037</v>
      </c>
      <c r="K12" s="17">
        <v>16.297822952270501</v>
      </c>
      <c r="L12" s="3" t="s">
        <v>11</v>
      </c>
      <c r="M12">
        <v>23</v>
      </c>
      <c r="N12" s="1">
        <f t="shared" si="4"/>
        <v>0.63097044140749858</v>
      </c>
      <c r="O12" s="1">
        <f t="shared" si="5"/>
        <v>1.4078592391675997</v>
      </c>
      <c r="P12" s="1">
        <f t="shared" si="6"/>
        <v>1.3027258015096983</v>
      </c>
      <c r="Q12" s="1">
        <f t="shared" si="7"/>
        <v>3.3337432288957984</v>
      </c>
      <c r="R12" s="1">
        <f t="shared" si="8"/>
        <v>0.15930812676310069</v>
      </c>
      <c r="S12" s="1">
        <f t="shared" si="9"/>
        <v>1.1980896096752005</v>
      </c>
      <c r="T12" s="1">
        <f t="shared" si="10"/>
        <v>2.1358023795020991</v>
      </c>
      <c r="U12" s="1">
        <f t="shared" si="11"/>
        <v>2.7707118988037003</v>
      </c>
      <c r="V12" s="1">
        <f t="shared" si="12"/>
        <v>6.7021770477294993</v>
      </c>
      <c r="W12" s="13">
        <f t="shared" si="13"/>
        <v>0.15930812676310069</v>
      </c>
      <c r="X12" s="8" t="str">
        <f t="shared" si="14"/>
        <v/>
      </c>
      <c r="Y12" s="9" t="str">
        <f t="shared" si="15"/>
        <v/>
      </c>
      <c r="Z12" s="9" t="str">
        <f t="shared" si="16"/>
        <v/>
      </c>
      <c r="AA12" s="9" t="str">
        <f t="shared" si="17"/>
        <v/>
      </c>
      <c r="AB12" s="9">
        <f t="shared" si="18"/>
        <v>1</v>
      </c>
      <c r="AC12" s="9" t="str">
        <f t="shared" si="19"/>
        <v/>
      </c>
      <c r="AD12" s="9" t="str">
        <f t="shared" si="20"/>
        <v/>
      </c>
      <c r="AE12" s="9" t="str">
        <f t="shared" si="21"/>
        <v/>
      </c>
      <c r="AF12" s="9" t="str">
        <f t="shared" si="22"/>
        <v/>
      </c>
      <c r="AG12" s="15">
        <f t="shared" si="23"/>
        <v>1</v>
      </c>
      <c r="AH12" s="16">
        <f t="shared" si="0"/>
        <v>1</v>
      </c>
      <c r="AI12" s="16">
        <f t="shared" si="0"/>
        <v>1</v>
      </c>
      <c r="AJ12" s="16">
        <f t="shared" si="0"/>
        <v>1</v>
      </c>
      <c r="AK12" s="16">
        <f t="shared" si="0"/>
        <v>1</v>
      </c>
      <c r="AL12" s="16">
        <f t="shared" si="0"/>
        <v>1</v>
      </c>
      <c r="AM12" s="16">
        <f t="shared" si="0"/>
        <v>1</v>
      </c>
      <c r="AN12" s="16">
        <f t="shared" si="0"/>
        <v>1</v>
      </c>
      <c r="AO12" s="17" t="str">
        <f t="shared" si="0"/>
        <v/>
      </c>
      <c r="AP12" s="23">
        <f t="shared" si="24"/>
        <v>1</v>
      </c>
      <c r="AQ12" s="22">
        <f t="shared" si="1"/>
        <v>1</v>
      </c>
      <c r="AR12" s="22">
        <f t="shared" si="1"/>
        <v>1</v>
      </c>
      <c r="AS12" s="22">
        <f t="shared" si="1"/>
        <v>1</v>
      </c>
      <c r="AT12" s="22">
        <f t="shared" si="1"/>
        <v>1</v>
      </c>
      <c r="AU12" s="22">
        <f t="shared" si="1"/>
        <v>1</v>
      </c>
      <c r="AV12" s="22">
        <f t="shared" si="1"/>
        <v>1</v>
      </c>
      <c r="AW12" s="22">
        <f t="shared" si="1"/>
        <v>1</v>
      </c>
      <c r="AX12" s="24">
        <f t="shared" si="1"/>
        <v>1</v>
      </c>
      <c r="AY12" s="23">
        <f t="shared" si="25"/>
        <v>1</v>
      </c>
      <c r="AZ12" s="22">
        <f t="shared" si="2"/>
        <v>1</v>
      </c>
      <c r="BA12" s="22">
        <f t="shared" si="2"/>
        <v>1</v>
      </c>
      <c r="BB12" s="22">
        <f t="shared" si="2"/>
        <v>1</v>
      </c>
      <c r="BC12" s="22">
        <f t="shared" si="2"/>
        <v>1</v>
      </c>
      <c r="BD12" s="22">
        <f t="shared" si="2"/>
        <v>1</v>
      </c>
      <c r="BE12" s="22">
        <f t="shared" si="2"/>
        <v>1</v>
      </c>
      <c r="BF12" s="22">
        <f t="shared" si="2"/>
        <v>1</v>
      </c>
      <c r="BG12" s="24">
        <f t="shared" si="2"/>
        <v>1</v>
      </c>
      <c r="BH12" s="22" t="str">
        <f t="shared" si="26"/>
        <v>svm</v>
      </c>
    </row>
    <row r="13" spans="1:60" x14ac:dyDescent="0.25">
      <c r="A13" t="s">
        <v>78</v>
      </c>
      <c r="B13" t="str">
        <f t="shared" si="3"/>
        <v>Keras</v>
      </c>
      <c r="C13" s="15">
        <v>23.555213979959401</v>
      </c>
      <c r="D13" s="16">
        <v>24.8195488256593</v>
      </c>
      <c r="E13" s="16">
        <v>24.445339458710801</v>
      </c>
      <c r="F13" s="16">
        <v>23.268244763552101</v>
      </c>
      <c r="G13" s="16">
        <v>35.803044163175599</v>
      </c>
      <c r="H13" s="16">
        <v>37.487608039894504</v>
      </c>
      <c r="I13" s="16">
        <v>34.431457564692899</v>
      </c>
      <c r="J13" s="16">
        <v>22.503494262695298</v>
      </c>
      <c r="K13" s="17">
        <v>18.013744354248001</v>
      </c>
      <c r="L13" s="3" t="s">
        <v>11</v>
      </c>
      <c r="M13">
        <v>10</v>
      </c>
      <c r="N13" s="1">
        <f t="shared" si="4"/>
        <v>13.555213979959401</v>
      </c>
      <c r="O13" s="1">
        <f t="shared" si="5"/>
        <v>14.8195488256593</v>
      </c>
      <c r="P13" s="1">
        <f t="shared" si="6"/>
        <v>14.445339458710801</v>
      </c>
      <c r="Q13" s="1">
        <f t="shared" si="7"/>
        <v>13.268244763552101</v>
      </c>
      <c r="R13" s="1">
        <f t="shared" si="8"/>
        <v>25.803044163175599</v>
      </c>
      <c r="S13" s="1">
        <f t="shared" si="9"/>
        <v>27.487608039894504</v>
      </c>
      <c r="T13" s="1">
        <f t="shared" si="10"/>
        <v>24.431457564692899</v>
      </c>
      <c r="U13" s="1">
        <f t="shared" si="11"/>
        <v>12.503494262695298</v>
      </c>
      <c r="V13" s="1">
        <f t="shared" si="12"/>
        <v>8.0137443542480007</v>
      </c>
      <c r="W13" s="13">
        <f t="shared" si="13"/>
        <v>8.0137443542480007</v>
      </c>
      <c r="X13" s="8" t="str">
        <f t="shared" si="14"/>
        <v/>
      </c>
      <c r="Y13" s="9" t="str">
        <f t="shared" si="15"/>
        <v/>
      </c>
      <c r="Z13" s="9" t="str">
        <f t="shared" si="16"/>
        <v/>
      </c>
      <c r="AA13" s="9" t="str">
        <f t="shared" si="17"/>
        <v/>
      </c>
      <c r="AB13" s="9" t="str">
        <f t="shared" si="18"/>
        <v/>
      </c>
      <c r="AC13" s="9" t="str">
        <f t="shared" si="19"/>
        <v/>
      </c>
      <c r="AD13" s="9" t="str">
        <f t="shared" si="20"/>
        <v/>
      </c>
      <c r="AE13" s="9" t="str">
        <f t="shared" si="21"/>
        <v/>
      </c>
      <c r="AF13" s="9">
        <f t="shared" si="22"/>
        <v>1</v>
      </c>
      <c r="AG13" s="15" t="str">
        <f t="shared" si="23"/>
        <v/>
      </c>
      <c r="AH13" s="16" t="str">
        <f t="shared" si="0"/>
        <v/>
      </c>
      <c r="AI13" s="16" t="str">
        <f t="shared" si="0"/>
        <v/>
      </c>
      <c r="AJ13" s="16" t="str">
        <f t="shared" si="0"/>
        <v/>
      </c>
      <c r="AK13" s="16" t="str">
        <f t="shared" si="0"/>
        <v/>
      </c>
      <c r="AL13" s="16" t="str">
        <f t="shared" si="0"/>
        <v/>
      </c>
      <c r="AM13" s="16" t="str">
        <f t="shared" si="0"/>
        <v/>
      </c>
      <c r="AN13" s="16" t="str">
        <f t="shared" si="0"/>
        <v/>
      </c>
      <c r="AO13" s="17" t="str">
        <f t="shared" si="0"/>
        <v/>
      </c>
      <c r="AP13" s="23" t="str">
        <f t="shared" si="24"/>
        <v/>
      </c>
      <c r="AQ13" s="22" t="str">
        <f t="shared" si="1"/>
        <v/>
      </c>
      <c r="AR13" s="22" t="str">
        <f t="shared" si="1"/>
        <v/>
      </c>
      <c r="AS13" s="22" t="str">
        <f t="shared" si="1"/>
        <v/>
      </c>
      <c r="AT13" s="22" t="str">
        <f t="shared" si="1"/>
        <v/>
      </c>
      <c r="AU13" s="22" t="str">
        <f t="shared" si="1"/>
        <v/>
      </c>
      <c r="AV13" s="22" t="str">
        <f t="shared" si="1"/>
        <v/>
      </c>
      <c r="AW13" s="22" t="str">
        <f t="shared" si="1"/>
        <v/>
      </c>
      <c r="AX13" s="24">
        <f t="shared" si="1"/>
        <v>1</v>
      </c>
      <c r="AY13" s="23">
        <f t="shared" si="25"/>
        <v>1</v>
      </c>
      <c r="AZ13" s="22">
        <f t="shared" si="2"/>
        <v>1</v>
      </c>
      <c r="BA13" s="22">
        <f t="shared" si="2"/>
        <v>1</v>
      </c>
      <c r="BB13" s="22">
        <f t="shared" si="2"/>
        <v>1</v>
      </c>
      <c r="BC13" s="22" t="str">
        <f t="shared" si="2"/>
        <v/>
      </c>
      <c r="BD13" s="22" t="str">
        <f t="shared" si="2"/>
        <v/>
      </c>
      <c r="BE13" s="22" t="str">
        <f t="shared" si="2"/>
        <v/>
      </c>
      <c r="BF13" s="22">
        <f t="shared" si="2"/>
        <v>1</v>
      </c>
      <c r="BG13" s="24">
        <f t="shared" si="2"/>
        <v>1</v>
      </c>
      <c r="BH13" s="22" t="str">
        <f t="shared" si="26"/>
        <v>Keras</v>
      </c>
    </row>
    <row r="14" spans="1:60" x14ac:dyDescent="0.25">
      <c r="A14" t="s">
        <v>79</v>
      </c>
      <c r="B14" t="str">
        <f t="shared" si="3"/>
        <v>Keras</v>
      </c>
      <c r="C14" s="15">
        <v>26.223067667941301</v>
      </c>
      <c r="D14" s="16">
        <v>28.155299449761799</v>
      </c>
      <c r="E14" s="16">
        <v>26.095584655276699</v>
      </c>
      <c r="F14" s="16">
        <v>23.017568011933299</v>
      </c>
      <c r="G14" s="16">
        <v>28.3512133916356</v>
      </c>
      <c r="H14" s="16">
        <v>27.088750775499499</v>
      </c>
      <c r="I14" s="16">
        <v>28.0816258108099</v>
      </c>
      <c r="J14" s="16">
        <v>24.3713779449463</v>
      </c>
      <c r="K14" s="17">
        <v>22.068876266479499</v>
      </c>
      <c r="L14" s="3" t="s">
        <v>11</v>
      </c>
      <c r="M14">
        <v>16</v>
      </c>
      <c r="N14" s="1">
        <f t="shared" si="4"/>
        <v>10.223067667941301</v>
      </c>
      <c r="O14" s="1">
        <f t="shared" si="5"/>
        <v>12.155299449761799</v>
      </c>
      <c r="P14" s="1">
        <f t="shared" si="6"/>
        <v>10.095584655276699</v>
      </c>
      <c r="Q14" s="1">
        <f t="shared" si="7"/>
        <v>7.0175680119332995</v>
      </c>
      <c r="R14" s="1">
        <f t="shared" si="8"/>
        <v>12.3512133916356</v>
      </c>
      <c r="S14" s="1">
        <f t="shared" si="9"/>
        <v>11.088750775499499</v>
      </c>
      <c r="T14" s="1">
        <f t="shared" si="10"/>
        <v>12.0816258108099</v>
      </c>
      <c r="U14" s="1">
        <f t="shared" si="11"/>
        <v>8.3713779449462997</v>
      </c>
      <c r="V14" s="1">
        <f t="shared" si="12"/>
        <v>6.0688762664794993</v>
      </c>
      <c r="W14" s="13">
        <f t="shared" si="13"/>
        <v>6.0688762664794993</v>
      </c>
      <c r="X14" s="8" t="str">
        <f t="shared" si="14"/>
        <v/>
      </c>
      <c r="Y14" s="9" t="str">
        <f t="shared" si="15"/>
        <v/>
      </c>
      <c r="Z14" s="9" t="str">
        <f t="shared" si="16"/>
        <v/>
      </c>
      <c r="AA14" s="9" t="str">
        <f t="shared" si="17"/>
        <v/>
      </c>
      <c r="AB14" s="9" t="str">
        <f t="shared" si="18"/>
        <v/>
      </c>
      <c r="AC14" s="9" t="str">
        <f t="shared" si="19"/>
        <v/>
      </c>
      <c r="AD14" s="9" t="str">
        <f t="shared" si="20"/>
        <v/>
      </c>
      <c r="AE14" s="9" t="str">
        <f t="shared" si="21"/>
        <v/>
      </c>
      <c r="AF14" s="9">
        <f t="shared" si="22"/>
        <v>1</v>
      </c>
      <c r="AG14" s="15" t="str">
        <f t="shared" si="23"/>
        <v/>
      </c>
      <c r="AH14" s="16" t="str">
        <f t="shared" si="0"/>
        <v/>
      </c>
      <c r="AI14" s="16" t="str">
        <f t="shared" si="0"/>
        <v/>
      </c>
      <c r="AJ14" s="16" t="str">
        <f t="shared" si="0"/>
        <v/>
      </c>
      <c r="AK14" s="16" t="str">
        <f t="shared" si="0"/>
        <v/>
      </c>
      <c r="AL14" s="16" t="str">
        <f t="shared" si="0"/>
        <v/>
      </c>
      <c r="AM14" s="16" t="str">
        <f t="shared" si="0"/>
        <v/>
      </c>
      <c r="AN14" s="16" t="str">
        <f t="shared" si="0"/>
        <v/>
      </c>
      <c r="AO14" s="17" t="str">
        <f t="shared" si="0"/>
        <v/>
      </c>
      <c r="AP14" s="23" t="str">
        <f t="shared" si="24"/>
        <v/>
      </c>
      <c r="AQ14" s="22" t="str">
        <f t="shared" si="1"/>
        <v/>
      </c>
      <c r="AR14" s="22" t="str">
        <f t="shared" si="1"/>
        <v/>
      </c>
      <c r="AS14" s="22">
        <f t="shared" si="1"/>
        <v>1</v>
      </c>
      <c r="AT14" s="22" t="str">
        <f t="shared" si="1"/>
        <v/>
      </c>
      <c r="AU14" s="22" t="str">
        <f t="shared" si="1"/>
        <v/>
      </c>
      <c r="AV14" s="22" t="str">
        <f t="shared" si="1"/>
        <v/>
      </c>
      <c r="AW14" s="22">
        <f t="shared" si="1"/>
        <v>1</v>
      </c>
      <c r="AX14" s="24">
        <f t="shared" si="1"/>
        <v>1</v>
      </c>
      <c r="AY14" s="23">
        <f t="shared" si="25"/>
        <v>1</v>
      </c>
      <c r="AZ14" s="22">
        <f t="shared" si="2"/>
        <v>1</v>
      </c>
      <c r="BA14" s="22">
        <f t="shared" si="2"/>
        <v>1</v>
      </c>
      <c r="BB14" s="22">
        <f t="shared" si="2"/>
        <v>1</v>
      </c>
      <c r="BC14" s="22">
        <f t="shared" si="2"/>
        <v>1</v>
      </c>
      <c r="BD14" s="22">
        <f t="shared" si="2"/>
        <v>1</v>
      </c>
      <c r="BE14" s="22">
        <f t="shared" si="2"/>
        <v>1</v>
      </c>
      <c r="BF14" s="22">
        <f t="shared" si="2"/>
        <v>1</v>
      </c>
      <c r="BG14" s="24">
        <f t="shared" si="2"/>
        <v>1</v>
      </c>
      <c r="BH14" s="22" t="str">
        <f t="shared" si="26"/>
        <v>Keras</v>
      </c>
    </row>
    <row r="15" spans="1:60" x14ac:dyDescent="0.25">
      <c r="A15" t="s">
        <v>80</v>
      </c>
      <c r="B15" t="str">
        <f t="shared" si="3"/>
        <v>Keras</v>
      </c>
      <c r="C15" s="15">
        <v>45.086014107385601</v>
      </c>
      <c r="D15" s="16">
        <v>45.847097918211396</v>
      </c>
      <c r="E15" s="16">
        <v>45.792900633804102</v>
      </c>
      <c r="F15" s="16">
        <v>45.783064513593096</v>
      </c>
      <c r="G15" s="16">
        <v>47.683968718666897</v>
      </c>
      <c r="H15" s="16">
        <v>48.699824523608903</v>
      </c>
      <c r="I15" s="16">
        <v>43.339708088037902</v>
      </c>
      <c r="J15" s="16">
        <v>45.017494201660199</v>
      </c>
      <c r="K15" s="17">
        <v>24.3750190734863</v>
      </c>
      <c r="L15" s="3" t="s">
        <v>11</v>
      </c>
      <c r="M15">
        <v>25</v>
      </c>
      <c r="N15" s="1">
        <f t="shared" si="4"/>
        <v>20.086014107385601</v>
      </c>
      <c r="O15" s="1">
        <f t="shared" si="5"/>
        <v>20.847097918211396</v>
      </c>
      <c r="P15" s="1">
        <f t="shared" si="6"/>
        <v>20.792900633804102</v>
      </c>
      <c r="Q15" s="1">
        <f t="shared" si="7"/>
        <v>20.783064513593096</v>
      </c>
      <c r="R15" s="1">
        <f t="shared" si="8"/>
        <v>22.683968718666897</v>
      </c>
      <c r="S15" s="1">
        <f t="shared" si="9"/>
        <v>23.699824523608903</v>
      </c>
      <c r="T15" s="1">
        <f t="shared" si="10"/>
        <v>18.339708088037902</v>
      </c>
      <c r="U15" s="1">
        <f t="shared" si="11"/>
        <v>20.017494201660199</v>
      </c>
      <c r="V15" s="1">
        <f t="shared" si="12"/>
        <v>0.6249809265137003</v>
      </c>
      <c r="W15" s="13">
        <f t="shared" si="13"/>
        <v>0.6249809265137003</v>
      </c>
      <c r="X15" s="8" t="str">
        <f t="shared" si="14"/>
        <v/>
      </c>
      <c r="Y15" s="9" t="str">
        <f t="shared" si="15"/>
        <v/>
      </c>
      <c r="Z15" s="9" t="str">
        <f t="shared" si="16"/>
        <v/>
      </c>
      <c r="AA15" s="9" t="str">
        <f t="shared" si="17"/>
        <v/>
      </c>
      <c r="AB15" s="9" t="str">
        <f t="shared" si="18"/>
        <v/>
      </c>
      <c r="AC15" s="9" t="str">
        <f t="shared" si="19"/>
        <v/>
      </c>
      <c r="AD15" s="9" t="str">
        <f t="shared" si="20"/>
        <v/>
      </c>
      <c r="AE15" s="9" t="str">
        <f t="shared" si="21"/>
        <v/>
      </c>
      <c r="AF15" s="9">
        <f t="shared" si="22"/>
        <v>1</v>
      </c>
      <c r="AG15" s="15" t="str">
        <f t="shared" si="23"/>
        <v/>
      </c>
      <c r="AH15" s="16" t="str">
        <f t="shared" si="0"/>
        <v/>
      </c>
      <c r="AI15" s="16" t="str">
        <f t="shared" si="0"/>
        <v/>
      </c>
      <c r="AJ15" s="16" t="str">
        <f t="shared" si="0"/>
        <v/>
      </c>
      <c r="AK15" s="16" t="str">
        <f t="shared" si="0"/>
        <v/>
      </c>
      <c r="AL15" s="16" t="str">
        <f t="shared" si="0"/>
        <v/>
      </c>
      <c r="AM15" s="16" t="str">
        <f t="shared" si="0"/>
        <v/>
      </c>
      <c r="AN15" s="16" t="str">
        <f t="shared" si="0"/>
        <v/>
      </c>
      <c r="AO15" s="17">
        <f t="shared" si="0"/>
        <v>1</v>
      </c>
      <c r="AP15" s="23" t="str">
        <f t="shared" si="24"/>
        <v/>
      </c>
      <c r="AQ15" s="22" t="str">
        <f t="shared" si="1"/>
        <v/>
      </c>
      <c r="AR15" s="22" t="str">
        <f t="shared" si="1"/>
        <v/>
      </c>
      <c r="AS15" s="22" t="str">
        <f t="shared" si="1"/>
        <v/>
      </c>
      <c r="AT15" s="22" t="str">
        <f t="shared" si="1"/>
        <v/>
      </c>
      <c r="AU15" s="22" t="str">
        <f t="shared" si="1"/>
        <v/>
      </c>
      <c r="AV15" s="22" t="str">
        <f t="shared" si="1"/>
        <v/>
      </c>
      <c r="AW15" s="22" t="str">
        <f t="shared" si="1"/>
        <v/>
      </c>
      <c r="AX15" s="24">
        <f t="shared" si="1"/>
        <v>1</v>
      </c>
      <c r="AY15" s="23" t="str">
        <f t="shared" si="25"/>
        <v/>
      </c>
      <c r="AZ15" s="22" t="str">
        <f t="shared" si="2"/>
        <v/>
      </c>
      <c r="BA15" s="22" t="str">
        <f t="shared" si="2"/>
        <v/>
      </c>
      <c r="BB15" s="22" t="str">
        <f t="shared" si="2"/>
        <v/>
      </c>
      <c r="BC15" s="22" t="str">
        <f t="shared" si="2"/>
        <v/>
      </c>
      <c r="BD15" s="22" t="str">
        <f t="shared" si="2"/>
        <v/>
      </c>
      <c r="BE15" s="22" t="str">
        <f t="shared" si="2"/>
        <v/>
      </c>
      <c r="BF15" s="22" t="str">
        <f t="shared" si="2"/>
        <v/>
      </c>
      <c r="BG15" s="24">
        <f t="shared" si="2"/>
        <v>1</v>
      </c>
      <c r="BH15" s="22" t="str">
        <f t="shared" si="26"/>
        <v>Keras</v>
      </c>
    </row>
    <row r="16" spans="1:60" x14ac:dyDescent="0.25">
      <c r="A16" t="s">
        <v>81</v>
      </c>
      <c r="B16" t="str">
        <f t="shared" si="3"/>
        <v>Keras</v>
      </c>
      <c r="C16" s="15">
        <v>31.223199205893</v>
      </c>
      <c r="D16" s="16">
        <v>32.635132192529198</v>
      </c>
      <c r="E16" s="16">
        <v>31.2828189367184</v>
      </c>
      <c r="F16" s="16">
        <v>23.0127865581068</v>
      </c>
      <c r="G16" s="16">
        <v>21.150152227796401</v>
      </c>
      <c r="H16" s="16">
        <v>37.280270089868203</v>
      </c>
      <c r="I16" s="16">
        <v>29.471451612423099</v>
      </c>
      <c r="J16" s="16">
        <v>29.757093429565401</v>
      </c>
      <c r="K16" s="17">
        <v>20.223396301269499</v>
      </c>
      <c r="L16" s="3" t="s">
        <v>11</v>
      </c>
      <c r="M16">
        <v>20</v>
      </c>
      <c r="N16" s="1">
        <f t="shared" si="4"/>
        <v>11.223199205893</v>
      </c>
      <c r="O16" s="1">
        <f t="shared" si="5"/>
        <v>12.635132192529198</v>
      </c>
      <c r="P16" s="1">
        <f t="shared" si="6"/>
        <v>11.2828189367184</v>
      </c>
      <c r="Q16" s="1">
        <f t="shared" si="7"/>
        <v>3.0127865581068001</v>
      </c>
      <c r="R16" s="1">
        <f t="shared" si="8"/>
        <v>1.1501522277964007</v>
      </c>
      <c r="S16" s="1">
        <f t="shared" si="9"/>
        <v>17.280270089868203</v>
      </c>
      <c r="T16" s="1">
        <f t="shared" si="10"/>
        <v>9.471451612423099</v>
      </c>
      <c r="U16" s="1">
        <f t="shared" si="11"/>
        <v>9.7570934295654013</v>
      </c>
      <c r="V16" s="1">
        <f t="shared" si="12"/>
        <v>0.22339630126949928</v>
      </c>
      <c r="W16" s="13">
        <f t="shared" si="13"/>
        <v>0.22339630126949928</v>
      </c>
      <c r="X16" s="8" t="str">
        <f t="shared" si="14"/>
        <v/>
      </c>
      <c r="Y16" s="9" t="str">
        <f t="shared" si="15"/>
        <v/>
      </c>
      <c r="Z16" s="9" t="str">
        <f t="shared" si="16"/>
        <v/>
      </c>
      <c r="AA16" s="9" t="str">
        <f t="shared" si="17"/>
        <v/>
      </c>
      <c r="AB16" s="9" t="str">
        <f t="shared" si="18"/>
        <v/>
      </c>
      <c r="AC16" s="9" t="str">
        <f t="shared" si="19"/>
        <v/>
      </c>
      <c r="AD16" s="9" t="str">
        <f t="shared" si="20"/>
        <v/>
      </c>
      <c r="AE16" s="9" t="str">
        <f t="shared" si="21"/>
        <v/>
      </c>
      <c r="AF16" s="9">
        <f t="shared" si="22"/>
        <v>1</v>
      </c>
      <c r="AG16" s="15" t="str">
        <f t="shared" si="23"/>
        <v/>
      </c>
      <c r="AH16" s="16" t="str">
        <f t="shared" si="0"/>
        <v/>
      </c>
      <c r="AI16" s="16" t="str">
        <f t="shared" si="0"/>
        <v/>
      </c>
      <c r="AJ16" s="16">
        <f t="shared" si="0"/>
        <v>1</v>
      </c>
      <c r="AK16" s="16">
        <f t="shared" si="0"/>
        <v>1</v>
      </c>
      <c r="AL16" s="16" t="str">
        <f t="shared" si="0"/>
        <v/>
      </c>
      <c r="AM16" s="16" t="str">
        <f t="shared" si="0"/>
        <v/>
      </c>
      <c r="AN16" s="16" t="str">
        <f t="shared" si="0"/>
        <v/>
      </c>
      <c r="AO16" s="17">
        <f t="shared" si="0"/>
        <v>1</v>
      </c>
      <c r="AP16" s="23" t="str">
        <f t="shared" si="24"/>
        <v/>
      </c>
      <c r="AQ16" s="22" t="str">
        <f t="shared" si="1"/>
        <v/>
      </c>
      <c r="AR16" s="22" t="str">
        <f t="shared" si="1"/>
        <v/>
      </c>
      <c r="AS16" s="22">
        <f t="shared" si="1"/>
        <v>1</v>
      </c>
      <c r="AT16" s="22">
        <f t="shared" si="1"/>
        <v>1</v>
      </c>
      <c r="AU16" s="22" t="str">
        <f t="shared" si="1"/>
        <v/>
      </c>
      <c r="AV16" s="22">
        <f t="shared" si="1"/>
        <v>1</v>
      </c>
      <c r="AW16" s="22">
        <f t="shared" si="1"/>
        <v>1</v>
      </c>
      <c r="AX16" s="24">
        <f t="shared" si="1"/>
        <v>1</v>
      </c>
      <c r="AY16" s="23">
        <f t="shared" si="25"/>
        <v>1</v>
      </c>
      <c r="AZ16" s="22">
        <f t="shared" si="2"/>
        <v>1</v>
      </c>
      <c r="BA16" s="22">
        <f t="shared" si="2"/>
        <v>1</v>
      </c>
      <c r="BB16" s="22">
        <f t="shared" si="2"/>
        <v>1</v>
      </c>
      <c r="BC16" s="22">
        <f t="shared" si="2"/>
        <v>1</v>
      </c>
      <c r="BD16" s="22" t="str">
        <f t="shared" si="2"/>
        <v/>
      </c>
      <c r="BE16" s="22">
        <f t="shared" si="2"/>
        <v>1</v>
      </c>
      <c r="BF16" s="22">
        <f t="shared" si="2"/>
        <v>1</v>
      </c>
      <c r="BG16" s="24">
        <f t="shared" si="2"/>
        <v>1</v>
      </c>
      <c r="BH16" s="22" t="str">
        <f t="shared" si="26"/>
        <v>Keras</v>
      </c>
    </row>
    <row r="17" spans="1:60" x14ac:dyDescent="0.25">
      <c r="A17" t="s">
        <v>82</v>
      </c>
      <c r="B17" t="str">
        <f t="shared" si="3"/>
        <v>Cube</v>
      </c>
      <c r="C17" s="15">
        <v>34.626965914435303</v>
      </c>
      <c r="D17" s="16">
        <v>35.871146247029301</v>
      </c>
      <c r="E17" s="16">
        <v>33.701112783667398</v>
      </c>
      <c r="F17" s="16">
        <v>24.928723098946602</v>
      </c>
      <c r="G17" s="16">
        <v>27.207076190385902</v>
      </c>
      <c r="H17" s="16">
        <v>28.818154509949501</v>
      </c>
      <c r="I17" s="16">
        <v>28.350010480549201</v>
      </c>
      <c r="J17" s="16">
        <v>30.698045730590799</v>
      </c>
      <c r="K17" s="17">
        <v>26.353263854980501</v>
      </c>
      <c r="L17" s="3" t="s">
        <v>11</v>
      </c>
      <c r="M17">
        <v>30</v>
      </c>
      <c r="N17" s="1">
        <f t="shared" si="4"/>
        <v>4.6269659144353028</v>
      </c>
      <c r="O17" s="1">
        <f t="shared" si="5"/>
        <v>5.8711462470293014</v>
      </c>
      <c r="P17" s="1">
        <f t="shared" si="6"/>
        <v>3.7011127836673978</v>
      </c>
      <c r="Q17" s="1">
        <f t="shared" si="7"/>
        <v>5.0712769010533982</v>
      </c>
      <c r="R17" s="1">
        <f t="shared" si="8"/>
        <v>2.7929238096140985</v>
      </c>
      <c r="S17" s="1">
        <f t="shared" si="9"/>
        <v>1.1818454900504989</v>
      </c>
      <c r="T17" s="1">
        <f t="shared" si="10"/>
        <v>1.6499895194507985</v>
      </c>
      <c r="U17" s="1">
        <f t="shared" si="11"/>
        <v>0.698045730590799</v>
      </c>
      <c r="V17" s="1">
        <f t="shared" si="12"/>
        <v>3.6467361450194993</v>
      </c>
      <c r="W17" s="13">
        <f t="shared" si="13"/>
        <v>0.698045730590799</v>
      </c>
      <c r="X17" s="8" t="str">
        <f t="shared" si="14"/>
        <v/>
      </c>
      <c r="Y17" s="9" t="str">
        <f t="shared" si="15"/>
        <v/>
      </c>
      <c r="Z17" s="9" t="str">
        <f t="shared" si="16"/>
        <v/>
      </c>
      <c r="AA17" s="9" t="str">
        <f t="shared" si="17"/>
        <v/>
      </c>
      <c r="AB17" s="9" t="str">
        <f t="shared" si="18"/>
        <v/>
      </c>
      <c r="AC17" s="9" t="str">
        <f t="shared" si="19"/>
        <v/>
      </c>
      <c r="AD17" s="9" t="str">
        <f t="shared" si="20"/>
        <v/>
      </c>
      <c r="AE17" s="9">
        <f t="shared" si="21"/>
        <v>1</v>
      </c>
      <c r="AF17" s="9" t="str">
        <f t="shared" si="22"/>
        <v/>
      </c>
      <c r="AG17" s="15">
        <f t="shared" si="23"/>
        <v>1</v>
      </c>
      <c r="AH17" s="16" t="str">
        <f t="shared" si="0"/>
        <v/>
      </c>
      <c r="AI17" s="16">
        <f t="shared" si="0"/>
        <v>1</v>
      </c>
      <c r="AJ17" s="16" t="str">
        <f t="shared" si="0"/>
        <v/>
      </c>
      <c r="AK17" s="16">
        <f t="shared" si="0"/>
        <v>1</v>
      </c>
      <c r="AL17" s="16">
        <f t="shared" si="0"/>
        <v>1</v>
      </c>
      <c r="AM17" s="16">
        <f t="shared" si="0"/>
        <v>1</v>
      </c>
      <c r="AN17" s="16">
        <f t="shared" si="0"/>
        <v>1</v>
      </c>
      <c r="AO17" s="17">
        <f t="shared" si="0"/>
        <v>1</v>
      </c>
      <c r="AP17" s="23">
        <f t="shared" si="24"/>
        <v>1</v>
      </c>
      <c r="AQ17" s="22">
        <f t="shared" si="1"/>
        <v>1</v>
      </c>
      <c r="AR17" s="22">
        <f t="shared" si="1"/>
        <v>1</v>
      </c>
      <c r="AS17" s="22">
        <f t="shared" si="1"/>
        <v>1</v>
      </c>
      <c r="AT17" s="22">
        <f t="shared" si="1"/>
        <v>1</v>
      </c>
      <c r="AU17" s="22">
        <f t="shared" si="1"/>
        <v>1</v>
      </c>
      <c r="AV17" s="22">
        <f t="shared" si="1"/>
        <v>1</v>
      </c>
      <c r="AW17" s="22">
        <f t="shared" si="1"/>
        <v>1</v>
      </c>
      <c r="AX17" s="24">
        <f t="shared" si="1"/>
        <v>1</v>
      </c>
      <c r="AY17" s="23">
        <f t="shared" si="25"/>
        <v>1</v>
      </c>
      <c r="AZ17" s="22">
        <f t="shared" si="2"/>
        <v>1</v>
      </c>
      <c r="BA17" s="22">
        <f t="shared" si="2"/>
        <v>1</v>
      </c>
      <c r="BB17" s="22">
        <f t="shared" si="2"/>
        <v>1</v>
      </c>
      <c r="BC17" s="22">
        <f t="shared" si="2"/>
        <v>1</v>
      </c>
      <c r="BD17" s="22">
        <f t="shared" si="2"/>
        <v>1</v>
      </c>
      <c r="BE17" s="22">
        <f t="shared" si="2"/>
        <v>1</v>
      </c>
      <c r="BF17" s="22">
        <f t="shared" si="2"/>
        <v>1</v>
      </c>
      <c r="BG17" s="24">
        <f t="shared" si="2"/>
        <v>1</v>
      </c>
      <c r="BH17" s="22" t="str">
        <f t="shared" si="26"/>
        <v>Cube</v>
      </c>
    </row>
    <row r="18" spans="1:60" x14ac:dyDescent="0.25">
      <c r="A18" t="s">
        <v>83</v>
      </c>
      <c r="B18" t="str">
        <f t="shared" si="3"/>
        <v>svm</v>
      </c>
      <c r="C18" s="15">
        <v>42.7611265278939</v>
      </c>
      <c r="D18" s="16">
        <v>43.657075499582</v>
      </c>
      <c r="E18" s="16">
        <v>42.363310840866703</v>
      </c>
      <c r="F18" s="16">
        <v>41.724919814326697</v>
      </c>
      <c r="G18" s="16">
        <v>48.5618328951346</v>
      </c>
      <c r="H18" s="16">
        <v>39.599723235966799</v>
      </c>
      <c r="I18" s="16">
        <v>38.061999418515597</v>
      </c>
      <c r="J18" s="16">
        <v>41.498710632324197</v>
      </c>
      <c r="K18" s="17">
        <v>16.858055114746101</v>
      </c>
      <c r="L18" s="3" t="s">
        <v>11</v>
      </c>
      <c r="M18">
        <v>48</v>
      </c>
      <c r="N18" s="1">
        <f t="shared" si="4"/>
        <v>5.2388734721060999</v>
      </c>
      <c r="O18" s="1">
        <f t="shared" si="5"/>
        <v>4.3429245004180004</v>
      </c>
      <c r="P18" s="1">
        <f t="shared" si="6"/>
        <v>5.6366891591332973</v>
      </c>
      <c r="Q18" s="1">
        <f t="shared" si="7"/>
        <v>6.2750801856733034</v>
      </c>
      <c r="R18" s="1">
        <f t="shared" si="8"/>
        <v>0.56183289513460011</v>
      </c>
      <c r="S18" s="1">
        <f t="shared" si="9"/>
        <v>8.400276764033201</v>
      </c>
      <c r="T18" s="1">
        <f t="shared" si="10"/>
        <v>9.9380005814844026</v>
      </c>
      <c r="U18" s="1">
        <f t="shared" si="11"/>
        <v>6.5012893676758026</v>
      </c>
      <c r="V18" s="1">
        <f t="shared" si="12"/>
        <v>31.141944885253899</v>
      </c>
      <c r="W18" s="13">
        <f t="shared" si="13"/>
        <v>0.56183289513460011</v>
      </c>
      <c r="X18" s="8" t="str">
        <f t="shared" si="14"/>
        <v/>
      </c>
      <c r="Y18" s="9" t="str">
        <f t="shared" si="15"/>
        <v/>
      </c>
      <c r="Z18" s="9" t="str">
        <f t="shared" si="16"/>
        <v/>
      </c>
      <c r="AA18" s="9" t="str">
        <f t="shared" si="17"/>
        <v/>
      </c>
      <c r="AB18" s="9">
        <f t="shared" si="18"/>
        <v>1</v>
      </c>
      <c r="AC18" s="9" t="str">
        <f t="shared" si="19"/>
        <v/>
      </c>
      <c r="AD18" s="9" t="str">
        <f t="shared" si="20"/>
        <v/>
      </c>
      <c r="AE18" s="9" t="str">
        <f t="shared" si="21"/>
        <v/>
      </c>
      <c r="AF18" s="9" t="str">
        <f t="shared" si="22"/>
        <v/>
      </c>
      <c r="AG18" s="15" t="str">
        <f t="shared" si="23"/>
        <v/>
      </c>
      <c r="AH18" s="16">
        <f t="shared" si="23"/>
        <v>1</v>
      </c>
      <c r="AI18" s="16" t="str">
        <f t="shared" si="23"/>
        <v/>
      </c>
      <c r="AJ18" s="16" t="str">
        <f t="shared" si="23"/>
        <v/>
      </c>
      <c r="AK18" s="16">
        <f t="shared" si="23"/>
        <v>1</v>
      </c>
      <c r="AL18" s="16" t="str">
        <f t="shared" si="23"/>
        <v/>
      </c>
      <c r="AM18" s="16" t="str">
        <f t="shared" si="23"/>
        <v/>
      </c>
      <c r="AN18" s="16" t="str">
        <f t="shared" si="23"/>
        <v/>
      </c>
      <c r="AO18" s="17" t="str">
        <f t="shared" si="23"/>
        <v/>
      </c>
      <c r="AP18" s="23">
        <f t="shared" si="24"/>
        <v>1</v>
      </c>
      <c r="AQ18" s="22">
        <f t="shared" si="24"/>
        <v>1</v>
      </c>
      <c r="AR18" s="22">
        <f t="shared" si="24"/>
        <v>1</v>
      </c>
      <c r="AS18" s="22">
        <f t="shared" si="24"/>
        <v>1</v>
      </c>
      <c r="AT18" s="22">
        <f t="shared" si="24"/>
        <v>1</v>
      </c>
      <c r="AU18" s="22">
        <f t="shared" si="24"/>
        <v>1</v>
      </c>
      <c r="AV18" s="22">
        <f t="shared" si="24"/>
        <v>1</v>
      </c>
      <c r="AW18" s="22">
        <f t="shared" si="24"/>
        <v>1</v>
      </c>
      <c r="AX18" s="24" t="str">
        <f t="shared" si="24"/>
        <v/>
      </c>
      <c r="AY18" s="23">
        <f t="shared" si="25"/>
        <v>1</v>
      </c>
      <c r="AZ18" s="22">
        <f t="shared" si="25"/>
        <v>1</v>
      </c>
      <c r="BA18" s="22">
        <f t="shared" si="25"/>
        <v>1</v>
      </c>
      <c r="BB18" s="22">
        <f t="shared" si="25"/>
        <v>1</v>
      </c>
      <c r="BC18" s="22">
        <f t="shared" si="25"/>
        <v>1</v>
      </c>
      <c r="BD18" s="22">
        <f t="shared" si="25"/>
        <v>1</v>
      </c>
      <c r="BE18" s="22">
        <f t="shared" si="25"/>
        <v>1</v>
      </c>
      <c r="BF18" s="22">
        <f t="shared" si="25"/>
        <v>1</v>
      </c>
      <c r="BG18" s="24" t="str">
        <f t="shared" si="25"/>
        <v/>
      </c>
      <c r="BH18" s="22" t="str">
        <f t="shared" si="26"/>
        <v>svm</v>
      </c>
    </row>
    <row r="19" spans="1:60" x14ac:dyDescent="0.25">
      <c r="A19" t="s">
        <v>84</v>
      </c>
      <c r="B19" t="str">
        <f t="shared" si="3"/>
        <v>linReg</v>
      </c>
      <c r="C19" s="15">
        <v>44.970085120426297</v>
      </c>
      <c r="D19" s="16">
        <v>47.045054622937798</v>
      </c>
      <c r="E19" s="16">
        <v>44.500550633802</v>
      </c>
      <c r="F19" s="16">
        <v>40.908819637724299</v>
      </c>
      <c r="G19" s="16">
        <v>35.321714120454502</v>
      </c>
      <c r="H19" s="16">
        <v>37.564127469690803</v>
      </c>
      <c r="I19" s="16">
        <v>37.167141154827803</v>
      </c>
      <c r="J19" s="16">
        <v>45.6587104797363</v>
      </c>
      <c r="K19" s="17">
        <v>37.023262023925803</v>
      </c>
      <c r="L19" s="3" t="s">
        <v>11</v>
      </c>
      <c r="M19">
        <v>45</v>
      </c>
      <c r="N19" s="1">
        <f t="shared" si="4"/>
        <v>2.9914879573702535E-2</v>
      </c>
      <c r="O19" s="1">
        <f t="shared" si="5"/>
        <v>2.0450546229377977</v>
      </c>
      <c r="P19" s="1">
        <f t="shared" si="6"/>
        <v>0.49944936619800018</v>
      </c>
      <c r="Q19" s="1">
        <f t="shared" si="7"/>
        <v>4.0911803622757006</v>
      </c>
      <c r="R19" s="1">
        <f t="shared" si="8"/>
        <v>9.6782858795454985</v>
      </c>
      <c r="S19" s="1">
        <f t="shared" si="9"/>
        <v>7.4358725303091973</v>
      </c>
      <c r="T19" s="1">
        <f t="shared" si="10"/>
        <v>7.832858845172197</v>
      </c>
      <c r="U19" s="1">
        <f t="shared" si="11"/>
        <v>0.6587104797362997</v>
      </c>
      <c r="V19" s="1">
        <f t="shared" si="12"/>
        <v>7.9767379760741974</v>
      </c>
      <c r="W19" s="13">
        <f t="shared" si="13"/>
        <v>2.9914879573702535E-2</v>
      </c>
      <c r="X19" s="8">
        <f t="shared" si="14"/>
        <v>1</v>
      </c>
      <c r="Y19" s="9" t="str">
        <f t="shared" si="15"/>
        <v/>
      </c>
      <c r="Z19" s="9" t="str">
        <f t="shared" si="16"/>
        <v/>
      </c>
      <c r="AA19" s="9" t="str">
        <f t="shared" si="17"/>
        <v/>
      </c>
      <c r="AB19" s="9" t="str">
        <f t="shared" si="18"/>
        <v/>
      </c>
      <c r="AC19" s="9" t="str">
        <f t="shared" si="19"/>
        <v/>
      </c>
      <c r="AD19" s="9" t="str">
        <f t="shared" si="20"/>
        <v/>
      </c>
      <c r="AE19" s="9" t="str">
        <f t="shared" si="21"/>
        <v/>
      </c>
      <c r="AF19" s="9" t="str">
        <f t="shared" si="22"/>
        <v/>
      </c>
      <c r="AG19" s="15">
        <f t="shared" si="23"/>
        <v>1</v>
      </c>
      <c r="AH19" s="16">
        <f t="shared" si="23"/>
        <v>1</v>
      </c>
      <c r="AI19" s="16">
        <f t="shared" si="23"/>
        <v>1</v>
      </c>
      <c r="AJ19" s="16">
        <f t="shared" si="23"/>
        <v>1</v>
      </c>
      <c r="AK19" s="16" t="str">
        <f t="shared" si="23"/>
        <v/>
      </c>
      <c r="AL19" s="16" t="str">
        <f t="shared" si="23"/>
        <v/>
      </c>
      <c r="AM19" s="16" t="str">
        <f t="shared" si="23"/>
        <v/>
      </c>
      <c r="AN19" s="16">
        <f t="shared" si="23"/>
        <v>1</v>
      </c>
      <c r="AO19" s="17" t="str">
        <f t="shared" si="23"/>
        <v/>
      </c>
      <c r="AP19" s="23">
        <f t="shared" si="24"/>
        <v>1</v>
      </c>
      <c r="AQ19" s="22">
        <f t="shared" si="24"/>
        <v>1</v>
      </c>
      <c r="AR19" s="22">
        <f t="shared" si="24"/>
        <v>1</v>
      </c>
      <c r="AS19" s="22">
        <f t="shared" si="24"/>
        <v>1</v>
      </c>
      <c r="AT19" s="22">
        <f t="shared" si="24"/>
        <v>1</v>
      </c>
      <c r="AU19" s="22">
        <f t="shared" si="24"/>
        <v>1</v>
      </c>
      <c r="AV19" s="22">
        <f t="shared" si="24"/>
        <v>1</v>
      </c>
      <c r="AW19" s="22">
        <f t="shared" si="24"/>
        <v>1</v>
      </c>
      <c r="AX19" s="24">
        <f t="shared" si="24"/>
        <v>1</v>
      </c>
      <c r="AY19" s="23">
        <f t="shared" si="25"/>
        <v>1</v>
      </c>
      <c r="AZ19" s="22">
        <f t="shared" si="25"/>
        <v>1</v>
      </c>
      <c r="BA19" s="22">
        <f t="shared" si="25"/>
        <v>1</v>
      </c>
      <c r="BB19" s="22">
        <f t="shared" si="25"/>
        <v>1</v>
      </c>
      <c r="BC19" s="22">
        <f t="shared" si="25"/>
        <v>1</v>
      </c>
      <c r="BD19" s="22">
        <f t="shared" si="25"/>
        <v>1</v>
      </c>
      <c r="BE19" s="22">
        <f t="shared" si="25"/>
        <v>1</v>
      </c>
      <c r="BF19" s="22">
        <f t="shared" si="25"/>
        <v>1</v>
      </c>
      <c r="BG19" s="24">
        <f t="shared" si="25"/>
        <v>1</v>
      </c>
      <c r="BH19" s="22" t="str">
        <f t="shared" si="26"/>
        <v>linReg</v>
      </c>
    </row>
    <row r="20" spans="1:60" x14ac:dyDescent="0.25">
      <c r="A20" t="s">
        <v>85</v>
      </c>
      <c r="B20" t="str">
        <f t="shared" si="3"/>
        <v>svm</v>
      </c>
      <c r="C20" s="15">
        <v>27.817665966315499</v>
      </c>
      <c r="D20" s="16">
        <v>28.8013114741937</v>
      </c>
      <c r="E20" s="16">
        <v>28.379548353084299</v>
      </c>
      <c r="F20" s="16">
        <v>25.4396395098372</v>
      </c>
      <c r="G20" s="16">
        <v>29.656665875566201</v>
      </c>
      <c r="H20" s="16">
        <v>26.468787311354099</v>
      </c>
      <c r="I20" s="16">
        <v>27.6501649239841</v>
      </c>
      <c r="J20" s="16">
        <v>23.628711700439499</v>
      </c>
      <c r="K20" s="17">
        <v>19.595655441284201</v>
      </c>
      <c r="L20" s="3" t="s">
        <v>11</v>
      </c>
      <c r="M20">
        <v>35</v>
      </c>
      <c r="N20" s="1">
        <f t="shared" si="4"/>
        <v>7.1823340336845014</v>
      </c>
      <c r="O20" s="1">
        <f t="shared" si="5"/>
        <v>6.1986885258063005</v>
      </c>
      <c r="P20" s="1">
        <f t="shared" si="6"/>
        <v>6.6204516469157006</v>
      </c>
      <c r="Q20" s="1">
        <f t="shared" si="7"/>
        <v>9.5603604901628003</v>
      </c>
      <c r="R20" s="1">
        <f t="shared" si="8"/>
        <v>5.3433341244337988</v>
      </c>
      <c r="S20" s="1">
        <f t="shared" si="9"/>
        <v>8.5312126886459012</v>
      </c>
      <c r="T20" s="1">
        <f t="shared" si="10"/>
        <v>7.3498350760158999</v>
      </c>
      <c r="U20" s="1">
        <f t="shared" si="11"/>
        <v>11.371288299560501</v>
      </c>
      <c r="V20" s="1">
        <f t="shared" si="12"/>
        <v>15.404344558715799</v>
      </c>
      <c r="W20" s="13">
        <f t="shared" si="13"/>
        <v>5.3433341244337988</v>
      </c>
      <c r="X20" s="8" t="str">
        <f t="shared" si="14"/>
        <v/>
      </c>
      <c r="Y20" s="9" t="str">
        <f t="shared" si="15"/>
        <v/>
      </c>
      <c r="Z20" s="9" t="str">
        <f t="shared" si="16"/>
        <v/>
      </c>
      <c r="AA20" s="9" t="str">
        <f t="shared" si="17"/>
        <v/>
      </c>
      <c r="AB20" s="9">
        <f t="shared" si="18"/>
        <v>1</v>
      </c>
      <c r="AC20" s="9" t="str">
        <f t="shared" si="19"/>
        <v/>
      </c>
      <c r="AD20" s="9" t="str">
        <f t="shared" si="20"/>
        <v/>
      </c>
      <c r="AE20" s="9" t="str">
        <f t="shared" si="21"/>
        <v/>
      </c>
      <c r="AF20" s="9" t="str">
        <f t="shared" si="22"/>
        <v/>
      </c>
      <c r="AG20" s="15" t="str">
        <f t="shared" si="23"/>
        <v/>
      </c>
      <c r="AH20" s="16" t="str">
        <f t="shared" si="23"/>
        <v/>
      </c>
      <c r="AI20" s="16" t="str">
        <f t="shared" si="23"/>
        <v/>
      </c>
      <c r="AJ20" s="16" t="str">
        <f t="shared" si="23"/>
        <v/>
      </c>
      <c r="AK20" s="16" t="str">
        <f t="shared" si="23"/>
        <v/>
      </c>
      <c r="AL20" s="16" t="str">
        <f t="shared" si="23"/>
        <v/>
      </c>
      <c r="AM20" s="16" t="str">
        <f t="shared" si="23"/>
        <v/>
      </c>
      <c r="AN20" s="16" t="str">
        <f t="shared" si="23"/>
        <v/>
      </c>
      <c r="AO20" s="17" t="str">
        <f t="shared" si="23"/>
        <v/>
      </c>
      <c r="AP20" s="23">
        <f t="shared" si="24"/>
        <v>1</v>
      </c>
      <c r="AQ20" s="22">
        <f t="shared" si="24"/>
        <v>1</v>
      </c>
      <c r="AR20" s="22">
        <f t="shared" si="24"/>
        <v>1</v>
      </c>
      <c r="AS20" s="22">
        <f t="shared" si="24"/>
        <v>1</v>
      </c>
      <c r="AT20" s="22">
        <f t="shared" si="24"/>
        <v>1</v>
      </c>
      <c r="AU20" s="22">
        <f t="shared" si="24"/>
        <v>1</v>
      </c>
      <c r="AV20" s="22">
        <f t="shared" si="24"/>
        <v>1</v>
      </c>
      <c r="AW20" s="22" t="str">
        <f t="shared" si="24"/>
        <v/>
      </c>
      <c r="AX20" s="24" t="str">
        <f t="shared" si="24"/>
        <v/>
      </c>
      <c r="AY20" s="23">
        <f t="shared" si="25"/>
        <v>1</v>
      </c>
      <c r="AZ20" s="22">
        <f t="shared" si="25"/>
        <v>1</v>
      </c>
      <c r="BA20" s="22">
        <f t="shared" si="25"/>
        <v>1</v>
      </c>
      <c r="BB20" s="22">
        <f t="shared" si="25"/>
        <v>1</v>
      </c>
      <c r="BC20" s="22">
        <f t="shared" si="25"/>
        <v>1</v>
      </c>
      <c r="BD20" s="22">
        <f t="shared" si="25"/>
        <v>1</v>
      </c>
      <c r="BE20" s="22">
        <f t="shared" si="25"/>
        <v>1</v>
      </c>
      <c r="BF20" s="22">
        <f t="shared" si="25"/>
        <v>1</v>
      </c>
      <c r="BG20" s="24" t="str">
        <f t="shared" si="25"/>
        <v/>
      </c>
      <c r="BH20" s="22" t="str">
        <f t="shared" si="26"/>
        <v>svm</v>
      </c>
    </row>
    <row r="21" spans="1:60" x14ac:dyDescent="0.25">
      <c r="A21" t="s">
        <v>86</v>
      </c>
      <c r="B21" t="str">
        <f t="shared" si="3"/>
        <v>pls</v>
      </c>
      <c r="C21" s="15">
        <v>84.194752743112701</v>
      </c>
      <c r="D21" s="16">
        <v>84.158921884924595</v>
      </c>
      <c r="E21" s="16">
        <v>75.6734388981275</v>
      </c>
      <c r="F21" s="16">
        <v>75.214808752246398</v>
      </c>
      <c r="G21" s="16">
        <v>74.841650147368199</v>
      </c>
      <c r="H21" s="16">
        <v>35.083362489755302</v>
      </c>
      <c r="I21" s="16">
        <v>35.849460904273997</v>
      </c>
      <c r="J21" s="16">
        <v>44.128711700439503</v>
      </c>
      <c r="K21" s="17">
        <v>52.353443145752003</v>
      </c>
      <c r="L21" s="3" t="s">
        <v>11</v>
      </c>
      <c r="M21">
        <v>81</v>
      </c>
      <c r="N21" s="1">
        <f t="shared" si="4"/>
        <v>3.1947527431127014</v>
      </c>
      <c r="O21" s="1">
        <f t="shared" si="5"/>
        <v>3.1589218849245952</v>
      </c>
      <c r="P21" s="1">
        <f t="shared" si="6"/>
        <v>5.3265611018724996</v>
      </c>
      <c r="Q21" s="1">
        <f t="shared" si="7"/>
        <v>5.7851912477536018</v>
      </c>
      <c r="R21" s="1">
        <f t="shared" si="8"/>
        <v>6.158349852631801</v>
      </c>
      <c r="S21" s="1">
        <f t="shared" si="9"/>
        <v>45.916637510244698</v>
      </c>
      <c r="T21" s="1">
        <f t="shared" si="10"/>
        <v>45.150539095726003</v>
      </c>
      <c r="U21" s="1">
        <f t="shared" si="11"/>
        <v>36.871288299560497</v>
      </c>
      <c r="V21" s="1">
        <f t="shared" si="12"/>
        <v>28.646556854247997</v>
      </c>
      <c r="W21" s="13">
        <f t="shared" si="13"/>
        <v>3.1589218849245952</v>
      </c>
      <c r="X21" s="8" t="str">
        <f t="shared" si="14"/>
        <v/>
      </c>
      <c r="Y21" s="9">
        <f t="shared" si="15"/>
        <v>1</v>
      </c>
      <c r="Z21" s="9" t="str">
        <f t="shared" si="16"/>
        <v/>
      </c>
      <c r="AA21" s="9" t="str">
        <f t="shared" si="17"/>
        <v/>
      </c>
      <c r="AB21" s="9" t="str">
        <f t="shared" si="18"/>
        <v/>
      </c>
      <c r="AC21" s="9" t="str">
        <f t="shared" si="19"/>
        <v/>
      </c>
      <c r="AD21" s="9" t="str">
        <f t="shared" si="20"/>
        <v/>
      </c>
      <c r="AE21" s="9" t="str">
        <f t="shared" si="21"/>
        <v/>
      </c>
      <c r="AF21" s="9" t="str">
        <f t="shared" si="22"/>
        <v/>
      </c>
      <c r="AG21" s="15">
        <f t="shared" si="23"/>
        <v>1</v>
      </c>
      <c r="AH21" s="16">
        <f t="shared" si="23"/>
        <v>1</v>
      </c>
      <c r="AI21" s="16" t="str">
        <f t="shared" si="23"/>
        <v/>
      </c>
      <c r="AJ21" s="16" t="str">
        <f t="shared" si="23"/>
        <v/>
      </c>
      <c r="AK21" s="16" t="str">
        <f t="shared" si="23"/>
        <v/>
      </c>
      <c r="AL21" s="16" t="str">
        <f t="shared" si="23"/>
        <v/>
      </c>
      <c r="AM21" s="16" t="str">
        <f t="shared" si="23"/>
        <v/>
      </c>
      <c r="AN21" s="16" t="str">
        <f t="shared" si="23"/>
        <v/>
      </c>
      <c r="AO21" s="17" t="str">
        <f t="shared" si="23"/>
        <v/>
      </c>
      <c r="AP21" s="23">
        <f t="shared" si="24"/>
        <v>1</v>
      </c>
      <c r="AQ21" s="22">
        <f t="shared" si="24"/>
        <v>1</v>
      </c>
      <c r="AR21" s="22">
        <f t="shared" si="24"/>
        <v>1</v>
      </c>
      <c r="AS21" s="22">
        <f t="shared" si="24"/>
        <v>1</v>
      </c>
      <c r="AT21" s="22">
        <f t="shared" si="24"/>
        <v>1</v>
      </c>
      <c r="AU21" s="22" t="str">
        <f t="shared" si="24"/>
        <v/>
      </c>
      <c r="AV21" s="22" t="str">
        <f t="shared" si="24"/>
        <v/>
      </c>
      <c r="AW21" s="22" t="str">
        <f t="shared" si="24"/>
        <v/>
      </c>
      <c r="AX21" s="24" t="str">
        <f t="shared" si="24"/>
        <v/>
      </c>
      <c r="AY21" s="23">
        <f t="shared" si="25"/>
        <v>1</v>
      </c>
      <c r="AZ21" s="22">
        <f t="shared" si="25"/>
        <v>1</v>
      </c>
      <c r="BA21" s="22">
        <f t="shared" si="25"/>
        <v>1</v>
      </c>
      <c r="BB21" s="22">
        <f t="shared" si="25"/>
        <v>1</v>
      </c>
      <c r="BC21" s="22">
        <f t="shared" si="25"/>
        <v>1</v>
      </c>
      <c r="BD21" s="22" t="str">
        <f t="shared" si="25"/>
        <v/>
      </c>
      <c r="BE21" s="22" t="str">
        <f t="shared" si="25"/>
        <v/>
      </c>
      <c r="BF21" s="22" t="str">
        <f t="shared" si="25"/>
        <v/>
      </c>
      <c r="BG21" s="24" t="str">
        <f t="shared" si="25"/>
        <v/>
      </c>
      <c r="BH21" s="22" t="str">
        <f t="shared" si="26"/>
        <v>pls</v>
      </c>
    </row>
    <row r="22" spans="1:60" x14ac:dyDescent="0.25">
      <c r="A22" t="s">
        <v>87</v>
      </c>
      <c r="B22" t="str">
        <f t="shared" si="3"/>
        <v>gbm</v>
      </c>
      <c r="C22" s="15">
        <v>37.809002248050703</v>
      </c>
      <c r="D22" s="16">
        <v>38.8971719108443</v>
      </c>
      <c r="E22" s="16">
        <v>39.139029423421697</v>
      </c>
      <c r="F22" s="16">
        <v>55.671526697159202</v>
      </c>
      <c r="G22" s="16">
        <v>37.492494255767099</v>
      </c>
      <c r="H22" s="16">
        <v>57.2636598650625</v>
      </c>
      <c r="I22" s="16">
        <v>60.904866373625303</v>
      </c>
      <c r="J22" s="16">
        <v>40.948558807372997</v>
      </c>
      <c r="K22" s="17">
        <v>38.351142883300803</v>
      </c>
      <c r="L22" s="3" t="s">
        <v>11</v>
      </c>
      <c r="M22">
        <v>82</v>
      </c>
      <c r="N22" s="1">
        <f t="shared" si="4"/>
        <v>44.190997751949297</v>
      </c>
      <c r="O22" s="1">
        <f t="shared" si="5"/>
        <v>43.1028280891557</v>
      </c>
      <c r="P22" s="1">
        <f t="shared" si="6"/>
        <v>42.860970576578303</v>
      </c>
      <c r="Q22" s="1">
        <f t="shared" si="7"/>
        <v>26.328473302840798</v>
      </c>
      <c r="R22" s="1">
        <f t="shared" si="8"/>
        <v>44.507505744232901</v>
      </c>
      <c r="S22" s="1">
        <f t="shared" si="9"/>
        <v>24.7363401349375</v>
      </c>
      <c r="T22" s="1">
        <f t="shared" si="10"/>
        <v>21.095133626374697</v>
      </c>
      <c r="U22" s="1">
        <f t="shared" si="11"/>
        <v>41.051441192627003</v>
      </c>
      <c r="V22" s="1">
        <f>IF(L22="Running",ABS(M22-K22),"")</f>
        <v>43.648857116699197</v>
      </c>
      <c r="W22" s="13">
        <f t="shared" si="13"/>
        <v>21.095133626374697</v>
      </c>
      <c r="X22" s="8" t="str">
        <f t="shared" si="14"/>
        <v/>
      </c>
      <c r="Y22" s="9" t="str">
        <f t="shared" si="15"/>
        <v/>
      </c>
      <c r="Z22" s="9" t="str">
        <f t="shared" si="16"/>
        <v/>
      </c>
      <c r="AA22" s="9" t="str">
        <f t="shared" si="17"/>
        <v/>
      </c>
      <c r="AB22" s="9" t="str">
        <f t="shared" si="18"/>
        <v/>
      </c>
      <c r="AC22" s="9" t="str">
        <f t="shared" si="19"/>
        <v/>
      </c>
      <c r="AD22" s="9">
        <f t="shared" si="20"/>
        <v>1</v>
      </c>
      <c r="AE22" s="9" t="str">
        <f t="shared" si="21"/>
        <v/>
      </c>
      <c r="AF22" s="9" t="str">
        <f t="shared" si="22"/>
        <v/>
      </c>
      <c r="AG22" s="15" t="str">
        <f t="shared" si="23"/>
        <v/>
      </c>
      <c r="AH22" s="16" t="str">
        <f t="shared" si="23"/>
        <v/>
      </c>
      <c r="AI22" s="16" t="str">
        <f t="shared" si="23"/>
        <v/>
      </c>
      <c r="AJ22" s="16" t="str">
        <f t="shared" si="23"/>
        <v/>
      </c>
      <c r="AK22" s="16" t="str">
        <f t="shared" si="23"/>
        <v/>
      </c>
      <c r="AL22" s="16" t="str">
        <f t="shared" si="23"/>
        <v/>
      </c>
      <c r="AM22" s="16" t="str">
        <f t="shared" si="23"/>
        <v/>
      </c>
      <c r="AN22" s="16" t="str">
        <f t="shared" si="23"/>
        <v/>
      </c>
      <c r="AO22" s="17" t="str">
        <f t="shared" si="23"/>
        <v/>
      </c>
      <c r="AP22" s="23" t="str">
        <f t="shared" si="24"/>
        <v/>
      </c>
      <c r="AQ22" s="22" t="str">
        <f t="shared" si="24"/>
        <v/>
      </c>
      <c r="AR22" s="22" t="str">
        <f t="shared" si="24"/>
        <v/>
      </c>
      <c r="AS22" s="22" t="str">
        <f t="shared" si="24"/>
        <v/>
      </c>
      <c r="AT22" s="22" t="str">
        <f t="shared" si="24"/>
        <v/>
      </c>
      <c r="AU22" s="22" t="str">
        <f t="shared" si="24"/>
        <v/>
      </c>
      <c r="AV22" s="22" t="str">
        <f t="shared" si="24"/>
        <v/>
      </c>
      <c r="AW22" s="22" t="str">
        <f t="shared" si="24"/>
        <v/>
      </c>
      <c r="AX22" s="24" t="str">
        <f t="shared" si="24"/>
        <v/>
      </c>
      <c r="AY22" s="23" t="str">
        <f t="shared" si="25"/>
        <v/>
      </c>
      <c r="AZ22" s="22" t="str">
        <f t="shared" si="25"/>
        <v/>
      </c>
      <c r="BA22" s="22" t="str">
        <f t="shared" si="25"/>
        <v/>
      </c>
      <c r="BB22" s="22" t="str">
        <f t="shared" si="25"/>
        <v/>
      </c>
      <c r="BC22" s="22" t="str">
        <f t="shared" si="25"/>
        <v/>
      </c>
      <c r="BD22" s="22" t="str">
        <f t="shared" si="25"/>
        <v/>
      </c>
      <c r="BE22" s="22" t="str">
        <f t="shared" si="25"/>
        <v/>
      </c>
      <c r="BF22" s="22" t="str">
        <f t="shared" si="25"/>
        <v/>
      </c>
      <c r="BG22" s="24" t="str">
        <f t="shared" si="25"/>
        <v/>
      </c>
      <c r="BH22" s="22" t="str">
        <f t="shared" si="26"/>
        <v>gbm</v>
      </c>
    </row>
    <row r="23" spans="1:60" x14ac:dyDescent="0.25">
      <c r="A23" t="s">
        <v>88</v>
      </c>
      <c r="B23" t="str">
        <f t="shared" si="3"/>
        <v>Cube</v>
      </c>
      <c r="C23" s="15">
        <v>78.355103005365706</v>
      </c>
      <c r="D23" s="16">
        <v>79.225161613051199</v>
      </c>
      <c r="E23" s="16">
        <v>78.450063103073404</v>
      </c>
      <c r="F23" s="16">
        <v>72.027188565596802</v>
      </c>
      <c r="G23" s="16">
        <v>82.655710175795804</v>
      </c>
      <c r="H23" s="16">
        <v>68.138988008023404</v>
      </c>
      <c r="I23" s="16">
        <v>72.788207629779293</v>
      </c>
      <c r="J23" s="16">
        <v>67.917625427246094</v>
      </c>
      <c r="K23" s="17">
        <v>26.069034576416001</v>
      </c>
      <c r="L23" s="3" t="s">
        <v>11</v>
      </c>
      <c r="M23">
        <v>66</v>
      </c>
      <c r="N23" s="1">
        <f t="shared" si="4"/>
        <v>12.355103005365706</v>
      </c>
      <c r="O23" s="1">
        <f t="shared" si="5"/>
        <v>13.225161613051199</v>
      </c>
      <c r="P23" s="1">
        <f t="shared" si="6"/>
        <v>12.450063103073404</v>
      </c>
      <c r="Q23" s="1">
        <f t="shared" si="7"/>
        <v>6.0271885655968021</v>
      </c>
      <c r="R23" s="1">
        <f t="shared" si="8"/>
        <v>16.655710175795804</v>
      </c>
      <c r="S23" s="1">
        <f t="shared" si="9"/>
        <v>2.1389880080234036</v>
      </c>
      <c r="T23" s="1">
        <f t="shared" si="10"/>
        <v>6.7882076297792935</v>
      </c>
      <c r="U23" s="1">
        <f t="shared" si="11"/>
        <v>1.9176254272460938</v>
      </c>
      <c r="V23" s="1">
        <f t="shared" si="12"/>
        <v>39.930965423583999</v>
      </c>
      <c r="W23" s="13">
        <f t="shared" si="13"/>
        <v>1.9176254272460938</v>
      </c>
      <c r="X23" s="8" t="str">
        <f t="shared" si="14"/>
        <v/>
      </c>
      <c r="Y23" s="9" t="str">
        <f t="shared" si="15"/>
        <v/>
      </c>
      <c r="Z23" s="9" t="str">
        <f t="shared" si="16"/>
        <v/>
      </c>
      <c r="AA23" s="9" t="str">
        <f t="shared" si="17"/>
        <v/>
      </c>
      <c r="AB23" s="9" t="str">
        <f t="shared" si="18"/>
        <v/>
      </c>
      <c r="AC23" s="9" t="str">
        <f t="shared" si="19"/>
        <v/>
      </c>
      <c r="AD23" s="9" t="str">
        <f t="shared" si="20"/>
        <v/>
      </c>
      <c r="AE23" s="9">
        <f t="shared" si="21"/>
        <v>1</v>
      </c>
      <c r="AF23" s="9" t="str">
        <f t="shared" si="22"/>
        <v/>
      </c>
      <c r="AG23" s="15" t="str">
        <f t="shared" si="23"/>
        <v/>
      </c>
      <c r="AH23" s="16" t="str">
        <f t="shared" si="23"/>
        <v/>
      </c>
      <c r="AI23" s="16" t="str">
        <f t="shared" si="23"/>
        <v/>
      </c>
      <c r="AJ23" s="16" t="str">
        <f t="shared" si="23"/>
        <v/>
      </c>
      <c r="AK23" s="16" t="str">
        <f t="shared" si="23"/>
        <v/>
      </c>
      <c r="AL23" s="16">
        <f t="shared" si="23"/>
        <v>1</v>
      </c>
      <c r="AM23" s="16" t="str">
        <f t="shared" si="23"/>
        <v/>
      </c>
      <c r="AN23" s="16">
        <f t="shared" si="23"/>
        <v>1</v>
      </c>
      <c r="AO23" s="17" t="str">
        <f t="shared" si="23"/>
        <v/>
      </c>
      <c r="AP23" s="23" t="str">
        <f t="shared" si="24"/>
        <v/>
      </c>
      <c r="AQ23" s="22" t="str">
        <f t="shared" si="24"/>
        <v/>
      </c>
      <c r="AR23" s="22" t="str">
        <f t="shared" si="24"/>
        <v/>
      </c>
      <c r="AS23" s="22">
        <f t="shared" si="24"/>
        <v>1</v>
      </c>
      <c r="AT23" s="22" t="str">
        <f t="shared" si="24"/>
        <v/>
      </c>
      <c r="AU23" s="22">
        <f t="shared" si="24"/>
        <v>1</v>
      </c>
      <c r="AV23" s="22">
        <f t="shared" si="24"/>
        <v>1</v>
      </c>
      <c r="AW23" s="22">
        <f t="shared" si="24"/>
        <v>1</v>
      </c>
      <c r="AX23" s="24" t="str">
        <f t="shared" si="24"/>
        <v/>
      </c>
      <c r="AY23" s="23">
        <f t="shared" si="25"/>
        <v>1</v>
      </c>
      <c r="AZ23" s="22">
        <f t="shared" si="25"/>
        <v>1</v>
      </c>
      <c r="BA23" s="22">
        <f t="shared" si="25"/>
        <v>1</v>
      </c>
      <c r="BB23" s="22">
        <f t="shared" si="25"/>
        <v>1</v>
      </c>
      <c r="BC23" s="22" t="str">
        <f t="shared" si="25"/>
        <v/>
      </c>
      <c r="BD23" s="22">
        <f t="shared" si="25"/>
        <v>1</v>
      </c>
      <c r="BE23" s="22">
        <f t="shared" si="25"/>
        <v>1</v>
      </c>
      <c r="BF23" s="22">
        <f t="shared" si="25"/>
        <v>1</v>
      </c>
      <c r="BG23" s="24" t="str">
        <f t="shared" si="25"/>
        <v/>
      </c>
      <c r="BH23" s="22" t="str">
        <f t="shared" si="26"/>
        <v>Cube</v>
      </c>
    </row>
    <row r="24" spans="1:60" x14ac:dyDescent="0.25">
      <c r="A24" t="s">
        <v>89</v>
      </c>
      <c r="B24" t="str">
        <f t="shared" si="3"/>
        <v>svm</v>
      </c>
      <c r="C24" s="15">
        <v>58.695961323977002</v>
      </c>
      <c r="D24" s="16">
        <v>60.081873111181501</v>
      </c>
      <c r="E24" s="16">
        <v>57.246037797851798</v>
      </c>
      <c r="F24" s="16">
        <v>53.036463306386203</v>
      </c>
      <c r="G24" s="16">
        <v>38.761023622085503</v>
      </c>
      <c r="H24" s="16">
        <v>52.940591889936897</v>
      </c>
      <c r="I24" s="16">
        <v>45.471863198076797</v>
      </c>
      <c r="J24" s="16">
        <v>49.446044921875</v>
      </c>
      <c r="K24" s="17">
        <v>34.459362030029297</v>
      </c>
      <c r="L24" s="3" t="s">
        <v>11</v>
      </c>
      <c r="M24">
        <v>41</v>
      </c>
      <c r="N24" s="1">
        <f t="shared" si="4"/>
        <v>17.695961323977002</v>
      </c>
      <c r="O24" s="1">
        <f t="shared" si="5"/>
        <v>19.081873111181501</v>
      </c>
      <c r="P24" s="1">
        <f t="shared" si="6"/>
        <v>16.246037797851798</v>
      </c>
      <c r="Q24" s="1">
        <f t="shared" si="7"/>
        <v>12.036463306386203</v>
      </c>
      <c r="R24" s="1">
        <f t="shared" si="8"/>
        <v>2.2389763779144971</v>
      </c>
      <c r="S24" s="1">
        <f t="shared" si="9"/>
        <v>11.940591889936897</v>
      </c>
      <c r="T24" s="1">
        <f t="shared" si="10"/>
        <v>4.4718631980767967</v>
      </c>
      <c r="U24" s="1">
        <f t="shared" si="11"/>
        <v>8.446044921875</v>
      </c>
      <c r="V24" s="1">
        <f t="shared" si="12"/>
        <v>6.5406379699707031</v>
      </c>
      <c r="W24" s="13">
        <f t="shared" si="13"/>
        <v>2.2389763779144971</v>
      </c>
      <c r="X24" s="8" t="str">
        <f t="shared" si="14"/>
        <v/>
      </c>
      <c r="Y24" s="9" t="str">
        <f t="shared" si="15"/>
        <v/>
      </c>
      <c r="Z24" s="9" t="str">
        <f t="shared" si="16"/>
        <v/>
      </c>
      <c r="AA24" s="9" t="str">
        <f t="shared" si="17"/>
        <v/>
      </c>
      <c r="AB24" s="9">
        <f t="shared" si="18"/>
        <v>1</v>
      </c>
      <c r="AC24" s="9" t="str">
        <f t="shared" si="19"/>
        <v/>
      </c>
      <c r="AD24" s="9" t="str">
        <f t="shared" si="20"/>
        <v/>
      </c>
      <c r="AE24" s="9" t="str">
        <f t="shared" si="21"/>
        <v/>
      </c>
      <c r="AF24" s="9" t="str">
        <f t="shared" si="22"/>
        <v/>
      </c>
      <c r="AG24" s="15" t="str">
        <f t="shared" si="23"/>
        <v/>
      </c>
      <c r="AH24" s="16" t="str">
        <f t="shared" si="23"/>
        <v/>
      </c>
      <c r="AI24" s="16" t="str">
        <f t="shared" si="23"/>
        <v/>
      </c>
      <c r="AJ24" s="16" t="str">
        <f t="shared" si="23"/>
        <v/>
      </c>
      <c r="AK24" s="16">
        <f t="shared" si="23"/>
        <v>1</v>
      </c>
      <c r="AL24" s="16" t="str">
        <f t="shared" si="23"/>
        <v/>
      </c>
      <c r="AM24" s="16">
        <f t="shared" si="23"/>
        <v>1</v>
      </c>
      <c r="AN24" s="16" t="str">
        <f t="shared" si="23"/>
        <v/>
      </c>
      <c r="AO24" s="17" t="str">
        <f t="shared" si="23"/>
        <v/>
      </c>
      <c r="AP24" s="23" t="str">
        <f t="shared" si="24"/>
        <v/>
      </c>
      <c r="AQ24" s="22" t="str">
        <f t="shared" si="24"/>
        <v/>
      </c>
      <c r="AR24" s="22" t="str">
        <f t="shared" si="24"/>
        <v/>
      </c>
      <c r="AS24" s="22" t="str">
        <f t="shared" si="24"/>
        <v/>
      </c>
      <c r="AT24" s="22">
        <f t="shared" si="24"/>
        <v>1</v>
      </c>
      <c r="AU24" s="22" t="str">
        <f t="shared" si="24"/>
        <v/>
      </c>
      <c r="AV24" s="22">
        <f t="shared" si="24"/>
        <v>1</v>
      </c>
      <c r="AW24" s="22">
        <f t="shared" si="24"/>
        <v>1</v>
      </c>
      <c r="AX24" s="24">
        <f t="shared" si="24"/>
        <v>1</v>
      </c>
      <c r="AY24" s="23" t="str">
        <f t="shared" si="25"/>
        <v/>
      </c>
      <c r="AZ24" s="22" t="str">
        <f t="shared" si="25"/>
        <v/>
      </c>
      <c r="BA24" s="22" t="str">
        <f t="shared" si="25"/>
        <v/>
      </c>
      <c r="BB24" s="22">
        <f t="shared" si="25"/>
        <v>1</v>
      </c>
      <c r="BC24" s="22">
        <f t="shared" si="25"/>
        <v>1</v>
      </c>
      <c r="BD24" s="22">
        <f t="shared" si="25"/>
        <v>1</v>
      </c>
      <c r="BE24" s="22">
        <f t="shared" si="25"/>
        <v>1</v>
      </c>
      <c r="BF24" s="22">
        <f t="shared" si="25"/>
        <v>1</v>
      </c>
      <c r="BG24" s="24">
        <f t="shared" si="25"/>
        <v>1</v>
      </c>
      <c r="BH24" s="22" t="str">
        <f t="shared" si="26"/>
        <v>svm</v>
      </c>
    </row>
    <row r="25" spans="1:60" x14ac:dyDescent="0.25">
      <c r="A25" t="s">
        <v>90</v>
      </c>
      <c r="B25" t="str">
        <f t="shared" si="3"/>
        <v/>
      </c>
      <c r="C25" s="15">
        <v>21.217334210562399</v>
      </c>
      <c r="D25" s="16">
        <v>22.456691084566501</v>
      </c>
      <c r="E25" s="16">
        <v>21.934580786476399</v>
      </c>
      <c r="F25" s="16">
        <v>26.461472331618399</v>
      </c>
      <c r="G25" s="16">
        <v>20.980817821987699</v>
      </c>
      <c r="H25" s="16">
        <v>20.844026213613699</v>
      </c>
      <c r="I25" s="16">
        <v>25.135802379502099</v>
      </c>
      <c r="J25" s="16">
        <v>26.0767116546631</v>
      </c>
      <c r="K25" s="17">
        <v>14.949347496032701</v>
      </c>
      <c r="L25" s="3" t="s">
        <v>10</v>
      </c>
      <c r="M25">
        <v>4</v>
      </c>
      <c r="N25" s="1" t="str">
        <f t="shared" si="4"/>
        <v/>
      </c>
      <c r="O25" s="1" t="str">
        <f t="shared" si="5"/>
        <v/>
      </c>
      <c r="P25" s="1" t="str">
        <f t="shared" si="6"/>
        <v/>
      </c>
      <c r="Q25" s="1" t="str">
        <f t="shared" si="7"/>
        <v/>
      </c>
      <c r="R25" s="1" t="str">
        <f t="shared" si="8"/>
        <v/>
      </c>
      <c r="S25" s="1" t="str">
        <f t="shared" si="9"/>
        <v/>
      </c>
      <c r="T25" s="1" t="str">
        <f t="shared" si="10"/>
        <v/>
      </c>
      <c r="U25" s="1" t="str">
        <f t="shared" si="11"/>
        <v/>
      </c>
      <c r="V25" s="1" t="str">
        <f t="shared" si="12"/>
        <v/>
      </c>
      <c r="W25" s="13">
        <f t="shared" si="13"/>
        <v>0</v>
      </c>
      <c r="X25" s="8" t="str">
        <f t="shared" si="14"/>
        <v/>
      </c>
      <c r="Y25" s="9" t="str">
        <f t="shared" si="15"/>
        <v/>
      </c>
      <c r="Z25" s="9" t="str">
        <f t="shared" si="16"/>
        <v/>
      </c>
      <c r="AA25" s="9" t="str">
        <f t="shared" si="17"/>
        <v/>
      </c>
      <c r="AB25" s="9" t="str">
        <f t="shared" si="18"/>
        <v/>
      </c>
      <c r="AC25" s="9" t="str">
        <f t="shared" si="19"/>
        <v/>
      </c>
      <c r="AD25" s="9" t="str">
        <f t="shared" si="20"/>
        <v/>
      </c>
      <c r="AE25" s="9" t="str">
        <f t="shared" si="21"/>
        <v/>
      </c>
      <c r="AF25" s="9" t="str">
        <f t="shared" si="22"/>
        <v/>
      </c>
      <c r="AG25" s="15" t="str">
        <f t="shared" si="23"/>
        <v/>
      </c>
      <c r="AH25" s="16" t="str">
        <f t="shared" si="23"/>
        <v/>
      </c>
      <c r="AI25" s="16" t="str">
        <f t="shared" si="23"/>
        <v/>
      </c>
      <c r="AJ25" s="16" t="str">
        <f t="shared" si="23"/>
        <v/>
      </c>
      <c r="AK25" s="16" t="str">
        <f t="shared" si="23"/>
        <v/>
      </c>
      <c r="AL25" s="16" t="str">
        <f t="shared" si="23"/>
        <v/>
      </c>
      <c r="AM25" s="16" t="str">
        <f t="shared" si="23"/>
        <v/>
      </c>
      <c r="AN25" s="16" t="str">
        <f t="shared" si="23"/>
        <v/>
      </c>
      <c r="AO25" s="17" t="str">
        <f t="shared" si="23"/>
        <v/>
      </c>
      <c r="AP25" s="23" t="str">
        <f t="shared" si="24"/>
        <v/>
      </c>
      <c r="AQ25" s="22" t="str">
        <f t="shared" si="24"/>
        <v/>
      </c>
      <c r="AR25" s="22" t="str">
        <f t="shared" si="24"/>
        <v/>
      </c>
      <c r="AS25" s="22" t="str">
        <f t="shared" si="24"/>
        <v/>
      </c>
      <c r="AT25" s="22" t="str">
        <f t="shared" si="24"/>
        <v/>
      </c>
      <c r="AU25" s="22" t="str">
        <f t="shared" si="24"/>
        <v/>
      </c>
      <c r="AV25" s="22" t="str">
        <f t="shared" si="24"/>
        <v/>
      </c>
      <c r="AW25" s="22" t="str">
        <f t="shared" si="24"/>
        <v/>
      </c>
      <c r="AX25" s="24" t="str">
        <f t="shared" si="24"/>
        <v/>
      </c>
      <c r="AY25" s="23" t="str">
        <f t="shared" si="25"/>
        <v/>
      </c>
      <c r="AZ25" s="22" t="str">
        <f t="shared" si="25"/>
        <v/>
      </c>
      <c r="BA25" s="22" t="str">
        <f t="shared" si="25"/>
        <v/>
      </c>
      <c r="BB25" s="22" t="str">
        <f t="shared" si="25"/>
        <v/>
      </c>
      <c r="BC25" s="22" t="str">
        <f t="shared" si="25"/>
        <v/>
      </c>
      <c r="BD25" s="22" t="str">
        <f t="shared" si="25"/>
        <v/>
      </c>
      <c r="BE25" s="22" t="str">
        <f t="shared" si="25"/>
        <v/>
      </c>
      <c r="BF25" s="22" t="str">
        <f t="shared" si="25"/>
        <v/>
      </c>
      <c r="BG25" s="24" t="str">
        <f t="shared" si="25"/>
        <v/>
      </c>
      <c r="BH25" s="22">
        <f t="shared" si="26"/>
        <v>0</v>
      </c>
    </row>
    <row r="26" spans="1:60" x14ac:dyDescent="0.25">
      <c r="A26" t="s">
        <v>91</v>
      </c>
      <c r="B26" t="str">
        <f t="shared" si="3"/>
        <v>gbm</v>
      </c>
      <c r="C26" s="15">
        <v>59.555537849391399</v>
      </c>
      <c r="D26" s="16">
        <v>60.294953038057301</v>
      </c>
      <c r="E26" s="16">
        <v>60.069470364716899</v>
      </c>
      <c r="F26" s="16">
        <v>63.525118091040802</v>
      </c>
      <c r="G26" s="16">
        <v>52.681583851455301</v>
      </c>
      <c r="H26" s="16">
        <v>58.299760565348102</v>
      </c>
      <c r="I26" s="16">
        <v>68.496953438403807</v>
      </c>
      <c r="J26" s="16">
        <v>58.737758636474602</v>
      </c>
      <c r="K26" s="17">
        <v>36.624198913574197</v>
      </c>
      <c r="L26" s="3" t="s">
        <v>11</v>
      </c>
      <c r="M26">
        <v>74</v>
      </c>
      <c r="N26" s="1">
        <f t="shared" si="4"/>
        <v>14.444462150608601</v>
      </c>
      <c r="O26" s="1">
        <f t="shared" si="5"/>
        <v>13.705046961942699</v>
      </c>
      <c r="P26" s="1">
        <f t="shared" si="6"/>
        <v>13.930529635283101</v>
      </c>
      <c r="Q26" s="1">
        <f t="shared" si="7"/>
        <v>10.474881908959198</v>
      </c>
      <c r="R26" s="1">
        <f t="shared" si="8"/>
        <v>21.318416148544699</v>
      </c>
      <c r="S26" s="1">
        <f t="shared" si="9"/>
        <v>15.700239434651898</v>
      </c>
      <c r="T26" s="1">
        <f t="shared" si="10"/>
        <v>5.503046561596193</v>
      </c>
      <c r="U26" s="1">
        <f t="shared" si="11"/>
        <v>15.262241363525398</v>
      </c>
      <c r="V26" s="1">
        <f t="shared" si="12"/>
        <v>37.375801086425803</v>
      </c>
      <c r="W26" s="13">
        <f t="shared" si="13"/>
        <v>5.503046561596193</v>
      </c>
      <c r="X26" s="8" t="str">
        <f t="shared" si="14"/>
        <v/>
      </c>
      <c r="Y26" s="9" t="str">
        <f t="shared" si="15"/>
        <v/>
      </c>
      <c r="Z26" s="9" t="str">
        <f t="shared" si="16"/>
        <v/>
      </c>
      <c r="AA26" s="9" t="str">
        <f t="shared" si="17"/>
        <v/>
      </c>
      <c r="AB26" s="9" t="str">
        <f t="shared" si="18"/>
        <v/>
      </c>
      <c r="AC26" s="9" t="str">
        <f t="shared" si="19"/>
        <v/>
      </c>
      <c r="AD26" s="9">
        <f t="shared" si="20"/>
        <v>1</v>
      </c>
      <c r="AE26" s="9" t="str">
        <f t="shared" si="21"/>
        <v/>
      </c>
      <c r="AF26" s="9" t="str">
        <f t="shared" si="22"/>
        <v/>
      </c>
      <c r="AG26" s="15" t="str">
        <f t="shared" si="23"/>
        <v/>
      </c>
      <c r="AH26" s="16" t="str">
        <f t="shared" si="23"/>
        <v/>
      </c>
      <c r="AI26" s="16" t="str">
        <f t="shared" si="23"/>
        <v/>
      </c>
      <c r="AJ26" s="16" t="str">
        <f t="shared" si="23"/>
        <v/>
      </c>
      <c r="AK26" s="16" t="str">
        <f t="shared" si="23"/>
        <v/>
      </c>
      <c r="AL26" s="16" t="str">
        <f t="shared" si="23"/>
        <v/>
      </c>
      <c r="AM26" s="16" t="str">
        <f t="shared" si="23"/>
        <v/>
      </c>
      <c r="AN26" s="16" t="str">
        <f t="shared" si="23"/>
        <v/>
      </c>
      <c r="AO26" s="17" t="str">
        <f t="shared" si="23"/>
        <v/>
      </c>
      <c r="AP26" s="23" t="str">
        <f t="shared" si="24"/>
        <v/>
      </c>
      <c r="AQ26" s="22" t="str">
        <f t="shared" si="24"/>
        <v/>
      </c>
      <c r="AR26" s="22" t="str">
        <f t="shared" si="24"/>
        <v/>
      </c>
      <c r="AS26" s="22" t="str">
        <f t="shared" si="24"/>
        <v/>
      </c>
      <c r="AT26" s="22" t="str">
        <f t="shared" si="24"/>
        <v/>
      </c>
      <c r="AU26" s="22" t="str">
        <f t="shared" si="24"/>
        <v/>
      </c>
      <c r="AV26" s="22">
        <f t="shared" si="24"/>
        <v>1</v>
      </c>
      <c r="AW26" s="22" t="str">
        <f t="shared" si="24"/>
        <v/>
      </c>
      <c r="AX26" s="24" t="str">
        <f t="shared" si="24"/>
        <v/>
      </c>
      <c r="AY26" s="23">
        <f t="shared" si="25"/>
        <v>1</v>
      </c>
      <c r="AZ26" s="22">
        <f t="shared" si="25"/>
        <v>1</v>
      </c>
      <c r="BA26" s="22">
        <f t="shared" si="25"/>
        <v>1</v>
      </c>
      <c r="BB26" s="22">
        <f t="shared" si="25"/>
        <v>1</v>
      </c>
      <c r="BC26" s="22" t="str">
        <f t="shared" si="25"/>
        <v/>
      </c>
      <c r="BD26" s="22" t="str">
        <f t="shared" si="25"/>
        <v/>
      </c>
      <c r="BE26" s="22">
        <f t="shared" si="25"/>
        <v>1</v>
      </c>
      <c r="BF26" s="22" t="str">
        <f t="shared" si="25"/>
        <v/>
      </c>
      <c r="BG26" s="24" t="str">
        <f t="shared" si="25"/>
        <v/>
      </c>
      <c r="BH26" s="22" t="str">
        <f t="shared" si="26"/>
        <v>gbm</v>
      </c>
    </row>
    <row r="27" spans="1:60" x14ac:dyDescent="0.25">
      <c r="A27" t="s">
        <v>92</v>
      </c>
      <c r="B27" t="str">
        <f t="shared" si="3"/>
        <v>svm</v>
      </c>
      <c r="C27" s="15">
        <v>23.015320733476099</v>
      </c>
      <c r="D27" s="16">
        <v>24.352584820210598</v>
      </c>
      <c r="E27" s="16">
        <v>23.8105745985334</v>
      </c>
      <c r="F27" s="16">
        <v>22.9208775052908</v>
      </c>
      <c r="G27" s="16">
        <v>17.710532125298101</v>
      </c>
      <c r="H27" s="16">
        <v>25.718032142167502</v>
      </c>
      <c r="I27" s="16">
        <v>29.206516064302701</v>
      </c>
      <c r="J27" s="16">
        <v>22.932712554931602</v>
      </c>
      <c r="K27" s="17">
        <v>22.020605087280298</v>
      </c>
      <c r="L27" s="3" t="s">
        <v>11</v>
      </c>
      <c r="M27">
        <v>16</v>
      </c>
      <c r="N27" s="1">
        <f t="shared" si="4"/>
        <v>7.0153207334760985</v>
      </c>
      <c r="O27" s="1">
        <f t="shared" si="5"/>
        <v>8.3525848202105983</v>
      </c>
      <c r="P27" s="1">
        <f t="shared" si="6"/>
        <v>7.8105745985333996</v>
      </c>
      <c r="Q27" s="1">
        <f t="shared" si="7"/>
        <v>6.9208775052908003</v>
      </c>
      <c r="R27" s="1">
        <f t="shared" si="8"/>
        <v>1.7105321252981014</v>
      </c>
      <c r="S27" s="1">
        <f t="shared" si="9"/>
        <v>9.7180321421675018</v>
      </c>
      <c r="T27" s="1">
        <f t="shared" si="10"/>
        <v>13.206516064302701</v>
      </c>
      <c r="U27" s="1">
        <f t="shared" si="11"/>
        <v>6.9327125549316015</v>
      </c>
      <c r="V27" s="1">
        <f t="shared" si="12"/>
        <v>6.0206050872802983</v>
      </c>
      <c r="W27" s="13">
        <f t="shared" si="13"/>
        <v>1.7105321252981014</v>
      </c>
      <c r="X27" s="8" t="str">
        <f t="shared" si="14"/>
        <v/>
      </c>
      <c r="Y27" s="9" t="str">
        <f t="shared" si="15"/>
        <v/>
      </c>
      <c r="Z27" s="9" t="str">
        <f t="shared" si="16"/>
        <v/>
      </c>
      <c r="AA27" s="9" t="str">
        <f t="shared" si="17"/>
        <v/>
      </c>
      <c r="AB27" s="9">
        <f t="shared" si="18"/>
        <v>1</v>
      </c>
      <c r="AC27" s="9" t="str">
        <f t="shared" si="19"/>
        <v/>
      </c>
      <c r="AD27" s="9" t="str">
        <f t="shared" si="20"/>
        <v/>
      </c>
      <c r="AE27" s="9" t="str">
        <f t="shared" si="21"/>
        <v/>
      </c>
      <c r="AF27" s="9" t="str">
        <f t="shared" si="22"/>
        <v/>
      </c>
      <c r="AG27" s="15" t="str">
        <f t="shared" si="23"/>
        <v/>
      </c>
      <c r="AH27" s="16" t="str">
        <f t="shared" si="23"/>
        <v/>
      </c>
      <c r="AI27" s="16" t="str">
        <f t="shared" si="23"/>
        <v/>
      </c>
      <c r="AJ27" s="16" t="str">
        <f t="shared" si="23"/>
        <v/>
      </c>
      <c r="AK27" s="16">
        <f t="shared" si="23"/>
        <v>1</v>
      </c>
      <c r="AL27" s="16" t="str">
        <f t="shared" si="23"/>
        <v/>
      </c>
      <c r="AM27" s="16" t="str">
        <f t="shared" si="23"/>
        <v/>
      </c>
      <c r="AN27" s="16" t="str">
        <f t="shared" si="23"/>
        <v/>
      </c>
      <c r="AO27" s="17" t="str">
        <f t="shared" si="23"/>
        <v/>
      </c>
      <c r="AP27" s="23">
        <f t="shared" si="24"/>
        <v>1</v>
      </c>
      <c r="AQ27" s="22">
        <f t="shared" si="24"/>
        <v>1</v>
      </c>
      <c r="AR27" s="22">
        <f t="shared" si="24"/>
        <v>1</v>
      </c>
      <c r="AS27" s="22">
        <f t="shared" si="24"/>
        <v>1</v>
      </c>
      <c r="AT27" s="22">
        <f t="shared" si="24"/>
        <v>1</v>
      </c>
      <c r="AU27" s="22">
        <f t="shared" si="24"/>
        <v>1</v>
      </c>
      <c r="AV27" s="22" t="str">
        <f t="shared" si="24"/>
        <v/>
      </c>
      <c r="AW27" s="22">
        <f t="shared" si="24"/>
        <v>1</v>
      </c>
      <c r="AX27" s="24">
        <f t="shared" si="24"/>
        <v>1</v>
      </c>
      <c r="AY27" s="23">
        <f t="shared" si="25"/>
        <v>1</v>
      </c>
      <c r="AZ27" s="22">
        <f t="shared" si="25"/>
        <v>1</v>
      </c>
      <c r="BA27" s="22">
        <f t="shared" si="25"/>
        <v>1</v>
      </c>
      <c r="BB27" s="22">
        <f t="shared" si="25"/>
        <v>1</v>
      </c>
      <c r="BC27" s="22">
        <f t="shared" si="25"/>
        <v>1</v>
      </c>
      <c r="BD27" s="22">
        <f t="shared" si="25"/>
        <v>1</v>
      </c>
      <c r="BE27" s="22">
        <f t="shared" si="25"/>
        <v>1</v>
      </c>
      <c r="BF27" s="22">
        <f t="shared" si="25"/>
        <v>1</v>
      </c>
      <c r="BG27" s="24">
        <f t="shared" si="25"/>
        <v>1</v>
      </c>
      <c r="BH27" s="22" t="str">
        <f t="shared" si="26"/>
        <v>svm</v>
      </c>
    </row>
    <row r="28" spans="1:60" x14ac:dyDescent="0.25">
      <c r="A28" t="s">
        <v>93</v>
      </c>
      <c r="B28" t="str">
        <f t="shared" si="3"/>
        <v>svm</v>
      </c>
      <c r="C28" s="15">
        <v>27.4138726286394</v>
      </c>
      <c r="D28" s="16">
        <v>29.1645425299543</v>
      </c>
      <c r="E28" s="16">
        <v>27.4993678993931</v>
      </c>
      <c r="F28" s="16">
        <v>24.912009222855399</v>
      </c>
      <c r="G28" s="16">
        <v>23.194253726324501</v>
      </c>
      <c r="H28" s="16">
        <v>28.194856981088101</v>
      </c>
      <c r="I28" s="16">
        <v>30.409670837006502</v>
      </c>
      <c r="J28" s="16">
        <v>25.78537940979</v>
      </c>
      <c r="K28" s="17">
        <v>27.088670730590799</v>
      </c>
      <c r="L28" s="3" t="s">
        <v>11</v>
      </c>
      <c r="M28">
        <v>21</v>
      </c>
      <c r="N28" s="1">
        <f t="shared" si="4"/>
        <v>6.4138726286393997</v>
      </c>
      <c r="O28" s="1">
        <f t="shared" si="5"/>
        <v>8.1645425299543</v>
      </c>
      <c r="P28" s="1">
        <f t="shared" si="6"/>
        <v>6.4993678993930999</v>
      </c>
      <c r="Q28" s="1">
        <f t="shared" si="7"/>
        <v>3.9120092228553993</v>
      </c>
      <c r="R28" s="1">
        <f t="shared" si="8"/>
        <v>2.1942537263245008</v>
      </c>
      <c r="S28" s="1">
        <f t="shared" si="9"/>
        <v>7.1948569810881011</v>
      </c>
      <c r="T28" s="1">
        <f t="shared" si="10"/>
        <v>9.4096708370065016</v>
      </c>
      <c r="U28" s="1">
        <f t="shared" si="11"/>
        <v>4.78537940979</v>
      </c>
      <c r="V28" s="1">
        <f t="shared" si="12"/>
        <v>6.088670730590799</v>
      </c>
      <c r="W28" s="13">
        <f t="shared" si="13"/>
        <v>2.1942537263245008</v>
      </c>
      <c r="X28" s="8" t="str">
        <f t="shared" si="14"/>
        <v/>
      </c>
      <c r="Y28" s="9" t="str">
        <f t="shared" si="15"/>
        <v/>
      </c>
      <c r="Z28" s="9" t="str">
        <f t="shared" si="16"/>
        <v/>
      </c>
      <c r="AA28" s="9" t="str">
        <f t="shared" si="17"/>
        <v/>
      </c>
      <c r="AB28" s="9">
        <f t="shared" si="18"/>
        <v>1</v>
      </c>
      <c r="AC28" s="9" t="str">
        <f t="shared" si="19"/>
        <v/>
      </c>
      <c r="AD28" s="9" t="str">
        <f t="shared" si="20"/>
        <v/>
      </c>
      <c r="AE28" s="9" t="str">
        <f t="shared" si="21"/>
        <v/>
      </c>
      <c r="AF28" s="9" t="str">
        <f t="shared" si="22"/>
        <v/>
      </c>
      <c r="AG28" s="15" t="str">
        <f t="shared" si="23"/>
        <v/>
      </c>
      <c r="AH28" s="16" t="str">
        <f t="shared" si="23"/>
        <v/>
      </c>
      <c r="AI28" s="16" t="str">
        <f t="shared" si="23"/>
        <v/>
      </c>
      <c r="AJ28" s="16">
        <f t="shared" si="23"/>
        <v>1</v>
      </c>
      <c r="AK28" s="16">
        <f t="shared" si="23"/>
        <v>1</v>
      </c>
      <c r="AL28" s="16" t="str">
        <f t="shared" si="23"/>
        <v/>
      </c>
      <c r="AM28" s="16" t="str">
        <f t="shared" si="23"/>
        <v/>
      </c>
      <c r="AN28" s="16">
        <f t="shared" si="23"/>
        <v>1</v>
      </c>
      <c r="AO28" s="17" t="str">
        <f t="shared" si="23"/>
        <v/>
      </c>
      <c r="AP28" s="23">
        <f t="shared" si="24"/>
        <v>1</v>
      </c>
      <c r="AQ28" s="22">
        <f t="shared" si="24"/>
        <v>1</v>
      </c>
      <c r="AR28" s="22">
        <f t="shared" si="24"/>
        <v>1</v>
      </c>
      <c r="AS28" s="22">
        <f t="shared" si="24"/>
        <v>1</v>
      </c>
      <c r="AT28" s="22">
        <f t="shared" si="24"/>
        <v>1</v>
      </c>
      <c r="AU28" s="22">
        <f t="shared" si="24"/>
        <v>1</v>
      </c>
      <c r="AV28" s="22">
        <f t="shared" si="24"/>
        <v>1</v>
      </c>
      <c r="AW28" s="22">
        <f t="shared" si="24"/>
        <v>1</v>
      </c>
      <c r="AX28" s="24">
        <f t="shared" si="24"/>
        <v>1</v>
      </c>
      <c r="AY28" s="23">
        <f t="shared" si="25"/>
        <v>1</v>
      </c>
      <c r="AZ28" s="22">
        <f t="shared" si="25"/>
        <v>1</v>
      </c>
      <c r="BA28" s="22">
        <f t="shared" si="25"/>
        <v>1</v>
      </c>
      <c r="BB28" s="22">
        <f t="shared" si="25"/>
        <v>1</v>
      </c>
      <c r="BC28" s="22">
        <f t="shared" si="25"/>
        <v>1</v>
      </c>
      <c r="BD28" s="22">
        <f t="shared" si="25"/>
        <v>1</v>
      </c>
      <c r="BE28" s="22">
        <f t="shared" si="25"/>
        <v>1</v>
      </c>
      <c r="BF28" s="22">
        <f t="shared" si="25"/>
        <v>1</v>
      </c>
      <c r="BG28" s="24">
        <f t="shared" si="25"/>
        <v>1</v>
      </c>
      <c r="BH28" s="22" t="str">
        <f t="shared" si="26"/>
        <v>svm</v>
      </c>
    </row>
    <row r="29" spans="1:60" x14ac:dyDescent="0.25">
      <c r="A29" t="s">
        <v>94</v>
      </c>
      <c r="B29" t="str">
        <f t="shared" si="3"/>
        <v>Keras</v>
      </c>
      <c r="C29" s="15">
        <v>30.347845269030401</v>
      </c>
      <c r="D29" s="16">
        <v>31.761863690366599</v>
      </c>
      <c r="E29" s="16">
        <v>31.0717718226553</v>
      </c>
      <c r="F29" s="16">
        <v>28.3388337141687</v>
      </c>
      <c r="G29" s="16">
        <v>24.069182636208499</v>
      </c>
      <c r="H29" s="16">
        <v>33.921286201037702</v>
      </c>
      <c r="I29" s="16">
        <v>32.161498071230298</v>
      </c>
      <c r="J29" s="16">
        <v>30.956712722778299</v>
      </c>
      <c r="K29" s="17">
        <v>22.849266052246101</v>
      </c>
      <c r="L29" s="3" t="s">
        <v>11</v>
      </c>
      <c r="M29">
        <v>22</v>
      </c>
      <c r="N29" s="1">
        <f t="shared" si="4"/>
        <v>8.347845269030401</v>
      </c>
      <c r="O29" s="1">
        <f t="shared" si="5"/>
        <v>9.7618636903665994</v>
      </c>
      <c r="P29" s="1">
        <f t="shared" si="6"/>
        <v>9.0717718226553004</v>
      </c>
      <c r="Q29" s="1">
        <f t="shared" si="7"/>
        <v>6.3388337141687003</v>
      </c>
      <c r="R29" s="1">
        <f t="shared" si="8"/>
        <v>2.0691826362084988</v>
      </c>
      <c r="S29" s="1">
        <f t="shared" si="9"/>
        <v>11.921286201037702</v>
      </c>
      <c r="T29" s="1">
        <f t="shared" si="10"/>
        <v>10.161498071230298</v>
      </c>
      <c r="U29" s="1">
        <f t="shared" si="11"/>
        <v>8.956712722778299</v>
      </c>
      <c r="V29" s="1">
        <f t="shared" si="12"/>
        <v>0.84926605224610086</v>
      </c>
      <c r="W29" s="13">
        <f t="shared" si="13"/>
        <v>0.84926605224610086</v>
      </c>
      <c r="X29" s="8" t="str">
        <f t="shared" si="14"/>
        <v/>
      </c>
      <c r="Y29" s="9" t="str">
        <f t="shared" si="15"/>
        <v/>
      </c>
      <c r="Z29" s="9" t="str">
        <f t="shared" si="16"/>
        <v/>
      </c>
      <c r="AA29" s="9" t="str">
        <f t="shared" si="17"/>
        <v/>
      </c>
      <c r="AB29" s="9" t="str">
        <f t="shared" si="18"/>
        <v/>
      </c>
      <c r="AC29" s="9" t="str">
        <f t="shared" si="19"/>
        <v/>
      </c>
      <c r="AD29" s="9" t="str">
        <f t="shared" si="20"/>
        <v/>
      </c>
      <c r="AE29" s="9" t="str">
        <f t="shared" si="21"/>
        <v/>
      </c>
      <c r="AF29" s="9">
        <f t="shared" si="22"/>
        <v>1</v>
      </c>
      <c r="AG29" s="15" t="str">
        <f t="shared" si="23"/>
        <v/>
      </c>
      <c r="AH29" s="16" t="str">
        <f t="shared" si="23"/>
        <v/>
      </c>
      <c r="AI29" s="16" t="str">
        <f t="shared" si="23"/>
        <v/>
      </c>
      <c r="AJ29" s="16" t="str">
        <f t="shared" si="23"/>
        <v/>
      </c>
      <c r="AK29" s="16">
        <f t="shared" si="23"/>
        <v>1</v>
      </c>
      <c r="AL29" s="16" t="str">
        <f t="shared" si="23"/>
        <v/>
      </c>
      <c r="AM29" s="16" t="str">
        <f t="shared" si="23"/>
        <v/>
      </c>
      <c r="AN29" s="16" t="str">
        <f t="shared" si="23"/>
        <v/>
      </c>
      <c r="AO29" s="17">
        <f t="shared" si="23"/>
        <v>1</v>
      </c>
      <c r="AP29" s="23">
        <f t="shared" si="24"/>
        <v>1</v>
      </c>
      <c r="AQ29" s="22">
        <f t="shared" si="24"/>
        <v>1</v>
      </c>
      <c r="AR29" s="22">
        <f t="shared" si="24"/>
        <v>1</v>
      </c>
      <c r="AS29" s="22">
        <f t="shared" si="24"/>
        <v>1</v>
      </c>
      <c r="AT29" s="22">
        <f t="shared" si="24"/>
        <v>1</v>
      </c>
      <c r="AU29" s="22" t="str">
        <f t="shared" si="24"/>
        <v/>
      </c>
      <c r="AV29" s="22" t="str">
        <f t="shared" si="24"/>
        <v/>
      </c>
      <c r="AW29" s="22">
        <f t="shared" si="24"/>
        <v>1</v>
      </c>
      <c r="AX29" s="24">
        <f t="shared" si="24"/>
        <v>1</v>
      </c>
      <c r="AY29" s="23">
        <f t="shared" si="25"/>
        <v>1</v>
      </c>
      <c r="AZ29" s="22">
        <f t="shared" si="25"/>
        <v>1</v>
      </c>
      <c r="BA29" s="22">
        <f t="shared" si="25"/>
        <v>1</v>
      </c>
      <c r="BB29" s="22">
        <f t="shared" si="25"/>
        <v>1</v>
      </c>
      <c r="BC29" s="22">
        <f t="shared" si="25"/>
        <v>1</v>
      </c>
      <c r="BD29" s="22">
        <f t="shared" si="25"/>
        <v>1</v>
      </c>
      <c r="BE29" s="22">
        <f t="shared" si="25"/>
        <v>1</v>
      </c>
      <c r="BF29" s="22">
        <f t="shared" si="25"/>
        <v>1</v>
      </c>
      <c r="BG29" s="24">
        <f t="shared" si="25"/>
        <v>1</v>
      </c>
      <c r="BH29" s="22" t="str">
        <f t="shared" si="26"/>
        <v>Keras</v>
      </c>
    </row>
    <row r="30" spans="1:60" x14ac:dyDescent="0.25">
      <c r="A30" t="s">
        <v>95</v>
      </c>
      <c r="B30" t="str">
        <f t="shared" si="3"/>
        <v>Keras</v>
      </c>
      <c r="C30" s="15">
        <v>31.377043909100301</v>
      </c>
      <c r="D30" s="16">
        <v>33.427603317761097</v>
      </c>
      <c r="E30" s="16">
        <v>31.069938257391101</v>
      </c>
      <c r="F30" s="16">
        <v>28.1076724919673</v>
      </c>
      <c r="G30" s="16">
        <v>33.610665915989102</v>
      </c>
      <c r="H30" s="16">
        <v>29.854498598799399</v>
      </c>
      <c r="I30" s="16">
        <v>32.5169561634047</v>
      </c>
      <c r="J30" s="16">
        <v>30.736045837402301</v>
      </c>
      <c r="K30" s="17">
        <v>25.1764526367188</v>
      </c>
      <c r="L30" s="3" t="s">
        <v>11</v>
      </c>
      <c r="M30">
        <v>10</v>
      </c>
      <c r="N30" s="1">
        <f t="shared" si="4"/>
        <v>21.377043909100301</v>
      </c>
      <c r="O30" s="1">
        <f t="shared" si="5"/>
        <v>23.427603317761097</v>
      </c>
      <c r="P30" s="1">
        <f t="shared" si="6"/>
        <v>21.069938257391101</v>
      </c>
      <c r="Q30" s="1">
        <f t="shared" si="7"/>
        <v>18.1076724919673</v>
      </c>
      <c r="R30" s="1">
        <f t="shared" si="8"/>
        <v>23.610665915989102</v>
      </c>
      <c r="S30" s="1">
        <f t="shared" si="9"/>
        <v>19.854498598799399</v>
      </c>
      <c r="T30" s="1">
        <f t="shared" si="10"/>
        <v>22.5169561634047</v>
      </c>
      <c r="U30" s="1">
        <f t="shared" si="11"/>
        <v>20.736045837402301</v>
      </c>
      <c r="V30" s="1">
        <f t="shared" si="12"/>
        <v>15.1764526367188</v>
      </c>
      <c r="W30" s="13">
        <f t="shared" si="13"/>
        <v>15.1764526367188</v>
      </c>
      <c r="X30" s="8" t="str">
        <f t="shared" si="14"/>
        <v/>
      </c>
      <c r="Y30" s="9" t="str">
        <f t="shared" si="15"/>
        <v/>
      </c>
      <c r="Z30" s="9" t="str">
        <f t="shared" si="16"/>
        <v/>
      </c>
      <c r="AA30" s="9" t="str">
        <f t="shared" si="17"/>
        <v/>
      </c>
      <c r="AB30" s="9" t="str">
        <f t="shared" si="18"/>
        <v/>
      </c>
      <c r="AC30" s="9" t="str">
        <f t="shared" si="19"/>
        <v/>
      </c>
      <c r="AD30" s="9" t="str">
        <f t="shared" si="20"/>
        <v/>
      </c>
      <c r="AE30" s="9" t="str">
        <f t="shared" si="21"/>
        <v/>
      </c>
      <c r="AF30" s="9">
        <f t="shared" si="22"/>
        <v>1</v>
      </c>
      <c r="AG30" s="15" t="str">
        <f t="shared" si="23"/>
        <v/>
      </c>
      <c r="AH30" s="16" t="str">
        <f t="shared" si="23"/>
        <v/>
      </c>
      <c r="AI30" s="16" t="str">
        <f t="shared" si="23"/>
        <v/>
      </c>
      <c r="AJ30" s="16" t="str">
        <f t="shared" si="23"/>
        <v/>
      </c>
      <c r="AK30" s="16" t="str">
        <f t="shared" si="23"/>
        <v/>
      </c>
      <c r="AL30" s="16" t="str">
        <f t="shared" si="23"/>
        <v/>
      </c>
      <c r="AM30" s="16" t="str">
        <f t="shared" si="23"/>
        <v/>
      </c>
      <c r="AN30" s="16" t="str">
        <f t="shared" si="23"/>
        <v/>
      </c>
      <c r="AO30" s="17" t="str">
        <f t="shared" si="23"/>
        <v/>
      </c>
      <c r="AP30" s="23" t="str">
        <f t="shared" si="24"/>
        <v/>
      </c>
      <c r="AQ30" s="22" t="str">
        <f t="shared" si="24"/>
        <v/>
      </c>
      <c r="AR30" s="22" t="str">
        <f t="shared" si="24"/>
        <v/>
      </c>
      <c r="AS30" s="22" t="str">
        <f t="shared" si="24"/>
        <v/>
      </c>
      <c r="AT30" s="22" t="str">
        <f t="shared" si="24"/>
        <v/>
      </c>
      <c r="AU30" s="22" t="str">
        <f t="shared" si="24"/>
        <v/>
      </c>
      <c r="AV30" s="22" t="str">
        <f t="shared" si="24"/>
        <v/>
      </c>
      <c r="AW30" s="22" t="str">
        <f t="shared" si="24"/>
        <v/>
      </c>
      <c r="AX30" s="24" t="str">
        <f t="shared" si="24"/>
        <v/>
      </c>
      <c r="AY30" s="23" t="str">
        <f t="shared" si="25"/>
        <v/>
      </c>
      <c r="AZ30" s="22" t="str">
        <f t="shared" si="25"/>
        <v/>
      </c>
      <c r="BA30" s="22" t="str">
        <f t="shared" si="25"/>
        <v/>
      </c>
      <c r="BB30" s="22" t="str">
        <f t="shared" si="25"/>
        <v/>
      </c>
      <c r="BC30" s="22" t="str">
        <f t="shared" si="25"/>
        <v/>
      </c>
      <c r="BD30" s="22" t="str">
        <f t="shared" si="25"/>
        <v/>
      </c>
      <c r="BE30" s="22" t="str">
        <f t="shared" si="25"/>
        <v/>
      </c>
      <c r="BF30" s="22" t="str">
        <f t="shared" si="25"/>
        <v/>
      </c>
      <c r="BG30" s="24" t="str">
        <f t="shared" si="25"/>
        <v/>
      </c>
      <c r="BH30" s="22" t="str">
        <f t="shared" si="26"/>
        <v>Keras</v>
      </c>
    </row>
    <row r="31" spans="1:60" x14ac:dyDescent="0.25">
      <c r="A31" t="s">
        <v>96</v>
      </c>
      <c r="B31" t="str">
        <f t="shared" si="3"/>
        <v>MARS</v>
      </c>
      <c r="C31" s="15">
        <v>23.0650092806145</v>
      </c>
      <c r="D31" s="16">
        <v>24.1540765487198</v>
      </c>
      <c r="E31" s="16">
        <v>23.518795271649299</v>
      </c>
      <c r="F31" s="16">
        <v>26.206014126173098</v>
      </c>
      <c r="G31" s="16">
        <v>21.932913120802802</v>
      </c>
      <c r="H31" s="16">
        <v>21.810927251105198</v>
      </c>
      <c r="I31" s="16">
        <v>24.7377443430927</v>
      </c>
      <c r="J31" s="16">
        <v>25.171379089355501</v>
      </c>
      <c r="K31" s="17">
        <v>17.0508728027344</v>
      </c>
      <c r="L31" s="3" t="s">
        <v>11</v>
      </c>
      <c r="M31">
        <v>26</v>
      </c>
      <c r="N31" s="1">
        <f t="shared" si="4"/>
        <v>2.9349907193854996</v>
      </c>
      <c r="O31" s="1">
        <f t="shared" si="5"/>
        <v>1.8459234512801999</v>
      </c>
      <c r="P31" s="1">
        <f t="shared" si="6"/>
        <v>2.4812047283507006</v>
      </c>
      <c r="Q31" s="1">
        <f t="shared" si="7"/>
        <v>0.20601412617309833</v>
      </c>
      <c r="R31" s="1">
        <f t="shared" si="8"/>
        <v>4.0670868791971984</v>
      </c>
      <c r="S31" s="1">
        <f t="shared" si="9"/>
        <v>4.1890727488948016</v>
      </c>
      <c r="T31" s="1">
        <f t="shared" si="10"/>
        <v>1.2622556569072998</v>
      </c>
      <c r="U31" s="1">
        <f t="shared" si="11"/>
        <v>0.82862091064449928</v>
      </c>
      <c r="V31" s="1">
        <f t="shared" si="12"/>
        <v>8.9491271972656001</v>
      </c>
      <c r="W31" s="13">
        <f t="shared" si="13"/>
        <v>0.20601412617309833</v>
      </c>
      <c r="X31" s="8" t="str">
        <f t="shared" si="14"/>
        <v/>
      </c>
      <c r="Y31" s="9" t="str">
        <f t="shared" si="15"/>
        <v/>
      </c>
      <c r="Z31" s="9" t="str">
        <f t="shared" si="16"/>
        <v/>
      </c>
      <c r="AA31" s="9">
        <f t="shared" si="17"/>
        <v>1</v>
      </c>
      <c r="AB31" s="9" t="str">
        <f t="shared" si="18"/>
        <v/>
      </c>
      <c r="AC31" s="9" t="str">
        <f t="shared" si="19"/>
        <v/>
      </c>
      <c r="AD31" s="9" t="str">
        <f t="shared" si="20"/>
        <v/>
      </c>
      <c r="AE31" s="9" t="str">
        <f t="shared" si="21"/>
        <v/>
      </c>
      <c r="AF31" s="9" t="str">
        <f t="shared" si="22"/>
        <v/>
      </c>
      <c r="AG31" s="15">
        <f t="shared" si="23"/>
        <v>1</v>
      </c>
      <c r="AH31" s="16">
        <f t="shared" si="23"/>
        <v>1</v>
      </c>
      <c r="AI31" s="16">
        <f t="shared" si="23"/>
        <v>1</v>
      </c>
      <c r="AJ31" s="16">
        <f t="shared" si="23"/>
        <v>1</v>
      </c>
      <c r="AK31" s="16">
        <f t="shared" si="23"/>
        <v>1</v>
      </c>
      <c r="AL31" s="16">
        <f t="shared" si="23"/>
        <v>1</v>
      </c>
      <c r="AM31" s="16">
        <f t="shared" si="23"/>
        <v>1</v>
      </c>
      <c r="AN31" s="16">
        <f t="shared" si="23"/>
        <v>1</v>
      </c>
      <c r="AO31" s="17" t="str">
        <f t="shared" si="23"/>
        <v/>
      </c>
      <c r="AP31" s="23">
        <f t="shared" si="24"/>
        <v>1</v>
      </c>
      <c r="AQ31" s="22">
        <f t="shared" si="24"/>
        <v>1</v>
      </c>
      <c r="AR31" s="22">
        <f t="shared" si="24"/>
        <v>1</v>
      </c>
      <c r="AS31" s="22">
        <f t="shared" si="24"/>
        <v>1</v>
      </c>
      <c r="AT31" s="22">
        <f t="shared" si="24"/>
        <v>1</v>
      </c>
      <c r="AU31" s="22">
        <f t="shared" si="24"/>
        <v>1</v>
      </c>
      <c r="AV31" s="22">
        <f t="shared" si="24"/>
        <v>1</v>
      </c>
      <c r="AW31" s="22">
        <f t="shared" si="24"/>
        <v>1</v>
      </c>
      <c r="AX31" s="24">
        <f t="shared" si="24"/>
        <v>1</v>
      </c>
      <c r="AY31" s="23">
        <f t="shared" si="25"/>
        <v>1</v>
      </c>
      <c r="AZ31" s="22">
        <f t="shared" si="25"/>
        <v>1</v>
      </c>
      <c r="BA31" s="22">
        <f t="shared" si="25"/>
        <v>1</v>
      </c>
      <c r="BB31" s="22">
        <f t="shared" si="25"/>
        <v>1</v>
      </c>
      <c r="BC31" s="22">
        <f t="shared" si="25"/>
        <v>1</v>
      </c>
      <c r="BD31" s="22">
        <f t="shared" si="25"/>
        <v>1</v>
      </c>
      <c r="BE31" s="22">
        <f t="shared" si="25"/>
        <v>1</v>
      </c>
      <c r="BF31" s="22">
        <f t="shared" si="25"/>
        <v>1</v>
      </c>
      <c r="BG31" s="24">
        <f t="shared" si="25"/>
        <v>1</v>
      </c>
      <c r="BH31" s="22" t="str">
        <f t="shared" si="26"/>
        <v>MARS</v>
      </c>
    </row>
    <row r="32" spans="1:60" x14ac:dyDescent="0.25">
      <c r="A32" t="s">
        <v>97</v>
      </c>
      <c r="B32" t="str">
        <f t="shared" si="3"/>
        <v>linReg</v>
      </c>
      <c r="C32" s="15">
        <v>41.528320530833398</v>
      </c>
      <c r="D32" s="16">
        <v>42.7442349234083</v>
      </c>
      <c r="E32" s="16">
        <v>42.381928119599401</v>
      </c>
      <c r="F32" s="16">
        <v>36.501484955743997</v>
      </c>
      <c r="G32" s="16">
        <v>38.126516999983998</v>
      </c>
      <c r="H32" s="16">
        <v>48.760303380871001</v>
      </c>
      <c r="I32" s="16">
        <v>35.752736975288897</v>
      </c>
      <c r="J32" s="16">
        <v>41.988025665283203</v>
      </c>
      <c r="K32" s="17">
        <v>47.658985137939503</v>
      </c>
      <c r="L32" s="3" t="s">
        <v>11</v>
      </c>
      <c r="M32">
        <v>41</v>
      </c>
      <c r="N32" s="1">
        <f t="shared" si="4"/>
        <v>0.52832053083339758</v>
      </c>
      <c r="O32" s="1">
        <f t="shared" si="5"/>
        <v>1.7442349234082997</v>
      </c>
      <c r="P32" s="1">
        <f t="shared" si="6"/>
        <v>1.3819281195994009</v>
      </c>
      <c r="Q32" s="1">
        <f t="shared" si="7"/>
        <v>4.4985150442560027</v>
      </c>
      <c r="R32" s="1">
        <f t="shared" si="8"/>
        <v>2.8734830000160017</v>
      </c>
      <c r="S32" s="1">
        <f t="shared" si="9"/>
        <v>7.7603033808710009</v>
      </c>
      <c r="T32" s="1">
        <f t="shared" si="10"/>
        <v>5.2472630247111027</v>
      </c>
      <c r="U32" s="1">
        <f t="shared" si="11"/>
        <v>0.98802566528320313</v>
      </c>
      <c r="V32" s="1">
        <f t="shared" si="12"/>
        <v>6.6589851379395029</v>
      </c>
      <c r="W32" s="13">
        <f t="shared" si="13"/>
        <v>0.52832053083339758</v>
      </c>
      <c r="X32" s="8">
        <f t="shared" si="14"/>
        <v>1</v>
      </c>
      <c r="Y32" s="9" t="str">
        <f t="shared" si="15"/>
        <v/>
      </c>
      <c r="Z32" s="9" t="str">
        <f t="shared" si="16"/>
        <v/>
      </c>
      <c r="AA32" s="9" t="str">
        <f t="shared" si="17"/>
        <v/>
      </c>
      <c r="AB32" s="9" t="str">
        <f t="shared" si="18"/>
        <v/>
      </c>
      <c r="AC32" s="9" t="str">
        <f t="shared" si="19"/>
        <v/>
      </c>
      <c r="AD32" s="9" t="str">
        <f t="shared" si="20"/>
        <v/>
      </c>
      <c r="AE32" s="9" t="str">
        <f t="shared" si="21"/>
        <v/>
      </c>
      <c r="AF32" s="9" t="str">
        <f t="shared" si="22"/>
        <v/>
      </c>
      <c r="AG32" s="15">
        <f t="shared" si="23"/>
        <v>1</v>
      </c>
      <c r="AH32" s="16">
        <f t="shared" si="23"/>
        <v>1</v>
      </c>
      <c r="AI32" s="16">
        <f t="shared" si="23"/>
        <v>1</v>
      </c>
      <c r="AJ32" s="16">
        <f t="shared" si="23"/>
        <v>1</v>
      </c>
      <c r="AK32" s="16">
        <f t="shared" si="23"/>
        <v>1</v>
      </c>
      <c r="AL32" s="16" t="str">
        <f t="shared" si="23"/>
        <v/>
      </c>
      <c r="AM32" s="16" t="str">
        <f t="shared" si="23"/>
        <v/>
      </c>
      <c r="AN32" s="16">
        <f t="shared" si="23"/>
        <v>1</v>
      </c>
      <c r="AO32" s="17" t="str">
        <f t="shared" si="23"/>
        <v/>
      </c>
      <c r="AP32" s="23">
        <f t="shared" si="24"/>
        <v>1</v>
      </c>
      <c r="AQ32" s="22">
        <f t="shared" si="24"/>
        <v>1</v>
      </c>
      <c r="AR32" s="22">
        <f t="shared" si="24"/>
        <v>1</v>
      </c>
      <c r="AS32" s="22">
        <f t="shared" si="24"/>
        <v>1</v>
      </c>
      <c r="AT32" s="22">
        <f t="shared" si="24"/>
        <v>1</v>
      </c>
      <c r="AU32" s="22">
        <f t="shared" si="24"/>
        <v>1</v>
      </c>
      <c r="AV32" s="22">
        <f t="shared" si="24"/>
        <v>1</v>
      </c>
      <c r="AW32" s="22">
        <f t="shared" si="24"/>
        <v>1</v>
      </c>
      <c r="AX32" s="24">
        <f t="shared" si="24"/>
        <v>1</v>
      </c>
      <c r="AY32" s="23">
        <f t="shared" si="25"/>
        <v>1</v>
      </c>
      <c r="AZ32" s="22">
        <f t="shared" si="25"/>
        <v>1</v>
      </c>
      <c r="BA32" s="22">
        <f t="shared" si="25"/>
        <v>1</v>
      </c>
      <c r="BB32" s="22">
        <f t="shared" si="25"/>
        <v>1</v>
      </c>
      <c r="BC32" s="22">
        <f t="shared" si="25"/>
        <v>1</v>
      </c>
      <c r="BD32" s="22">
        <f t="shared" si="25"/>
        <v>1</v>
      </c>
      <c r="BE32" s="22">
        <f t="shared" si="25"/>
        <v>1</v>
      </c>
      <c r="BF32" s="22">
        <f t="shared" si="25"/>
        <v>1</v>
      </c>
      <c r="BG32" s="24">
        <f t="shared" si="25"/>
        <v>1</v>
      </c>
      <c r="BH32" s="22" t="str">
        <f t="shared" si="26"/>
        <v>linReg</v>
      </c>
    </row>
    <row r="33" spans="1:60" x14ac:dyDescent="0.25">
      <c r="A33" t="s">
        <v>98</v>
      </c>
      <c r="B33" t="str">
        <f t="shared" si="3"/>
        <v>Keras</v>
      </c>
      <c r="C33" s="15">
        <v>27.1749300534455</v>
      </c>
      <c r="D33" s="16">
        <v>28.420188814099099</v>
      </c>
      <c r="E33" s="16">
        <v>26.521470856514501</v>
      </c>
      <c r="F33" s="16">
        <v>24.417806688056</v>
      </c>
      <c r="G33" s="16">
        <v>24.200973874632599</v>
      </c>
      <c r="H33" s="16">
        <v>25.058764984907299</v>
      </c>
      <c r="I33" s="16">
        <v>19.915394715110899</v>
      </c>
      <c r="J33" s="16">
        <v>21.314044952392599</v>
      </c>
      <c r="K33" s="17">
        <v>35.974910736083999</v>
      </c>
      <c r="L33" s="3" t="s">
        <v>11</v>
      </c>
      <c r="M33">
        <v>50</v>
      </c>
      <c r="N33" s="1">
        <f t="shared" si="4"/>
        <v>22.8250699465545</v>
      </c>
      <c r="O33" s="1">
        <f t="shared" si="5"/>
        <v>21.579811185900901</v>
      </c>
      <c r="P33" s="1">
        <f t="shared" si="6"/>
        <v>23.478529143485499</v>
      </c>
      <c r="Q33" s="1">
        <f t="shared" si="7"/>
        <v>25.582193311944</v>
      </c>
      <c r="R33" s="1">
        <f t="shared" si="8"/>
        <v>25.799026125367401</v>
      </c>
      <c r="S33" s="1">
        <f t="shared" si="9"/>
        <v>24.941235015092701</v>
      </c>
      <c r="T33" s="1">
        <f t="shared" si="10"/>
        <v>30.084605284889101</v>
      </c>
      <c r="U33" s="1">
        <f t="shared" si="11"/>
        <v>28.685955047607401</v>
      </c>
      <c r="V33" s="1">
        <f t="shared" si="12"/>
        <v>14.025089263916001</v>
      </c>
      <c r="W33" s="13">
        <f t="shared" si="13"/>
        <v>14.025089263916001</v>
      </c>
      <c r="X33" s="8" t="str">
        <f t="shared" si="14"/>
        <v/>
      </c>
      <c r="Y33" s="9" t="str">
        <f t="shared" si="15"/>
        <v/>
      </c>
      <c r="Z33" s="9" t="str">
        <f t="shared" si="16"/>
        <v/>
      </c>
      <c r="AA33" s="9" t="str">
        <f t="shared" si="17"/>
        <v/>
      </c>
      <c r="AB33" s="9" t="str">
        <f t="shared" si="18"/>
        <v/>
      </c>
      <c r="AC33" s="9" t="str">
        <f t="shared" si="19"/>
        <v/>
      </c>
      <c r="AD33" s="9" t="str">
        <f t="shared" si="20"/>
        <v/>
      </c>
      <c r="AE33" s="9" t="str">
        <f t="shared" si="21"/>
        <v/>
      </c>
      <c r="AF33" s="9">
        <f t="shared" si="22"/>
        <v>1</v>
      </c>
      <c r="AG33" s="15" t="str">
        <f t="shared" si="23"/>
        <v/>
      </c>
      <c r="AH33" s="16" t="str">
        <f t="shared" si="23"/>
        <v/>
      </c>
      <c r="AI33" s="16" t="str">
        <f t="shared" si="23"/>
        <v/>
      </c>
      <c r="AJ33" s="16" t="str">
        <f t="shared" si="23"/>
        <v/>
      </c>
      <c r="AK33" s="16" t="str">
        <f t="shared" si="23"/>
        <v/>
      </c>
      <c r="AL33" s="16" t="str">
        <f t="shared" si="23"/>
        <v/>
      </c>
      <c r="AM33" s="16" t="str">
        <f t="shared" si="23"/>
        <v/>
      </c>
      <c r="AN33" s="16" t="str">
        <f t="shared" si="23"/>
        <v/>
      </c>
      <c r="AO33" s="17" t="str">
        <f t="shared" si="23"/>
        <v/>
      </c>
      <c r="AP33" s="23" t="str">
        <f t="shared" si="24"/>
        <v/>
      </c>
      <c r="AQ33" s="22" t="str">
        <f t="shared" si="24"/>
        <v/>
      </c>
      <c r="AR33" s="22" t="str">
        <f t="shared" si="24"/>
        <v/>
      </c>
      <c r="AS33" s="22" t="str">
        <f t="shared" si="24"/>
        <v/>
      </c>
      <c r="AT33" s="22" t="str">
        <f t="shared" si="24"/>
        <v/>
      </c>
      <c r="AU33" s="22" t="str">
        <f t="shared" si="24"/>
        <v/>
      </c>
      <c r="AV33" s="22" t="str">
        <f t="shared" si="24"/>
        <v/>
      </c>
      <c r="AW33" s="22" t="str">
        <f t="shared" si="24"/>
        <v/>
      </c>
      <c r="AX33" s="24" t="str">
        <f t="shared" si="24"/>
        <v/>
      </c>
      <c r="AY33" s="23" t="str">
        <f t="shared" si="25"/>
        <v/>
      </c>
      <c r="AZ33" s="22" t="str">
        <f t="shared" si="25"/>
        <v/>
      </c>
      <c r="BA33" s="22" t="str">
        <f t="shared" si="25"/>
        <v/>
      </c>
      <c r="BB33" s="22" t="str">
        <f t="shared" si="25"/>
        <v/>
      </c>
      <c r="BC33" s="22" t="str">
        <f t="shared" si="25"/>
        <v/>
      </c>
      <c r="BD33" s="22" t="str">
        <f t="shared" si="25"/>
        <v/>
      </c>
      <c r="BE33" s="22" t="str">
        <f t="shared" si="25"/>
        <v/>
      </c>
      <c r="BF33" s="22" t="str">
        <f t="shared" si="25"/>
        <v/>
      </c>
      <c r="BG33" s="24">
        <f t="shared" si="25"/>
        <v>1</v>
      </c>
      <c r="BH33" s="22" t="str">
        <f t="shared" si="26"/>
        <v>Keras</v>
      </c>
    </row>
    <row r="34" spans="1:60" x14ac:dyDescent="0.25">
      <c r="A34" t="s">
        <v>100</v>
      </c>
      <c r="B34" t="str">
        <f t="shared" si="3"/>
        <v>Cube</v>
      </c>
      <c r="C34" s="15">
        <v>24.2568409148851</v>
      </c>
      <c r="D34" s="16">
        <v>25.1445443165358</v>
      </c>
      <c r="E34" s="16">
        <v>25.0861593472161</v>
      </c>
      <c r="F34" s="16">
        <v>25.311910407114599</v>
      </c>
      <c r="G34" s="16">
        <v>19.575159121952002</v>
      </c>
      <c r="H34" s="16">
        <v>25.259310886634101</v>
      </c>
      <c r="I34" s="16">
        <v>29.032962627175799</v>
      </c>
      <c r="J34" s="16">
        <v>23.322711944580099</v>
      </c>
      <c r="K34" s="17">
        <v>17.287305831909201</v>
      </c>
      <c r="L34" s="3" t="s">
        <v>11</v>
      </c>
      <c r="M34">
        <v>23</v>
      </c>
      <c r="N34" s="1">
        <f t="shared" si="4"/>
        <v>1.2568409148850996</v>
      </c>
      <c r="O34" s="1">
        <f t="shared" si="5"/>
        <v>2.1445443165358</v>
      </c>
      <c r="P34" s="1">
        <f t="shared" si="6"/>
        <v>2.0861593472160997</v>
      </c>
      <c r="Q34" s="1">
        <f t="shared" si="7"/>
        <v>2.3119104071145991</v>
      </c>
      <c r="R34" s="1">
        <f t="shared" si="8"/>
        <v>3.4248408780479984</v>
      </c>
      <c r="S34" s="1">
        <f t="shared" si="9"/>
        <v>2.2593108866341005</v>
      </c>
      <c r="T34" s="1">
        <f t="shared" si="10"/>
        <v>6.0329626271757988</v>
      </c>
      <c r="U34" s="1">
        <f t="shared" si="11"/>
        <v>0.32271194458009944</v>
      </c>
      <c r="V34" s="1">
        <f t="shared" si="12"/>
        <v>5.712694168090799</v>
      </c>
      <c r="W34" s="13">
        <f t="shared" si="13"/>
        <v>0.32271194458009944</v>
      </c>
      <c r="X34" s="8" t="str">
        <f t="shared" si="14"/>
        <v/>
      </c>
      <c r="Y34" s="9" t="str">
        <f t="shared" si="15"/>
        <v/>
      </c>
      <c r="Z34" s="9" t="str">
        <f t="shared" si="16"/>
        <v/>
      </c>
      <c r="AA34" s="9" t="str">
        <f t="shared" si="17"/>
        <v/>
      </c>
      <c r="AB34" s="9" t="str">
        <f t="shared" si="18"/>
        <v/>
      </c>
      <c r="AC34" s="9" t="str">
        <f t="shared" si="19"/>
        <v/>
      </c>
      <c r="AD34" s="9" t="str">
        <f t="shared" si="20"/>
        <v/>
      </c>
      <c r="AE34" s="9">
        <f t="shared" si="21"/>
        <v>1</v>
      </c>
      <c r="AF34" s="9" t="str">
        <f t="shared" si="22"/>
        <v/>
      </c>
      <c r="AG34" s="15">
        <f t="shared" si="23"/>
        <v>1</v>
      </c>
      <c r="AH34" s="16">
        <f t="shared" si="23"/>
        <v>1</v>
      </c>
      <c r="AI34" s="16">
        <f t="shared" si="23"/>
        <v>1</v>
      </c>
      <c r="AJ34" s="16">
        <f t="shared" si="23"/>
        <v>1</v>
      </c>
      <c r="AK34" s="16">
        <f t="shared" si="23"/>
        <v>1</v>
      </c>
      <c r="AL34" s="16">
        <f t="shared" si="23"/>
        <v>1</v>
      </c>
      <c r="AM34" s="16" t="str">
        <f t="shared" si="23"/>
        <v/>
      </c>
      <c r="AN34" s="16">
        <f t="shared" si="23"/>
        <v>1</v>
      </c>
      <c r="AO34" s="17" t="str">
        <f t="shared" si="23"/>
        <v/>
      </c>
      <c r="AP34" s="23">
        <f t="shared" si="24"/>
        <v>1</v>
      </c>
      <c r="AQ34" s="22">
        <f t="shared" si="24"/>
        <v>1</v>
      </c>
      <c r="AR34" s="22">
        <f t="shared" si="24"/>
        <v>1</v>
      </c>
      <c r="AS34" s="22">
        <f t="shared" si="24"/>
        <v>1</v>
      </c>
      <c r="AT34" s="22">
        <f t="shared" si="24"/>
        <v>1</v>
      </c>
      <c r="AU34" s="22">
        <f t="shared" si="24"/>
        <v>1</v>
      </c>
      <c r="AV34" s="22">
        <f t="shared" si="24"/>
        <v>1</v>
      </c>
      <c r="AW34" s="22">
        <f t="shared" si="24"/>
        <v>1</v>
      </c>
      <c r="AX34" s="24">
        <f t="shared" si="24"/>
        <v>1</v>
      </c>
      <c r="AY34" s="23">
        <f t="shared" si="25"/>
        <v>1</v>
      </c>
      <c r="AZ34" s="22">
        <f t="shared" si="25"/>
        <v>1</v>
      </c>
      <c r="BA34" s="22">
        <f t="shared" si="25"/>
        <v>1</v>
      </c>
      <c r="BB34" s="22">
        <f t="shared" si="25"/>
        <v>1</v>
      </c>
      <c r="BC34" s="22">
        <f t="shared" si="25"/>
        <v>1</v>
      </c>
      <c r="BD34" s="22">
        <f t="shared" si="25"/>
        <v>1</v>
      </c>
      <c r="BE34" s="22">
        <f t="shared" si="25"/>
        <v>1</v>
      </c>
      <c r="BF34" s="22">
        <f t="shared" si="25"/>
        <v>1</v>
      </c>
      <c r="BG34" s="24">
        <f t="shared" si="25"/>
        <v>1</v>
      </c>
      <c r="BH34" s="22" t="str">
        <f t="shared" si="26"/>
        <v>Cube</v>
      </c>
    </row>
    <row r="35" spans="1:60" x14ac:dyDescent="0.25">
      <c r="A35" t="s">
        <v>101</v>
      </c>
      <c r="B35" t="str">
        <f t="shared" si="3"/>
        <v>linReg</v>
      </c>
      <c r="C35" s="15">
        <v>27.165244731192999</v>
      </c>
      <c r="D35" s="16">
        <v>27.802129420936101</v>
      </c>
      <c r="E35" s="16">
        <v>27.458038653132999</v>
      </c>
      <c r="F35" s="16">
        <v>23.523702968997402</v>
      </c>
      <c r="G35" s="16">
        <v>30.751001454855398</v>
      </c>
      <c r="H35" s="16">
        <v>29.422225430128801</v>
      </c>
      <c r="I35" s="16">
        <v>26.2248040045314</v>
      </c>
      <c r="J35" s="16">
        <v>22.3987121582031</v>
      </c>
      <c r="K35" s="17">
        <v>14.3860273361206</v>
      </c>
      <c r="L35" s="3" t="s">
        <v>11</v>
      </c>
      <c r="M35">
        <v>27</v>
      </c>
      <c r="N35" s="1">
        <f t="shared" si="4"/>
        <v>0.16524473119299898</v>
      </c>
      <c r="O35" s="1">
        <f t="shared" si="5"/>
        <v>0.80212942093610096</v>
      </c>
      <c r="P35" s="1">
        <f t="shared" si="6"/>
        <v>0.45803865313299852</v>
      </c>
      <c r="Q35" s="1">
        <f t="shared" si="7"/>
        <v>3.4762970310025985</v>
      </c>
      <c r="R35" s="1">
        <f t="shared" si="8"/>
        <v>3.7510014548553983</v>
      </c>
      <c r="S35" s="1">
        <f t="shared" si="9"/>
        <v>2.4222254301288011</v>
      </c>
      <c r="T35" s="1">
        <f t="shared" si="10"/>
        <v>0.77519599546860007</v>
      </c>
      <c r="U35" s="1">
        <f t="shared" si="11"/>
        <v>4.6012878417968999</v>
      </c>
      <c r="V35" s="1">
        <f t="shared" si="12"/>
        <v>12.6139726638794</v>
      </c>
      <c r="W35" s="13">
        <f t="shared" si="13"/>
        <v>0.16524473119299898</v>
      </c>
      <c r="X35" s="8">
        <f t="shared" si="14"/>
        <v>1</v>
      </c>
      <c r="Y35" s="9" t="str">
        <f t="shared" si="15"/>
        <v/>
      </c>
      <c r="Z35" s="9" t="str">
        <f t="shared" si="16"/>
        <v/>
      </c>
      <c r="AA35" s="9" t="str">
        <f t="shared" si="17"/>
        <v/>
      </c>
      <c r="AB35" s="9" t="str">
        <f t="shared" si="18"/>
        <v/>
      </c>
      <c r="AC35" s="9" t="str">
        <f t="shared" si="19"/>
        <v/>
      </c>
      <c r="AD35" s="9" t="str">
        <f t="shared" si="20"/>
        <v/>
      </c>
      <c r="AE35" s="9" t="str">
        <f t="shared" si="21"/>
        <v/>
      </c>
      <c r="AF35" s="9" t="str">
        <f t="shared" si="22"/>
        <v/>
      </c>
      <c r="AG35" s="15">
        <f t="shared" si="23"/>
        <v>1</v>
      </c>
      <c r="AH35" s="16">
        <f t="shared" si="23"/>
        <v>1</v>
      </c>
      <c r="AI35" s="16">
        <f t="shared" si="23"/>
        <v>1</v>
      </c>
      <c r="AJ35" s="16">
        <f t="shared" si="23"/>
        <v>1</v>
      </c>
      <c r="AK35" s="16">
        <f t="shared" si="23"/>
        <v>1</v>
      </c>
      <c r="AL35" s="16">
        <f t="shared" si="23"/>
        <v>1</v>
      </c>
      <c r="AM35" s="16">
        <f t="shared" si="23"/>
        <v>1</v>
      </c>
      <c r="AN35" s="16">
        <f t="shared" si="23"/>
        <v>1</v>
      </c>
      <c r="AO35" s="17" t="str">
        <f t="shared" si="23"/>
        <v/>
      </c>
      <c r="AP35" s="23">
        <f t="shared" si="24"/>
        <v>1</v>
      </c>
      <c r="AQ35" s="22">
        <f t="shared" si="24"/>
        <v>1</v>
      </c>
      <c r="AR35" s="22">
        <f t="shared" si="24"/>
        <v>1</v>
      </c>
      <c r="AS35" s="22">
        <f t="shared" si="24"/>
        <v>1</v>
      </c>
      <c r="AT35" s="22">
        <f t="shared" si="24"/>
        <v>1</v>
      </c>
      <c r="AU35" s="22">
        <f t="shared" si="24"/>
        <v>1</v>
      </c>
      <c r="AV35" s="22">
        <f t="shared" si="24"/>
        <v>1</v>
      </c>
      <c r="AW35" s="22">
        <f t="shared" si="24"/>
        <v>1</v>
      </c>
      <c r="AX35" s="24" t="str">
        <f t="shared" si="24"/>
        <v/>
      </c>
      <c r="AY35" s="23">
        <f t="shared" si="25"/>
        <v>1</v>
      </c>
      <c r="AZ35" s="22">
        <f t="shared" si="25"/>
        <v>1</v>
      </c>
      <c r="BA35" s="22">
        <f t="shared" si="25"/>
        <v>1</v>
      </c>
      <c r="BB35" s="22">
        <f t="shared" si="25"/>
        <v>1</v>
      </c>
      <c r="BC35" s="22">
        <f t="shared" si="25"/>
        <v>1</v>
      </c>
      <c r="BD35" s="22">
        <f t="shared" si="25"/>
        <v>1</v>
      </c>
      <c r="BE35" s="22">
        <f t="shared" si="25"/>
        <v>1</v>
      </c>
      <c r="BF35" s="22">
        <f t="shared" si="25"/>
        <v>1</v>
      </c>
      <c r="BG35" s="24">
        <f t="shared" si="25"/>
        <v>1</v>
      </c>
      <c r="BH35" s="22" t="str">
        <f t="shared" si="26"/>
        <v>linReg</v>
      </c>
    </row>
    <row r="36" spans="1:60" x14ac:dyDescent="0.25">
      <c r="B36" t="str">
        <f t="shared" si="3"/>
        <v/>
      </c>
      <c r="C36" s="15"/>
      <c r="D36" s="16"/>
      <c r="E36" s="16"/>
      <c r="F36" s="16"/>
      <c r="G36" s="16"/>
      <c r="H36" s="16"/>
      <c r="I36" s="16"/>
      <c r="J36" s="16"/>
      <c r="K36" s="17"/>
      <c r="L36" s="3"/>
      <c r="N36" s="1" t="str">
        <f t="shared" si="4"/>
        <v/>
      </c>
      <c r="O36" s="1" t="str">
        <f t="shared" si="5"/>
        <v/>
      </c>
      <c r="P36" s="1" t="str">
        <f t="shared" si="6"/>
        <v/>
      </c>
      <c r="Q36" s="1" t="str">
        <f t="shared" si="7"/>
        <v/>
      </c>
      <c r="R36" s="1" t="str">
        <f t="shared" si="8"/>
        <v/>
      </c>
      <c r="S36" s="1" t="str">
        <f t="shared" si="9"/>
        <v/>
      </c>
      <c r="T36" s="1" t="str">
        <f t="shared" si="10"/>
        <v/>
      </c>
      <c r="U36" s="1" t="str">
        <f t="shared" si="11"/>
        <v/>
      </c>
      <c r="V36" s="1" t="str">
        <f t="shared" si="12"/>
        <v/>
      </c>
      <c r="W36" s="13">
        <f t="shared" si="13"/>
        <v>0</v>
      </c>
      <c r="X36" s="8" t="str">
        <f t="shared" si="14"/>
        <v/>
      </c>
      <c r="Y36" s="9" t="str">
        <f t="shared" si="15"/>
        <v/>
      </c>
      <c r="Z36" s="9" t="str">
        <f t="shared" si="16"/>
        <v/>
      </c>
      <c r="AA36" s="9" t="str">
        <f t="shared" si="17"/>
        <v/>
      </c>
      <c r="AB36" s="9" t="str">
        <f t="shared" si="18"/>
        <v/>
      </c>
      <c r="AC36" s="9" t="str">
        <f t="shared" si="19"/>
        <v/>
      </c>
      <c r="AD36" s="9" t="str">
        <f t="shared" si="20"/>
        <v/>
      </c>
      <c r="AE36" s="9" t="str">
        <f t="shared" si="21"/>
        <v/>
      </c>
      <c r="AF36" s="9" t="str">
        <f t="shared" si="22"/>
        <v/>
      </c>
      <c r="AG36" s="15" t="str">
        <f t="shared" si="23"/>
        <v/>
      </c>
      <c r="AH36" s="16" t="str">
        <f t="shared" si="23"/>
        <v/>
      </c>
      <c r="AI36" s="16" t="str">
        <f t="shared" si="23"/>
        <v/>
      </c>
      <c r="AJ36" s="16" t="str">
        <f t="shared" si="23"/>
        <v/>
      </c>
      <c r="AK36" s="16" t="str">
        <f t="shared" si="23"/>
        <v/>
      </c>
      <c r="AL36" s="16" t="str">
        <f t="shared" si="23"/>
        <v/>
      </c>
      <c r="AM36" s="16" t="str">
        <f t="shared" si="23"/>
        <v/>
      </c>
      <c r="AN36" s="16" t="str">
        <f t="shared" si="23"/>
        <v/>
      </c>
      <c r="AO36" s="17" t="str">
        <f t="shared" si="23"/>
        <v/>
      </c>
      <c r="AP36" s="23" t="str">
        <f t="shared" si="24"/>
        <v/>
      </c>
      <c r="AQ36" s="22" t="str">
        <f t="shared" si="24"/>
        <v/>
      </c>
      <c r="AR36" s="22" t="str">
        <f t="shared" si="24"/>
        <v/>
      </c>
      <c r="AS36" s="22" t="str">
        <f t="shared" si="24"/>
        <v/>
      </c>
      <c r="AT36" s="22" t="str">
        <f t="shared" si="24"/>
        <v/>
      </c>
      <c r="AU36" s="22" t="str">
        <f t="shared" si="24"/>
        <v/>
      </c>
      <c r="AV36" s="22" t="str">
        <f t="shared" si="24"/>
        <v/>
      </c>
      <c r="AW36" s="22" t="str">
        <f t="shared" si="24"/>
        <v/>
      </c>
      <c r="AX36" s="24" t="str">
        <f t="shared" si="24"/>
        <v/>
      </c>
      <c r="AY36" s="23" t="str">
        <f t="shared" si="25"/>
        <v/>
      </c>
      <c r="AZ36" s="22" t="str">
        <f t="shared" si="25"/>
        <v/>
      </c>
      <c r="BA36" s="22" t="str">
        <f t="shared" si="25"/>
        <v/>
      </c>
      <c r="BB36" s="22" t="str">
        <f t="shared" si="25"/>
        <v/>
      </c>
      <c r="BC36" s="22" t="str">
        <f t="shared" si="25"/>
        <v/>
      </c>
      <c r="BD36" s="22" t="str">
        <f t="shared" si="25"/>
        <v/>
      </c>
      <c r="BE36" s="22" t="str">
        <f t="shared" si="25"/>
        <v/>
      </c>
      <c r="BF36" s="22" t="str">
        <f t="shared" si="25"/>
        <v/>
      </c>
      <c r="BG36" s="24" t="str">
        <f t="shared" si="25"/>
        <v/>
      </c>
      <c r="BH36" s="22">
        <f t="shared" si="26"/>
        <v>0</v>
      </c>
    </row>
    <row r="37" spans="1:60" x14ac:dyDescent="0.25">
      <c r="B37" t="str">
        <f t="shared" si="3"/>
        <v/>
      </c>
      <c r="C37" s="15"/>
      <c r="D37" s="16"/>
      <c r="E37" s="16"/>
      <c r="F37" s="16"/>
      <c r="G37" s="16"/>
      <c r="H37" s="16"/>
      <c r="I37" s="16"/>
      <c r="J37" s="16"/>
      <c r="K37" s="17"/>
      <c r="L37" s="3"/>
      <c r="N37" s="1" t="str">
        <f t="shared" si="4"/>
        <v/>
      </c>
      <c r="O37" s="1" t="str">
        <f t="shared" si="5"/>
        <v/>
      </c>
      <c r="P37" s="1" t="str">
        <f t="shared" si="6"/>
        <v/>
      </c>
      <c r="Q37" s="1" t="str">
        <f t="shared" si="7"/>
        <v/>
      </c>
      <c r="R37" s="1" t="str">
        <f t="shared" si="8"/>
        <v/>
      </c>
      <c r="S37" s="1" t="str">
        <f t="shared" si="9"/>
        <v/>
      </c>
      <c r="T37" s="1" t="str">
        <f t="shared" si="10"/>
        <v/>
      </c>
      <c r="U37" s="1" t="str">
        <f t="shared" si="11"/>
        <v/>
      </c>
      <c r="V37" s="1" t="str">
        <f t="shared" si="12"/>
        <v/>
      </c>
      <c r="W37" s="13">
        <f t="shared" si="13"/>
        <v>0</v>
      </c>
      <c r="X37" s="8" t="str">
        <f t="shared" si="14"/>
        <v/>
      </c>
      <c r="Y37" s="9" t="str">
        <f t="shared" si="15"/>
        <v/>
      </c>
      <c r="Z37" s="9" t="str">
        <f t="shared" si="16"/>
        <v/>
      </c>
      <c r="AA37" s="9" t="str">
        <f t="shared" si="17"/>
        <v/>
      </c>
      <c r="AB37" s="9" t="str">
        <f t="shared" si="18"/>
        <v/>
      </c>
      <c r="AC37" s="9" t="str">
        <f t="shared" si="19"/>
        <v/>
      </c>
      <c r="AD37" s="9" t="str">
        <f t="shared" si="20"/>
        <v/>
      </c>
      <c r="AE37" s="9" t="str">
        <f t="shared" si="21"/>
        <v/>
      </c>
      <c r="AF37" s="9" t="str">
        <f t="shared" si="22"/>
        <v/>
      </c>
      <c r="AG37" s="15" t="str">
        <f t="shared" si="23"/>
        <v/>
      </c>
      <c r="AH37" s="16" t="str">
        <f t="shared" si="23"/>
        <v/>
      </c>
      <c r="AI37" s="16" t="str">
        <f t="shared" si="23"/>
        <v/>
      </c>
      <c r="AJ37" s="16" t="str">
        <f t="shared" si="23"/>
        <v/>
      </c>
      <c r="AK37" s="16" t="str">
        <f t="shared" si="23"/>
        <v/>
      </c>
      <c r="AL37" s="16" t="str">
        <f t="shared" si="23"/>
        <v/>
      </c>
      <c r="AM37" s="16" t="str">
        <f t="shared" si="23"/>
        <v/>
      </c>
      <c r="AN37" s="16" t="str">
        <f t="shared" si="23"/>
        <v/>
      </c>
      <c r="AO37" s="17" t="str">
        <f t="shared" si="23"/>
        <v/>
      </c>
      <c r="AP37" s="23" t="str">
        <f t="shared" si="24"/>
        <v/>
      </c>
      <c r="AQ37" s="22" t="str">
        <f t="shared" si="24"/>
        <v/>
      </c>
      <c r="AR37" s="22" t="str">
        <f t="shared" si="24"/>
        <v/>
      </c>
      <c r="AS37" s="22" t="str">
        <f t="shared" si="24"/>
        <v/>
      </c>
      <c r="AT37" s="22" t="str">
        <f t="shared" si="24"/>
        <v/>
      </c>
      <c r="AU37" s="22" t="str">
        <f t="shared" si="24"/>
        <v/>
      </c>
      <c r="AV37" s="22" t="str">
        <f t="shared" si="24"/>
        <v/>
      </c>
      <c r="AW37" s="22" t="str">
        <f t="shared" si="24"/>
        <v/>
      </c>
      <c r="AX37" s="24" t="str">
        <f t="shared" si="24"/>
        <v/>
      </c>
      <c r="AY37" s="23" t="str">
        <f t="shared" si="25"/>
        <v/>
      </c>
      <c r="AZ37" s="22" t="str">
        <f t="shared" si="25"/>
        <v/>
      </c>
      <c r="BA37" s="22" t="str">
        <f t="shared" si="25"/>
        <v/>
      </c>
      <c r="BB37" s="22" t="str">
        <f t="shared" si="25"/>
        <v/>
      </c>
      <c r="BC37" s="22" t="str">
        <f t="shared" si="25"/>
        <v/>
      </c>
      <c r="BD37" s="22" t="str">
        <f t="shared" si="25"/>
        <v/>
      </c>
      <c r="BE37" s="22" t="str">
        <f t="shared" si="25"/>
        <v/>
      </c>
      <c r="BF37" s="22" t="str">
        <f t="shared" si="25"/>
        <v/>
      </c>
      <c r="BG37" s="24" t="str">
        <f t="shared" si="25"/>
        <v/>
      </c>
      <c r="BH37" s="22">
        <f t="shared" si="26"/>
        <v>0</v>
      </c>
    </row>
    <row r="38" spans="1:60" x14ac:dyDescent="0.25">
      <c r="B38" t="str">
        <f t="shared" si="3"/>
        <v/>
      </c>
      <c r="C38" s="15"/>
      <c r="D38" s="16"/>
      <c r="E38" s="16"/>
      <c r="F38" s="16"/>
      <c r="G38" s="16"/>
      <c r="H38" s="16"/>
      <c r="I38" s="16"/>
      <c r="J38" s="16"/>
      <c r="K38" s="17"/>
      <c r="L38" s="3"/>
      <c r="N38" s="1" t="str">
        <f t="shared" si="4"/>
        <v/>
      </c>
      <c r="O38" s="1" t="str">
        <f t="shared" si="5"/>
        <v/>
      </c>
      <c r="P38" s="1" t="str">
        <f t="shared" si="6"/>
        <v/>
      </c>
      <c r="Q38" s="1" t="str">
        <f t="shared" si="7"/>
        <v/>
      </c>
      <c r="R38" s="1" t="str">
        <f t="shared" si="8"/>
        <v/>
      </c>
      <c r="S38" s="1" t="str">
        <f t="shared" si="9"/>
        <v/>
      </c>
      <c r="T38" s="1" t="str">
        <f t="shared" si="10"/>
        <v/>
      </c>
      <c r="U38" s="1" t="str">
        <f t="shared" si="11"/>
        <v/>
      </c>
      <c r="V38" s="1" t="str">
        <f t="shared" si="12"/>
        <v/>
      </c>
      <c r="W38" s="13">
        <f t="shared" si="13"/>
        <v>0</v>
      </c>
      <c r="X38" s="8" t="str">
        <f t="shared" si="14"/>
        <v/>
      </c>
      <c r="Y38" s="9" t="str">
        <f t="shared" si="15"/>
        <v/>
      </c>
      <c r="Z38" s="9" t="str">
        <f t="shared" si="16"/>
        <v/>
      </c>
      <c r="AA38" s="9" t="str">
        <f t="shared" si="17"/>
        <v/>
      </c>
      <c r="AB38" s="9" t="str">
        <f t="shared" si="18"/>
        <v/>
      </c>
      <c r="AC38" s="9" t="str">
        <f t="shared" si="19"/>
        <v/>
      </c>
      <c r="AD38" s="9" t="str">
        <f t="shared" si="20"/>
        <v/>
      </c>
      <c r="AE38" s="9" t="str">
        <f t="shared" si="21"/>
        <v/>
      </c>
      <c r="AF38" s="9" t="str">
        <f t="shared" si="22"/>
        <v/>
      </c>
      <c r="AG38" s="15" t="str">
        <f t="shared" si="23"/>
        <v/>
      </c>
      <c r="AH38" s="16" t="str">
        <f t="shared" si="23"/>
        <v/>
      </c>
      <c r="AI38" s="16" t="str">
        <f t="shared" si="23"/>
        <v/>
      </c>
      <c r="AJ38" s="16" t="str">
        <f t="shared" si="23"/>
        <v/>
      </c>
      <c r="AK38" s="16" t="str">
        <f t="shared" si="23"/>
        <v/>
      </c>
      <c r="AL38" s="16" t="str">
        <f t="shared" si="23"/>
        <v/>
      </c>
      <c r="AM38" s="16" t="str">
        <f t="shared" si="23"/>
        <v/>
      </c>
      <c r="AN38" s="16" t="str">
        <f t="shared" si="23"/>
        <v/>
      </c>
      <c r="AO38" s="17" t="str">
        <f t="shared" si="23"/>
        <v/>
      </c>
      <c r="AP38" s="23" t="str">
        <f t="shared" si="24"/>
        <v/>
      </c>
      <c r="AQ38" s="22" t="str">
        <f t="shared" si="24"/>
        <v/>
      </c>
      <c r="AR38" s="22" t="str">
        <f t="shared" si="24"/>
        <v/>
      </c>
      <c r="AS38" s="22" t="str">
        <f t="shared" si="24"/>
        <v/>
      </c>
      <c r="AT38" s="22" t="str">
        <f t="shared" si="24"/>
        <v/>
      </c>
      <c r="AU38" s="22" t="str">
        <f t="shared" si="24"/>
        <v/>
      </c>
      <c r="AV38" s="22" t="str">
        <f t="shared" si="24"/>
        <v/>
      </c>
      <c r="AW38" s="22" t="str">
        <f t="shared" si="24"/>
        <v/>
      </c>
      <c r="AX38" s="24" t="str">
        <f t="shared" si="24"/>
        <v/>
      </c>
      <c r="AY38" s="23" t="str">
        <f t="shared" si="25"/>
        <v/>
      </c>
      <c r="AZ38" s="22" t="str">
        <f t="shared" si="25"/>
        <v/>
      </c>
      <c r="BA38" s="22" t="str">
        <f t="shared" si="25"/>
        <v/>
      </c>
      <c r="BB38" s="22" t="str">
        <f t="shared" si="25"/>
        <v/>
      </c>
      <c r="BC38" s="22" t="str">
        <f t="shared" si="25"/>
        <v/>
      </c>
      <c r="BD38" s="22" t="str">
        <f t="shared" si="25"/>
        <v/>
      </c>
      <c r="BE38" s="22" t="str">
        <f t="shared" si="25"/>
        <v/>
      </c>
      <c r="BF38" s="22" t="str">
        <f t="shared" si="25"/>
        <v/>
      </c>
      <c r="BG38" s="24" t="str">
        <f t="shared" si="25"/>
        <v/>
      </c>
      <c r="BH38" s="22">
        <f t="shared" si="26"/>
        <v>0</v>
      </c>
    </row>
    <row r="39" spans="1:60" x14ac:dyDescent="0.25">
      <c r="B39" t="str">
        <f t="shared" si="3"/>
        <v/>
      </c>
      <c r="C39" s="15"/>
      <c r="D39" s="16"/>
      <c r="E39" s="16"/>
      <c r="F39" s="16"/>
      <c r="G39" s="16"/>
      <c r="H39" s="16"/>
      <c r="I39" s="16"/>
      <c r="J39" s="16"/>
      <c r="K39" s="17"/>
      <c r="L39" s="3"/>
      <c r="N39" s="1" t="str">
        <f t="shared" si="4"/>
        <v/>
      </c>
      <c r="O39" s="1" t="str">
        <f t="shared" si="5"/>
        <v/>
      </c>
      <c r="P39" s="1" t="str">
        <f t="shared" si="6"/>
        <v/>
      </c>
      <c r="Q39" s="1" t="str">
        <f t="shared" si="7"/>
        <v/>
      </c>
      <c r="R39" s="1" t="str">
        <f t="shared" si="8"/>
        <v/>
      </c>
      <c r="S39" s="1" t="str">
        <f t="shared" si="9"/>
        <v/>
      </c>
      <c r="T39" s="1" t="str">
        <f t="shared" si="10"/>
        <v/>
      </c>
      <c r="U39" s="1" t="str">
        <f t="shared" si="11"/>
        <v/>
      </c>
      <c r="V39" s="1" t="str">
        <f t="shared" si="12"/>
        <v/>
      </c>
      <c r="W39" s="13">
        <f t="shared" si="13"/>
        <v>0</v>
      </c>
      <c r="X39" s="8" t="str">
        <f t="shared" si="14"/>
        <v/>
      </c>
      <c r="Y39" s="9" t="str">
        <f t="shared" si="15"/>
        <v/>
      </c>
      <c r="Z39" s="9" t="str">
        <f t="shared" si="16"/>
        <v/>
      </c>
      <c r="AA39" s="9" t="str">
        <f t="shared" si="17"/>
        <v/>
      </c>
      <c r="AB39" s="9" t="str">
        <f t="shared" si="18"/>
        <v/>
      </c>
      <c r="AC39" s="9" t="str">
        <f t="shared" si="19"/>
        <v/>
      </c>
      <c r="AD39" s="9" t="str">
        <f t="shared" si="20"/>
        <v/>
      </c>
      <c r="AE39" s="9" t="str">
        <f t="shared" si="21"/>
        <v/>
      </c>
      <c r="AF39" s="9" t="str">
        <f t="shared" si="22"/>
        <v/>
      </c>
      <c r="AG39" s="15" t="str">
        <f t="shared" si="23"/>
        <v/>
      </c>
      <c r="AH39" s="16" t="str">
        <f t="shared" si="23"/>
        <v/>
      </c>
      <c r="AI39" s="16" t="str">
        <f t="shared" si="23"/>
        <v/>
      </c>
      <c r="AJ39" s="16" t="str">
        <f t="shared" si="23"/>
        <v/>
      </c>
      <c r="AK39" s="16" t="str">
        <f t="shared" si="23"/>
        <v/>
      </c>
      <c r="AL39" s="16" t="str">
        <f t="shared" si="23"/>
        <v/>
      </c>
      <c r="AM39" s="16" t="str">
        <f t="shared" si="23"/>
        <v/>
      </c>
      <c r="AN39" s="16" t="str">
        <f t="shared" si="23"/>
        <v/>
      </c>
      <c r="AO39" s="17" t="str">
        <f t="shared" si="23"/>
        <v/>
      </c>
      <c r="AP39" s="23" t="str">
        <f t="shared" si="24"/>
        <v/>
      </c>
      <c r="AQ39" s="22" t="str">
        <f t="shared" si="24"/>
        <v/>
      </c>
      <c r="AR39" s="22" t="str">
        <f t="shared" si="24"/>
        <v/>
      </c>
      <c r="AS39" s="22" t="str">
        <f t="shared" si="24"/>
        <v/>
      </c>
      <c r="AT39" s="22" t="str">
        <f t="shared" si="24"/>
        <v/>
      </c>
      <c r="AU39" s="22" t="str">
        <f t="shared" si="24"/>
        <v/>
      </c>
      <c r="AV39" s="22" t="str">
        <f t="shared" si="24"/>
        <v/>
      </c>
      <c r="AW39" s="22" t="str">
        <f t="shared" si="24"/>
        <v/>
      </c>
      <c r="AX39" s="24" t="str">
        <f t="shared" si="24"/>
        <v/>
      </c>
      <c r="AY39" s="23" t="str">
        <f t="shared" si="25"/>
        <v/>
      </c>
      <c r="AZ39" s="22" t="str">
        <f t="shared" si="25"/>
        <v/>
      </c>
      <c r="BA39" s="22" t="str">
        <f t="shared" si="25"/>
        <v/>
      </c>
      <c r="BB39" s="22" t="str">
        <f t="shared" si="25"/>
        <v/>
      </c>
      <c r="BC39" s="22" t="str">
        <f t="shared" si="25"/>
        <v/>
      </c>
      <c r="BD39" s="22" t="str">
        <f t="shared" si="25"/>
        <v/>
      </c>
      <c r="BE39" s="22" t="str">
        <f t="shared" si="25"/>
        <v/>
      </c>
      <c r="BF39" s="22" t="str">
        <f t="shared" si="25"/>
        <v/>
      </c>
      <c r="BG39" s="24" t="str">
        <f t="shared" si="25"/>
        <v/>
      </c>
      <c r="BH39" s="22">
        <f t="shared" si="26"/>
        <v>0</v>
      </c>
    </row>
    <row r="40" spans="1:60" ht="15.75" thickBot="1" x14ac:dyDescent="0.3">
      <c r="B40" t="str">
        <f t="shared" si="3"/>
        <v/>
      </c>
      <c r="C40" s="18"/>
      <c r="D40" s="19"/>
      <c r="E40" s="19"/>
      <c r="F40" s="19"/>
      <c r="G40" s="19"/>
      <c r="H40" s="19"/>
      <c r="I40" s="19"/>
      <c r="J40" s="19"/>
      <c r="K40" s="20"/>
      <c r="L40" s="3"/>
      <c r="N40" s="1" t="str">
        <f t="shared" si="4"/>
        <v/>
      </c>
      <c r="O40" s="1" t="str">
        <f t="shared" si="5"/>
        <v/>
      </c>
      <c r="P40" s="1" t="str">
        <f t="shared" si="6"/>
        <v/>
      </c>
      <c r="Q40" s="1" t="str">
        <f t="shared" si="7"/>
        <v/>
      </c>
      <c r="R40" s="1" t="str">
        <f t="shared" si="8"/>
        <v/>
      </c>
      <c r="S40" s="1" t="str">
        <f t="shared" si="9"/>
        <v/>
      </c>
      <c r="T40" s="1" t="str">
        <f t="shared" si="10"/>
        <v/>
      </c>
      <c r="U40" s="1" t="str">
        <f t="shared" si="11"/>
        <v/>
      </c>
      <c r="V40" s="1" t="str">
        <f t="shared" si="12"/>
        <v/>
      </c>
      <c r="W40" s="13">
        <f t="shared" si="13"/>
        <v>0</v>
      </c>
      <c r="X40" s="10" t="str">
        <f t="shared" si="14"/>
        <v/>
      </c>
      <c r="Y40" s="11" t="str">
        <f t="shared" si="15"/>
        <v/>
      </c>
      <c r="Z40" s="11" t="str">
        <f t="shared" si="16"/>
        <v/>
      </c>
      <c r="AA40" s="11" t="str">
        <f t="shared" si="17"/>
        <v/>
      </c>
      <c r="AB40" s="11" t="str">
        <f t="shared" si="18"/>
        <v/>
      </c>
      <c r="AC40" s="11" t="str">
        <f t="shared" si="19"/>
        <v/>
      </c>
      <c r="AD40" s="11" t="str">
        <f t="shared" si="20"/>
        <v/>
      </c>
      <c r="AE40" s="11" t="str">
        <f t="shared" si="21"/>
        <v/>
      </c>
      <c r="AF40" s="11" t="str">
        <f t="shared" si="22"/>
        <v/>
      </c>
      <c r="AG40" s="18" t="str">
        <f t="shared" si="23"/>
        <v/>
      </c>
      <c r="AH40" s="19" t="str">
        <f t="shared" si="23"/>
        <v/>
      </c>
      <c r="AI40" s="19" t="str">
        <f t="shared" si="23"/>
        <v/>
      </c>
      <c r="AJ40" s="19" t="str">
        <f t="shared" si="23"/>
        <v/>
      </c>
      <c r="AK40" s="19" t="str">
        <f t="shared" si="23"/>
        <v/>
      </c>
      <c r="AL40" s="19" t="str">
        <f t="shared" si="23"/>
        <v/>
      </c>
      <c r="AM40" s="19" t="str">
        <f t="shared" si="23"/>
        <v/>
      </c>
      <c r="AN40" s="19" t="str">
        <f t="shared" si="23"/>
        <v/>
      </c>
      <c r="AO40" s="20" t="str">
        <f t="shared" si="23"/>
        <v/>
      </c>
      <c r="AP40" s="25" t="str">
        <f t="shared" si="24"/>
        <v/>
      </c>
      <c r="AQ40" s="26" t="str">
        <f t="shared" si="24"/>
        <v/>
      </c>
      <c r="AR40" s="26" t="str">
        <f t="shared" si="24"/>
        <v/>
      </c>
      <c r="AS40" s="26" t="str">
        <f t="shared" si="24"/>
        <v/>
      </c>
      <c r="AT40" s="26" t="str">
        <f t="shared" si="24"/>
        <v/>
      </c>
      <c r="AU40" s="26" t="str">
        <f t="shared" si="24"/>
        <v/>
      </c>
      <c r="AV40" s="26" t="str">
        <f t="shared" si="24"/>
        <v/>
      </c>
      <c r="AW40" s="26" t="str">
        <f t="shared" si="24"/>
        <v/>
      </c>
      <c r="AX40" s="27" t="str">
        <f t="shared" si="24"/>
        <v/>
      </c>
      <c r="AY40" s="25" t="str">
        <f t="shared" si="25"/>
        <v/>
      </c>
      <c r="AZ40" s="26" t="str">
        <f t="shared" si="25"/>
        <v/>
      </c>
      <c r="BA40" s="26" t="str">
        <f t="shared" si="25"/>
        <v/>
      </c>
      <c r="BB40" s="26" t="str">
        <f t="shared" si="25"/>
        <v/>
      </c>
      <c r="BC40" s="26" t="str">
        <f t="shared" si="25"/>
        <v/>
      </c>
      <c r="BD40" s="26" t="str">
        <f t="shared" si="25"/>
        <v/>
      </c>
      <c r="BE40" s="26" t="str">
        <f t="shared" si="25"/>
        <v/>
      </c>
      <c r="BF40" s="26" t="str">
        <f t="shared" si="25"/>
        <v/>
      </c>
      <c r="BG40" s="27" t="str">
        <f t="shared" si="25"/>
        <v/>
      </c>
      <c r="BH40" s="22">
        <f t="shared" si="26"/>
        <v>0</v>
      </c>
    </row>
    <row r="41" spans="1:60" x14ac:dyDescent="0.25">
      <c r="N41" s="2">
        <f>AVERAGE(N2:N40)</f>
        <v>11.84963826684846</v>
      </c>
      <c r="O41" s="2">
        <f t="shared" ref="O41:W41" si="27">AVERAGE(O2:O40)</f>
        <v>12.358491584709304</v>
      </c>
      <c r="P41" s="2">
        <f t="shared" si="27"/>
        <v>12.011956919740987</v>
      </c>
      <c r="Q41" s="2">
        <f t="shared" si="27"/>
        <v>11.862207222845649</v>
      </c>
      <c r="R41" s="2">
        <f t="shared" si="27"/>
        <v>11.981084790103514</v>
      </c>
      <c r="S41" s="2">
        <f t="shared" si="27"/>
        <v>14.449568855180951</v>
      </c>
      <c r="T41" s="2">
        <f t="shared" si="27"/>
        <v>13.719785166784924</v>
      </c>
      <c r="U41" s="2">
        <f t="shared" si="27"/>
        <v>12.893907239360185</v>
      </c>
      <c r="V41" s="2">
        <f t="shared" si="27"/>
        <v>15.568297416933122</v>
      </c>
      <c r="W41" s="2">
        <f t="shared" si="27"/>
        <v>5.068614194966222</v>
      </c>
      <c r="X41" s="12">
        <f>SUM(X2:X40)</f>
        <v>5</v>
      </c>
      <c r="Y41" s="12">
        <f t="shared" ref="Y41:BG41" si="28">SUM(Y2:Y40)</f>
        <v>1</v>
      </c>
      <c r="Z41" s="12">
        <f t="shared" si="28"/>
        <v>1</v>
      </c>
      <c r="AA41" s="12">
        <f t="shared" si="28"/>
        <v>2</v>
      </c>
      <c r="AB41" s="12">
        <f t="shared" si="28"/>
        <v>8</v>
      </c>
      <c r="AC41" s="12">
        <f t="shared" si="28"/>
        <v>0</v>
      </c>
      <c r="AD41" s="12">
        <f t="shared" si="28"/>
        <v>3</v>
      </c>
      <c r="AE41" s="12">
        <f t="shared" si="28"/>
        <v>3</v>
      </c>
      <c r="AF41" s="12">
        <f t="shared" si="28"/>
        <v>8</v>
      </c>
      <c r="AG41" s="21">
        <f t="shared" si="28"/>
        <v>13</v>
      </c>
      <c r="AH41" s="21">
        <f t="shared" si="28"/>
        <v>13</v>
      </c>
      <c r="AI41" s="21">
        <f t="shared" si="28"/>
        <v>12</v>
      </c>
      <c r="AJ41" s="21">
        <f t="shared" si="28"/>
        <v>11</v>
      </c>
      <c r="AK41" s="21">
        <f t="shared" si="28"/>
        <v>15</v>
      </c>
      <c r="AL41" s="21">
        <f t="shared" si="28"/>
        <v>9</v>
      </c>
      <c r="AM41" s="21">
        <f t="shared" si="28"/>
        <v>9</v>
      </c>
      <c r="AN41" s="21">
        <f t="shared" si="28"/>
        <v>12</v>
      </c>
      <c r="AO41" s="21">
        <f t="shared" si="28"/>
        <v>7</v>
      </c>
      <c r="AP41" s="29">
        <f t="shared" si="28"/>
        <v>18</v>
      </c>
      <c r="AQ41" s="29">
        <f t="shared" si="28"/>
        <v>18</v>
      </c>
      <c r="AR41" s="29">
        <f t="shared" si="28"/>
        <v>18</v>
      </c>
      <c r="AS41" s="29">
        <f t="shared" si="28"/>
        <v>20</v>
      </c>
      <c r="AT41" s="29">
        <f t="shared" si="28"/>
        <v>20</v>
      </c>
      <c r="AU41" s="29">
        <f t="shared" si="28"/>
        <v>17</v>
      </c>
      <c r="AV41" s="29">
        <f t="shared" si="28"/>
        <v>18</v>
      </c>
      <c r="AW41" s="29">
        <f t="shared" si="28"/>
        <v>19</v>
      </c>
      <c r="AX41" s="29">
        <f t="shared" si="28"/>
        <v>18</v>
      </c>
      <c r="AY41" s="28">
        <f t="shared" si="28"/>
        <v>23</v>
      </c>
      <c r="AZ41" s="28">
        <f t="shared" si="28"/>
        <v>23</v>
      </c>
      <c r="BA41" s="28">
        <f t="shared" si="28"/>
        <v>23</v>
      </c>
      <c r="BB41" s="28">
        <f t="shared" si="28"/>
        <v>24</v>
      </c>
      <c r="BC41" s="28">
        <f t="shared" si="28"/>
        <v>21</v>
      </c>
      <c r="BD41" s="28">
        <f t="shared" si="28"/>
        <v>20</v>
      </c>
      <c r="BE41" s="28">
        <f t="shared" si="28"/>
        <v>21</v>
      </c>
      <c r="BF41" s="28">
        <f t="shared" si="28"/>
        <v>22</v>
      </c>
      <c r="BG41" s="28">
        <f t="shared" si="28"/>
        <v>21</v>
      </c>
    </row>
    <row r="42" spans="1:60" x14ac:dyDescent="0.25">
      <c r="B42" s="30"/>
      <c r="W42" s="14"/>
    </row>
    <row r="43" spans="1:60" x14ac:dyDescent="0.25">
      <c r="W43" s="14"/>
    </row>
    <row r="44" spans="1:60" x14ac:dyDescent="0.25">
      <c r="W44" s="14"/>
    </row>
    <row r="45" spans="1:60" x14ac:dyDescent="0.25">
      <c r="W45" s="14"/>
    </row>
    <row r="46" spans="1:60" x14ac:dyDescent="0.25">
      <c r="W46" s="14"/>
    </row>
    <row r="47" spans="1:60" x14ac:dyDescent="0.25">
      <c r="W47" s="14"/>
    </row>
    <row r="48" spans="1:60" x14ac:dyDescent="0.25">
      <c r="W48" s="14"/>
    </row>
    <row r="49" spans="23:23" x14ac:dyDescent="0.25">
      <c r="W49" s="14"/>
    </row>
    <row r="50" spans="23:23" x14ac:dyDescent="0.25">
      <c r="W50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B02B4-6CA7-434E-820E-29DED5F03D20}">
  <dimension ref="A1:BH50"/>
  <sheetViews>
    <sheetView zoomScale="70" zoomScaleNormal="70" workbookViewId="0">
      <selection activeCell="A41" sqref="A41:B43"/>
    </sheetView>
  </sheetViews>
  <sheetFormatPr defaultRowHeight="15" x14ac:dyDescent="0.25"/>
  <cols>
    <col min="1" max="1" width="53.5703125" customWidth="1"/>
    <col min="2" max="2" width="14.28515625" customWidth="1"/>
  </cols>
  <sheetData>
    <row r="1" spans="1:60" x14ac:dyDescent="0.25">
      <c r="A1" t="s">
        <v>58</v>
      </c>
      <c r="B1" t="s">
        <v>59</v>
      </c>
      <c r="C1" s="5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7" t="s">
        <v>8</v>
      </c>
      <c r="L1" s="4" t="s">
        <v>13</v>
      </c>
      <c r="M1" s="31" t="s">
        <v>63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s="4" t="s">
        <v>14</v>
      </c>
      <c r="X1" s="5" t="s">
        <v>0</v>
      </c>
      <c r="Y1" s="6" t="s">
        <v>1</v>
      </c>
      <c r="Z1" s="6" t="s">
        <v>2</v>
      </c>
      <c r="AA1" s="6" t="s">
        <v>3</v>
      </c>
      <c r="AB1" s="6" t="s">
        <v>4</v>
      </c>
      <c r="AC1" s="6" t="s">
        <v>5</v>
      </c>
      <c r="AD1" s="6" t="s">
        <v>6</v>
      </c>
      <c r="AE1" s="6" t="s">
        <v>7</v>
      </c>
      <c r="AF1" s="6" t="s">
        <v>8</v>
      </c>
      <c r="AG1" s="5" t="s">
        <v>0</v>
      </c>
      <c r="AH1" s="6" t="s">
        <v>1</v>
      </c>
      <c r="AI1" s="6" t="s">
        <v>2</v>
      </c>
      <c r="AJ1" s="6" t="s">
        <v>3</v>
      </c>
      <c r="AK1" s="6" t="s">
        <v>4</v>
      </c>
      <c r="AL1" s="6" t="s">
        <v>5</v>
      </c>
      <c r="AM1" s="6" t="s">
        <v>6</v>
      </c>
      <c r="AN1" s="6" t="s">
        <v>7</v>
      </c>
      <c r="AO1" s="7" t="s">
        <v>8</v>
      </c>
      <c r="AP1" s="5" t="s">
        <v>0</v>
      </c>
      <c r="AQ1" s="6" t="s">
        <v>1</v>
      </c>
      <c r="AR1" s="6" t="s">
        <v>2</v>
      </c>
      <c r="AS1" s="6" t="s">
        <v>3</v>
      </c>
      <c r="AT1" s="6" t="s">
        <v>4</v>
      </c>
      <c r="AU1" s="6" t="s">
        <v>5</v>
      </c>
      <c r="AV1" s="6" t="s">
        <v>6</v>
      </c>
      <c r="AW1" s="6" t="s">
        <v>7</v>
      </c>
      <c r="AX1" s="7" t="s">
        <v>8</v>
      </c>
      <c r="AY1" s="5" t="s">
        <v>0</v>
      </c>
      <c r="AZ1" s="6" t="s">
        <v>1</v>
      </c>
      <c r="BA1" s="6" t="s">
        <v>2</v>
      </c>
      <c r="BB1" s="6" t="s">
        <v>3</v>
      </c>
      <c r="BC1" s="6" t="s">
        <v>4</v>
      </c>
      <c r="BD1" s="6" t="s">
        <v>5</v>
      </c>
      <c r="BE1" s="6" t="s">
        <v>6</v>
      </c>
      <c r="BF1" s="6" t="s">
        <v>7</v>
      </c>
      <c r="BG1" s="7" t="s">
        <v>8</v>
      </c>
    </row>
    <row r="2" spans="1:60" x14ac:dyDescent="0.25">
      <c r="A2" t="s">
        <v>67</v>
      </c>
      <c r="B2" t="str">
        <f>IF(BH2=0,"",BH2)</f>
        <v>MARS</v>
      </c>
      <c r="C2" s="15">
        <v>18.597077057811902</v>
      </c>
      <c r="D2" s="16">
        <v>18.1401797730576</v>
      </c>
      <c r="E2" s="16">
        <v>18.7181484373742</v>
      </c>
      <c r="F2" s="16">
        <v>24.3179872722441</v>
      </c>
      <c r="G2" s="16">
        <v>18.467180168412401</v>
      </c>
      <c r="H2" s="16">
        <v>22.915866911462299</v>
      </c>
      <c r="I2" s="16">
        <v>19.054842998379002</v>
      </c>
      <c r="J2" s="16">
        <v>16.2151699066162</v>
      </c>
      <c r="K2" s="17">
        <v>21.8301391601562</v>
      </c>
      <c r="L2" s="3" t="s">
        <v>11</v>
      </c>
      <c r="M2">
        <v>30</v>
      </c>
      <c r="N2" s="1">
        <f>IF(L2="Running",ABS(M2-C2),"")</f>
        <v>11.402922942188098</v>
      </c>
      <c r="O2" s="1">
        <f>IF(L2="Running",ABS(M2-D2),"")</f>
        <v>11.8598202269424</v>
      </c>
      <c r="P2" s="1">
        <f>IF(L2="Running",ABS(M2-E2),"")</f>
        <v>11.2818515626258</v>
      </c>
      <c r="Q2" s="1">
        <f>IF(L2="Running",ABS(M2-F2),"")</f>
        <v>5.6820127277559003</v>
      </c>
      <c r="R2" s="1">
        <f>IF(L2="Running",ABS(M2-G2),"")</f>
        <v>11.532819831587599</v>
      </c>
      <c r="S2" s="1">
        <f>IF(L2="Running",ABS(M2-H2),"")</f>
        <v>7.0841330885377012</v>
      </c>
      <c r="T2" s="1">
        <f>IF(L2="Running",ABS(M2-I2),"")</f>
        <v>10.945157001620998</v>
      </c>
      <c r="U2" s="1">
        <f>IF(L2="Running",ABS(M2-J2),"")</f>
        <v>13.7848300933838</v>
      </c>
      <c r="V2" s="1">
        <f>IF(L2="Running",ABS(M2-K2),"")</f>
        <v>8.1698608398437997</v>
      </c>
      <c r="W2" s="13">
        <f>MIN(N2:V2)</f>
        <v>5.6820127277559003</v>
      </c>
      <c r="X2" s="8" t="str">
        <f>IF(N2=W2,1,"")</f>
        <v/>
      </c>
      <c r="Y2" s="9" t="str">
        <f>IF(O2=W2,1,"")</f>
        <v/>
      </c>
      <c r="Z2" s="9" t="str">
        <f>IF(P2=W2,1,"")</f>
        <v/>
      </c>
      <c r="AA2" s="9">
        <f>IF(Q2=W2,1,"")</f>
        <v>1</v>
      </c>
      <c r="AB2" s="9" t="str">
        <f>IF(R2=W2,1,"")</f>
        <v/>
      </c>
      <c r="AC2" s="9" t="str">
        <f>IF(S2=W2,1,"")</f>
        <v/>
      </c>
      <c r="AD2" s="9" t="str">
        <f>IF(T2=W2,1,"")</f>
        <v/>
      </c>
      <c r="AE2" s="9" t="str">
        <f>IF(U2=W2,1,"")</f>
        <v/>
      </c>
      <c r="AF2" s="9" t="str">
        <f>IF(V2=W2,1,"")</f>
        <v/>
      </c>
      <c r="AG2" s="15" t="str">
        <f>IF(N2&lt;5,1,"")</f>
        <v/>
      </c>
      <c r="AH2" s="16" t="str">
        <f t="shared" ref="AH2:AO17" si="0">IF(O2&lt;5,1,"")</f>
        <v/>
      </c>
      <c r="AI2" s="16" t="str">
        <f t="shared" si="0"/>
        <v/>
      </c>
      <c r="AJ2" s="16" t="str">
        <f t="shared" si="0"/>
        <v/>
      </c>
      <c r="AK2" s="16" t="str">
        <f t="shared" si="0"/>
        <v/>
      </c>
      <c r="AL2" s="16" t="str">
        <f t="shared" si="0"/>
        <v/>
      </c>
      <c r="AM2" s="16" t="str">
        <f t="shared" si="0"/>
        <v/>
      </c>
      <c r="AN2" s="16" t="str">
        <f t="shared" si="0"/>
        <v/>
      </c>
      <c r="AO2" s="17" t="str">
        <f t="shared" si="0"/>
        <v/>
      </c>
      <c r="AP2" s="23" t="str">
        <f>IF(N2&lt;10,1,"")</f>
        <v/>
      </c>
      <c r="AQ2" s="22" t="str">
        <f t="shared" ref="AQ2:AX17" si="1">IF(O2&lt;10,1,"")</f>
        <v/>
      </c>
      <c r="AR2" s="22" t="str">
        <f t="shared" si="1"/>
        <v/>
      </c>
      <c r="AS2" s="22">
        <f t="shared" si="1"/>
        <v>1</v>
      </c>
      <c r="AT2" s="22" t="str">
        <f t="shared" si="1"/>
        <v/>
      </c>
      <c r="AU2" s="22">
        <f t="shared" si="1"/>
        <v>1</v>
      </c>
      <c r="AV2" s="22" t="str">
        <f t="shared" si="1"/>
        <v/>
      </c>
      <c r="AW2" s="22" t="str">
        <f t="shared" si="1"/>
        <v/>
      </c>
      <c r="AX2" s="24">
        <f t="shared" si="1"/>
        <v>1</v>
      </c>
      <c r="AY2" s="23">
        <f>IF(N2&lt;15,1,"")</f>
        <v>1</v>
      </c>
      <c r="AZ2" s="22">
        <f t="shared" ref="AZ2:BG17" si="2">IF(O2&lt;15,1,"")</f>
        <v>1</v>
      </c>
      <c r="BA2" s="22">
        <f t="shared" si="2"/>
        <v>1</v>
      </c>
      <c r="BB2" s="22">
        <f t="shared" si="2"/>
        <v>1</v>
      </c>
      <c r="BC2" s="22">
        <f t="shared" si="2"/>
        <v>1</v>
      </c>
      <c r="BD2" s="22">
        <f t="shared" si="2"/>
        <v>1</v>
      </c>
      <c r="BE2" s="22">
        <f t="shared" si="2"/>
        <v>1</v>
      </c>
      <c r="BF2" s="22">
        <f t="shared" si="2"/>
        <v>1</v>
      </c>
      <c r="BG2" s="24">
        <f t="shared" si="2"/>
        <v>1</v>
      </c>
      <c r="BH2" s="22" t="str">
        <f>IF(X2=1,"linReg",IF(Y2=1,"pls",IF(Z2=1,"enet",IF(AA2=1,"MARS",IF(AB2=1,"svm",IF(AC2=1,"rf",IF(AD2=1,"gbm",IF(AE2=1,"Cube",IF(AF2=1,"Keras",)))))))))</f>
        <v>MARS</v>
      </c>
    </row>
    <row r="3" spans="1:60" x14ac:dyDescent="0.25">
      <c r="A3" t="s">
        <v>68</v>
      </c>
      <c r="B3" t="str">
        <f t="shared" ref="B3:B40" si="3">IF(BH3=0,"",BH3)</f>
        <v>gbm</v>
      </c>
      <c r="C3" s="15">
        <v>24.723662303569299</v>
      </c>
      <c r="D3" s="16">
        <v>24.541386037561502</v>
      </c>
      <c r="E3" s="16">
        <v>24.801315170250401</v>
      </c>
      <c r="F3" s="16">
        <v>23.8968050841669</v>
      </c>
      <c r="G3" s="16">
        <v>16.834132659474299</v>
      </c>
      <c r="H3" s="16">
        <v>23.679205036887399</v>
      </c>
      <c r="I3" s="16">
        <v>29.575324071480701</v>
      </c>
      <c r="J3" s="16">
        <v>24.882970809936499</v>
      </c>
      <c r="K3" s="17">
        <v>23.5366611480713</v>
      </c>
      <c r="L3" s="3" t="s">
        <v>11</v>
      </c>
      <c r="M3">
        <v>49</v>
      </c>
      <c r="N3" s="1">
        <f t="shared" ref="N3:N40" si="4">IF(L3="Running",ABS(M3-C3),"")</f>
        <v>24.276337696430701</v>
      </c>
      <c r="O3" s="1">
        <f t="shared" ref="O3:O40" si="5">IF(L3="Running",ABS(M3-D3),"")</f>
        <v>24.458613962438498</v>
      </c>
      <c r="P3" s="1">
        <f t="shared" ref="P3:P40" si="6">IF(L3="Running",ABS(M3-E3),"")</f>
        <v>24.198684829749599</v>
      </c>
      <c r="Q3" s="1">
        <f t="shared" ref="Q3:Q40" si="7">IF(L3="Running",ABS(M3-F3),"")</f>
        <v>25.1031949158331</v>
      </c>
      <c r="R3" s="1">
        <f t="shared" ref="R3:R40" si="8">IF(L3="Running",ABS(M3-G3),"")</f>
        <v>32.165867340525701</v>
      </c>
      <c r="S3" s="1">
        <f t="shared" ref="S3:S40" si="9">IF(L3="Running",ABS(M3-H3),"")</f>
        <v>25.320794963112601</v>
      </c>
      <c r="T3" s="1">
        <f t="shared" ref="T3:T40" si="10">IF(L3="Running",ABS(M3-I3),"")</f>
        <v>19.424675928519299</v>
      </c>
      <c r="U3" s="1">
        <f t="shared" ref="U3:U40" si="11">IF(L3="Running",ABS(M3-J3),"")</f>
        <v>24.117029190063501</v>
      </c>
      <c r="V3" s="1">
        <f t="shared" ref="V3:V40" si="12">IF(L3="Running",ABS(M3-K3),"")</f>
        <v>25.4633388519287</v>
      </c>
      <c r="W3" s="13">
        <f t="shared" ref="W3:W40" si="13">MIN(N3:V3)</f>
        <v>19.424675928519299</v>
      </c>
      <c r="X3" s="8" t="str">
        <f t="shared" ref="X3:X40" si="14">IF(N3=W3,1,"")</f>
        <v/>
      </c>
      <c r="Y3" s="9" t="str">
        <f t="shared" ref="Y3:Y40" si="15">IF(O3=W3,1,"")</f>
        <v/>
      </c>
      <c r="Z3" s="9" t="str">
        <f t="shared" ref="Z3:Z40" si="16">IF(P3=W3,1,"")</f>
        <v/>
      </c>
      <c r="AA3" s="9" t="str">
        <f t="shared" ref="AA3:AA40" si="17">IF(Q3=W3,1,"")</f>
        <v/>
      </c>
      <c r="AB3" s="9" t="str">
        <f t="shared" ref="AB3:AB40" si="18">IF(R3=W3,1,"")</f>
        <v/>
      </c>
      <c r="AC3" s="9" t="str">
        <f t="shared" ref="AC3:AC40" si="19">IF(S3=W3,1,"")</f>
        <v/>
      </c>
      <c r="AD3" s="9">
        <f t="shared" ref="AD3:AD40" si="20">IF(T3=W3,1,"")</f>
        <v>1</v>
      </c>
      <c r="AE3" s="9" t="str">
        <f t="shared" ref="AE3:AE40" si="21">IF(U3=W3,1,"")</f>
        <v/>
      </c>
      <c r="AF3" s="9" t="str">
        <f t="shared" ref="AF3:AF40" si="22">IF(V3=W3,1,"")</f>
        <v/>
      </c>
      <c r="AG3" s="15" t="str">
        <f t="shared" ref="AG3:AO40" si="23">IF(N3&lt;5,1,"")</f>
        <v/>
      </c>
      <c r="AH3" s="16" t="str">
        <f t="shared" si="0"/>
        <v/>
      </c>
      <c r="AI3" s="16" t="str">
        <f t="shared" si="0"/>
        <v/>
      </c>
      <c r="AJ3" s="16" t="str">
        <f t="shared" si="0"/>
        <v/>
      </c>
      <c r="AK3" s="16" t="str">
        <f t="shared" si="0"/>
        <v/>
      </c>
      <c r="AL3" s="16" t="str">
        <f t="shared" si="0"/>
        <v/>
      </c>
      <c r="AM3" s="16" t="str">
        <f t="shared" si="0"/>
        <v/>
      </c>
      <c r="AN3" s="16" t="str">
        <f t="shared" si="0"/>
        <v/>
      </c>
      <c r="AO3" s="17" t="str">
        <f t="shared" si="0"/>
        <v/>
      </c>
      <c r="AP3" s="23" t="str">
        <f t="shared" ref="AP3:AX40" si="24">IF(N3&lt;10,1,"")</f>
        <v/>
      </c>
      <c r="AQ3" s="22" t="str">
        <f t="shared" si="1"/>
        <v/>
      </c>
      <c r="AR3" s="22" t="str">
        <f t="shared" si="1"/>
        <v/>
      </c>
      <c r="AS3" s="22" t="str">
        <f t="shared" si="1"/>
        <v/>
      </c>
      <c r="AT3" s="22" t="str">
        <f t="shared" si="1"/>
        <v/>
      </c>
      <c r="AU3" s="22" t="str">
        <f t="shared" si="1"/>
        <v/>
      </c>
      <c r="AV3" s="22" t="str">
        <f t="shared" si="1"/>
        <v/>
      </c>
      <c r="AW3" s="22" t="str">
        <f t="shared" si="1"/>
        <v/>
      </c>
      <c r="AX3" s="24" t="str">
        <f t="shared" si="1"/>
        <v/>
      </c>
      <c r="AY3" s="23" t="str">
        <f t="shared" ref="AY3:BG40" si="25">IF(N3&lt;15,1,"")</f>
        <v/>
      </c>
      <c r="AZ3" s="22" t="str">
        <f t="shared" si="2"/>
        <v/>
      </c>
      <c r="BA3" s="22" t="str">
        <f t="shared" si="2"/>
        <v/>
      </c>
      <c r="BB3" s="22" t="str">
        <f t="shared" si="2"/>
        <v/>
      </c>
      <c r="BC3" s="22" t="str">
        <f t="shared" si="2"/>
        <v/>
      </c>
      <c r="BD3" s="22" t="str">
        <f t="shared" si="2"/>
        <v/>
      </c>
      <c r="BE3" s="22" t="str">
        <f t="shared" si="2"/>
        <v/>
      </c>
      <c r="BF3" s="22" t="str">
        <f t="shared" si="2"/>
        <v/>
      </c>
      <c r="BG3" s="24" t="str">
        <f t="shared" si="2"/>
        <v/>
      </c>
      <c r="BH3" s="22" t="str">
        <f t="shared" ref="BH3:BH40" si="26">IF(X3=1,"linReg",IF(Y3=1,"pls",IF(Z3=1,"enet",IF(AA3=1,"MARS",IF(AB3=1,"svm",IF(AC3=1,"rf",IF(AD3=1,"gbm",IF(AE3=1,"Cube",IF(AF3=1,"Keras",)))))))))</f>
        <v>gbm</v>
      </c>
    </row>
    <row r="4" spans="1:60" x14ac:dyDescent="0.25">
      <c r="A4" t="s">
        <v>69</v>
      </c>
      <c r="B4" t="str">
        <f t="shared" si="3"/>
        <v>gbm</v>
      </c>
      <c r="C4" s="15">
        <v>48.233860551059003</v>
      </c>
      <c r="D4" s="16">
        <v>49.580731988142603</v>
      </c>
      <c r="E4" s="16">
        <v>48.1166454288919</v>
      </c>
      <c r="F4" s="16">
        <v>46.2416421941358</v>
      </c>
      <c r="G4" s="16">
        <v>62.355687410996403</v>
      </c>
      <c r="H4" s="16">
        <v>47.2023811122721</v>
      </c>
      <c r="I4" s="16">
        <v>40.2095844497182</v>
      </c>
      <c r="J4" s="16">
        <v>47.613170623779297</v>
      </c>
      <c r="K4" s="17">
        <v>58.2951049804688</v>
      </c>
      <c r="L4" s="3" t="s">
        <v>11</v>
      </c>
      <c r="M4">
        <v>29</v>
      </c>
      <c r="N4" s="1">
        <f t="shared" si="4"/>
        <v>19.233860551059003</v>
      </c>
      <c r="O4" s="1">
        <f t="shared" si="5"/>
        <v>20.580731988142603</v>
      </c>
      <c r="P4" s="1">
        <f t="shared" si="6"/>
        <v>19.1166454288919</v>
      </c>
      <c r="Q4" s="1">
        <f t="shared" si="7"/>
        <v>17.2416421941358</v>
      </c>
      <c r="R4" s="1">
        <f t="shared" si="8"/>
        <v>33.355687410996403</v>
      </c>
      <c r="S4" s="1">
        <f t="shared" si="9"/>
        <v>18.2023811122721</v>
      </c>
      <c r="T4" s="1">
        <f t="shared" si="10"/>
        <v>11.2095844497182</v>
      </c>
      <c r="U4" s="1">
        <f t="shared" si="11"/>
        <v>18.613170623779297</v>
      </c>
      <c r="V4" s="1">
        <f t="shared" si="12"/>
        <v>29.2951049804688</v>
      </c>
      <c r="W4" s="13">
        <f t="shared" si="13"/>
        <v>11.2095844497182</v>
      </c>
      <c r="X4" s="8" t="str">
        <f t="shared" si="14"/>
        <v/>
      </c>
      <c r="Y4" s="9" t="str">
        <f t="shared" si="15"/>
        <v/>
      </c>
      <c r="Z4" s="9" t="str">
        <f t="shared" si="16"/>
        <v/>
      </c>
      <c r="AA4" s="9" t="str">
        <f t="shared" si="17"/>
        <v/>
      </c>
      <c r="AB4" s="9" t="str">
        <f t="shared" si="18"/>
        <v/>
      </c>
      <c r="AC4" s="9" t="str">
        <f t="shared" si="19"/>
        <v/>
      </c>
      <c r="AD4" s="9">
        <f t="shared" si="20"/>
        <v>1</v>
      </c>
      <c r="AE4" s="9" t="str">
        <f t="shared" si="21"/>
        <v/>
      </c>
      <c r="AF4" s="9" t="str">
        <f t="shared" si="22"/>
        <v/>
      </c>
      <c r="AG4" s="15" t="str">
        <f t="shared" si="23"/>
        <v/>
      </c>
      <c r="AH4" s="16" t="str">
        <f t="shared" si="0"/>
        <v/>
      </c>
      <c r="AI4" s="16" t="str">
        <f t="shared" si="0"/>
        <v/>
      </c>
      <c r="AJ4" s="16" t="str">
        <f t="shared" si="0"/>
        <v/>
      </c>
      <c r="AK4" s="16" t="str">
        <f t="shared" si="0"/>
        <v/>
      </c>
      <c r="AL4" s="16" t="str">
        <f t="shared" si="0"/>
        <v/>
      </c>
      <c r="AM4" s="16" t="str">
        <f t="shared" si="0"/>
        <v/>
      </c>
      <c r="AN4" s="16" t="str">
        <f t="shared" si="0"/>
        <v/>
      </c>
      <c r="AO4" s="17" t="str">
        <f t="shared" si="0"/>
        <v/>
      </c>
      <c r="AP4" s="23" t="str">
        <f t="shared" si="24"/>
        <v/>
      </c>
      <c r="AQ4" s="22" t="str">
        <f t="shared" si="1"/>
        <v/>
      </c>
      <c r="AR4" s="22" t="str">
        <f t="shared" si="1"/>
        <v/>
      </c>
      <c r="AS4" s="22" t="str">
        <f t="shared" si="1"/>
        <v/>
      </c>
      <c r="AT4" s="22" t="str">
        <f t="shared" si="1"/>
        <v/>
      </c>
      <c r="AU4" s="22" t="str">
        <f t="shared" si="1"/>
        <v/>
      </c>
      <c r="AV4" s="22" t="str">
        <f t="shared" si="1"/>
        <v/>
      </c>
      <c r="AW4" s="22" t="str">
        <f t="shared" si="1"/>
        <v/>
      </c>
      <c r="AX4" s="24" t="str">
        <f t="shared" si="1"/>
        <v/>
      </c>
      <c r="AY4" s="23" t="str">
        <f t="shared" si="25"/>
        <v/>
      </c>
      <c r="AZ4" s="22" t="str">
        <f t="shared" si="2"/>
        <v/>
      </c>
      <c r="BA4" s="22" t="str">
        <f t="shared" si="2"/>
        <v/>
      </c>
      <c r="BB4" s="22" t="str">
        <f t="shared" si="2"/>
        <v/>
      </c>
      <c r="BC4" s="22" t="str">
        <f t="shared" si="2"/>
        <v/>
      </c>
      <c r="BD4" s="22" t="str">
        <f t="shared" si="2"/>
        <v/>
      </c>
      <c r="BE4" s="22">
        <f t="shared" si="2"/>
        <v>1</v>
      </c>
      <c r="BF4" s="22" t="str">
        <f t="shared" si="2"/>
        <v/>
      </c>
      <c r="BG4" s="24" t="str">
        <f t="shared" si="2"/>
        <v/>
      </c>
      <c r="BH4" s="22" t="str">
        <f t="shared" si="26"/>
        <v>gbm</v>
      </c>
    </row>
    <row r="5" spans="1:60" x14ac:dyDescent="0.25">
      <c r="A5" t="s">
        <v>70</v>
      </c>
      <c r="B5" t="str">
        <f t="shared" si="3"/>
        <v>svm</v>
      </c>
      <c r="C5" s="15">
        <v>28.814892931977599</v>
      </c>
      <c r="D5" s="16">
        <v>30.130028181622102</v>
      </c>
      <c r="E5" s="16">
        <v>28.642181585424499</v>
      </c>
      <c r="F5" s="16">
        <v>26.739784853688001</v>
      </c>
      <c r="G5" s="16">
        <v>47.830020727322101</v>
      </c>
      <c r="H5" s="16">
        <v>23.020032645887699</v>
      </c>
      <c r="I5" s="16">
        <v>24.8311298976713</v>
      </c>
      <c r="J5" s="16">
        <v>22.933469772338899</v>
      </c>
      <c r="K5" s="17">
        <v>44.264045715332003</v>
      </c>
      <c r="L5" s="3" t="s">
        <v>11</v>
      </c>
      <c r="M5">
        <v>55</v>
      </c>
      <c r="N5" s="1">
        <f t="shared" si="4"/>
        <v>26.185107068022401</v>
      </c>
      <c r="O5" s="1">
        <f t="shared" si="5"/>
        <v>24.869971818377898</v>
      </c>
      <c r="P5" s="1">
        <f t="shared" si="6"/>
        <v>26.357818414575501</v>
      </c>
      <c r="Q5" s="1">
        <f t="shared" si="7"/>
        <v>28.260215146311999</v>
      </c>
      <c r="R5" s="1">
        <f t="shared" si="8"/>
        <v>7.1699792726778995</v>
      </c>
      <c r="S5" s="1">
        <f t="shared" si="9"/>
        <v>31.979967354112301</v>
      </c>
      <c r="T5" s="1">
        <f t="shared" si="10"/>
        <v>30.1688701023287</v>
      </c>
      <c r="U5" s="1">
        <f t="shared" si="11"/>
        <v>32.066530227661104</v>
      </c>
      <c r="V5" s="1">
        <f t="shared" si="12"/>
        <v>10.735954284667997</v>
      </c>
      <c r="W5" s="13">
        <f t="shared" si="13"/>
        <v>7.1699792726778995</v>
      </c>
      <c r="X5" s="8" t="str">
        <f t="shared" si="14"/>
        <v/>
      </c>
      <c r="Y5" s="9" t="str">
        <f t="shared" si="15"/>
        <v/>
      </c>
      <c r="Z5" s="9" t="str">
        <f t="shared" si="16"/>
        <v/>
      </c>
      <c r="AA5" s="9" t="str">
        <f t="shared" si="17"/>
        <v/>
      </c>
      <c r="AB5" s="9">
        <f t="shared" si="18"/>
        <v>1</v>
      </c>
      <c r="AC5" s="9" t="str">
        <f t="shared" si="19"/>
        <v/>
      </c>
      <c r="AD5" s="9" t="str">
        <f t="shared" si="20"/>
        <v/>
      </c>
      <c r="AE5" s="9" t="str">
        <f t="shared" si="21"/>
        <v/>
      </c>
      <c r="AF5" s="9" t="str">
        <f t="shared" si="22"/>
        <v/>
      </c>
      <c r="AG5" s="15" t="str">
        <f t="shared" si="23"/>
        <v/>
      </c>
      <c r="AH5" s="16" t="str">
        <f t="shared" si="0"/>
        <v/>
      </c>
      <c r="AI5" s="16" t="str">
        <f t="shared" si="0"/>
        <v/>
      </c>
      <c r="AJ5" s="16" t="str">
        <f t="shared" si="0"/>
        <v/>
      </c>
      <c r="AK5" s="16" t="str">
        <f t="shared" si="0"/>
        <v/>
      </c>
      <c r="AL5" s="16" t="str">
        <f t="shared" si="0"/>
        <v/>
      </c>
      <c r="AM5" s="16" t="str">
        <f t="shared" si="0"/>
        <v/>
      </c>
      <c r="AN5" s="16" t="str">
        <f t="shared" si="0"/>
        <v/>
      </c>
      <c r="AO5" s="17" t="str">
        <f t="shared" si="0"/>
        <v/>
      </c>
      <c r="AP5" s="23" t="str">
        <f t="shared" si="24"/>
        <v/>
      </c>
      <c r="AQ5" s="22" t="str">
        <f t="shared" si="1"/>
        <v/>
      </c>
      <c r="AR5" s="22" t="str">
        <f t="shared" si="1"/>
        <v/>
      </c>
      <c r="AS5" s="22" t="str">
        <f t="shared" si="1"/>
        <v/>
      </c>
      <c r="AT5" s="22">
        <f t="shared" si="1"/>
        <v>1</v>
      </c>
      <c r="AU5" s="22" t="str">
        <f t="shared" si="1"/>
        <v/>
      </c>
      <c r="AV5" s="22" t="str">
        <f t="shared" si="1"/>
        <v/>
      </c>
      <c r="AW5" s="22" t="str">
        <f t="shared" si="1"/>
        <v/>
      </c>
      <c r="AX5" s="24" t="str">
        <f t="shared" si="1"/>
        <v/>
      </c>
      <c r="AY5" s="23" t="str">
        <f t="shared" si="25"/>
        <v/>
      </c>
      <c r="AZ5" s="22" t="str">
        <f t="shared" si="2"/>
        <v/>
      </c>
      <c r="BA5" s="22" t="str">
        <f t="shared" si="2"/>
        <v/>
      </c>
      <c r="BB5" s="22" t="str">
        <f t="shared" si="2"/>
        <v/>
      </c>
      <c r="BC5" s="22">
        <f t="shared" si="2"/>
        <v>1</v>
      </c>
      <c r="BD5" s="22" t="str">
        <f t="shared" si="2"/>
        <v/>
      </c>
      <c r="BE5" s="22" t="str">
        <f t="shared" si="2"/>
        <v/>
      </c>
      <c r="BF5" s="22" t="str">
        <f t="shared" si="2"/>
        <v/>
      </c>
      <c r="BG5" s="24">
        <f t="shared" si="2"/>
        <v>1</v>
      </c>
      <c r="BH5" s="22" t="str">
        <f t="shared" si="26"/>
        <v>svm</v>
      </c>
    </row>
    <row r="6" spans="1:60" x14ac:dyDescent="0.25">
      <c r="A6" t="s">
        <v>71</v>
      </c>
      <c r="B6" t="str">
        <f t="shared" si="3"/>
        <v/>
      </c>
      <c r="C6" s="15">
        <v>3.7687721086526702</v>
      </c>
      <c r="D6" s="16">
        <v>2.82206433759483</v>
      </c>
      <c r="E6" s="16">
        <v>3.9068374207750001</v>
      </c>
      <c r="F6" s="16">
        <v>25.5815338364757</v>
      </c>
      <c r="G6" s="16">
        <v>8.1506349670759004</v>
      </c>
      <c r="H6" s="16">
        <v>20.146639309102799</v>
      </c>
      <c r="I6" s="16">
        <v>23.6380745446302</v>
      </c>
      <c r="J6" s="16">
        <v>19.7203693389893</v>
      </c>
      <c r="K6" s="17">
        <v>19.2961750030518</v>
      </c>
      <c r="L6" s="3" t="s">
        <v>55</v>
      </c>
      <c r="M6">
        <v>-10</v>
      </c>
      <c r="N6" s="1" t="str">
        <f t="shared" si="4"/>
        <v/>
      </c>
      <c r="O6" s="1" t="str">
        <f t="shared" si="5"/>
        <v/>
      </c>
      <c r="P6" s="1" t="str">
        <f t="shared" si="6"/>
        <v/>
      </c>
      <c r="Q6" s="1" t="str">
        <f t="shared" si="7"/>
        <v/>
      </c>
      <c r="R6" s="1" t="str">
        <f t="shared" si="8"/>
        <v/>
      </c>
      <c r="S6" s="1" t="str">
        <f t="shared" si="9"/>
        <v/>
      </c>
      <c r="T6" s="1" t="str">
        <f t="shared" si="10"/>
        <v/>
      </c>
      <c r="U6" s="1" t="str">
        <f t="shared" si="11"/>
        <v/>
      </c>
      <c r="V6" s="1" t="str">
        <f t="shared" si="12"/>
        <v/>
      </c>
      <c r="W6" s="13">
        <f t="shared" si="13"/>
        <v>0</v>
      </c>
      <c r="X6" s="8" t="str">
        <f t="shared" si="14"/>
        <v/>
      </c>
      <c r="Y6" s="9" t="str">
        <f t="shared" si="15"/>
        <v/>
      </c>
      <c r="Z6" s="9" t="str">
        <f t="shared" si="16"/>
        <v/>
      </c>
      <c r="AA6" s="9" t="str">
        <f t="shared" si="17"/>
        <v/>
      </c>
      <c r="AB6" s="9" t="str">
        <f t="shared" si="18"/>
        <v/>
      </c>
      <c r="AC6" s="9" t="str">
        <f t="shared" si="19"/>
        <v/>
      </c>
      <c r="AD6" s="9" t="str">
        <f t="shared" si="20"/>
        <v/>
      </c>
      <c r="AE6" s="9" t="str">
        <f t="shared" si="21"/>
        <v/>
      </c>
      <c r="AF6" s="9" t="str">
        <f t="shared" si="22"/>
        <v/>
      </c>
      <c r="AG6" s="15" t="str">
        <f t="shared" si="23"/>
        <v/>
      </c>
      <c r="AH6" s="16" t="str">
        <f t="shared" si="0"/>
        <v/>
      </c>
      <c r="AI6" s="16" t="str">
        <f t="shared" si="0"/>
        <v/>
      </c>
      <c r="AJ6" s="16" t="str">
        <f t="shared" si="0"/>
        <v/>
      </c>
      <c r="AK6" s="16" t="str">
        <f t="shared" si="0"/>
        <v/>
      </c>
      <c r="AL6" s="16" t="str">
        <f t="shared" si="0"/>
        <v/>
      </c>
      <c r="AM6" s="16" t="str">
        <f t="shared" si="0"/>
        <v/>
      </c>
      <c r="AN6" s="16" t="str">
        <f t="shared" si="0"/>
        <v/>
      </c>
      <c r="AO6" s="17" t="str">
        <f t="shared" si="0"/>
        <v/>
      </c>
      <c r="AP6" s="23" t="str">
        <f t="shared" si="24"/>
        <v/>
      </c>
      <c r="AQ6" s="22" t="str">
        <f t="shared" si="1"/>
        <v/>
      </c>
      <c r="AR6" s="22" t="str">
        <f t="shared" si="1"/>
        <v/>
      </c>
      <c r="AS6" s="22" t="str">
        <f t="shared" si="1"/>
        <v/>
      </c>
      <c r="AT6" s="22" t="str">
        <f t="shared" si="1"/>
        <v/>
      </c>
      <c r="AU6" s="22" t="str">
        <f t="shared" si="1"/>
        <v/>
      </c>
      <c r="AV6" s="22" t="str">
        <f t="shared" si="1"/>
        <v/>
      </c>
      <c r="AW6" s="22" t="str">
        <f t="shared" si="1"/>
        <v/>
      </c>
      <c r="AX6" s="24" t="str">
        <f t="shared" si="1"/>
        <v/>
      </c>
      <c r="AY6" s="23" t="str">
        <f t="shared" si="25"/>
        <v/>
      </c>
      <c r="AZ6" s="22" t="str">
        <f t="shared" si="2"/>
        <v/>
      </c>
      <c r="BA6" s="22" t="str">
        <f t="shared" si="2"/>
        <v/>
      </c>
      <c r="BB6" s="22" t="str">
        <f t="shared" si="2"/>
        <v/>
      </c>
      <c r="BC6" s="22" t="str">
        <f t="shared" si="2"/>
        <v/>
      </c>
      <c r="BD6" s="22" t="str">
        <f t="shared" si="2"/>
        <v/>
      </c>
      <c r="BE6" s="22" t="str">
        <f t="shared" si="2"/>
        <v/>
      </c>
      <c r="BF6" s="22" t="str">
        <f t="shared" si="2"/>
        <v/>
      </c>
      <c r="BG6" s="24" t="str">
        <f t="shared" si="2"/>
        <v/>
      </c>
      <c r="BH6" s="22">
        <f t="shared" si="26"/>
        <v>0</v>
      </c>
    </row>
    <row r="7" spans="1:60" x14ac:dyDescent="0.25">
      <c r="A7" t="s">
        <v>72</v>
      </c>
      <c r="B7" t="str">
        <f t="shared" si="3"/>
        <v/>
      </c>
      <c r="C7" s="15">
        <v>38.5962610954941</v>
      </c>
      <c r="D7" s="16">
        <v>38.772871955738303</v>
      </c>
      <c r="E7" s="16">
        <v>38.708203983713801</v>
      </c>
      <c r="F7" s="16">
        <v>42.1217372146535</v>
      </c>
      <c r="G7" s="16">
        <v>48.914724587423997</v>
      </c>
      <c r="H7" s="16">
        <v>43.367864264033699</v>
      </c>
      <c r="I7" s="16">
        <v>39.141936618703099</v>
      </c>
      <c r="J7" s="16">
        <v>38.792568206787102</v>
      </c>
      <c r="K7" s="17">
        <v>58.582317352294901</v>
      </c>
      <c r="L7" s="3" t="s">
        <v>10</v>
      </c>
      <c r="M7">
        <v>-25</v>
      </c>
      <c r="N7" s="1" t="str">
        <f t="shared" si="4"/>
        <v/>
      </c>
      <c r="O7" s="1" t="str">
        <f t="shared" si="5"/>
        <v/>
      </c>
      <c r="P7" s="1" t="str">
        <f t="shared" si="6"/>
        <v/>
      </c>
      <c r="Q7" s="1" t="str">
        <f t="shared" si="7"/>
        <v/>
      </c>
      <c r="R7" s="1" t="str">
        <f t="shared" si="8"/>
        <v/>
      </c>
      <c r="S7" s="1" t="str">
        <f t="shared" si="9"/>
        <v/>
      </c>
      <c r="T7" s="1" t="str">
        <f t="shared" si="10"/>
        <v/>
      </c>
      <c r="U7" s="1" t="str">
        <f t="shared" si="11"/>
        <v/>
      </c>
      <c r="V7" s="1" t="str">
        <f t="shared" si="12"/>
        <v/>
      </c>
      <c r="W7" s="13">
        <f t="shared" si="13"/>
        <v>0</v>
      </c>
      <c r="X7" s="8" t="str">
        <f t="shared" si="14"/>
        <v/>
      </c>
      <c r="Y7" s="9" t="str">
        <f t="shared" si="15"/>
        <v/>
      </c>
      <c r="Z7" s="9" t="str">
        <f t="shared" si="16"/>
        <v/>
      </c>
      <c r="AA7" s="9" t="str">
        <f t="shared" si="17"/>
        <v/>
      </c>
      <c r="AB7" s="9" t="str">
        <f t="shared" si="18"/>
        <v/>
      </c>
      <c r="AC7" s="9" t="str">
        <f t="shared" si="19"/>
        <v/>
      </c>
      <c r="AD7" s="9" t="str">
        <f t="shared" si="20"/>
        <v/>
      </c>
      <c r="AE7" s="9" t="str">
        <f t="shared" si="21"/>
        <v/>
      </c>
      <c r="AF7" s="9" t="str">
        <f t="shared" si="22"/>
        <v/>
      </c>
      <c r="AG7" s="15" t="str">
        <f t="shared" si="23"/>
        <v/>
      </c>
      <c r="AH7" s="16" t="str">
        <f t="shared" si="0"/>
        <v/>
      </c>
      <c r="AI7" s="16" t="str">
        <f t="shared" si="0"/>
        <v/>
      </c>
      <c r="AJ7" s="16" t="str">
        <f t="shared" si="0"/>
        <v/>
      </c>
      <c r="AK7" s="16" t="str">
        <f t="shared" si="0"/>
        <v/>
      </c>
      <c r="AL7" s="16" t="str">
        <f t="shared" si="0"/>
        <v/>
      </c>
      <c r="AM7" s="16" t="str">
        <f t="shared" si="0"/>
        <v/>
      </c>
      <c r="AN7" s="16" t="str">
        <f t="shared" si="0"/>
        <v/>
      </c>
      <c r="AO7" s="17" t="str">
        <f t="shared" si="0"/>
        <v/>
      </c>
      <c r="AP7" s="23" t="str">
        <f t="shared" si="24"/>
        <v/>
      </c>
      <c r="AQ7" s="22" t="str">
        <f t="shared" si="1"/>
        <v/>
      </c>
      <c r="AR7" s="22" t="str">
        <f t="shared" si="1"/>
        <v/>
      </c>
      <c r="AS7" s="22" t="str">
        <f t="shared" si="1"/>
        <v/>
      </c>
      <c r="AT7" s="22" t="str">
        <f t="shared" si="1"/>
        <v/>
      </c>
      <c r="AU7" s="22" t="str">
        <f t="shared" si="1"/>
        <v/>
      </c>
      <c r="AV7" s="22" t="str">
        <f t="shared" si="1"/>
        <v/>
      </c>
      <c r="AW7" s="22" t="str">
        <f t="shared" si="1"/>
        <v/>
      </c>
      <c r="AX7" s="24" t="str">
        <f t="shared" si="1"/>
        <v/>
      </c>
      <c r="AY7" s="23" t="str">
        <f t="shared" si="25"/>
        <v/>
      </c>
      <c r="AZ7" s="22" t="str">
        <f t="shared" si="2"/>
        <v/>
      </c>
      <c r="BA7" s="22" t="str">
        <f t="shared" si="2"/>
        <v/>
      </c>
      <c r="BB7" s="22" t="str">
        <f t="shared" si="2"/>
        <v/>
      </c>
      <c r="BC7" s="22" t="str">
        <f t="shared" si="2"/>
        <v/>
      </c>
      <c r="BD7" s="22" t="str">
        <f t="shared" si="2"/>
        <v/>
      </c>
      <c r="BE7" s="22" t="str">
        <f t="shared" si="2"/>
        <v/>
      </c>
      <c r="BF7" s="22" t="str">
        <f t="shared" si="2"/>
        <v/>
      </c>
      <c r="BG7" s="24" t="str">
        <f t="shared" si="2"/>
        <v/>
      </c>
      <c r="BH7" s="22">
        <f t="shared" si="26"/>
        <v>0</v>
      </c>
    </row>
    <row r="8" spans="1:60" x14ac:dyDescent="0.25">
      <c r="A8" t="s">
        <v>73</v>
      </c>
      <c r="B8" t="str">
        <f t="shared" si="3"/>
        <v/>
      </c>
      <c r="C8" s="15">
        <v>23.773960703537401</v>
      </c>
      <c r="D8" s="16">
        <v>24.761572584627601</v>
      </c>
      <c r="E8" s="16">
        <v>23.6397612901551</v>
      </c>
      <c r="F8" s="16">
        <v>26.950375947726599</v>
      </c>
      <c r="G8" s="16">
        <v>20.733492990282201</v>
      </c>
      <c r="H8" s="16">
        <v>20.784589196571599</v>
      </c>
      <c r="I8" s="16">
        <v>23.802390508545699</v>
      </c>
      <c r="J8" s="16">
        <v>23.5176696777344</v>
      </c>
      <c r="K8" s="17">
        <v>42.226860046386697</v>
      </c>
      <c r="L8" s="3" t="s">
        <v>10</v>
      </c>
      <c r="M8">
        <v>17</v>
      </c>
      <c r="N8" s="1" t="str">
        <f t="shared" si="4"/>
        <v/>
      </c>
      <c r="O8" s="1" t="str">
        <f t="shared" si="5"/>
        <v/>
      </c>
      <c r="P8" s="1" t="str">
        <f t="shared" si="6"/>
        <v/>
      </c>
      <c r="Q8" s="1" t="str">
        <f t="shared" si="7"/>
        <v/>
      </c>
      <c r="R8" s="1" t="str">
        <f t="shared" si="8"/>
        <v/>
      </c>
      <c r="S8" s="1" t="str">
        <f t="shared" si="9"/>
        <v/>
      </c>
      <c r="T8" s="1" t="str">
        <f t="shared" si="10"/>
        <v/>
      </c>
      <c r="U8" s="1" t="str">
        <f t="shared" si="11"/>
        <v/>
      </c>
      <c r="V8" s="1" t="str">
        <f t="shared" si="12"/>
        <v/>
      </c>
      <c r="W8" s="13">
        <f t="shared" si="13"/>
        <v>0</v>
      </c>
      <c r="X8" s="8" t="str">
        <f t="shared" si="14"/>
        <v/>
      </c>
      <c r="Y8" s="9" t="str">
        <f t="shared" si="15"/>
        <v/>
      </c>
      <c r="Z8" s="9" t="str">
        <f t="shared" si="16"/>
        <v/>
      </c>
      <c r="AA8" s="9" t="str">
        <f t="shared" si="17"/>
        <v/>
      </c>
      <c r="AB8" s="9" t="str">
        <f t="shared" si="18"/>
        <v/>
      </c>
      <c r="AC8" s="9" t="str">
        <f t="shared" si="19"/>
        <v/>
      </c>
      <c r="AD8" s="9" t="str">
        <f t="shared" si="20"/>
        <v/>
      </c>
      <c r="AE8" s="9" t="str">
        <f t="shared" si="21"/>
        <v/>
      </c>
      <c r="AF8" s="9" t="str">
        <f t="shared" si="22"/>
        <v/>
      </c>
      <c r="AG8" s="15" t="str">
        <f t="shared" si="23"/>
        <v/>
      </c>
      <c r="AH8" s="16" t="str">
        <f t="shared" si="0"/>
        <v/>
      </c>
      <c r="AI8" s="16" t="str">
        <f t="shared" si="0"/>
        <v/>
      </c>
      <c r="AJ8" s="16" t="str">
        <f t="shared" si="0"/>
        <v/>
      </c>
      <c r="AK8" s="16" t="str">
        <f t="shared" si="0"/>
        <v/>
      </c>
      <c r="AL8" s="16" t="str">
        <f t="shared" si="0"/>
        <v/>
      </c>
      <c r="AM8" s="16" t="str">
        <f t="shared" si="0"/>
        <v/>
      </c>
      <c r="AN8" s="16" t="str">
        <f t="shared" si="0"/>
        <v/>
      </c>
      <c r="AO8" s="17" t="str">
        <f t="shared" si="0"/>
        <v/>
      </c>
      <c r="AP8" s="23" t="str">
        <f t="shared" si="24"/>
        <v/>
      </c>
      <c r="AQ8" s="22" t="str">
        <f t="shared" si="1"/>
        <v/>
      </c>
      <c r="AR8" s="22" t="str">
        <f t="shared" si="1"/>
        <v/>
      </c>
      <c r="AS8" s="22" t="str">
        <f t="shared" si="1"/>
        <v/>
      </c>
      <c r="AT8" s="22" t="str">
        <f t="shared" si="1"/>
        <v/>
      </c>
      <c r="AU8" s="22" t="str">
        <f t="shared" si="1"/>
        <v/>
      </c>
      <c r="AV8" s="22" t="str">
        <f t="shared" si="1"/>
        <v/>
      </c>
      <c r="AW8" s="22" t="str">
        <f t="shared" si="1"/>
        <v/>
      </c>
      <c r="AX8" s="24" t="str">
        <f t="shared" si="1"/>
        <v/>
      </c>
      <c r="AY8" s="23" t="str">
        <f t="shared" si="25"/>
        <v/>
      </c>
      <c r="AZ8" s="22" t="str">
        <f t="shared" si="2"/>
        <v/>
      </c>
      <c r="BA8" s="22" t="str">
        <f t="shared" si="2"/>
        <v/>
      </c>
      <c r="BB8" s="22" t="str">
        <f t="shared" si="2"/>
        <v/>
      </c>
      <c r="BC8" s="22" t="str">
        <f t="shared" si="2"/>
        <v/>
      </c>
      <c r="BD8" s="22" t="str">
        <f t="shared" si="2"/>
        <v/>
      </c>
      <c r="BE8" s="22" t="str">
        <f t="shared" si="2"/>
        <v/>
      </c>
      <c r="BF8" s="22" t="str">
        <f t="shared" si="2"/>
        <v/>
      </c>
      <c r="BG8" s="24" t="str">
        <f t="shared" si="2"/>
        <v/>
      </c>
      <c r="BH8" s="22">
        <f t="shared" si="26"/>
        <v>0</v>
      </c>
    </row>
    <row r="9" spans="1:60" x14ac:dyDescent="0.25">
      <c r="A9" t="s">
        <v>74</v>
      </c>
      <c r="B9" t="str">
        <f t="shared" si="3"/>
        <v>svm</v>
      </c>
      <c r="C9" s="15">
        <v>30.615961290217399</v>
      </c>
      <c r="D9" s="16">
        <v>30.262518359124702</v>
      </c>
      <c r="E9" s="16">
        <v>30.691140597184202</v>
      </c>
      <c r="F9" s="16">
        <v>22.596273934512901</v>
      </c>
      <c r="G9" s="16">
        <v>37.3585511184762</v>
      </c>
      <c r="H9" s="16">
        <v>31.1083957549091</v>
      </c>
      <c r="I9" s="16">
        <v>30.9708182130308</v>
      </c>
      <c r="J9" s="16">
        <v>31.281370162963899</v>
      </c>
      <c r="K9" s="17">
        <v>26.547334671020501</v>
      </c>
      <c r="L9" s="3" t="s">
        <v>11</v>
      </c>
      <c r="M9">
        <v>43</v>
      </c>
      <c r="N9" s="1">
        <f t="shared" si="4"/>
        <v>12.384038709782601</v>
      </c>
      <c r="O9" s="1">
        <f t="shared" si="5"/>
        <v>12.737481640875298</v>
      </c>
      <c r="P9" s="1">
        <f t="shared" si="6"/>
        <v>12.308859402815798</v>
      </c>
      <c r="Q9" s="1">
        <f t="shared" si="7"/>
        <v>20.403726065487099</v>
      </c>
      <c r="R9" s="1">
        <f t="shared" si="8"/>
        <v>5.6414488815238002</v>
      </c>
      <c r="S9" s="1">
        <f t="shared" si="9"/>
        <v>11.8916042450909</v>
      </c>
      <c r="T9" s="1">
        <f t="shared" si="10"/>
        <v>12.0291817869692</v>
      </c>
      <c r="U9" s="1">
        <f t="shared" si="11"/>
        <v>11.718629837036101</v>
      </c>
      <c r="V9" s="1">
        <f t="shared" si="12"/>
        <v>16.452665328979499</v>
      </c>
      <c r="W9" s="13">
        <f t="shared" si="13"/>
        <v>5.6414488815238002</v>
      </c>
      <c r="X9" s="8" t="str">
        <f t="shared" si="14"/>
        <v/>
      </c>
      <c r="Y9" s="9" t="str">
        <f t="shared" si="15"/>
        <v/>
      </c>
      <c r="Z9" s="9" t="str">
        <f t="shared" si="16"/>
        <v/>
      </c>
      <c r="AA9" s="9" t="str">
        <f t="shared" si="17"/>
        <v/>
      </c>
      <c r="AB9" s="9">
        <f t="shared" si="18"/>
        <v>1</v>
      </c>
      <c r="AC9" s="9" t="str">
        <f t="shared" si="19"/>
        <v/>
      </c>
      <c r="AD9" s="9" t="str">
        <f t="shared" si="20"/>
        <v/>
      </c>
      <c r="AE9" s="9" t="str">
        <f t="shared" si="21"/>
        <v/>
      </c>
      <c r="AF9" s="9" t="str">
        <f t="shared" si="22"/>
        <v/>
      </c>
      <c r="AG9" s="15" t="str">
        <f t="shared" si="23"/>
        <v/>
      </c>
      <c r="AH9" s="16" t="str">
        <f t="shared" si="0"/>
        <v/>
      </c>
      <c r="AI9" s="16" t="str">
        <f t="shared" si="0"/>
        <v/>
      </c>
      <c r="AJ9" s="16" t="str">
        <f t="shared" si="0"/>
        <v/>
      </c>
      <c r="AK9" s="16" t="str">
        <f t="shared" si="0"/>
        <v/>
      </c>
      <c r="AL9" s="16" t="str">
        <f t="shared" si="0"/>
        <v/>
      </c>
      <c r="AM9" s="16" t="str">
        <f t="shared" si="0"/>
        <v/>
      </c>
      <c r="AN9" s="16" t="str">
        <f t="shared" si="0"/>
        <v/>
      </c>
      <c r="AO9" s="17" t="str">
        <f t="shared" si="0"/>
        <v/>
      </c>
      <c r="AP9" s="23" t="str">
        <f t="shared" si="24"/>
        <v/>
      </c>
      <c r="AQ9" s="22" t="str">
        <f t="shared" si="1"/>
        <v/>
      </c>
      <c r="AR9" s="22" t="str">
        <f t="shared" si="1"/>
        <v/>
      </c>
      <c r="AS9" s="22" t="str">
        <f t="shared" si="1"/>
        <v/>
      </c>
      <c r="AT9" s="22">
        <f t="shared" si="1"/>
        <v>1</v>
      </c>
      <c r="AU9" s="22" t="str">
        <f t="shared" si="1"/>
        <v/>
      </c>
      <c r="AV9" s="22" t="str">
        <f t="shared" si="1"/>
        <v/>
      </c>
      <c r="AW9" s="22" t="str">
        <f t="shared" si="1"/>
        <v/>
      </c>
      <c r="AX9" s="24" t="str">
        <f t="shared" si="1"/>
        <v/>
      </c>
      <c r="AY9" s="23">
        <f t="shared" si="25"/>
        <v>1</v>
      </c>
      <c r="AZ9" s="22">
        <f t="shared" si="2"/>
        <v>1</v>
      </c>
      <c r="BA9" s="22">
        <f t="shared" si="2"/>
        <v>1</v>
      </c>
      <c r="BB9" s="22" t="str">
        <f t="shared" si="2"/>
        <v/>
      </c>
      <c r="BC9" s="22">
        <f t="shared" si="2"/>
        <v>1</v>
      </c>
      <c r="BD9" s="22">
        <f t="shared" si="2"/>
        <v>1</v>
      </c>
      <c r="BE9" s="22">
        <f t="shared" si="2"/>
        <v>1</v>
      </c>
      <c r="BF9" s="22">
        <f t="shared" si="2"/>
        <v>1</v>
      </c>
      <c r="BG9" s="24" t="str">
        <f t="shared" si="2"/>
        <v/>
      </c>
      <c r="BH9" s="22" t="str">
        <f t="shared" si="26"/>
        <v>svm</v>
      </c>
    </row>
    <row r="10" spans="1:60" x14ac:dyDescent="0.25">
      <c r="A10" t="s">
        <v>75</v>
      </c>
      <c r="B10" t="str">
        <f t="shared" si="3"/>
        <v/>
      </c>
      <c r="C10" s="15">
        <v>14.4350450862076</v>
      </c>
      <c r="D10" s="16">
        <v>14.1054247570938</v>
      </c>
      <c r="E10" s="16">
        <v>14.544111873904299</v>
      </c>
      <c r="F10" s="16">
        <v>24.107396178205502</v>
      </c>
      <c r="G10" s="16">
        <v>22.343593897721998</v>
      </c>
      <c r="H10" s="16">
        <v>21.7892856203338</v>
      </c>
      <c r="I10" s="16">
        <v>20.1181772642718</v>
      </c>
      <c r="J10" s="16">
        <v>15.6309700012207</v>
      </c>
      <c r="K10" s="17">
        <v>24.875066757202099</v>
      </c>
      <c r="L10" s="3" t="s">
        <v>56</v>
      </c>
      <c r="M10">
        <v>-18</v>
      </c>
      <c r="N10" s="1" t="str">
        <f t="shared" si="4"/>
        <v/>
      </c>
      <c r="O10" s="1" t="str">
        <f t="shared" si="5"/>
        <v/>
      </c>
      <c r="P10" s="1" t="str">
        <f t="shared" si="6"/>
        <v/>
      </c>
      <c r="Q10" s="1" t="str">
        <f t="shared" si="7"/>
        <v/>
      </c>
      <c r="R10" s="1" t="str">
        <f t="shared" si="8"/>
        <v/>
      </c>
      <c r="S10" s="1" t="str">
        <f t="shared" si="9"/>
        <v/>
      </c>
      <c r="T10" s="1" t="str">
        <f t="shared" si="10"/>
        <v/>
      </c>
      <c r="U10" s="1" t="str">
        <f t="shared" si="11"/>
        <v/>
      </c>
      <c r="V10" s="1" t="str">
        <f t="shared" si="12"/>
        <v/>
      </c>
      <c r="W10" s="13">
        <f t="shared" si="13"/>
        <v>0</v>
      </c>
      <c r="X10" s="8" t="str">
        <f t="shared" si="14"/>
        <v/>
      </c>
      <c r="Y10" s="9" t="str">
        <f t="shared" si="15"/>
        <v/>
      </c>
      <c r="Z10" s="9" t="str">
        <f t="shared" si="16"/>
        <v/>
      </c>
      <c r="AA10" s="9" t="str">
        <f t="shared" si="17"/>
        <v/>
      </c>
      <c r="AB10" s="9" t="str">
        <f t="shared" si="18"/>
        <v/>
      </c>
      <c r="AC10" s="9" t="str">
        <f t="shared" si="19"/>
        <v/>
      </c>
      <c r="AD10" s="9" t="str">
        <f t="shared" si="20"/>
        <v/>
      </c>
      <c r="AE10" s="9" t="str">
        <f t="shared" si="21"/>
        <v/>
      </c>
      <c r="AF10" s="9" t="str">
        <f t="shared" si="22"/>
        <v/>
      </c>
      <c r="AG10" s="15" t="str">
        <f t="shared" si="23"/>
        <v/>
      </c>
      <c r="AH10" s="16" t="str">
        <f t="shared" si="0"/>
        <v/>
      </c>
      <c r="AI10" s="16" t="str">
        <f t="shared" si="0"/>
        <v/>
      </c>
      <c r="AJ10" s="16" t="str">
        <f t="shared" si="0"/>
        <v/>
      </c>
      <c r="AK10" s="16" t="str">
        <f t="shared" si="0"/>
        <v/>
      </c>
      <c r="AL10" s="16" t="str">
        <f t="shared" si="0"/>
        <v/>
      </c>
      <c r="AM10" s="16" t="str">
        <f t="shared" si="0"/>
        <v/>
      </c>
      <c r="AN10" s="16" t="str">
        <f t="shared" si="0"/>
        <v/>
      </c>
      <c r="AO10" s="17" t="str">
        <f t="shared" si="0"/>
        <v/>
      </c>
      <c r="AP10" s="23" t="str">
        <f t="shared" si="24"/>
        <v/>
      </c>
      <c r="AQ10" s="22" t="str">
        <f t="shared" si="1"/>
        <v/>
      </c>
      <c r="AR10" s="22" t="str">
        <f t="shared" si="1"/>
        <v/>
      </c>
      <c r="AS10" s="22" t="str">
        <f t="shared" si="1"/>
        <v/>
      </c>
      <c r="AT10" s="22" t="str">
        <f t="shared" si="1"/>
        <v/>
      </c>
      <c r="AU10" s="22" t="str">
        <f t="shared" si="1"/>
        <v/>
      </c>
      <c r="AV10" s="22" t="str">
        <f t="shared" si="1"/>
        <v/>
      </c>
      <c r="AW10" s="22" t="str">
        <f t="shared" si="1"/>
        <v/>
      </c>
      <c r="AX10" s="24" t="str">
        <f t="shared" si="1"/>
        <v/>
      </c>
      <c r="AY10" s="23" t="str">
        <f t="shared" si="25"/>
        <v/>
      </c>
      <c r="AZ10" s="22" t="str">
        <f t="shared" si="2"/>
        <v/>
      </c>
      <c r="BA10" s="22" t="str">
        <f t="shared" si="2"/>
        <v/>
      </c>
      <c r="BB10" s="22" t="str">
        <f t="shared" si="2"/>
        <v/>
      </c>
      <c r="BC10" s="22" t="str">
        <f t="shared" si="2"/>
        <v/>
      </c>
      <c r="BD10" s="22" t="str">
        <f t="shared" si="2"/>
        <v/>
      </c>
      <c r="BE10" s="22" t="str">
        <f t="shared" si="2"/>
        <v/>
      </c>
      <c r="BF10" s="22" t="str">
        <f t="shared" si="2"/>
        <v/>
      </c>
      <c r="BG10" s="24" t="str">
        <f t="shared" si="2"/>
        <v/>
      </c>
      <c r="BH10" s="22">
        <f t="shared" si="26"/>
        <v>0</v>
      </c>
    </row>
    <row r="11" spans="1:60" x14ac:dyDescent="0.25">
      <c r="A11" t="s">
        <v>76</v>
      </c>
      <c r="B11" t="str">
        <f t="shared" si="3"/>
        <v>enet</v>
      </c>
      <c r="C11" s="15">
        <v>55.614863571247</v>
      </c>
      <c r="D11" s="16">
        <v>56.7913280285537</v>
      </c>
      <c r="E11" s="16">
        <v>55.512630626626802</v>
      </c>
      <c r="F11" s="16">
        <v>54.210202212016704</v>
      </c>
      <c r="G11" s="16">
        <v>35.139245405849302</v>
      </c>
      <c r="H11" s="16">
        <v>42.405598000450098</v>
      </c>
      <c r="I11" s="16">
        <v>48.621203520299503</v>
      </c>
      <c r="J11" s="16">
        <v>46.926872253417997</v>
      </c>
      <c r="K11" s="17">
        <v>48.230911254882798</v>
      </c>
      <c r="L11" s="3" t="s">
        <v>11</v>
      </c>
      <c r="M11">
        <v>55</v>
      </c>
      <c r="N11" s="1">
        <f t="shared" si="4"/>
        <v>0.61486357124699964</v>
      </c>
      <c r="O11" s="1">
        <f t="shared" si="5"/>
        <v>1.7913280285536999</v>
      </c>
      <c r="P11" s="1">
        <f t="shared" si="6"/>
        <v>0.5126306266268017</v>
      </c>
      <c r="Q11" s="1">
        <f t="shared" si="7"/>
        <v>0.78979778798329647</v>
      </c>
      <c r="R11" s="1">
        <f t="shared" si="8"/>
        <v>19.860754594150698</v>
      </c>
      <c r="S11" s="1">
        <f t="shared" si="9"/>
        <v>12.594401999549902</v>
      </c>
      <c r="T11" s="1">
        <f t="shared" si="10"/>
        <v>6.3787964797004975</v>
      </c>
      <c r="U11" s="1">
        <f t="shared" si="11"/>
        <v>8.0731277465820028</v>
      </c>
      <c r="V11" s="1">
        <f t="shared" si="12"/>
        <v>6.7690887451172017</v>
      </c>
      <c r="W11" s="13">
        <f t="shared" si="13"/>
        <v>0.5126306266268017</v>
      </c>
      <c r="X11" s="8" t="str">
        <f t="shared" si="14"/>
        <v/>
      </c>
      <c r="Y11" s="9" t="str">
        <f t="shared" si="15"/>
        <v/>
      </c>
      <c r="Z11" s="9">
        <f t="shared" si="16"/>
        <v>1</v>
      </c>
      <c r="AA11" s="9" t="str">
        <f t="shared" si="17"/>
        <v/>
      </c>
      <c r="AB11" s="9" t="str">
        <f t="shared" si="18"/>
        <v/>
      </c>
      <c r="AC11" s="9" t="str">
        <f t="shared" si="19"/>
        <v/>
      </c>
      <c r="AD11" s="9" t="str">
        <f t="shared" si="20"/>
        <v/>
      </c>
      <c r="AE11" s="9" t="str">
        <f t="shared" si="21"/>
        <v/>
      </c>
      <c r="AF11" s="9" t="str">
        <f t="shared" si="22"/>
        <v/>
      </c>
      <c r="AG11" s="15">
        <f t="shared" si="23"/>
        <v>1</v>
      </c>
      <c r="AH11" s="16">
        <f t="shared" si="0"/>
        <v>1</v>
      </c>
      <c r="AI11" s="16">
        <f t="shared" si="0"/>
        <v>1</v>
      </c>
      <c r="AJ11" s="16">
        <f t="shared" si="0"/>
        <v>1</v>
      </c>
      <c r="AK11" s="16" t="str">
        <f t="shared" si="0"/>
        <v/>
      </c>
      <c r="AL11" s="16" t="str">
        <f t="shared" si="0"/>
        <v/>
      </c>
      <c r="AM11" s="16" t="str">
        <f t="shared" si="0"/>
        <v/>
      </c>
      <c r="AN11" s="16" t="str">
        <f t="shared" si="0"/>
        <v/>
      </c>
      <c r="AO11" s="17" t="str">
        <f t="shared" si="0"/>
        <v/>
      </c>
      <c r="AP11" s="23">
        <f t="shared" si="24"/>
        <v>1</v>
      </c>
      <c r="AQ11" s="22">
        <f t="shared" si="1"/>
        <v>1</v>
      </c>
      <c r="AR11" s="22">
        <f t="shared" si="1"/>
        <v>1</v>
      </c>
      <c r="AS11" s="22">
        <f t="shared" si="1"/>
        <v>1</v>
      </c>
      <c r="AT11" s="22" t="str">
        <f t="shared" si="1"/>
        <v/>
      </c>
      <c r="AU11" s="22" t="str">
        <f t="shared" si="1"/>
        <v/>
      </c>
      <c r="AV11" s="22">
        <f t="shared" si="1"/>
        <v>1</v>
      </c>
      <c r="AW11" s="22">
        <f t="shared" si="1"/>
        <v>1</v>
      </c>
      <c r="AX11" s="24">
        <f t="shared" si="1"/>
        <v>1</v>
      </c>
      <c r="AY11" s="23">
        <f t="shared" si="25"/>
        <v>1</v>
      </c>
      <c r="AZ11" s="22">
        <f t="shared" si="2"/>
        <v>1</v>
      </c>
      <c r="BA11" s="22">
        <f t="shared" si="2"/>
        <v>1</v>
      </c>
      <c r="BB11" s="22">
        <f t="shared" si="2"/>
        <v>1</v>
      </c>
      <c r="BC11" s="22" t="str">
        <f t="shared" si="2"/>
        <v/>
      </c>
      <c r="BD11" s="22">
        <f t="shared" si="2"/>
        <v>1</v>
      </c>
      <c r="BE11" s="22">
        <f t="shared" si="2"/>
        <v>1</v>
      </c>
      <c r="BF11" s="22">
        <f t="shared" si="2"/>
        <v>1</v>
      </c>
      <c r="BG11" s="24">
        <f t="shared" si="2"/>
        <v>1</v>
      </c>
      <c r="BH11" s="22" t="str">
        <f t="shared" si="26"/>
        <v>enet</v>
      </c>
    </row>
    <row r="12" spans="1:60" x14ac:dyDescent="0.25">
      <c r="A12" t="s">
        <v>77</v>
      </c>
      <c r="B12" t="str">
        <f t="shared" si="3"/>
        <v/>
      </c>
      <c r="C12" s="15">
        <v>13.395691538020101</v>
      </c>
      <c r="D12" s="16">
        <v>12.6308467711243</v>
      </c>
      <c r="E12" s="16">
        <v>13.543436215662499</v>
      </c>
      <c r="F12" s="16">
        <v>25.055056101379201</v>
      </c>
      <c r="G12" s="16">
        <v>13.8097248369209</v>
      </c>
      <c r="H12" s="16">
        <v>22.1304623802253</v>
      </c>
      <c r="I12" s="16">
        <v>21.188149347119101</v>
      </c>
      <c r="J12" s="16">
        <v>18.259870529174801</v>
      </c>
      <c r="K12" s="17">
        <v>19.642015457153299</v>
      </c>
      <c r="L12" s="3" t="s">
        <v>10</v>
      </c>
      <c r="M12">
        <v>-13</v>
      </c>
      <c r="N12" s="1" t="str">
        <f t="shared" si="4"/>
        <v/>
      </c>
      <c r="O12" s="1" t="str">
        <f t="shared" si="5"/>
        <v/>
      </c>
      <c r="P12" s="1" t="str">
        <f t="shared" si="6"/>
        <v/>
      </c>
      <c r="Q12" s="1" t="str">
        <f t="shared" si="7"/>
        <v/>
      </c>
      <c r="R12" s="1" t="str">
        <f t="shared" si="8"/>
        <v/>
      </c>
      <c r="S12" s="1" t="str">
        <f t="shared" si="9"/>
        <v/>
      </c>
      <c r="T12" s="1" t="str">
        <f t="shared" si="10"/>
        <v/>
      </c>
      <c r="U12" s="1" t="str">
        <f t="shared" si="11"/>
        <v/>
      </c>
      <c r="V12" s="1" t="str">
        <f t="shared" si="12"/>
        <v/>
      </c>
      <c r="W12" s="13">
        <f t="shared" si="13"/>
        <v>0</v>
      </c>
      <c r="X12" s="8" t="str">
        <f t="shared" si="14"/>
        <v/>
      </c>
      <c r="Y12" s="9" t="str">
        <f t="shared" si="15"/>
        <v/>
      </c>
      <c r="Z12" s="9" t="str">
        <f t="shared" si="16"/>
        <v/>
      </c>
      <c r="AA12" s="9" t="str">
        <f t="shared" si="17"/>
        <v/>
      </c>
      <c r="AB12" s="9" t="str">
        <f t="shared" si="18"/>
        <v/>
      </c>
      <c r="AC12" s="9" t="str">
        <f t="shared" si="19"/>
        <v/>
      </c>
      <c r="AD12" s="9" t="str">
        <f t="shared" si="20"/>
        <v/>
      </c>
      <c r="AE12" s="9" t="str">
        <f t="shared" si="21"/>
        <v/>
      </c>
      <c r="AF12" s="9" t="str">
        <f t="shared" si="22"/>
        <v/>
      </c>
      <c r="AG12" s="15" t="str">
        <f t="shared" si="23"/>
        <v/>
      </c>
      <c r="AH12" s="16" t="str">
        <f t="shared" si="0"/>
        <v/>
      </c>
      <c r="AI12" s="16" t="str">
        <f t="shared" si="0"/>
        <v/>
      </c>
      <c r="AJ12" s="16" t="str">
        <f t="shared" si="0"/>
        <v/>
      </c>
      <c r="AK12" s="16" t="str">
        <f t="shared" si="0"/>
        <v/>
      </c>
      <c r="AL12" s="16" t="str">
        <f t="shared" si="0"/>
        <v/>
      </c>
      <c r="AM12" s="16" t="str">
        <f t="shared" si="0"/>
        <v/>
      </c>
      <c r="AN12" s="16" t="str">
        <f t="shared" si="0"/>
        <v/>
      </c>
      <c r="AO12" s="17" t="str">
        <f t="shared" si="0"/>
        <v/>
      </c>
      <c r="AP12" s="23" t="str">
        <f t="shared" si="24"/>
        <v/>
      </c>
      <c r="AQ12" s="22" t="str">
        <f t="shared" si="1"/>
        <v/>
      </c>
      <c r="AR12" s="22" t="str">
        <f t="shared" si="1"/>
        <v/>
      </c>
      <c r="AS12" s="22" t="str">
        <f t="shared" si="1"/>
        <v/>
      </c>
      <c r="AT12" s="22" t="str">
        <f t="shared" si="1"/>
        <v/>
      </c>
      <c r="AU12" s="22" t="str">
        <f t="shared" si="1"/>
        <v/>
      </c>
      <c r="AV12" s="22" t="str">
        <f t="shared" si="1"/>
        <v/>
      </c>
      <c r="AW12" s="22" t="str">
        <f t="shared" si="1"/>
        <v/>
      </c>
      <c r="AX12" s="24" t="str">
        <f t="shared" si="1"/>
        <v/>
      </c>
      <c r="AY12" s="23" t="str">
        <f t="shared" si="25"/>
        <v/>
      </c>
      <c r="AZ12" s="22" t="str">
        <f t="shared" si="2"/>
        <v/>
      </c>
      <c r="BA12" s="22" t="str">
        <f t="shared" si="2"/>
        <v/>
      </c>
      <c r="BB12" s="22" t="str">
        <f t="shared" si="2"/>
        <v/>
      </c>
      <c r="BC12" s="22" t="str">
        <f t="shared" si="2"/>
        <v/>
      </c>
      <c r="BD12" s="22" t="str">
        <f t="shared" si="2"/>
        <v/>
      </c>
      <c r="BE12" s="22" t="str">
        <f t="shared" si="2"/>
        <v/>
      </c>
      <c r="BF12" s="22" t="str">
        <f t="shared" si="2"/>
        <v/>
      </c>
      <c r="BG12" s="24" t="str">
        <f t="shared" si="2"/>
        <v/>
      </c>
      <c r="BH12" s="22">
        <f t="shared" si="26"/>
        <v>0</v>
      </c>
    </row>
    <row r="13" spans="1:60" x14ac:dyDescent="0.25">
      <c r="A13" t="s">
        <v>78</v>
      </c>
      <c r="B13" t="str">
        <f t="shared" si="3"/>
        <v>rf</v>
      </c>
      <c r="C13" s="15">
        <v>14.4038169911297</v>
      </c>
      <c r="D13" s="16">
        <v>14.369266739705701</v>
      </c>
      <c r="E13" s="16">
        <v>14.5677088700831</v>
      </c>
      <c r="F13" s="16">
        <v>43.597532664652903</v>
      </c>
      <c r="G13" s="16">
        <v>12.256418725825901</v>
      </c>
      <c r="H13" s="16">
        <v>52.227929861086999</v>
      </c>
      <c r="I13" s="16">
        <v>44.856808403453499</v>
      </c>
      <c r="J13" s="16">
        <v>13.1343698501587</v>
      </c>
      <c r="K13" s="17">
        <v>38.978805541992202</v>
      </c>
      <c r="L13" s="3" t="s">
        <v>11</v>
      </c>
      <c r="M13">
        <v>54</v>
      </c>
      <c r="N13" s="1">
        <f t="shared" si="4"/>
        <v>39.596183008870298</v>
      </c>
      <c r="O13" s="1">
        <f t="shared" si="5"/>
        <v>39.630733260294299</v>
      </c>
      <c r="P13" s="1">
        <f t="shared" si="6"/>
        <v>39.432291129916898</v>
      </c>
      <c r="Q13" s="1">
        <f t="shared" si="7"/>
        <v>10.402467335347097</v>
      </c>
      <c r="R13" s="1">
        <f t="shared" si="8"/>
        <v>41.743581274174097</v>
      </c>
      <c r="S13" s="1">
        <f t="shared" si="9"/>
        <v>1.7720701389130014</v>
      </c>
      <c r="T13" s="1">
        <f t="shared" si="10"/>
        <v>9.1431915965465009</v>
      </c>
      <c r="U13" s="1">
        <f t="shared" si="11"/>
        <v>40.865630149841301</v>
      </c>
      <c r="V13" s="1">
        <f t="shared" si="12"/>
        <v>15.021194458007798</v>
      </c>
      <c r="W13" s="13">
        <f t="shared" si="13"/>
        <v>1.7720701389130014</v>
      </c>
      <c r="X13" s="8" t="str">
        <f t="shared" si="14"/>
        <v/>
      </c>
      <c r="Y13" s="9" t="str">
        <f t="shared" si="15"/>
        <v/>
      </c>
      <c r="Z13" s="9" t="str">
        <f t="shared" si="16"/>
        <v/>
      </c>
      <c r="AA13" s="9" t="str">
        <f t="shared" si="17"/>
        <v/>
      </c>
      <c r="AB13" s="9" t="str">
        <f t="shared" si="18"/>
        <v/>
      </c>
      <c r="AC13" s="9">
        <f t="shared" si="19"/>
        <v>1</v>
      </c>
      <c r="AD13" s="9" t="str">
        <f t="shared" si="20"/>
        <v/>
      </c>
      <c r="AE13" s="9" t="str">
        <f t="shared" si="21"/>
        <v/>
      </c>
      <c r="AF13" s="9" t="str">
        <f t="shared" si="22"/>
        <v/>
      </c>
      <c r="AG13" s="15" t="str">
        <f t="shared" si="23"/>
        <v/>
      </c>
      <c r="AH13" s="16" t="str">
        <f t="shared" si="0"/>
        <v/>
      </c>
      <c r="AI13" s="16" t="str">
        <f t="shared" si="0"/>
        <v/>
      </c>
      <c r="AJ13" s="16" t="str">
        <f t="shared" si="0"/>
        <v/>
      </c>
      <c r="AK13" s="16" t="str">
        <f t="shared" si="0"/>
        <v/>
      </c>
      <c r="AL13" s="16">
        <f t="shared" si="0"/>
        <v>1</v>
      </c>
      <c r="AM13" s="16" t="str">
        <f t="shared" si="0"/>
        <v/>
      </c>
      <c r="AN13" s="16" t="str">
        <f t="shared" si="0"/>
        <v/>
      </c>
      <c r="AO13" s="17" t="str">
        <f t="shared" si="0"/>
        <v/>
      </c>
      <c r="AP13" s="23" t="str">
        <f t="shared" si="24"/>
        <v/>
      </c>
      <c r="AQ13" s="22" t="str">
        <f t="shared" si="1"/>
        <v/>
      </c>
      <c r="AR13" s="22" t="str">
        <f t="shared" si="1"/>
        <v/>
      </c>
      <c r="AS13" s="22" t="str">
        <f t="shared" si="1"/>
        <v/>
      </c>
      <c r="AT13" s="22" t="str">
        <f t="shared" si="1"/>
        <v/>
      </c>
      <c r="AU13" s="22">
        <f t="shared" si="1"/>
        <v>1</v>
      </c>
      <c r="AV13" s="22">
        <f t="shared" si="1"/>
        <v>1</v>
      </c>
      <c r="AW13" s="22" t="str">
        <f t="shared" si="1"/>
        <v/>
      </c>
      <c r="AX13" s="24" t="str">
        <f t="shared" si="1"/>
        <v/>
      </c>
      <c r="AY13" s="23" t="str">
        <f t="shared" si="25"/>
        <v/>
      </c>
      <c r="AZ13" s="22" t="str">
        <f t="shared" si="2"/>
        <v/>
      </c>
      <c r="BA13" s="22" t="str">
        <f t="shared" si="2"/>
        <v/>
      </c>
      <c r="BB13" s="22">
        <f t="shared" si="2"/>
        <v>1</v>
      </c>
      <c r="BC13" s="22" t="str">
        <f t="shared" si="2"/>
        <v/>
      </c>
      <c r="BD13" s="22">
        <f t="shared" si="2"/>
        <v>1</v>
      </c>
      <c r="BE13" s="22">
        <f t="shared" si="2"/>
        <v>1</v>
      </c>
      <c r="BF13" s="22" t="str">
        <f t="shared" si="2"/>
        <v/>
      </c>
      <c r="BG13" s="24" t="str">
        <f t="shared" si="2"/>
        <v/>
      </c>
      <c r="BH13" s="22" t="str">
        <f t="shared" si="26"/>
        <v>rf</v>
      </c>
    </row>
    <row r="14" spans="1:60" x14ac:dyDescent="0.25">
      <c r="A14" t="s">
        <v>79</v>
      </c>
      <c r="B14" t="str">
        <f t="shared" si="3"/>
        <v>gbm</v>
      </c>
      <c r="C14" s="15">
        <v>14.383750806987299</v>
      </c>
      <c r="D14" s="16">
        <v>14.494302230496</v>
      </c>
      <c r="E14" s="16">
        <v>14.5251851613657</v>
      </c>
      <c r="F14" s="16">
        <v>20.9791614211412</v>
      </c>
      <c r="G14" s="16">
        <v>27.532483571096598</v>
      </c>
      <c r="H14" s="16">
        <v>26.5424349973745</v>
      </c>
      <c r="I14" s="16">
        <v>22.847417252843901</v>
      </c>
      <c r="J14" s="16">
        <v>15.475370407104499</v>
      </c>
      <c r="K14" s="17">
        <v>26.659620285034201</v>
      </c>
      <c r="L14" s="3" t="s">
        <v>11</v>
      </c>
      <c r="M14">
        <v>22</v>
      </c>
      <c r="N14" s="1">
        <f t="shared" si="4"/>
        <v>7.6162491930127008</v>
      </c>
      <c r="O14" s="1">
        <f t="shared" si="5"/>
        <v>7.5056977695039997</v>
      </c>
      <c r="P14" s="1">
        <f t="shared" si="6"/>
        <v>7.4748148386343001</v>
      </c>
      <c r="Q14" s="1">
        <f t="shared" si="7"/>
        <v>1.0208385788588004</v>
      </c>
      <c r="R14" s="1">
        <f t="shared" si="8"/>
        <v>5.5324835710965985</v>
      </c>
      <c r="S14" s="1">
        <f t="shared" si="9"/>
        <v>4.5424349973744995</v>
      </c>
      <c r="T14" s="1">
        <f t="shared" si="10"/>
        <v>0.84741725284390057</v>
      </c>
      <c r="U14" s="1">
        <f t="shared" si="11"/>
        <v>6.5246295928955007</v>
      </c>
      <c r="V14" s="1">
        <f t="shared" si="12"/>
        <v>4.659620285034201</v>
      </c>
      <c r="W14" s="13">
        <f t="shared" si="13"/>
        <v>0.84741725284390057</v>
      </c>
      <c r="X14" s="8" t="str">
        <f t="shared" si="14"/>
        <v/>
      </c>
      <c r="Y14" s="9" t="str">
        <f t="shared" si="15"/>
        <v/>
      </c>
      <c r="Z14" s="9" t="str">
        <f t="shared" si="16"/>
        <v/>
      </c>
      <c r="AA14" s="9" t="str">
        <f t="shared" si="17"/>
        <v/>
      </c>
      <c r="AB14" s="9" t="str">
        <f t="shared" si="18"/>
        <v/>
      </c>
      <c r="AC14" s="9" t="str">
        <f t="shared" si="19"/>
        <v/>
      </c>
      <c r="AD14" s="9">
        <f t="shared" si="20"/>
        <v>1</v>
      </c>
      <c r="AE14" s="9" t="str">
        <f t="shared" si="21"/>
        <v/>
      </c>
      <c r="AF14" s="9" t="str">
        <f t="shared" si="22"/>
        <v/>
      </c>
      <c r="AG14" s="15" t="str">
        <f t="shared" si="23"/>
        <v/>
      </c>
      <c r="AH14" s="16" t="str">
        <f t="shared" si="0"/>
        <v/>
      </c>
      <c r="AI14" s="16" t="str">
        <f t="shared" si="0"/>
        <v/>
      </c>
      <c r="AJ14" s="16">
        <f t="shared" si="0"/>
        <v>1</v>
      </c>
      <c r="AK14" s="16" t="str">
        <f t="shared" si="0"/>
        <v/>
      </c>
      <c r="AL14" s="16">
        <f t="shared" si="0"/>
        <v>1</v>
      </c>
      <c r="AM14" s="16">
        <f t="shared" si="0"/>
        <v>1</v>
      </c>
      <c r="AN14" s="16" t="str">
        <f t="shared" si="0"/>
        <v/>
      </c>
      <c r="AO14" s="17">
        <f t="shared" si="0"/>
        <v>1</v>
      </c>
      <c r="AP14" s="23">
        <f t="shared" si="24"/>
        <v>1</v>
      </c>
      <c r="AQ14" s="22">
        <f t="shared" si="1"/>
        <v>1</v>
      </c>
      <c r="AR14" s="22">
        <f t="shared" si="1"/>
        <v>1</v>
      </c>
      <c r="AS14" s="22">
        <f t="shared" si="1"/>
        <v>1</v>
      </c>
      <c r="AT14" s="22">
        <f t="shared" si="1"/>
        <v>1</v>
      </c>
      <c r="AU14" s="22">
        <f t="shared" si="1"/>
        <v>1</v>
      </c>
      <c r="AV14" s="22">
        <f t="shared" si="1"/>
        <v>1</v>
      </c>
      <c r="AW14" s="22">
        <f t="shared" si="1"/>
        <v>1</v>
      </c>
      <c r="AX14" s="24">
        <f t="shared" si="1"/>
        <v>1</v>
      </c>
      <c r="AY14" s="23">
        <f t="shared" si="25"/>
        <v>1</v>
      </c>
      <c r="AZ14" s="22">
        <f t="shared" si="2"/>
        <v>1</v>
      </c>
      <c r="BA14" s="22">
        <f t="shared" si="2"/>
        <v>1</v>
      </c>
      <c r="BB14" s="22">
        <f t="shared" si="2"/>
        <v>1</v>
      </c>
      <c r="BC14" s="22">
        <f t="shared" si="2"/>
        <v>1</v>
      </c>
      <c r="BD14" s="22">
        <f t="shared" si="2"/>
        <v>1</v>
      </c>
      <c r="BE14" s="22">
        <f t="shared" si="2"/>
        <v>1</v>
      </c>
      <c r="BF14" s="22">
        <f t="shared" si="2"/>
        <v>1</v>
      </c>
      <c r="BG14" s="24">
        <f t="shared" si="2"/>
        <v>1</v>
      </c>
      <c r="BH14" s="22" t="str">
        <f t="shared" si="26"/>
        <v>gbm</v>
      </c>
    </row>
    <row r="15" spans="1:60" x14ac:dyDescent="0.25">
      <c r="A15" t="s">
        <v>80</v>
      </c>
      <c r="B15" t="str">
        <f t="shared" si="3"/>
        <v>svm</v>
      </c>
      <c r="C15" s="15">
        <v>38.2470545560858</v>
      </c>
      <c r="D15" s="16">
        <v>38.081254894408602</v>
      </c>
      <c r="E15" s="16">
        <v>38.355860179876302</v>
      </c>
      <c r="F15" s="16">
        <v>55.287478567136802</v>
      </c>
      <c r="G15" s="16">
        <v>37.174850797696202</v>
      </c>
      <c r="H15" s="16">
        <v>48.850354557588602</v>
      </c>
      <c r="I15" s="16">
        <v>57.654024397747598</v>
      </c>
      <c r="J15" s="16">
        <v>39.454769134521499</v>
      </c>
      <c r="K15" s="17">
        <v>47.751876831054702</v>
      </c>
      <c r="L15" s="3" t="s">
        <v>11</v>
      </c>
      <c r="M15">
        <v>31</v>
      </c>
      <c r="N15" s="1">
        <f t="shared" si="4"/>
        <v>7.2470545560858</v>
      </c>
      <c r="O15" s="1">
        <f t="shared" si="5"/>
        <v>7.0812548944086018</v>
      </c>
      <c r="P15" s="1">
        <f t="shared" si="6"/>
        <v>7.3558601798763021</v>
      </c>
      <c r="Q15" s="1">
        <f t="shared" si="7"/>
        <v>24.287478567136802</v>
      </c>
      <c r="R15" s="1">
        <f t="shared" si="8"/>
        <v>6.1748507976962017</v>
      </c>
      <c r="S15" s="1">
        <f t="shared" si="9"/>
        <v>17.850354557588602</v>
      </c>
      <c r="T15" s="1">
        <f t="shared" si="10"/>
        <v>26.654024397747598</v>
      </c>
      <c r="U15" s="1">
        <f t="shared" si="11"/>
        <v>8.4547691345214986</v>
      </c>
      <c r="V15" s="1">
        <f t="shared" si="12"/>
        <v>16.751876831054702</v>
      </c>
      <c r="W15" s="13">
        <f t="shared" si="13"/>
        <v>6.1748507976962017</v>
      </c>
      <c r="X15" s="8" t="str">
        <f t="shared" si="14"/>
        <v/>
      </c>
      <c r="Y15" s="9" t="str">
        <f t="shared" si="15"/>
        <v/>
      </c>
      <c r="Z15" s="9" t="str">
        <f t="shared" si="16"/>
        <v/>
      </c>
      <c r="AA15" s="9" t="str">
        <f t="shared" si="17"/>
        <v/>
      </c>
      <c r="AB15" s="9">
        <f t="shared" si="18"/>
        <v>1</v>
      </c>
      <c r="AC15" s="9" t="str">
        <f t="shared" si="19"/>
        <v/>
      </c>
      <c r="AD15" s="9" t="str">
        <f t="shared" si="20"/>
        <v/>
      </c>
      <c r="AE15" s="9" t="str">
        <f t="shared" si="21"/>
        <v/>
      </c>
      <c r="AF15" s="9" t="str">
        <f t="shared" si="22"/>
        <v/>
      </c>
      <c r="AG15" s="15" t="str">
        <f t="shared" si="23"/>
        <v/>
      </c>
      <c r="AH15" s="16" t="str">
        <f t="shared" si="0"/>
        <v/>
      </c>
      <c r="AI15" s="16" t="str">
        <f t="shared" si="0"/>
        <v/>
      </c>
      <c r="AJ15" s="16" t="str">
        <f t="shared" si="0"/>
        <v/>
      </c>
      <c r="AK15" s="16" t="str">
        <f t="shared" si="0"/>
        <v/>
      </c>
      <c r="AL15" s="16" t="str">
        <f t="shared" si="0"/>
        <v/>
      </c>
      <c r="AM15" s="16" t="str">
        <f t="shared" si="0"/>
        <v/>
      </c>
      <c r="AN15" s="16" t="str">
        <f t="shared" si="0"/>
        <v/>
      </c>
      <c r="AO15" s="17" t="str">
        <f t="shared" si="0"/>
        <v/>
      </c>
      <c r="AP15" s="23">
        <f t="shared" si="24"/>
        <v>1</v>
      </c>
      <c r="AQ15" s="22">
        <f t="shared" si="1"/>
        <v>1</v>
      </c>
      <c r="AR15" s="22">
        <f t="shared" si="1"/>
        <v>1</v>
      </c>
      <c r="AS15" s="22" t="str">
        <f t="shared" si="1"/>
        <v/>
      </c>
      <c r="AT15" s="22">
        <f t="shared" si="1"/>
        <v>1</v>
      </c>
      <c r="AU15" s="22" t="str">
        <f t="shared" si="1"/>
        <v/>
      </c>
      <c r="AV15" s="22" t="str">
        <f t="shared" si="1"/>
        <v/>
      </c>
      <c r="AW15" s="22">
        <f t="shared" si="1"/>
        <v>1</v>
      </c>
      <c r="AX15" s="24" t="str">
        <f t="shared" si="1"/>
        <v/>
      </c>
      <c r="AY15" s="23">
        <f t="shared" si="25"/>
        <v>1</v>
      </c>
      <c r="AZ15" s="22">
        <f t="shared" si="2"/>
        <v>1</v>
      </c>
      <c r="BA15" s="22">
        <f t="shared" si="2"/>
        <v>1</v>
      </c>
      <c r="BB15" s="22" t="str">
        <f t="shared" si="2"/>
        <v/>
      </c>
      <c r="BC15" s="22">
        <f t="shared" si="2"/>
        <v>1</v>
      </c>
      <c r="BD15" s="22" t="str">
        <f t="shared" si="2"/>
        <v/>
      </c>
      <c r="BE15" s="22" t="str">
        <f t="shared" si="2"/>
        <v/>
      </c>
      <c r="BF15" s="22">
        <f t="shared" si="2"/>
        <v>1</v>
      </c>
      <c r="BG15" s="24" t="str">
        <f t="shared" si="2"/>
        <v/>
      </c>
      <c r="BH15" s="22" t="str">
        <f t="shared" si="26"/>
        <v>svm</v>
      </c>
    </row>
    <row r="16" spans="1:60" x14ac:dyDescent="0.25">
      <c r="A16" t="s">
        <v>81</v>
      </c>
      <c r="B16" t="str">
        <f t="shared" si="3"/>
        <v>rf</v>
      </c>
      <c r="C16" s="15">
        <v>23.952163581495</v>
      </c>
      <c r="D16" s="16">
        <v>24.289551689915701</v>
      </c>
      <c r="E16" s="16">
        <v>24.045865623234601</v>
      </c>
      <c r="F16" s="16">
        <v>19.6423404087246</v>
      </c>
      <c r="G16" s="16">
        <v>28.328561786962901</v>
      </c>
      <c r="H16" s="16">
        <v>37.0959232099326</v>
      </c>
      <c r="I16" s="16">
        <v>25.970086844568002</v>
      </c>
      <c r="J16" s="16">
        <v>24.835170745849599</v>
      </c>
      <c r="K16" s="17">
        <v>35.264373779296903</v>
      </c>
      <c r="L16" s="3" t="s">
        <v>11</v>
      </c>
      <c r="M16">
        <v>43</v>
      </c>
      <c r="N16" s="1">
        <f t="shared" si="4"/>
        <v>19.047836418505</v>
      </c>
      <c r="O16" s="1">
        <f t="shared" si="5"/>
        <v>18.710448310084299</v>
      </c>
      <c r="P16" s="1">
        <f t="shared" si="6"/>
        <v>18.954134376765399</v>
      </c>
      <c r="Q16" s="1">
        <f t="shared" si="7"/>
        <v>23.3576595912754</v>
      </c>
      <c r="R16" s="1">
        <f t="shared" si="8"/>
        <v>14.671438213037099</v>
      </c>
      <c r="S16" s="1">
        <f t="shared" si="9"/>
        <v>5.9040767900673998</v>
      </c>
      <c r="T16" s="1">
        <f t="shared" si="10"/>
        <v>17.029913155431998</v>
      </c>
      <c r="U16" s="1">
        <f t="shared" si="11"/>
        <v>18.164829254150401</v>
      </c>
      <c r="V16" s="1">
        <f t="shared" si="12"/>
        <v>7.7356262207030966</v>
      </c>
      <c r="W16" s="13">
        <f t="shared" si="13"/>
        <v>5.9040767900673998</v>
      </c>
      <c r="X16" s="8" t="str">
        <f t="shared" si="14"/>
        <v/>
      </c>
      <c r="Y16" s="9" t="str">
        <f t="shared" si="15"/>
        <v/>
      </c>
      <c r="Z16" s="9" t="str">
        <f t="shared" si="16"/>
        <v/>
      </c>
      <c r="AA16" s="9" t="str">
        <f t="shared" si="17"/>
        <v/>
      </c>
      <c r="AB16" s="9" t="str">
        <f t="shared" si="18"/>
        <v/>
      </c>
      <c r="AC16" s="9">
        <f t="shared" si="19"/>
        <v>1</v>
      </c>
      <c r="AD16" s="9" t="str">
        <f t="shared" si="20"/>
        <v/>
      </c>
      <c r="AE16" s="9" t="str">
        <f t="shared" si="21"/>
        <v/>
      </c>
      <c r="AF16" s="9" t="str">
        <f t="shared" si="22"/>
        <v/>
      </c>
      <c r="AG16" s="15" t="str">
        <f t="shared" si="23"/>
        <v/>
      </c>
      <c r="AH16" s="16" t="str">
        <f t="shared" si="0"/>
        <v/>
      </c>
      <c r="AI16" s="16" t="str">
        <f t="shared" si="0"/>
        <v/>
      </c>
      <c r="AJ16" s="16" t="str">
        <f t="shared" si="0"/>
        <v/>
      </c>
      <c r="AK16" s="16" t="str">
        <f t="shared" si="0"/>
        <v/>
      </c>
      <c r="AL16" s="16" t="str">
        <f t="shared" si="0"/>
        <v/>
      </c>
      <c r="AM16" s="16" t="str">
        <f t="shared" si="0"/>
        <v/>
      </c>
      <c r="AN16" s="16" t="str">
        <f t="shared" si="0"/>
        <v/>
      </c>
      <c r="AO16" s="17" t="str">
        <f t="shared" si="0"/>
        <v/>
      </c>
      <c r="AP16" s="23" t="str">
        <f t="shared" si="24"/>
        <v/>
      </c>
      <c r="AQ16" s="22" t="str">
        <f t="shared" si="1"/>
        <v/>
      </c>
      <c r="AR16" s="22" t="str">
        <f t="shared" si="1"/>
        <v/>
      </c>
      <c r="AS16" s="22" t="str">
        <f t="shared" si="1"/>
        <v/>
      </c>
      <c r="AT16" s="22" t="str">
        <f t="shared" si="1"/>
        <v/>
      </c>
      <c r="AU16" s="22">
        <f t="shared" si="1"/>
        <v>1</v>
      </c>
      <c r="AV16" s="22" t="str">
        <f t="shared" si="1"/>
        <v/>
      </c>
      <c r="AW16" s="22" t="str">
        <f t="shared" si="1"/>
        <v/>
      </c>
      <c r="AX16" s="24">
        <f t="shared" si="1"/>
        <v>1</v>
      </c>
      <c r="AY16" s="23" t="str">
        <f t="shared" si="25"/>
        <v/>
      </c>
      <c r="AZ16" s="22" t="str">
        <f t="shared" si="2"/>
        <v/>
      </c>
      <c r="BA16" s="22" t="str">
        <f t="shared" si="2"/>
        <v/>
      </c>
      <c r="BB16" s="22" t="str">
        <f t="shared" si="2"/>
        <v/>
      </c>
      <c r="BC16" s="22">
        <f t="shared" si="2"/>
        <v>1</v>
      </c>
      <c r="BD16" s="22">
        <f t="shared" si="2"/>
        <v>1</v>
      </c>
      <c r="BE16" s="22" t="str">
        <f t="shared" si="2"/>
        <v/>
      </c>
      <c r="BF16" s="22" t="str">
        <f t="shared" si="2"/>
        <v/>
      </c>
      <c r="BG16" s="24">
        <f t="shared" si="2"/>
        <v>1</v>
      </c>
      <c r="BH16" s="22" t="str">
        <f t="shared" si="26"/>
        <v>rf</v>
      </c>
    </row>
    <row r="17" spans="1:60" x14ac:dyDescent="0.25">
      <c r="A17" t="s">
        <v>82</v>
      </c>
      <c r="B17" t="str">
        <f t="shared" si="3"/>
        <v>svm</v>
      </c>
      <c r="C17" s="15">
        <v>21.8266168514287</v>
      </c>
      <c r="D17" s="16">
        <v>21.246188994091799</v>
      </c>
      <c r="E17" s="16">
        <v>21.968880167536401</v>
      </c>
      <c r="F17" s="16">
        <v>21.611629425916799</v>
      </c>
      <c r="G17" s="16">
        <v>19.131322010592999</v>
      </c>
      <c r="H17" s="16">
        <v>27.078014749672199</v>
      </c>
      <c r="I17" s="16">
        <v>22.304185611659499</v>
      </c>
      <c r="J17" s="16">
        <v>23.1509704589844</v>
      </c>
      <c r="K17" s="17">
        <v>27.901100158691399</v>
      </c>
      <c r="L17" s="3" t="s">
        <v>11</v>
      </c>
      <c r="M17">
        <v>9</v>
      </c>
      <c r="N17" s="1">
        <f t="shared" si="4"/>
        <v>12.8266168514287</v>
      </c>
      <c r="O17" s="1">
        <f t="shared" si="5"/>
        <v>12.246188994091799</v>
      </c>
      <c r="P17" s="1">
        <f t="shared" si="6"/>
        <v>12.968880167536401</v>
      </c>
      <c r="Q17" s="1">
        <f t="shared" si="7"/>
        <v>12.611629425916799</v>
      </c>
      <c r="R17" s="1">
        <f t="shared" si="8"/>
        <v>10.131322010592999</v>
      </c>
      <c r="S17" s="1">
        <f t="shared" si="9"/>
        <v>18.078014749672199</v>
      </c>
      <c r="T17" s="1">
        <f t="shared" si="10"/>
        <v>13.304185611659499</v>
      </c>
      <c r="U17" s="1">
        <f t="shared" si="11"/>
        <v>14.1509704589844</v>
      </c>
      <c r="V17" s="1">
        <f t="shared" si="12"/>
        <v>18.901100158691399</v>
      </c>
      <c r="W17" s="13">
        <f t="shared" si="13"/>
        <v>10.131322010592999</v>
      </c>
      <c r="X17" s="8" t="str">
        <f t="shared" si="14"/>
        <v/>
      </c>
      <c r="Y17" s="9" t="str">
        <f t="shared" si="15"/>
        <v/>
      </c>
      <c r="Z17" s="9" t="str">
        <f t="shared" si="16"/>
        <v/>
      </c>
      <c r="AA17" s="9" t="str">
        <f t="shared" si="17"/>
        <v/>
      </c>
      <c r="AB17" s="9">
        <f t="shared" si="18"/>
        <v>1</v>
      </c>
      <c r="AC17" s="9" t="str">
        <f t="shared" si="19"/>
        <v/>
      </c>
      <c r="AD17" s="9" t="str">
        <f t="shared" si="20"/>
        <v/>
      </c>
      <c r="AE17" s="9" t="str">
        <f t="shared" si="21"/>
        <v/>
      </c>
      <c r="AF17" s="9" t="str">
        <f t="shared" si="22"/>
        <v/>
      </c>
      <c r="AG17" s="15" t="str">
        <f t="shared" si="23"/>
        <v/>
      </c>
      <c r="AH17" s="16" t="str">
        <f t="shared" si="0"/>
        <v/>
      </c>
      <c r="AI17" s="16" t="str">
        <f t="shared" si="0"/>
        <v/>
      </c>
      <c r="AJ17" s="16" t="str">
        <f t="shared" si="0"/>
        <v/>
      </c>
      <c r="AK17" s="16" t="str">
        <f t="shared" si="0"/>
        <v/>
      </c>
      <c r="AL17" s="16" t="str">
        <f t="shared" si="0"/>
        <v/>
      </c>
      <c r="AM17" s="16" t="str">
        <f t="shared" si="0"/>
        <v/>
      </c>
      <c r="AN17" s="16" t="str">
        <f t="shared" si="0"/>
        <v/>
      </c>
      <c r="AO17" s="17" t="str">
        <f t="shared" si="0"/>
        <v/>
      </c>
      <c r="AP17" s="23" t="str">
        <f t="shared" si="24"/>
        <v/>
      </c>
      <c r="AQ17" s="22" t="str">
        <f t="shared" si="1"/>
        <v/>
      </c>
      <c r="AR17" s="22" t="str">
        <f t="shared" si="1"/>
        <v/>
      </c>
      <c r="AS17" s="22" t="str">
        <f t="shared" si="1"/>
        <v/>
      </c>
      <c r="AT17" s="22" t="str">
        <f t="shared" si="1"/>
        <v/>
      </c>
      <c r="AU17" s="22" t="str">
        <f t="shared" si="1"/>
        <v/>
      </c>
      <c r="AV17" s="22" t="str">
        <f t="shared" si="1"/>
        <v/>
      </c>
      <c r="AW17" s="22" t="str">
        <f t="shared" si="1"/>
        <v/>
      </c>
      <c r="AX17" s="24" t="str">
        <f t="shared" si="1"/>
        <v/>
      </c>
      <c r="AY17" s="23">
        <f t="shared" si="25"/>
        <v>1</v>
      </c>
      <c r="AZ17" s="22">
        <f t="shared" si="2"/>
        <v>1</v>
      </c>
      <c r="BA17" s="22">
        <f t="shared" si="2"/>
        <v>1</v>
      </c>
      <c r="BB17" s="22">
        <f t="shared" si="2"/>
        <v>1</v>
      </c>
      <c r="BC17" s="22">
        <f t="shared" si="2"/>
        <v>1</v>
      </c>
      <c r="BD17" s="22" t="str">
        <f t="shared" si="2"/>
        <v/>
      </c>
      <c r="BE17" s="22">
        <f t="shared" si="2"/>
        <v>1</v>
      </c>
      <c r="BF17" s="22">
        <f t="shared" si="2"/>
        <v>1</v>
      </c>
      <c r="BG17" s="24" t="str">
        <f t="shared" si="2"/>
        <v/>
      </c>
      <c r="BH17" s="22" t="str">
        <f t="shared" si="26"/>
        <v>svm</v>
      </c>
    </row>
    <row r="18" spans="1:60" x14ac:dyDescent="0.25">
      <c r="A18" t="s">
        <v>83</v>
      </c>
      <c r="B18" t="str">
        <f t="shared" si="3"/>
        <v>pls</v>
      </c>
      <c r="C18" s="15">
        <v>44.483843403547802</v>
      </c>
      <c r="D18" s="16">
        <v>45.153149249087498</v>
      </c>
      <c r="E18" s="16">
        <v>44.343684078201299</v>
      </c>
      <c r="F18" s="16">
        <v>43.601582483877102</v>
      </c>
      <c r="G18" s="16">
        <v>54.094934335690503</v>
      </c>
      <c r="H18" s="16">
        <v>37.652258976436201</v>
      </c>
      <c r="I18" s="16">
        <v>37.192722865806203</v>
      </c>
      <c r="J18" s="16">
        <v>42.059268951416001</v>
      </c>
      <c r="K18" s="17">
        <v>36.890838623046903</v>
      </c>
      <c r="L18" s="3" t="s">
        <v>11</v>
      </c>
      <c r="M18">
        <v>46</v>
      </c>
      <c r="N18" s="1">
        <f t="shared" si="4"/>
        <v>1.5161565964521984</v>
      </c>
      <c r="O18" s="1">
        <f t="shared" si="5"/>
        <v>0.84685075091250184</v>
      </c>
      <c r="P18" s="1">
        <f t="shared" si="6"/>
        <v>1.6563159217987007</v>
      </c>
      <c r="Q18" s="1">
        <f t="shared" si="7"/>
        <v>2.3984175161228976</v>
      </c>
      <c r="R18" s="1">
        <f t="shared" si="8"/>
        <v>8.0949343356905032</v>
      </c>
      <c r="S18" s="1">
        <f t="shared" si="9"/>
        <v>8.347741023563799</v>
      </c>
      <c r="T18" s="1">
        <f t="shared" si="10"/>
        <v>8.8072771341937965</v>
      </c>
      <c r="U18" s="1">
        <f t="shared" si="11"/>
        <v>3.9407310485839986</v>
      </c>
      <c r="V18" s="1">
        <f t="shared" si="12"/>
        <v>9.1091613769530966</v>
      </c>
      <c r="W18" s="13">
        <f t="shared" si="13"/>
        <v>0.84685075091250184</v>
      </c>
      <c r="X18" s="8" t="str">
        <f t="shared" si="14"/>
        <v/>
      </c>
      <c r="Y18" s="9">
        <f t="shared" si="15"/>
        <v>1</v>
      </c>
      <c r="Z18" s="9" t="str">
        <f t="shared" si="16"/>
        <v/>
      </c>
      <c r="AA18" s="9" t="str">
        <f t="shared" si="17"/>
        <v/>
      </c>
      <c r="AB18" s="9" t="str">
        <f t="shared" si="18"/>
        <v/>
      </c>
      <c r="AC18" s="9" t="str">
        <f t="shared" si="19"/>
        <v/>
      </c>
      <c r="AD18" s="9" t="str">
        <f t="shared" si="20"/>
        <v/>
      </c>
      <c r="AE18" s="9" t="str">
        <f t="shared" si="21"/>
        <v/>
      </c>
      <c r="AF18" s="9" t="str">
        <f t="shared" si="22"/>
        <v/>
      </c>
      <c r="AG18" s="15">
        <f t="shared" si="23"/>
        <v>1</v>
      </c>
      <c r="AH18" s="16">
        <f t="shared" si="23"/>
        <v>1</v>
      </c>
      <c r="AI18" s="16">
        <f t="shared" si="23"/>
        <v>1</v>
      </c>
      <c r="AJ18" s="16">
        <f t="shared" si="23"/>
        <v>1</v>
      </c>
      <c r="AK18" s="16" t="str">
        <f t="shared" si="23"/>
        <v/>
      </c>
      <c r="AL18" s="16" t="str">
        <f t="shared" si="23"/>
        <v/>
      </c>
      <c r="AM18" s="16" t="str">
        <f t="shared" si="23"/>
        <v/>
      </c>
      <c r="AN18" s="16">
        <f t="shared" si="23"/>
        <v>1</v>
      </c>
      <c r="AO18" s="17" t="str">
        <f t="shared" si="23"/>
        <v/>
      </c>
      <c r="AP18" s="23">
        <f t="shared" si="24"/>
        <v>1</v>
      </c>
      <c r="AQ18" s="22">
        <f t="shared" si="24"/>
        <v>1</v>
      </c>
      <c r="AR18" s="22">
        <f t="shared" si="24"/>
        <v>1</v>
      </c>
      <c r="AS18" s="22">
        <f t="shared" si="24"/>
        <v>1</v>
      </c>
      <c r="AT18" s="22">
        <f t="shared" si="24"/>
        <v>1</v>
      </c>
      <c r="AU18" s="22">
        <f t="shared" si="24"/>
        <v>1</v>
      </c>
      <c r="AV18" s="22">
        <f t="shared" si="24"/>
        <v>1</v>
      </c>
      <c r="AW18" s="22">
        <f t="shared" si="24"/>
        <v>1</v>
      </c>
      <c r="AX18" s="24">
        <f t="shared" si="24"/>
        <v>1</v>
      </c>
      <c r="AY18" s="23">
        <f t="shared" si="25"/>
        <v>1</v>
      </c>
      <c r="AZ18" s="22">
        <f t="shared" si="25"/>
        <v>1</v>
      </c>
      <c r="BA18" s="22">
        <f t="shared" si="25"/>
        <v>1</v>
      </c>
      <c r="BB18" s="22">
        <f t="shared" si="25"/>
        <v>1</v>
      </c>
      <c r="BC18" s="22">
        <f t="shared" si="25"/>
        <v>1</v>
      </c>
      <c r="BD18" s="22">
        <f t="shared" si="25"/>
        <v>1</v>
      </c>
      <c r="BE18" s="22">
        <f t="shared" si="25"/>
        <v>1</v>
      </c>
      <c r="BF18" s="22">
        <f t="shared" si="25"/>
        <v>1</v>
      </c>
      <c r="BG18" s="24">
        <f t="shared" si="25"/>
        <v>1</v>
      </c>
      <c r="BH18" s="22" t="str">
        <f t="shared" si="26"/>
        <v>pls</v>
      </c>
    </row>
    <row r="19" spans="1:60" x14ac:dyDescent="0.25">
      <c r="A19" t="s">
        <v>103</v>
      </c>
      <c r="B19" t="str">
        <f t="shared" si="3"/>
        <v>pls</v>
      </c>
      <c r="C19" s="15">
        <v>16.466877880186701</v>
      </c>
      <c r="D19" s="16">
        <v>11.486374881042799</v>
      </c>
      <c r="E19" s="16">
        <v>15.7448025698423</v>
      </c>
      <c r="F19" s="16">
        <v>24.949760554359901</v>
      </c>
      <c r="G19" s="16">
        <v>12.142618440056101</v>
      </c>
      <c r="H19" s="16">
        <v>23.3135055194812</v>
      </c>
      <c r="I19" s="16">
        <v>18.728034718865299</v>
      </c>
      <c r="J19" s="16">
        <v>19.030769348144499</v>
      </c>
      <c r="K19" s="17">
        <v>22.349563598632798</v>
      </c>
      <c r="L19" s="3" t="s">
        <v>11</v>
      </c>
      <c r="M19">
        <v>8</v>
      </c>
      <c r="N19" s="1">
        <f t="shared" si="4"/>
        <v>8.4668778801867006</v>
      </c>
      <c r="O19" s="1">
        <f t="shared" si="5"/>
        <v>3.4863748810427992</v>
      </c>
      <c r="P19" s="1">
        <f t="shared" si="6"/>
        <v>7.7448025698422995</v>
      </c>
      <c r="Q19" s="1">
        <f t="shared" si="7"/>
        <v>16.949760554359901</v>
      </c>
      <c r="R19" s="1">
        <f t="shared" si="8"/>
        <v>4.1426184400561006</v>
      </c>
      <c r="S19" s="1">
        <f t="shared" si="9"/>
        <v>15.3135055194812</v>
      </c>
      <c r="T19" s="1">
        <f t="shared" si="10"/>
        <v>10.728034718865299</v>
      </c>
      <c r="U19" s="1">
        <f t="shared" si="11"/>
        <v>11.030769348144499</v>
      </c>
      <c r="V19" s="1">
        <f t="shared" si="12"/>
        <v>14.349563598632798</v>
      </c>
      <c r="W19" s="13">
        <f t="shared" si="13"/>
        <v>3.4863748810427992</v>
      </c>
      <c r="X19" s="8" t="str">
        <f t="shared" si="14"/>
        <v/>
      </c>
      <c r="Y19" s="9">
        <f t="shared" si="15"/>
        <v>1</v>
      </c>
      <c r="Z19" s="9" t="str">
        <f t="shared" si="16"/>
        <v/>
      </c>
      <c r="AA19" s="9" t="str">
        <f t="shared" si="17"/>
        <v/>
      </c>
      <c r="AB19" s="9" t="str">
        <f t="shared" si="18"/>
        <v/>
      </c>
      <c r="AC19" s="9" t="str">
        <f t="shared" si="19"/>
        <v/>
      </c>
      <c r="AD19" s="9" t="str">
        <f t="shared" si="20"/>
        <v/>
      </c>
      <c r="AE19" s="9" t="str">
        <f t="shared" si="21"/>
        <v/>
      </c>
      <c r="AF19" s="9" t="str">
        <f t="shared" si="22"/>
        <v/>
      </c>
      <c r="AG19" s="15" t="str">
        <f t="shared" si="23"/>
        <v/>
      </c>
      <c r="AH19" s="16">
        <f t="shared" si="23"/>
        <v>1</v>
      </c>
      <c r="AI19" s="16" t="str">
        <f t="shared" si="23"/>
        <v/>
      </c>
      <c r="AJ19" s="16" t="str">
        <f t="shared" si="23"/>
        <v/>
      </c>
      <c r="AK19" s="16">
        <f t="shared" si="23"/>
        <v>1</v>
      </c>
      <c r="AL19" s="16" t="str">
        <f t="shared" si="23"/>
        <v/>
      </c>
      <c r="AM19" s="16" t="str">
        <f t="shared" si="23"/>
        <v/>
      </c>
      <c r="AN19" s="16" t="str">
        <f t="shared" si="23"/>
        <v/>
      </c>
      <c r="AO19" s="17" t="str">
        <f t="shared" si="23"/>
        <v/>
      </c>
      <c r="AP19" s="23">
        <f t="shared" si="24"/>
        <v>1</v>
      </c>
      <c r="AQ19" s="22">
        <f t="shared" si="24"/>
        <v>1</v>
      </c>
      <c r="AR19" s="22">
        <f t="shared" si="24"/>
        <v>1</v>
      </c>
      <c r="AS19" s="22" t="str">
        <f t="shared" si="24"/>
        <v/>
      </c>
      <c r="AT19" s="22">
        <f t="shared" si="24"/>
        <v>1</v>
      </c>
      <c r="AU19" s="22" t="str">
        <f t="shared" si="24"/>
        <v/>
      </c>
      <c r="AV19" s="22" t="str">
        <f t="shared" si="24"/>
        <v/>
      </c>
      <c r="AW19" s="22" t="str">
        <f t="shared" si="24"/>
        <v/>
      </c>
      <c r="AX19" s="24" t="str">
        <f t="shared" si="24"/>
        <v/>
      </c>
      <c r="AY19" s="23">
        <f t="shared" si="25"/>
        <v>1</v>
      </c>
      <c r="AZ19" s="22">
        <f t="shared" si="25"/>
        <v>1</v>
      </c>
      <c r="BA19" s="22">
        <f t="shared" si="25"/>
        <v>1</v>
      </c>
      <c r="BB19" s="22" t="str">
        <f t="shared" si="25"/>
        <v/>
      </c>
      <c r="BC19" s="22">
        <f t="shared" si="25"/>
        <v>1</v>
      </c>
      <c r="BD19" s="22" t="str">
        <f t="shared" si="25"/>
        <v/>
      </c>
      <c r="BE19" s="22">
        <f t="shared" si="25"/>
        <v>1</v>
      </c>
      <c r="BF19" s="22">
        <f t="shared" si="25"/>
        <v>1</v>
      </c>
      <c r="BG19" s="24">
        <f t="shared" si="25"/>
        <v>1</v>
      </c>
      <c r="BH19" s="22" t="str">
        <f t="shared" si="26"/>
        <v>pls</v>
      </c>
    </row>
    <row r="20" spans="1:60" x14ac:dyDescent="0.25">
      <c r="A20" t="s">
        <v>84</v>
      </c>
      <c r="B20" t="str">
        <f t="shared" si="3"/>
        <v>gbm</v>
      </c>
      <c r="C20" s="15">
        <v>44.876559822148501</v>
      </c>
      <c r="D20" s="16">
        <v>46.511435661613099</v>
      </c>
      <c r="E20" s="16">
        <v>44.737635879993498</v>
      </c>
      <c r="F20" s="16">
        <v>42.266142227573198</v>
      </c>
      <c r="G20" s="16">
        <v>50.286422531008299</v>
      </c>
      <c r="H20" s="16">
        <v>37.428942457151699</v>
      </c>
      <c r="I20" s="16">
        <v>36.180441757112803</v>
      </c>
      <c r="J20" s="16">
        <v>46.404769897460902</v>
      </c>
      <c r="K20" s="17">
        <v>53.232639312744098</v>
      </c>
      <c r="L20" s="3" t="s">
        <v>11</v>
      </c>
      <c r="M20">
        <v>22</v>
      </c>
      <c r="N20" s="1">
        <f t="shared" si="4"/>
        <v>22.876559822148501</v>
      </c>
      <c r="O20" s="1">
        <f t="shared" si="5"/>
        <v>24.511435661613099</v>
      </c>
      <c r="P20" s="1">
        <f t="shared" si="6"/>
        <v>22.737635879993498</v>
      </c>
      <c r="Q20" s="1">
        <f t="shared" si="7"/>
        <v>20.266142227573198</v>
      </c>
      <c r="R20" s="1">
        <f t="shared" si="8"/>
        <v>28.286422531008299</v>
      </c>
      <c r="S20" s="1">
        <f t="shared" si="9"/>
        <v>15.428942457151699</v>
      </c>
      <c r="T20" s="1">
        <f t="shared" si="10"/>
        <v>14.180441757112803</v>
      </c>
      <c r="U20" s="1">
        <f t="shared" si="11"/>
        <v>24.404769897460902</v>
      </c>
      <c r="V20" s="1">
        <f t="shared" si="12"/>
        <v>31.232639312744098</v>
      </c>
      <c r="W20" s="13">
        <f t="shared" si="13"/>
        <v>14.180441757112803</v>
      </c>
      <c r="X20" s="8" t="str">
        <f t="shared" si="14"/>
        <v/>
      </c>
      <c r="Y20" s="9" t="str">
        <f t="shared" si="15"/>
        <v/>
      </c>
      <c r="Z20" s="9" t="str">
        <f t="shared" si="16"/>
        <v/>
      </c>
      <c r="AA20" s="9" t="str">
        <f t="shared" si="17"/>
        <v/>
      </c>
      <c r="AB20" s="9" t="str">
        <f t="shared" si="18"/>
        <v/>
      </c>
      <c r="AC20" s="9" t="str">
        <f t="shared" si="19"/>
        <v/>
      </c>
      <c r="AD20" s="9">
        <f t="shared" si="20"/>
        <v>1</v>
      </c>
      <c r="AE20" s="9" t="str">
        <f t="shared" si="21"/>
        <v/>
      </c>
      <c r="AF20" s="9" t="str">
        <f t="shared" si="22"/>
        <v/>
      </c>
      <c r="AG20" s="15" t="str">
        <f t="shared" si="23"/>
        <v/>
      </c>
      <c r="AH20" s="16" t="str">
        <f t="shared" si="23"/>
        <v/>
      </c>
      <c r="AI20" s="16" t="str">
        <f t="shared" si="23"/>
        <v/>
      </c>
      <c r="AJ20" s="16" t="str">
        <f t="shared" si="23"/>
        <v/>
      </c>
      <c r="AK20" s="16" t="str">
        <f t="shared" si="23"/>
        <v/>
      </c>
      <c r="AL20" s="16" t="str">
        <f t="shared" si="23"/>
        <v/>
      </c>
      <c r="AM20" s="16" t="str">
        <f t="shared" si="23"/>
        <v/>
      </c>
      <c r="AN20" s="16" t="str">
        <f t="shared" si="23"/>
        <v/>
      </c>
      <c r="AO20" s="17" t="str">
        <f t="shared" si="23"/>
        <v/>
      </c>
      <c r="AP20" s="23" t="str">
        <f t="shared" si="24"/>
        <v/>
      </c>
      <c r="AQ20" s="22" t="str">
        <f t="shared" si="24"/>
        <v/>
      </c>
      <c r="AR20" s="22" t="str">
        <f t="shared" si="24"/>
        <v/>
      </c>
      <c r="AS20" s="22" t="str">
        <f t="shared" si="24"/>
        <v/>
      </c>
      <c r="AT20" s="22" t="str">
        <f t="shared" si="24"/>
        <v/>
      </c>
      <c r="AU20" s="22" t="str">
        <f t="shared" si="24"/>
        <v/>
      </c>
      <c r="AV20" s="22" t="str">
        <f t="shared" si="24"/>
        <v/>
      </c>
      <c r="AW20" s="22" t="str">
        <f t="shared" si="24"/>
        <v/>
      </c>
      <c r="AX20" s="24" t="str">
        <f t="shared" si="24"/>
        <v/>
      </c>
      <c r="AY20" s="23" t="str">
        <f t="shared" si="25"/>
        <v/>
      </c>
      <c r="AZ20" s="22" t="str">
        <f t="shared" si="25"/>
        <v/>
      </c>
      <c r="BA20" s="22" t="str">
        <f t="shared" si="25"/>
        <v/>
      </c>
      <c r="BB20" s="22" t="str">
        <f t="shared" si="25"/>
        <v/>
      </c>
      <c r="BC20" s="22" t="str">
        <f t="shared" si="25"/>
        <v/>
      </c>
      <c r="BD20" s="22" t="str">
        <f t="shared" si="25"/>
        <v/>
      </c>
      <c r="BE20" s="22">
        <f t="shared" si="25"/>
        <v>1</v>
      </c>
      <c r="BF20" s="22" t="str">
        <f t="shared" si="25"/>
        <v/>
      </c>
      <c r="BG20" s="24" t="str">
        <f t="shared" si="25"/>
        <v/>
      </c>
      <c r="BH20" s="22" t="str">
        <f t="shared" si="26"/>
        <v>gbm</v>
      </c>
    </row>
    <row r="21" spans="1:60" x14ac:dyDescent="0.25">
      <c r="A21" t="s">
        <v>85</v>
      </c>
      <c r="B21" t="str">
        <f t="shared" si="3"/>
        <v>Cube</v>
      </c>
      <c r="C21" s="15">
        <v>29.663060706408199</v>
      </c>
      <c r="D21" s="16">
        <v>30.503681949321301</v>
      </c>
      <c r="E21" s="16">
        <v>29.549587595451499</v>
      </c>
      <c r="F21" s="16">
        <v>27.055671494745901</v>
      </c>
      <c r="G21" s="16">
        <v>37.040058901962801</v>
      </c>
      <c r="H21" s="16">
        <v>24.337207024865201</v>
      </c>
      <c r="I21" s="16">
        <v>24.8311298976713</v>
      </c>
      <c r="J21" s="16">
        <v>23.809770584106399</v>
      </c>
      <c r="K21" s="17">
        <v>37.242965698242202</v>
      </c>
      <c r="L21" s="3" t="s">
        <v>11</v>
      </c>
      <c r="M21">
        <v>24</v>
      </c>
      <c r="N21" s="1">
        <f t="shared" si="4"/>
        <v>5.6630607064081993</v>
      </c>
      <c r="O21" s="1">
        <f t="shared" si="5"/>
        <v>6.5036819493213009</v>
      </c>
      <c r="P21" s="1">
        <f t="shared" si="6"/>
        <v>5.5495875954514986</v>
      </c>
      <c r="Q21" s="1">
        <f t="shared" si="7"/>
        <v>3.0556714947459014</v>
      </c>
      <c r="R21" s="1">
        <f t="shared" si="8"/>
        <v>13.040058901962801</v>
      </c>
      <c r="S21" s="1">
        <f t="shared" si="9"/>
        <v>0.33720702486520082</v>
      </c>
      <c r="T21" s="1">
        <f t="shared" si="10"/>
        <v>0.83112989767129974</v>
      </c>
      <c r="U21" s="1">
        <f t="shared" si="11"/>
        <v>0.19022941589360087</v>
      </c>
      <c r="V21" s="1">
        <f t="shared" si="12"/>
        <v>13.242965698242202</v>
      </c>
      <c r="W21" s="13">
        <f t="shared" si="13"/>
        <v>0.19022941589360087</v>
      </c>
      <c r="X21" s="8" t="str">
        <f t="shared" si="14"/>
        <v/>
      </c>
      <c r="Y21" s="9" t="str">
        <f t="shared" si="15"/>
        <v/>
      </c>
      <c r="Z21" s="9" t="str">
        <f t="shared" si="16"/>
        <v/>
      </c>
      <c r="AA21" s="9" t="str">
        <f t="shared" si="17"/>
        <v/>
      </c>
      <c r="AB21" s="9" t="str">
        <f t="shared" si="18"/>
        <v/>
      </c>
      <c r="AC21" s="9" t="str">
        <f t="shared" si="19"/>
        <v/>
      </c>
      <c r="AD21" s="9" t="str">
        <f t="shared" si="20"/>
        <v/>
      </c>
      <c r="AE21" s="9">
        <f t="shared" si="21"/>
        <v>1</v>
      </c>
      <c r="AF21" s="9" t="str">
        <f t="shared" si="22"/>
        <v/>
      </c>
      <c r="AG21" s="15" t="str">
        <f t="shared" si="23"/>
        <v/>
      </c>
      <c r="AH21" s="16" t="str">
        <f t="shared" si="23"/>
        <v/>
      </c>
      <c r="AI21" s="16" t="str">
        <f t="shared" si="23"/>
        <v/>
      </c>
      <c r="AJ21" s="16">
        <f t="shared" si="23"/>
        <v>1</v>
      </c>
      <c r="AK21" s="16" t="str">
        <f t="shared" si="23"/>
        <v/>
      </c>
      <c r="AL21" s="16">
        <f t="shared" si="23"/>
        <v>1</v>
      </c>
      <c r="AM21" s="16">
        <f t="shared" si="23"/>
        <v>1</v>
      </c>
      <c r="AN21" s="16">
        <f t="shared" si="23"/>
        <v>1</v>
      </c>
      <c r="AO21" s="17" t="str">
        <f t="shared" si="23"/>
        <v/>
      </c>
      <c r="AP21" s="23">
        <f t="shared" si="24"/>
        <v>1</v>
      </c>
      <c r="AQ21" s="22">
        <f t="shared" si="24"/>
        <v>1</v>
      </c>
      <c r="AR21" s="22">
        <f t="shared" si="24"/>
        <v>1</v>
      </c>
      <c r="AS21" s="22">
        <f t="shared" si="24"/>
        <v>1</v>
      </c>
      <c r="AT21" s="22" t="str">
        <f t="shared" si="24"/>
        <v/>
      </c>
      <c r="AU21" s="22">
        <f t="shared" si="24"/>
        <v>1</v>
      </c>
      <c r="AV21" s="22">
        <f t="shared" si="24"/>
        <v>1</v>
      </c>
      <c r="AW21" s="22">
        <f t="shared" si="24"/>
        <v>1</v>
      </c>
      <c r="AX21" s="24" t="str">
        <f t="shared" si="24"/>
        <v/>
      </c>
      <c r="AY21" s="23">
        <f t="shared" si="25"/>
        <v>1</v>
      </c>
      <c r="AZ21" s="22">
        <f t="shared" si="25"/>
        <v>1</v>
      </c>
      <c r="BA21" s="22">
        <f t="shared" si="25"/>
        <v>1</v>
      </c>
      <c r="BB21" s="22">
        <f t="shared" si="25"/>
        <v>1</v>
      </c>
      <c r="BC21" s="22">
        <f t="shared" si="25"/>
        <v>1</v>
      </c>
      <c r="BD21" s="22">
        <f t="shared" si="25"/>
        <v>1</v>
      </c>
      <c r="BE21" s="22">
        <f t="shared" si="25"/>
        <v>1</v>
      </c>
      <c r="BF21" s="22">
        <f t="shared" si="25"/>
        <v>1</v>
      </c>
      <c r="BG21" s="24">
        <f t="shared" si="25"/>
        <v>1</v>
      </c>
      <c r="BH21" s="22" t="str">
        <f t="shared" si="26"/>
        <v>Cube</v>
      </c>
    </row>
    <row r="22" spans="1:60" x14ac:dyDescent="0.25">
      <c r="A22" t="s">
        <v>86</v>
      </c>
      <c r="B22" t="str">
        <f t="shared" si="3"/>
        <v>svm</v>
      </c>
      <c r="C22" s="15">
        <v>85.771604101368794</v>
      </c>
      <c r="D22" s="16">
        <v>85.659133080102194</v>
      </c>
      <c r="E22" s="16">
        <v>84.530048059513007</v>
      </c>
      <c r="F22" s="16">
        <v>77.096485239675204</v>
      </c>
      <c r="G22" s="16">
        <v>85.925741605309</v>
      </c>
      <c r="H22" s="16">
        <v>34.184548441591602</v>
      </c>
      <c r="I22" s="16">
        <v>35.335267623563901</v>
      </c>
      <c r="J22" s="16">
        <v>46.002670288085902</v>
      </c>
      <c r="K22" s="17">
        <v>65.692359924316406</v>
      </c>
      <c r="L22" s="3" t="s">
        <v>11</v>
      </c>
      <c r="M22">
        <v>89</v>
      </c>
      <c r="N22" s="1">
        <f t="shared" si="4"/>
        <v>3.2283958986312058</v>
      </c>
      <c r="O22" s="1">
        <f t="shared" si="5"/>
        <v>3.340866919897806</v>
      </c>
      <c r="P22" s="1">
        <f t="shared" si="6"/>
        <v>4.4699519404869932</v>
      </c>
      <c r="Q22" s="1">
        <f t="shared" si="7"/>
        <v>11.903514760324796</v>
      </c>
      <c r="R22" s="1">
        <f t="shared" si="8"/>
        <v>3.0742583946910003</v>
      </c>
      <c r="S22" s="1">
        <f t="shared" si="9"/>
        <v>54.815451558408398</v>
      </c>
      <c r="T22" s="1">
        <f t="shared" si="10"/>
        <v>53.664732376436099</v>
      </c>
      <c r="U22" s="1">
        <f t="shared" si="11"/>
        <v>42.997329711914098</v>
      </c>
      <c r="V22" s="1">
        <f>IF(L22="Running",ABS(M22-K22),"")</f>
        <v>23.307640075683594</v>
      </c>
      <c r="W22" s="13">
        <f t="shared" si="13"/>
        <v>3.0742583946910003</v>
      </c>
      <c r="X22" s="8" t="str">
        <f t="shared" si="14"/>
        <v/>
      </c>
      <c r="Y22" s="9" t="str">
        <f t="shared" si="15"/>
        <v/>
      </c>
      <c r="Z22" s="9" t="str">
        <f t="shared" si="16"/>
        <v/>
      </c>
      <c r="AA22" s="9" t="str">
        <f t="shared" si="17"/>
        <v/>
      </c>
      <c r="AB22" s="9">
        <f t="shared" si="18"/>
        <v>1</v>
      </c>
      <c r="AC22" s="9" t="str">
        <f t="shared" si="19"/>
        <v/>
      </c>
      <c r="AD22" s="9" t="str">
        <f t="shared" si="20"/>
        <v/>
      </c>
      <c r="AE22" s="9" t="str">
        <f t="shared" si="21"/>
        <v/>
      </c>
      <c r="AF22" s="9" t="str">
        <f t="shared" si="22"/>
        <v/>
      </c>
      <c r="AG22" s="15">
        <f t="shared" si="23"/>
        <v>1</v>
      </c>
      <c r="AH22" s="16">
        <f t="shared" si="23"/>
        <v>1</v>
      </c>
      <c r="AI22" s="16">
        <f t="shared" si="23"/>
        <v>1</v>
      </c>
      <c r="AJ22" s="16" t="str">
        <f t="shared" si="23"/>
        <v/>
      </c>
      <c r="AK22" s="16">
        <f t="shared" si="23"/>
        <v>1</v>
      </c>
      <c r="AL22" s="16" t="str">
        <f t="shared" si="23"/>
        <v/>
      </c>
      <c r="AM22" s="16" t="str">
        <f t="shared" si="23"/>
        <v/>
      </c>
      <c r="AN22" s="16" t="str">
        <f t="shared" si="23"/>
        <v/>
      </c>
      <c r="AO22" s="17" t="str">
        <f t="shared" si="23"/>
        <v/>
      </c>
      <c r="AP22" s="23">
        <f t="shared" si="24"/>
        <v>1</v>
      </c>
      <c r="AQ22" s="22">
        <f t="shared" si="24"/>
        <v>1</v>
      </c>
      <c r="AR22" s="22">
        <f t="shared" si="24"/>
        <v>1</v>
      </c>
      <c r="AS22" s="22" t="str">
        <f t="shared" si="24"/>
        <v/>
      </c>
      <c r="AT22" s="22">
        <f t="shared" si="24"/>
        <v>1</v>
      </c>
      <c r="AU22" s="22" t="str">
        <f t="shared" si="24"/>
        <v/>
      </c>
      <c r="AV22" s="22" t="str">
        <f t="shared" si="24"/>
        <v/>
      </c>
      <c r="AW22" s="22" t="str">
        <f t="shared" si="24"/>
        <v/>
      </c>
      <c r="AX22" s="24" t="str">
        <f t="shared" si="24"/>
        <v/>
      </c>
      <c r="AY22" s="23">
        <f t="shared" si="25"/>
        <v>1</v>
      </c>
      <c r="AZ22" s="22">
        <f t="shared" si="25"/>
        <v>1</v>
      </c>
      <c r="BA22" s="22">
        <f t="shared" si="25"/>
        <v>1</v>
      </c>
      <c r="BB22" s="22">
        <f t="shared" si="25"/>
        <v>1</v>
      </c>
      <c r="BC22" s="22">
        <f t="shared" si="25"/>
        <v>1</v>
      </c>
      <c r="BD22" s="22" t="str">
        <f t="shared" si="25"/>
        <v/>
      </c>
      <c r="BE22" s="22" t="str">
        <f t="shared" si="25"/>
        <v/>
      </c>
      <c r="BF22" s="22" t="str">
        <f t="shared" si="25"/>
        <v/>
      </c>
      <c r="BG22" s="24" t="str">
        <f t="shared" si="25"/>
        <v/>
      </c>
      <c r="BH22" s="22" t="str">
        <f t="shared" si="26"/>
        <v>svm</v>
      </c>
    </row>
    <row r="23" spans="1:60" x14ac:dyDescent="0.25">
      <c r="A23" t="s">
        <v>87</v>
      </c>
      <c r="B23" t="str">
        <f t="shared" si="3"/>
        <v>Keras</v>
      </c>
      <c r="C23" s="15">
        <v>38.504456068469899</v>
      </c>
      <c r="D23" s="16">
        <v>39.032454792118301</v>
      </c>
      <c r="E23" s="16">
        <v>38.564359269413302</v>
      </c>
      <c r="F23" s="16">
        <v>38.588507611821903</v>
      </c>
      <c r="G23" s="16">
        <v>28.845394180355001</v>
      </c>
      <c r="H23" s="16">
        <v>34.813810945969301</v>
      </c>
      <c r="I23" s="16">
        <v>34.535340836951598</v>
      </c>
      <c r="J23" s="16">
        <v>39.6337699890137</v>
      </c>
      <c r="K23" s="17">
        <v>40.380699157714801</v>
      </c>
      <c r="L23" s="3" t="s">
        <v>11</v>
      </c>
      <c r="M23">
        <v>43</v>
      </c>
      <c r="N23" s="1">
        <f t="shared" si="4"/>
        <v>4.4955439315301007</v>
      </c>
      <c r="O23" s="1">
        <f t="shared" si="5"/>
        <v>3.9675452078816988</v>
      </c>
      <c r="P23" s="1">
        <f t="shared" si="6"/>
        <v>4.4356407305866981</v>
      </c>
      <c r="Q23" s="1">
        <f t="shared" si="7"/>
        <v>4.4114923881780967</v>
      </c>
      <c r="R23" s="1">
        <f t="shared" si="8"/>
        <v>14.154605819644999</v>
      </c>
      <c r="S23" s="1">
        <f t="shared" si="9"/>
        <v>8.1861890540306987</v>
      </c>
      <c r="T23" s="1">
        <f t="shared" si="10"/>
        <v>8.4646591630484025</v>
      </c>
      <c r="U23" s="1">
        <f t="shared" si="11"/>
        <v>3.3662300109862997</v>
      </c>
      <c r="V23" s="1">
        <f t="shared" si="12"/>
        <v>2.6193008422851989</v>
      </c>
      <c r="W23" s="13">
        <f t="shared" si="13"/>
        <v>2.6193008422851989</v>
      </c>
      <c r="X23" s="8" t="str">
        <f t="shared" si="14"/>
        <v/>
      </c>
      <c r="Y23" s="9" t="str">
        <f t="shared" si="15"/>
        <v/>
      </c>
      <c r="Z23" s="9" t="str">
        <f t="shared" si="16"/>
        <v/>
      </c>
      <c r="AA23" s="9" t="str">
        <f t="shared" si="17"/>
        <v/>
      </c>
      <c r="AB23" s="9" t="str">
        <f t="shared" si="18"/>
        <v/>
      </c>
      <c r="AC23" s="9" t="str">
        <f t="shared" si="19"/>
        <v/>
      </c>
      <c r="AD23" s="9" t="str">
        <f t="shared" si="20"/>
        <v/>
      </c>
      <c r="AE23" s="9" t="str">
        <f t="shared" si="21"/>
        <v/>
      </c>
      <c r="AF23" s="9">
        <f t="shared" si="22"/>
        <v>1</v>
      </c>
      <c r="AG23" s="15">
        <f t="shared" si="23"/>
        <v>1</v>
      </c>
      <c r="AH23" s="16">
        <f t="shared" si="23"/>
        <v>1</v>
      </c>
      <c r="AI23" s="16">
        <f t="shared" si="23"/>
        <v>1</v>
      </c>
      <c r="AJ23" s="16">
        <f t="shared" si="23"/>
        <v>1</v>
      </c>
      <c r="AK23" s="16" t="str">
        <f t="shared" si="23"/>
        <v/>
      </c>
      <c r="AL23" s="16" t="str">
        <f t="shared" si="23"/>
        <v/>
      </c>
      <c r="AM23" s="16" t="str">
        <f t="shared" si="23"/>
        <v/>
      </c>
      <c r="AN23" s="16">
        <f t="shared" si="23"/>
        <v>1</v>
      </c>
      <c r="AO23" s="17">
        <f t="shared" si="23"/>
        <v>1</v>
      </c>
      <c r="AP23" s="23">
        <f t="shared" si="24"/>
        <v>1</v>
      </c>
      <c r="AQ23" s="22">
        <f t="shared" si="24"/>
        <v>1</v>
      </c>
      <c r="AR23" s="22">
        <f t="shared" si="24"/>
        <v>1</v>
      </c>
      <c r="AS23" s="22">
        <f t="shared" si="24"/>
        <v>1</v>
      </c>
      <c r="AT23" s="22" t="str">
        <f t="shared" si="24"/>
        <v/>
      </c>
      <c r="AU23" s="22">
        <f t="shared" si="24"/>
        <v>1</v>
      </c>
      <c r="AV23" s="22">
        <f t="shared" si="24"/>
        <v>1</v>
      </c>
      <c r="AW23" s="22">
        <f t="shared" si="24"/>
        <v>1</v>
      </c>
      <c r="AX23" s="24">
        <f t="shared" si="24"/>
        <v>1</v>
      </c>
      <c r="AY23" s="23">
        <f t="shared" si="25"/>
        <v>1</v>
      </c>
      <c r="AZ23" s="22">
        <f t="shared" si="25"/>
        <v>1</v>
      </c>
      <c r="BA23" s="22">
        <f t="shared" si="25"/>
        <v>1</v>
      </c>
      <c r="BB23" s="22">
        <f t="shared" si="25"/>
        <v>1</v>
      </c>
      <c r="BC23" s="22">
        <f t="shared" si="25"/>
        <v>1</v>
      </c>
      <c r="BD23" s="22">
        <f t="shared" si="25"/>
        <v>1</v>
      </c>
      <c r="BE23" s="22">
        <f t="shared" si="25"/>
        <v>1</v>
      </c>
      <c r="BF23" s="22">
        <f t="shared" si="25"/>
        <v>1</v>
      </c>
      <c r="BG23" s="24">
        <f t="shared" si="25"/>
        <v>1</v>
      </c>
      <c r="BH23" s="22" t="str">
        <f t="shared" si="26"/>
        <v>Keras</v>
      </c>
    </row>
    <row r="24" spans="1:60" x14ac:dyDescent="0.25">
      <c r="A24" t="s">
        <v>88</v>
      </c>
      <c r="B24" t="str">
        <f t="shared" si="3"/>
        <v>pls</v>
      </c>
      <c r="C24" s="15">
        <v>83.956245153404595</v>
      </c>
      <c r="D24" s="16">
        <v>85.277025942526507</v>
      </c>
      <c r="E24" s="16">
        <v>83.745998434959006</v>
      </c>
      <c r="F24" s="16">
        <v>77.016399225727199</v>
      </c>
      <c r="G24" s="16">
        <v>73.537980568437007</v>
      </c>
      <c r="H24" s="16">
        <v>62.257359066771102</v>
      </c>
      <c r="I24" s="16">
        <v>65.785159000156</v>
      </c>
      <c r="J24" s="16">
        <v>71.337570190429702</v>
      </c>
      <c r="K24" s="17">
        <v>50.325424194335902</v>
      </c>
      <c r="L24" s="3" t="s">
        <v>11</v>
      </c>
      <c r="M24">
        <v>102</v>
      </c>
      <c r="N24" s="1">
        <f t="shared" si="4"/>
        <v>18.043754846595405</v>
      </c>
      <c r="O24" s="1">
        <f t="shared" si="5"/>
        <v>16.722974057473493</v>
      </c>
      <c r="P24" s="1">
        <f t="shared" si="6"/>
        <v>18.254001565040994</v>
      </c>
      <c r="Q24" s="1">
        <f t="shared" si="7"/>
        <v>24.983600774272801</v>
      </c>
      <c r="R24" s="1">
        <f t="shared" si="8"/>
        <v>28.462019431562993</v>
      </c>
      <c r="S24" s="1">
        <f t="shared" si="9"/>
        <v>39.742640933228898</v>
      </c>
      <c r="T24" s="1">
        <f t="shared" si="10"/>
        <v>36.214840999844</v>
      </c>
      <c r="U24" s="1">
        <f t="shared" si="11"/>
        <v>30.662429809570298</v>
      </c>
      <c r="V24" s="1">
        <f t="shared" si="12"/>
        <v>51.674575805664098</v>
      </c>
      <c r="W24" s="13">
        <f t="shared" si="13"/>
        <v>16.722974057473493</v>
      </c>
      <c r="X24" s="8" t="str">
        <f t="shared" si="14"/>
        <v/>
      </c>
      <c r="Y24" s="9">
        <f t="shared" si="15"/>
        <v>1</v>
      </c>
      <c r="Z24" s="9" t="str">
        <f t="shared" si="16"/>
        <v/>
      </c>
      <c r="AA24" s="9" t="str">
        <f t="shared" si="17"/>
        <v/>
      </c>
      <c r="AB24" s="9" t="str">
        <f t="shared" si="18"/>
        <v/>
      </c>
      <c r="AC24" s="9" t="str">
        <f t="shared" si="19"/>
        <v/>
      </c>
      <c r="AD24" s="9" t="str">
        <f t="shared" si="20"/>
        <v/>
      </c>
      <c r="AE24" s="9" t="str">
        <f t="shared" si="21"/>
        <v/>
      </c>
      <c r="AF24" s="9" t="str">
        <f t="shared" si="22"/>
        <v/>
      </c>
      <c r="AG24" s="15" t="str">
        <f t="shared" si="23"/>
        <v/>
      </c>
      <c r="AH24" s="16" t="str">
        <f t="shared" si="23"/>
        <v/>
      </c>
      <c r="AI24" s="16" t="str">
        <f t="shared" si="23"/>
        <v/>
      </c>
      <c r="AJ24" s="16" t="str">
        <f t="shared" si="23"/>
        <v/>
      </c>
      <c r="AK24" s="16" t="str">
        <f t="shared" si="23"/>
        <v/>
      </c>
      <c r="AL24" s="16" t="str">
        <f t="shared" si="23"/>
        <v/>
      </c>
      <c r="AM24" s="16" t="str">
        <f t="shared" si="23"/>
        <v/>
      </c>
      <c r="AN24" s="16" t="str">
        <f t="shared" si="23"/>
        <v/>
      </c>
      <c r="AO24" s="17" t="str">
        <f t="shared" si="23"/>
        <v/>
      </c>
      <c r="AP24" s="23" t="str">
        <f t="shared" si="24"/>
        <v/>
      </c>
      <c r="AQ24" s="22" t="str">
        <f t="shared" si="24"/>
        <v/>
      </c>
      <c r="AR24" s="22" t="str">
        <f t="shared" si="24"/>
        <v/>
      </c>
      <c r="AS24" s="22" t="str">
        <f t="shared" si="24"/>
        <v/>
      </c>
      <c r="AT24" s="22" t="str">
        <f t="shared" si="24"/>
        <v/>
      </c>
      <c r="AU24" s="22" t="str">
        <f t="shared" si="24"/>
        <v/>
      </c>
      <c r="AV24" s="22" t="str">
        <f t="shared" si="24"/>
        <v/>
      </c>
      <c r="AW24" s="22" t="str">
        <f t="shared" si="24"/>
        <v/>
      </c>
      <c r="AX24" s="24" t="str">
        <f t="shared" si="24"/>
        <v/>
      </c>
      <c r="AY24" s="23" t="str">
        <f t="shared" si="25"/>
        <v/>
      </c>
      <c r="AZ24" s="22" t="str">
        <f t="shared" si="25"/>
        <v/>
      </c>
      <c r="BA24" s="22" t="str">
        <f t="shared" si="25"/>
        <v/>
      </c>
      <c r="BB24" s="22" t="str">
        <f t="shared" si="25"/>
        <v/>
      </c>
      <c r="BC24" s="22" t="str">
        <f t="shared" si="25"/>
        <v/>
      </c>
      <c r="BD24" s="22" t="str">
        <f t="shared" si="25"/>
        <v/>
      </c>
      <c r="BE24" s="22" t="str">
        <f t="shared" si="25"/>
        <v/>
      </c>
      <c r="BF24" s="22" t="str">
        <f t="shared" si="25"/>
        <v/>
      </c>
      <c r="BG24" s="24" t="str">
        <f t="shared" si="25"/>
        <v/>
      </c>
      <c r="BH24" s="22" t="str">
        <f t="shared" si="26"/>
        <v>pls</v>
      </c>
    </row>
    <row r="25" spans="1:60" x14ac:dyDescent="0.25">
      <c r="A25" t="s">
        <v>89</v>
      </c>
      <c r="B25" t="str">
        <f t="shared" si="3"/>
        <v>rf</v>
      </c>
      <c r="C25" s="15">
        <v>57.941805114720601</v>
      </c>
      <c r="D25" s="16">
        <v>59.012027307913797</v>
      </c>
      <c r="E25" s="16">
        <v>57.730081862208898</v>
      </c>
      <c r="F25" s="16">
        <v>53.384880452250798</v>
      </c>
      <c r="G25" s="16">
        <v>64.0093743391961</v>
      </c>
      <c r="H25" s="16">
        <v>45.477983131977098</v>
      </c>
      <c r="I25" s="16">
        <v>47.841254005248402</v>
      </c>
      <c r="J25" s="16">
        <v>47.9829711914062</v>
      </c>
      <c r="K25" s="17">
        <v>52.785167694091797</v>
      </c>
      <c r="L25" s="3" t="s">
        <v>11</v>
      </c>
      <c r="M25">
        <v>31</v>
      </c>
      <c r="N25" s="1">
        <f t="shared" si="4"/>
        <v>26.941805114720601</v>
      </c>
      <c r="O25" s="1">
        <f t="shared" si="5"/>
        <v>28.012027307913797</v>
      </c>
      <c r="P25" s="1">
        <f t="shared" si="6"/>
        <v>26.730081862208898</v>
      </c>
      <c r="Q25" s="1">
        <f t="shared" si="7"/>
        <v>22.384880452250798</v>
      </c>
      <c r="R25" s="1">
        <f t="shared" si="8"/>
        <v>33.0093743391961</v>
      </c>
      <c r="S25" s="1">
        <f t="shared" si="9"/>
        <v>14.477983131977098</v>
      </c>
      <c r="T25" s="1">
        <f t="shared" si="10"/>
        <v>16.841254005248402</v>
      </c>
      <c r="U25" s="1">
        <f t="shared" si="11"/>
        <v>16.9829711914062</v>
      </c>
      <c r="V25" s="1">
        <f t="shared" si="12"/>
        <v>21.785167694091797</v>
      </c>
      <c r="W25" s="13">
        <f t="shared" si="13"/>
        <v>14.477983131977098</v>
      </c>
      <c r="X25" s="8" t="str">
        <f t="shared" si="14"/>
        <v/>
      </c>
      <c r="Y25" s="9" t="str">
        <f t="shared" si="15"/>
        <v/>
      </c>
      <c r="Z25" s="9" t="str">
        <f t="shared" si="16"/>
        <v/>
      </c>
      <c r="AA25" s="9" t="str">
        <f t="shared" si="17"/>
        <v/>
      </c>
      <c r="AB25" s="9" t="str">
        <f t="shared" si="18"/>
        <v/>
      </c>
      <c r="AC25" s="9">
        <f t="shared" si="19"/>
        <v>1</v>
      </c>
      <c r="AD25" s="9" t="str">
        <f t="shared" si="20"/>
        <v/>
      </c>
      <c r="AE25" s="9" t="str">
        <f t="shared" si="21"/>
        <v/>
      </c>
      <c r="AF25" s="9" t="str">
        <f t="shared" si="22"/>
        <v/>
      </c>
      <c r="AG25" s="15" t="str">
        <f t="shared" si="23"/>
        <v/>
      </c>
      <c r="AH25" s="16" t="str">
        <f t="shared" si="23"/>
        <v/>
      </c>
      <c r="AI25" s="16" t="str">
        <f t="shared" si="23"/>
        <v/>
      </c>
      <c r="AJ25" s="16" t="str">
        <f t="shared" si="23"/>
        <v/>
      </c>
      <c r="AK25" s="16" t="str">
        <f t="shared" si="23"/>
        <v/>
      </c>
      <c r="AL25" s="16" t="str">
        <f t="shared" si="23"/>
        <v/>
      </c>
      <c r="AM25" s="16" t="str">
        <f t="shared" si="23"/>
        <v/>
      </c>
      <c r="AN25" s="16" t="str">
        <f t="shared" si="23"/>
        <v/>
      </c>
      <c r="AO25" s="17" t="str">
        <f t="shared" si="23"/>
        <v/>
      </c>
      <c r="AP25" s="23" t="str">
        <f t="shared" si="24"/>
        <v/>
      </c>
      <c r="AQ25" s="22" t="str">
        <f t="shared" si="24"/>
        <v/>
      </c>
      <c r="AR25" s="22" t="str">
        <f t="shared" si="24"/>
        <v/>
      </c>
      <c r="AS25" s="22" t="str">
        <f t="shared" si="24"/>
        <v/>
      </c>
      <c r="AT25" s="22" t="str">
        <f t="shared" si="24"/>
        <v/>
      </c>
      <c r="AU25" s="22" t="str">
        <f t="shared" si="24"/>
        <v/>
      </c>
      <c r="AV25" s="22" t="str">
        <f t="shared" si="24"/>
        <v/>
      </c>
      <c r="AW25" s="22" t="str">
        <f t="shared" si="24"/>
        <v/>
      </c>
      <c r="AX25" s="24" t="str">
        <f t="shared" si="24"/>
        <v/>
      </c>
      <c r="AY25" s="23" t="str">
        <f t="shared" si="25"/>
        <v/>
      </c>
      <c r="AZ25" s="22" t="str">
        <f t="shared" si="25"/>
        <v/>
      </c>
      <c r="BA25" s="22" t="str">
        <f t="shared" si="25"/>
        <v/>
      </c>
      <c r="BB25" s="22" t="str">
        <f t="shared" si="25"/>
        <v/>
      </c>
      <c r="BC25" s="22" t="str">
        <f t="shared" si="25"/>
        <v/>
      </c>
      <c r="BD25" s="22">
        <f t="shared" si="25"/>
        <v>1</v>
      </c>
      <c r="BE25" s="22" t="str">
        <f t="shared" si="25"/>
        <v/>
      </c>
      <c r="BF25" s="22" t="str">
        <f t="shared" si="25"/>
        <v/>
      </c>
      <c r="BG25" s="24" t="str">
        <f t="shared" si="25"/>
        <v/>
      </c>
      <c r="BH25" s="22" t="str">
        <f t="shared" si="26"/>
        <v>rf</v>
      </c>
    </row>
    <row r="26" spans="1:60" x14ac:dyDescent="0.25">
      <c r="A26" t="s">
        <v>90</v>
      </c>
      <c r="B26" t="str">
        <f t="shared" si="3"/>
        <v>pls</v>
      </c>
      <c r="C26" s="15">
        <v>14.159176793930399</v>
      </c>
      <c r="D26" s="16">
        <v>13.827867874524699</v>
      </c>
      <c r="E26" s="16">
        <v>14.2830643589008</v>
      </c>
      <c r="F26" s="16">
        <v>25.370942742437101</v>
      </c>
      <c r="G26" s="16">
        <v>14.4139421592483</v>
      </c>
      <c r="H26" s="16">
        <v>21.3783895025901</v>
      </c>
      <c r="I26" s="16">
        <v>23.1492984428242</v>
      </c>
      <c r="J26" s="16">
        <v>19.1361694335938</v>
      </c>
      <c r="K26" s="17">
        <v>19.452075958251999</v>
      </c>
      <c r="L26" s="3" t="s">
        <v>11</v>
      </c>
      <c r="M26">
        <v>0</v>
      </c>
      <c r="N26" s="1">
        <f t="shared" si="4"/>
        <v>14.159176793930399</v>
      </c>
      <c r="O26" s="1">
        <f t="shared" si="5"/>
        <v>13.827867874524699</v>
      </c>
      <c r="P26" s="1">
        <f t="shared" si="6"/>
        <v>14.2830643589008</v>
      </c>
      <c r="Q26" s="1">
        <f t="shared" si="7"/>
        <v>25.370942742437101</v>
      </c>
      <c r="R26" s="1">
        <f t="shared" si="8"/>
        <v>14.4139421592483</v>
      </c>
      <c r="S26" s="1">
        <f t="shared" si="9"/>
        <v>21.3783895025901</v>
      </c>
      <c r="T26" s="1">
        <f t="shared" si="10"/>
        <v>23.1492984428242</v>
      </c>
      <c r="U26" s="1">
        <f t="shared" si="11"/>
        <v>19.1361694335938</v>
      </c>
      <c r="V26" s="1">
        <f t="shared" si="12"/>
        <v>19.452075958251999</v>
      </c>
      <c r="W26" s="13">
        <f t="shared" si="13"/>
        <v>13.827867874524699</v>
      </c>
      <c r="X26" s="8" t="str">
        <f t="shared" si="14"/>
        <v/>
      </c>
      <c r="Y26" s="9">
        <f t="shared" si="15"/>
        <v>1</v>
      </c>
      <c r="Z26" s="9" t="str">
        <f t="shared" si="16"/>
        <v/>
      </c>
      <c r="AA26" s="9" t="str">
        <f t="shared" si="17"/>
        <v/>
      </c>
      <c r="AB26" s="9" t="str">
        <f t="shared" si="18"/>
        <v/>
      </c>
      <c r="AC26" s="9" t="str">
        <f t="shared" si="19"/>
        <v/>
      </c>
      <c r="AD26" s="9" t="str">
        <f t="shared" si="20"/>
        <v/>
      </c>
      <c r="AE26" s="9" t="str">
        <f t="shared" si="21"/>
        <v/>
      </c>
      <c r="AF26" s="9" t="str">
        <f t="shared" si="22"/>
        <v/>
      </c>
      <c r="AG26" s="15" t="str">
        <f t="shared" si="23"/>
        <v/>
      </c>
      <c r="AH26" s="16" t="str">
        <f t="shared" si="23"/>
        <v/>
      </c>
      <c r="AI26" s="16" t="str">
        <f t="shared" si="23"/>
        <v/>
      </c>
      <c r="AJ26" s="16" t="str">
        <f t="shared" si="23"/>
        <v/>
      </c>
      <c r="AK26" s="16" t="str">
        <f t="shared" si="23"/>
        <v/>
      </c>
      <c r="AL26" s="16" t="str">
        <f t="shared" si="23"/>
        <v/>
      </c>
      <c r="AM26" s="16" t="str">
        <f t="shared" si="23"/>
        <v/>
      </c>
      <c r="AN26" s="16" t="str">
        <f t="shared" si="23"/>
        <v/>
      </c>
      <c r="AO26" s="17" t="str">
        <f t="shared" si="23"/>
        <v/>
      </c>
      <c r="AP26" s="23" t="str">
        <f t="shared" si="24"/>
        <v/>
      </c>
      <c r="AQ26" s="22" t="str">
        <f t="shared" si="24"/>
        <v/>
      </c>
      <c r="AR26" s="22" t="str">
        <f t="shared" si="24"/>
        <v/>
      </c>
      <c r="AS26" s="22" t="str">
        <f t="shared" si="24"/>
        <v/>
      </c>
      <c r="AT26" s="22" t="str">
        <f t="shared" si="24"/>
        <v/>
      </c>
      <c r="AU26" s="22" t="str">
        <f t="shared" si="24"/>
        <v/>
      </c>
      <c r="AV26" s="22" t="str">
        <f t="shared" si="24"/>
        <v/>
      </c>
      <c r="AW26" s="22" t="str">
        <f t="shared" si="24"/>
        <v/>
      </c>
      <c r="AX26" s="24" t="str">
        <f t="shared" si="24"/>
        <v/>
      </c>
      <c r="AY26" s="23">
        <f t="shared" si="25"/>
        <v>1</v>
      </c>
      <c r="AZ26" s="22">
        <f t="shared" si="25"/>
        <v>1</v>
      </c>
      <c r="BA26" s="22">
        <f t="shared" si="25"/>
        <v>1</v>
      </c>
      <c r="BB26" s="22" t="str">
        <f t="shared" si="25"/>
        <v/>
      </c>
      <c r="BC26" s="22">
        <f t="shared" si="25"/>
        <v>1</v>
      </c>
      <c r="BD26" s="22" t="str">
        <f t="shared" si="25"/>
        <v/>
      </c>
      <c r="BE26" s="22" t="str">
        <f t="shared" si="25"/>
        <v/>
      </c>
      <c r="BF26" s="22" t="str">
        <f t="shared" si="25"/>
        <v/>
      </c>
      <c r="BG26" s="24" t="str">
        <f t="shared" si="25"/>
        <v/>
      </c>
      <c r="BH26" s="22" t="str">
        <f t="shared" si="26"/>
        <v>pls</v>
      </c>
    </row>
    <row r="27" spans="1:60" x14ac:dyDescent="0.25">
      <c r="A27" t="s">
        <v>91</v>
      </c>
      <c r="B27" t="str">
        <f t="shared" si="3"/>
        <v>gbm</v>
      </c>
      <c r="C27" s="15">
        <v>58.4163259517277</v>
      </c>
      <c r="D27" s="16">
        <v>58.614572144132197</v>
      </c>
      <c r="E27" s="16">
        <v>58.429304591527398</v>
      </c>
      <c r="F27" s="16">
        <v>56.4026505539411</v>
      </c>
      <c r="G27" s="16">
        <v>72.456321335952197</v>
      </c>
      <c r="H27" s="16">
        <v>52.521991204424303</v>
      </c>
      <c r="I27" s="16">
        <v>47.1446532025614</v>
      </c>
      <c r="J27" s="16">
        <v>57.477169036865199</v>
      </c>
      <c r="K27" s="17">
        <v>47.391269683837898</v>
      </c>
      <c r="L27" s="3" t="s">
        <v>11</v>
      </c>
      <c r="M27">
        <v>24</v>
      </c>
      <c r="N27" s="1">
        <f t="shared" si="4"/>
        <v>34.4163259517277</v>
      </c>
      <c r="O27" s="1">
        <f t="shared" si="5"/>
        <v>34.614572144132197</v>
      </c>
      <c r="P27" s="1">
        <f t="shared" si="6"/>
        <v>34.429304591527398</v>
      </c>
      <c r="Q27" s="1">
        <f t="shared" si="7"/>
        <v>32.4026505539411</v>
      </c>
      <c r="R27" s="1">
        <f t="shared" si="8"/>
        <v>48.456321335952197</v>
      </c>
      <c r="S27" s="1">
        <f t="shared" si="9"/>
        <v>28.521991204424303</v>
      </c>
      <c r="T27" s="1">
        <f t="shared" si="10"/>
        <v>23.1446532025614</v>
      </c>
      <c r="U27" s="1">
        <f t="shared" si="11"/>
        <v>33.477169036865199</v>
      </c>
      <c r="V27" s="1">
        <f t="shared" si="12"/>
        <v>23.391269683837898</v>
      </c>
      <c r="W27" s="13">
        <f t="shared" si="13"/>
        <v>23.1446532025614</v>
      </c>
      <c r="X27" s="8" t="str">
        <f t="shared" si="14"/>
        <v/>
      </c>
      <c r="Y27" s="9" t="str">
        <f t="shared" si="15"/>
        <v/>
      </c>
      <c r="Z27" s="9" t="str">
        <f t="shared" si="16"/>
        <v/>
      </c>
      <c r="AA27" s="9" t="str">
        <f t="shared" si="17"/>
        <v/>
      </c>
      <c r="AB27" s="9" t="str">
        <f t="shared" si="18"/>
        <v/>
      </c>
      <c r="AC27" s="9" t="str">
        <f t="shared" si="19"/>
        <v/>
      </c>
      <c r="AD27" s="9">
        <f t="shared" si="20"/>
        <v>1</v>
      </c>
      <c r="AE27" s="9" t="str">
        <f t="shared" si="21"/>
        <v/>
      </c>
      <c r="AF27" s="9" t="str">
        <f t="shared" si="22"/>
        <v/>
      </c>
      <c r="AG27" s="15" t="str">
        <f t="shared" si="23"/>
        <v/>
      </c>
      <c r="AH27" s="16" t="str">
        <f t="shared" si="23"/>
        <v/>
      </c>
      <c r="AI27" s="16" t="str">
        <f t="shared" si="23"/>
        <v/>
      </c>
      <c r="AJ27" s="16" t="str">
        <f t="shared" si="23"/>
        <v/>
      </c>
      <c r="AK27" s="16" t="str">
        <f t="shared" si="23"/>
        <v/>
      </c>
      <c r="AL27" s="16" t="str">
        <f t="shared" si="23"/>
        <v/>
      </c>
      <c r="AM27" s="16" t="str">
        <f t="shared" si="23"/>
        <v/>
      </c>
      <c r="AN27" s="16" t="str">
        <f t="shared" si="23"/>
        <v/>
      </c>
      <c r="AO27" s="17" t="str">
        <f t="shared" si="23"/>
        <v/>
      </c>
      <c r="AP27" s="23" t="str">
        <f t="shared" si="24"/>
        <v/>
      </c>
      <c r="AQ27" s="22" t="str">
        <f t="shared" si="24"/>
        <v/>
      </c>
      <c r="AR27" s="22" t="str">
        <f t="shared" si="24"/>
        <v/>
      </c>
      <c r="AS27" s="22" t="str">
        <f t="shared" si="24"/>
        <v/>
      </c>
      <c r="AT27" s="22" t="str">
        <f t="shared" si="24"/>
        <v/>
      </c>
      <c r="AU27" s="22" t="str">
        <f t="shared" si="24"/>
        <v/>
      </c>
      <c r="AV27" s="22" t="str">
        <f t="shared" si="24"/>
        <v/>
      </c>
      <c r="AW27" s="22" t="str">
        <f t="shared" si="24"/>
        <v/>
      </c>
      <c r="AX27" s="24" t="str">
        <f t="shared" si="24"/>
        <v/>
      </c>
      <c r="AY27" s="23" t="str">
        <f t="shared" si="25"/>
        <v/>
      </c>
      <c r="AZ27" s="22" t="str">
        <f t="shared" si="25"/>
        <v/>
      </c>
      <c r="BA27" s="22" t="str">
        <f t="shared" si="25"/>
        <v/>
      </c>
      <c r="BB27" s="22" t="str">
        <f t="shared" si="25"/>
        <v/>
      </c>
      <c r="BC27" s="22" t="str">
        <f t="shared" si="25"/>
        <v/>
      </c>
      <c r="BD27" s="22" t="str">
        <f t="shared" si="25"/>
        <v/>
      </c>
      <c r="BE27" s="22" t="str">
        <f t="shared" si="25"/>
        <v/>
      </c>
      <c r="BF27" s="22" t="str">
        <f t="shared" si="25"/>
        <v/>
      </c>
      <c r="BG27" s="24" t="str">
        <f t="shared" si="25"/>
        <v/>
      </c>
      <c r="BH27" s="22" t="str">
        <f t="shared" si="26"/>
        <v>gbm</v>
      </c>
    </row>
    <row r="28" spans="1:60" x14ac:dyDescent="0.25">
      <c r="A28" t="s">
        <v>92</v>
      </c>
      <c r="B28" t="str">
        <f t="shared" si="3"/>
        <v>pls</v>
      </c>
      <c r="C28" s="15">
        <v>13.291192139245201</v>
      </c>
      <c r="D28" s="16">
        <v>13.176712943679</v>
      </c>
      <c r="E28" s="16">
        <v>13.474309655834301</v>
      </c>
      <c r="F28" s="16">
        <v>21.4406880798578</v>
      </c>
      <c r="G28" s="16">
        <v>15.613830118254301</v>
      </c>
      <c r="H28" s="16">
        <v>25.184864299032601</v>
      </c>
      <c r="I28" s="16">
        <v>21.949143147560601</v>
      </c>
      <c r="J28" s="16">
        <v>15.1495704650879</v>
      </c>
      <c r="K28" s="17">
        <v>26.357826232910199</v>
      </c>
      <c r="L28" s="3" t="s">
        <v>11</v>
      </c>
      <c r="M28">
        <v>8</v>
      </c>
      <c r="N28" s="1">
        <f t="shared" si="4"/>
        <v>5.2911921392452008</v>
      </c>
      <c r="O28" s="1">
        <f t="shared" si="5"/>
        <v>5.176712943679</v>
      </c>
      <c r="P28" s="1">
        <f t="shared" si="6"/>
        <v>5.4743096558343005</v>
      </c>
      <c r="Q28" s="1">
        <f t="shared" si="7"/>
        <v>13.4406880798578</v>
      </c>
      <c r="R28" s="1">
        <f t="shared" si="8"/>
        <v>7.6138301182543007</v>
      </c>
      <c r="S28" s="1">
        <f t="shared" si="9"/>
        <v>17.184864299032601</v>
      </c>
      <c r="T28" s="1">
        <f t="shared" si="10"/>
        <v>13.949143147560601</v>
      </c>
      <c r="U28" s="1">
        <f t="shared" si="11"/>
        <v>7.1495704650878995</v>
      </c>
      <c r="V28" s="1">
        <f t="shared" si="12"/>
        <v>18.357826232910199</v>
      </c>
      <c r="W28" s="13">
        <f t="shared" si="13"/>
        <v>5.176712943679</v>
      </c>
      <c r="X28" s="8" t="str">
        <f t="shared" si="14"/>
        <v/>
      </c>
      <c r="Y28" s="9">
        <f t="shared" si="15"/>
        <v>1</v>
      </c>
      <c r="Z28" s="9" t="str">
        <f t="shared" si="16"/>
        <v/>
      </c>
      <c r="AA28" s="9" t="str">
        <f t="shared" si="17"/>
        <v/>
      </c>
      <c r="AB28" s="9" t="str">
        <f t="shared" si="18"/>
        <v/>
      </c>
      <c r="AC28" s="9" t="str">
        <f t="shared" si="19"/>
        <v/>
      </c>
      <c r="AD28" s="9" t="str">
        <f t="shared" si="20"/>
        <v/>
      </c>
      <c r="AE28" s="9" t="str">
        <f t="shared" si="21"/>
        <v/>
      </c>
      <c r="AF28" s="9" t="str">
        <f t="shared" si="22"/>
        <v/>
      </c>
      <c r="AG28" s="15" t="str">
        <f t="shared" si="23"/>
        <v/>
      </c>
      <c r="AH28" s="16" t="str">
        <f t="shared" si="23"/>
        <v/>
      </c>
      <c r="AI28" s="16" t="str">
        <f t="shared" si="23"/>
        <v/>
      </c>
      <c r="AJ28" s="16" t="str">
        <f t="shared" si="23"/>
        <v/>
      </c>
      <c r="AK28" s="16" t="str">
        <f t="shared" si="23"/>
        <v/>
      </c>
      <c r="AL28" s="16" t="str">
        <f t="shared" si="23"/>
        <v/>
      </c>
      <c r="AM28" s="16" t="str">
        <f t="shared" si="23"/>
        <v/>
      </c>
      <c r="AN28" s="16" t="str">
        <f t="shared" si="23"/>
        <v/>
      </c>
      <c r="AO28" s="17" t="str">
        <f t="shared" si="23"/>
        <v/>
      </c>
      <c r="AP28" s="23">
        <f t="shared" si="24"/>
        <v>1</v>
      </c>
      <c r="AQ28" s="22">
        <f t="shared" si="24"/>
        <v>1</v>
      </c>
      <c r="AR28" s="22">
        <f t="shared" si="24"/>
        <v>1</v>
      </c>
      <c r="AS28" s="22" t="str">
        <f t="shared" si="24"/>
        <v/>
      </c>
      <c r="AT28" s="22">
        <f t="shared" si="24"/>
        <v>1</v>
      </c>
      <c r="AU28" s="22" t="str">
        <f t="shared" si="24"/>
        <v/>
      </c>
      <c r="AV28" s="22" t="str">
        <f t="shared" si="24"/>
        <v/>
      </c>
      <c r="AW28" s="22">
        <f t="shared" si="24"/>
        <v>1</v>
      </c>
      <c r="AX28" s="24" t="str">
        <f t="shared" si="24"/>
        <v/>
      </c>
      <c r="AY28" s="23">
        <f t="shared" si="25"/>
        <v>1</v>
      </c>
      <c r="AZ28" s="22">
        <f t="shared" si="25"/>
        <v>1</v>
      </c>
      <c r="BA28" s="22">
        <f t="shared" si="25"/>
        <v>1</v>
      </c>
      <c r="BB28" s="22">
        <f t="shared" si="25"/>
        <v>1</v>
      </c>
      <c r="BC28" s="22">
        <f t="shared" si="25"/>
        <v>1</v>
      </c>
      <c r="BD28" s="22" t="str">
        <f t="shared" si="25"/>
        <v/>
      </c>
      <c r="BE28" s="22">
        <f t="shared" si="25"/>
        <v>1</v>
      </c>
      <c r="BF28" s="22">
        <f t="shared" si="25"/>
        <v>1</v>
      </c>
      <c r="BG28" s="24" t="str">
        <f t="shared" si="25"/>
        <v/>
      </c>
      <c r="BH28" s="22" t="str">
        <f t="shared" si="26"/>
        <v>pls</v>
      </c>
    </row>
    <row r="29" spans="1:60" x14ac:dyDescent="0.25">
      <c r="A29" t="s">
        <v>93</v>
      </c>
      <c r="B29" t="str">
        <f t="shared" si="3"/>
        <v>gbm</v>
      </c>
      <c r="C29" s="15">
        <v>14.950195198807499</v>
      </c>
      <c r="D29" s="16">
        <v>14.831237441095499</v>
      </c>
      <c r="E29" s="16">
        <v>15.1303309285954</v>
      </c>
      <c r="F29" s="16">
        <v>22.891130828279401</v>
      </c>
      <c r="G29" s="16">
        <v>15.9975242219117</v>
      </c>
      <c r="H29" s="16">
        <v>29.4282415943524</v>
      </c>
      <c r="I29" s="16">
        <v>24.8750836450767</v>
      </c>
      <c r="J29" s="16">
        <v>16.3590698242188</v>
      </c>
      <c r="K29" s="17">
        <v>29.074201583862301</v>
      </c>
      <c r="L29" s="3" t="s">
        <v>11</v>
      </c>
      <c r="M29">
        <v>25</v>
      </c>
      <c r="N29" s="1">
        <f t="shared" si="4"/>
        <v>10.049804801192501</v>
      </c>
      <c r="O29" s="1">
        <f t="shared" si="5"/>
        <v>10.168762558904501</v>
      </c>
      <c r="P29" s="1">
        <f t="shared" si="6"/>
        <v>9.8696690714045996</v>
      </c>
      <c r="Q29" s="1">
        <f t="shared" si="7"/>
        <v>2.108869171720599</v>
      </c>
      <c r="R29" s="1">
        <f t="shared" si="8"/>
        <v>9.0024757780883</v>
      </c>
      <c r="S29" s="1">
        <f t="shared" si="9"/>
        <v>4.4282415943524001</v>
      </c>
      <c r="T29" s="1">
        <f t="shared" si="10"/>
        <v>0.12491635492330033</v>
      </c>
      <c r="U29" s="1">
        <f t="shared" si="11"/>
        <v>8.6409301757812003</v>
      </c>
      <c r="V29" s="1">
        <f t="shared" si="12"/>
        <v>4.0742015838623011</v>
      </c>
      <c r="W29" s="13">
        <f t="shared" si="13"/>
        <v>0.12491635492330033</v>
      </c>
      <c r="X29" s="8" t="str">
        <f t="shared" si="14"/>
        <v/>
      </c>
      <c r="Y29" s="9" t="str">
        <f t="shared" si="15"/>
        <v/>
      </c>
      <c r="Z29" s="9" t="str">
        <f t="shared" si="16"/>
        <v/>
      </c>
      <c r="AA29" s="9" t="str">
        <f t="shared" si="17"/>
        <v/>
      </c>
      <c r="AB29" s="9" t="str">
        <f t="shared" si="18"/>
        <v/>
      </c>
      <c r="AC29" s="9" t="str">
        <f t="shared" si="19"/>
        <v/>
      </c>
      <c r="AD29" s="9">
        <f t="shared" si="20"/>
        <v>1</v>
      </c>
      <c r="AE29" s="9" t="str">
        <f t="shared" si="21"/>
        <v/>
      </c>
      <c r="AF29" s="9" t="str">
        <f t="shared" si="22"/>
        <v/>
      </c>
      <c r="AG29" s="15" t="str">
        <f t="shared" si="23"/>
        <v/>
      </c>
      <c r="AH29" s="16" t="str">
        <f t="shared" si="23"/>
        <v/>
      </c>
      <c r="AI29" s="16" t="str">
        <f t="shared" si="23"/>
        <v/>
      </c>
      <c r="AJ29" s="16">
        <f t="shared" si="23"/>
        <v>1</v>
      </c>
      <c r="AK29" s="16" t="str">
        <f t="shared" si="23"/>
        <v/>
      </c>
      <c r="AL29" s="16">
        <f t="shared" si="23"/>
        <v>1</v>
      </c>
      <c r="AM29" s="16">
        <f t="shared" si="23"/>
        <v>1</v>
      </c>
      <c r="AN29" s="16" t="str">
        <f t="shared" si="23"/>
        <v/>
      </c>
      <c r="AO29" s="17">
        <f t="shared" si="23"/>
        <v>1</v>
      </c>
      <c r="AP29" s="23" t="str">
        <f t="shared" si="24"/>
        <v/>
      </c>
      <c r="AQ29" s="22" t="str">
        <f t="shared" si="24"/>
        <v/>
      </c>
      <c r="AR29" s="22">
        <f t="shared" si="24"/>
        <v>1</v>
      </c>
      <c r="AS29" s="22">
        <f t="shared" si="24"/>
        <v>1</v>
      </c>
      <c r="AT29" s="22">
        <f t="shared" si="24"/>
        <v>1</v>
      </c>
      <c r="AU29" s="22">
        <f t="shared" si="24"/>
        <v>1</v>
      </c>
      <c r="AV29" s="22">
        <f t="shared" si="24"/>
        <v>1</v>
      </c>
      <c r="AW29" s="22">
        <f t="shared" si="24"/>
        <v>1</v>
      </c>
      <c r="AX29" s="24">
        <f t="shared" si="24"/>
        <v>1</v>
      </c>
      <c r="AY29" s="23">
        <f t="shared" si="25"/>
        <v>1</v>
      </c>
      <c r="AZ29" s="22">
        <f t="shared" si="25"/>
        <v>1</v>
      </c>
      <c r="BA29" s="22">
        <f t="shared" si="25"/>
        <v>1</v>
      </c>
      <c r="BB29" s="22">
        <f t="shared" si="25"/>
        <v>1</v>
      </c>
      <c r="BC29" s="22">
        <f t="shared" si="25"/>
        <v>1</v>
      </c>
      <c r="BD29" s="22">
        <f t="shared" si="25"/>
        <v>1</v>
      </c>
      <c r="BE29" s="22">
        <f t="shared" si="25"/>
        <v>1</v>
      </c>
      <c r="BF29" s="22">
        <f t="shared" si="25"/>
        <v>1</v>
      </c>
      <c r="BG29" s="24">
        <f t="shared" si="25"/>
        <v>1</v>
      </c>
      <c r="BH29" s="22" t="str">
        <f t="shared" si="26"/>
        <v>gbm</v>
      </c>
    </row>
    <row r="30" spans="1:60" x14ac:dyDescent="0.25">
      <c r="A30" t="s">
        <v>94</v>
      </c>
      <c r="B30" t="str">
        <f t="shared" si="3"/>
        <v>pls</v>
      </c>
      <c r="C30" s="15">
        <v>35.703208474372403</v>
      </c>
      <c r="D30" s="16">
        <v>37.530481633324698</v>
      </c>
      <c r="E30" s="16">
        <v>35.538345880714203</v>
      </c>
      <c r="F30" s="16">
        <v>30.4649446918244</v>
      </c>
      <c r="G30" s="16">
        <v>48.119423414119403</v>
      </c>
      <c r="H30" s="16">
        <v>32.742139141355999</v>
      </c>
      <c r="I30" s="16">
        <v>31.6776897043699</v>
      </c>
      <c r="J30" s="16">
        <v>32.277370452880902</v>
      </c>
      <c r="K30" s="17">
        <v>48.158828735351598</v>
      </c>
      <c r="L30" s="3" t="s">
        <v>11</v>
      </c>
      <c r="M30">
        <v>38</v>
      </c>
      <c r="N30" s="1">
        <f t="shared" si="4"/>
        <v>2.2967915256275973</v>
      </c>
      <c r="O30" s="1">
        <f t="shared" si="5"/>
        <v>0.46951836667530245</v>
      </c>
      <c r="P30" s="1">
        <f t="shared" si="6"/>
        <v>2.4616541192857966</v>
      </c>
      <c r="Q30" s="1">
        <f t="shared" si="7"/>
        <v>7.5350553081756004</v>
      </c>
      <c r="R30" s="1">
        <f t="shared" si="8"/>
        <v>10.119423414119403</v>
      </c>
      <c r="S30" s="1">
        <f t="shared" si="9"/>
        <v>5.2578608586440012</v>
      </c>
      <c r="T30" s="1">
        <f t="shared" si="10"/>
        <v>6.3223102956300998</v>
      </c>
      <c r="U30" s="1">
        <f t="shared" si="11"/>
        <v>5.722629547119098</v>
      </c>
      <c r="V30" s="1">
        <f t="shared" si="12"/>
        <v>10.158828735351598</v>
      </c>
      <c r="W30" s="13">
        <f t="shared" si="13"/>
        <v>0.46951836667530245</v>
      </c>
      <c r="X30" s="8" t="str">
        <f t="shared" si="14"/>
        <v/>
      </c>
      <c r="Y30" s="9">
        <f t="shared" si="15"/>
        <v>1</v>
      </c>
      <c r="Z30" s="9" t="str">
        <f t="shared" si="16"/>
        <v/>
      </c>
      <c r="AA30" s="9" t="str">
        <f t="shared" si="17"/>
        <v/>
      </c>
      <c r="AB30" s="9" t="str">
        <f t="shared" si="18"/>
        <v/>
      </c>
      <c r="AC30" s="9" t="str">
        <f t="shared" si="19"/>
        <v/>
      </c>
      <c r="AD30" s="9" t="str">
        <f t="shared" si="20"/>
        <v/>
      </c>
      <c r="AE30" s="9" t="str">
        <f t="shared" si="21"/>
        <v/>
      </c>
      <c r="AF30" s="9" t="str">
        <f t="shared" si="22"/>
        <v/>
      </c>
      <c r="AG30" s="15">
        <f t="shared" si="23"/>
        <v>1</v>
      </c>
      <c r="AH30" s="16">
        <f t="shared" si="23"/>
        <v>1</v>
      </c>
      <c r="AI30" s="16">
        <f t="shared" si="23"/>
        <v>1</v>
      </c>
      <c r="AJ30" s="16" t="str">
        <f t="shared" si="23"/>
        <v/>
      </c>
      <c r="AK30" s="16" t="str">
        <f t="shared" si="23"/>
        <v/>
      </c>
      <c r="AL30" s="16" t="str">
        <f t="shared" si="23"/>
        <v/>
      </c>
      <c r="AM30" s="16" t="str">
        <f t="shared" si="23"/>
        <v/>
      </c>
      <c r="AN30" s="16" t="str">
        <f t="shared" si="23"/>
        <v/>
      </c>
      <c r="AO30" s="17" t="str">
        <f t="shared" si="23"/>
        <v/>
      </c>
      <c r="AP30" s="23">
        <f t="shared" si="24"/>
        <v>1</v>
      </c>
      <c r="AQ30" s="22">
        <f t="shared" si="24"/>
        <v>1</v>
      </c>
      <c r="AR30" s="22">
        <f t="shared" si="24"/>
        <v>1</v>
      </c>
      <c r="AS30" s="22">
        <f t="shared" si="24"/>
        <v>1</v>
      </c>
      <c r="AT30" s="22" t="str">
        <f t="shared" si="24"/>
        <v/>
      </c>
      <c r="AU30" s="22">
        <f t="shared" si="24"/>
        <v>1</v>
      </c>
      <c r="AV30" s="22">
        <f t="shared" si="24"/>
        <v>1</v>
      </c>
      <c r="AW30" s="22">
        <f t="shared" si="24"/>
        <v>1</v>
      </c>
      <c r="AX30" s="24" t="str">
        <f t="shared" si="24"/>
        <v/>
      </c>
      <c r="AY30" s="23">
        <f t="shared" si="25"/>
        <v>1</v>
      </c>
      <c r="AZ30" s="22">
        <f t="shared" si="25"/>
        <v>1</v>
      </c>
      <c r="BA30" s="22">
        <f t="shared" si="25"/>
        <v>1</v>
      </c>
      <c r="BB30" s="22">
        <f t="shared" si="25"/>
        <v>1</v>
      </c>
      <c r="BC30" s="22">
        <f t="shared" si="25"/>
        <v>1</v>
      </c>
      <c r="BD30" s="22">
        <f t="shared" si="25"/>
        <v>1</v>
      </c>
      <c r="BE30" s="22">
        <f t="shared" si="25"/>
        <v>1</v>
      </c>
      <c r="BF30" s="22">
        <f t="shared" si="25"/>
        <v>1</v>
      </c>
      <c r="BG30" s="24">
        <f t="shared" si="25"/>
        <v>1</v>
      </c>
      <c r="BH30" s="22" t="str">
        <f t="shared" si="26"/>
        <v>pls</v>
      </c>
    </row>
    <row r="31" spans="1:60" x14ac:dyDescent="0.25">
      <c r="A31" t="s">
        <v>95</v>
      </c>
      <c r="B31" t="str">
        <f t="shared" si="3"/>
        <v>Cube</v>
      </c>
      <c r="C31" s="15">
        <v>22.383327362120799</v>
      </c>
      <c r="D31" s="16">
        <v>23.1513128539832</v>
      </c>
      <c r="E31" s="16">
        <v>22.4278982579212</v>
      </c>
      <c r="F31" s="16">
        <v>26.232873549845301</v>
      </c>
      <c r="G31" s="16">
        <v>33.111919455257002</v>
      </c>
      <c r="H31" s="16">
        <v>30.889751639762899</v>
      </c>
      <c r="I31" s="16">
        <v>23.650620290020701</v>
      </c>
      <c r="J31" s="16">
        <v>22.057470321655298</v>
      </c>
      <c r="K31" s="17">
        <v>29.326444625854499</v>
      </c>
      <c r="L31" s="3" t="s">
        <v>11</v>
      </c>
      <c r="M31">
        <v>17</v>
      </c>
      <c r="N31" s="1">
        <f t="shared" si="4"/>
        <v>5.3833273621207987</v>
      </c>
      <c r="O31" s="1">
        <f t="shared" si="5"/>
        <v>6.1513128539831996</v>
      </c>
      <c r="P31" s="1">
        <f t="shared" si="6"/>
        <v>5.4278982579211998</v>
      </c>
      <c r="Q31" s="1">
        <f t="shared" si="7"/>
        <v>9.2328735498453014</v>
      </c>
      <c r="R31" s="1">
        <f t="shared" si="8"/>
        <v>16.111919455257002</v>
      </c>
      <c r="S31" s="1">
        <f t="shared" si="9"/>
        <v>13.889751639762899</v>
      </c>
      <c r="T31" s="1">
        <f t="shared" si="10"/>
        <v>6.6506202900207008</v>
      </c>
      <c r="U31" s="1">
        <f t="shared" si="11"/>
        <v>5.0574703216552983</v>
      </c>
      <c r="V31" s="1">
        <f t="shared" si="12"/>
        <v>12.326444625854499</v>
      </c>
      <c r="W31" s="13">
        <f t="shared" si="13"/>
        <v>5.0574703216552983</v>
      </c>
      <c r="X31" s="8" t="str">
        <f t="shared" si="14"/>
        <v/>
      </c>
      <c r="Y31" s="9" t="str">
        <f t="shared" si="15"/>
        <v/>
      </c>
      <c r="Z31" s="9" t="str">
        <f t="shared" si="16"/>
        <v/>
      </c>
      <c r="AA31" s="9" t="str">
        <f t="shared" si="17"/>
        <v/>
      </c>
      <c r="AB31" s="9" t="str">
        <f t="shared" si="18"/>
        <v/>
      </c>
      <c r="AC31" s="9" t="str">
        <f t="shared" si="19"/>
        <v/>
      </c>
      <c r="AD31" s="9" t="str">
        <f t="shared" si="20"/>
        <v/>
      </c>
      <c r="AE31" s="9">
        <f t="shared" si="21"/>
        <v>1</v>
      </c>
      <c r="AF31" s="9" t="str">
        <f t="shared" si="22"/>
        <v/>
      </c>
      <c r="AG31" s="15" t="str">
        <f t="shared" si="23"/>
        <v/>
      </c>
      <c r="AH31" s="16" t="str">
        <f t="shared" si="23"/>
        <v/>
      </c>
      <c r="AI31" s="16" t="str">
        <f t="shared" si="23"/>
        <v/>
      </c>
      <c r="AJ31" s="16" t="str">
        <f t="shared" si="23"/>
        <v/>
      </c>
      <c r="AK31" s="16" t="str">
        <f t="shared" si="23"/>
        <v/>
      </c>
      <c r="AL31" s="16" t="str">
        <f t="shared" si="23"/>
        <v/>
      </c>
      <c r="AM31" s="16" t="str">
        <f t="shared" si="23"/>
        <v/>
      </c>
      <c r="AN31" s="16" t="str">
        <f t="shared" si="23"/>
        <v/>
      </c>
      <c r="AO31" s="17" t="str">
        <f t="shared" si="23"/>
        <v/>
      </c>
      <c r="AP31" s="23">
        <f t="shared" si="24"/>
        <v>1</v>
      </c>
      <c r="AQ31" s="22">
        <f t="shared" si="24"/>
        <v>1</v>
      </c>
      <c r="AR31" s="22">
        <f t="shared" si="24"/>
        <v>1</v>
      </c>
      <c r="AS31" s="22">
        <f t="shared" si="24"/>
        <v>1</v>
      </c>
      <c r="AT31" s="22" t="str">
        <f t="shared" si="24"/>
        <v/>
      </c>
      <c r="AU31" s="22" t="str">
        <f t="shared" si="24"/>
        <v/>
      </c>
      <c r="AV31" s="22">
        <f t="shared" si="24"/>
        <v>1</v>
      </c>
      <c r="AW31" s="22">
        <f t="shared" si="24"/>
        <v>1</v>
      </c>
      <c r="AX31" s="24" t="str">
        <f t="shared" si="24"/>
        <v/>
      </c>
      <c r="AY31" s="23">
        <f t="shared" si="25"/>
        <v>1</v>
      </c>
      <c r="AZ31" s="22">
        <f t="shared" si="25"/>
        <v>1</v>
      </c>
      <c r="BA31" s="22">
        <f t="shared" si="25"/>
        <v>1</v>
      </c>
      <c r="BB31" s="22">
        <f t="shared" si="25"/>
        <v>1</v>
      </c>
      <c r="BC31" s="22" t="str">
        <f t="shared" si="25"/>
        <v/>
      </c>
      <c r="BD31" s="22">
        <f t="shared" si="25"/>
        <v>1</v>
      </c>
      <c r="BE31" s="22">
        <f t="shared" si="25"/>
        <v>1</v>
      </c>
      <c r="BF31" s="22">
        <f t="shared" si="25"/>
        <v>1</v>
      </c>
      <c r="BG31" s="24">
        <f t="shared" si="25"/>
        <v>1</v>
      </c>
      <c r="BH31" s="22" t="str">
        <f t="shared" si="26"/>
        <v>Cube</v>
      </c>
    </row>
    <row r="32" spans="1:60" x14ac:dyDescent="0.25">
      <c r="A32" t="s">
        <v>96</v>
      </c>
      <c r="B32" t="str">
        <f t="shared" si="3"/>
        <v>pls</v>
      </c>
      <c r="C32" s="15">
        <v>13.9231683439452</v>
      </c>
      <c r="D32" s="16">
        <v>13.4366133453501</v>
      </c>
      <c r="E32" s="16">
        <v>14.0377369408661</v>
      </c>
      <c r="F32" s="16">
        <v>25.1603516483985</v>
      </c>
      <c r="G32" s="16">
        <v>16.2902618768683</v>
      </c>
      <c r="H32" s="16">
        <v>22.061412318752701</v>
      </c>
      <c r="I32" s="16">
        <v>21.795830349752698</v>
      </c>
      <c r="J32" s="16">
        <v>18.5519714355469</v>
      </c>
      <c r="K32" s="17">
        <v>19.751014709472699</v>
      </c>
      <c r="L32" s="3" t="s">
        <v>11</v>
      </c>
      <c r="M32">
        <v>-4</v>
      </c>
      <c r="N32" s="1">
        <f t="shared" si="4"/>
        <v>17.9231683439452</v>
      </c>
      <c r="O32" s="1">
        <f t="shared" si="5"/>
        <v>17.4366133453501</v>
      </c>
      <c r="P32" s="1">
        <f t="shared" si="6"/>
        <v>18.0377369408661</v>
      </c>
      <c r="Q32" s="1">
        <f t="shared" si="7"/>
        <v>29.1603516483985</v>
      </c>
      <c r="R32" s="1">
        <f t="shared" si="8"/>
        <v>20.2902618768683</v>
      </c>
      <c r="S32" s="1">
        <f t="shared" si="9"/>
        <v>26.061412318752701</v>
      </c>
      <c r="T32" s="1">
        <f t="shared" si="10"/>
        <v>25.795830349752698</v>
      </c>
      <c r="U32" s="1">
        <f t="shared" si="11"/>
        <v>22.5519714355469</v>
      </c>
      <c r="V32" s="1">
        <f t="shared" si="12"/>
        <v>23.751014709472699</v>
      </c>
      <c r="W32" s="13">
        <f t="shared" si="13"/>
        <v>17.4366133453501</v>
      </c>
      <c r="X32" s="8" t="str">
        <f t="shared" si="14"/>
        <v/>
      </c>
      <c r="Y32" s="9">
        <f t="shared" si="15"/>
        <v>1</v>
      </c>
      <c r="Z32" s="9" t="str">
        <f t="shared" si="16"/>
        <v/>
      </c>
      <c r="AA32" s="9" t="str">
        <f t="shared" si="17"/>
        <v/>
      </c>
      <c r="AB32" s="9" t="str">
        <f t="shared" si="18"/>
        <v/>
      </c>
      <c r="AC32" s="9" t="str">
        <f t="shared" si="19"/>
        <v/>
      </c>
      <c r="AD32" s="9" t="str">
        <f t="shared" si="20"/>
        <v/>
      </c>
      <c r="AE32" s="9" t="str">
        <f t="shared" si="21"/>
        <v/>
      </c>
      <c r="AF32" s="9" t="str">
        <f t="shared" si="22"/>
        <v/>
      </c>
      <c r="AG32" s="15" t="str">
        <f t="shared" si="23"/>
        <v/>
      </c>
      <c r="AH32" s="16" t="str">
        <f t="shared" si="23"/>
        <v/>
      </c>
      <c r="AI32" s="16" t="str">
        <f t="shared" si="23"/>
        <v/>
      </c>
      <c r="AJ32" s="16" t="str">
        <f t="shared" si="23"/>
        <v/>
      </c>
      <c r="AK32" s="16" t="str">
        <f t="shared" si="23"/>
        <v/>
      </c>
      <c r="AL32" s="16" t="str">
        <f t="shared" si="23"/>
        <v/>
      </c>
      <c r="AM32" s="16" t="str">
        <f t="shared" si="23"/>
        <v/>
      </c>
      <c r="AN32" s="16" t="str">
        <f t="shared" si="23"/>
        <v/>
      </c>
      <c r="AO32" s="17" t="str">
        <f t="shared" si="23"/>
        <v/>
      </c>
      <c r="AP32" s="23" t="str">
        <f t="shared" si="24"/>
        <v/>
      </c>
      <c r="AQ32" s="22" t="str">
        <f t="shared" si="24"/>
        <v/>
      </c>
      <c r="AR32" s="22" t="str">
        <f t="shared" si="24"/>
        <v/>
      </c>
      <c r="AS32" s="22" t="str">
        <f t="shared" si="24"/>
        <v/>
      </c>
      <c r="AT32" s="22" t="str">
        <f t="shared" si="24"/>
        <v/>
      </c>
      <c r="AU32" s="22" t="str">
        <f t="shared" si="24"/>
        <v/>
      </c>
      <c r="AV32" s="22" t="str">
        <f t="shared" si="24"/>
        <v/>
      </c>
      <c r="AW32" s="22" t="str">
        <f t="shared" si="24"/>
        <v/>
      </c>
      <c r="AX32" s="24" t="str">
        <f t="shared" si="24"/>
        <v/>
      </c>
      <c r="AY32" s="23" t="str">
        <f t="shared" si="25"/>
        <v/>
      </c>
      <c r="AZ32" s="22" t="str">
        <f t="shared" si="25"/>
        <v/>
      </c>
      <c r="BA32" s="22" t="str">
        <f t="shared" si="25"/>
        <v/>
      </c>
      <c r="BB32" s="22" t="str">
        <f t="shared" si="25"/>
        <v/>
      </c>
      <c r="BC32" s="22" t="str">
        <f t="shared" si="25"/>
        <v/>
      </c>
      <c r="BD32" s="22" t="str">
        <f t="shared" si="25"/>
        <v/>
      </c>
      <c r="BE32" s="22" t="str">
        <f t="shared" si="25"/>
        <v/>
      </c>
      <c r="BF32" s="22" t="str">
        <f t="shared" si="25"/>
        <v/>
      </c>
      <c r="BG32" s="24" t="str">
        <f t="shared" si="25"/>
        <v/>
      </c>
      <c r="BH32" s="22" t="str">
        <f t="shared" si="26"/>
        <v>pls</v>
      </c>
    </row>
    <row r="33" spans="1:60" x14ac:dyDescent="0.25">
      <c r="A33" t="s">
        <v>97</v>
      </c>
      <c r="B33" t="str">
        <f t="shared" si="3"/>
        <v>pls</v>
      </c>
      <c r="C33" s="15">
        <v>49.175209939787898</v>
      </c>
      <c r="D33" s="16">
        <v>51.1143188666125</v>
      </c>
      <c r="E33" s="16">
        <v>48.980669499994697</v>
      </c>
      <c r="F33" s="16">
        <v>41.081416352879202</v>
      </c>
      <c r="G33" s="16">
        <v>50.411311035394</v>
      </c>
      <c r="H33" s="16">
        <v>36.036027399910701</v>
      </c>
      <c r="I33" s="16">
        <v>34.8019548146966</v>
      </c>
      <c r="J33" s="16">
        <v>47.171070098877003</v>
      </c>
      <c r="K33" s="17">
        <v>64.282600402832003</v>
      </c>
      <c r="L33" s="3" t="s">
        <v>11</v>
      </c>
      <c r="M33">
        <v>53</v>
      </c>
      <c r="N33" s="1">
        <f t="shared" si="4"/>
        <v>3.8247900602121021</v>
      </c>
      <c r="O33" s="1">
        <f t="shared" si="5"/>
        <v>1.8856811333875001</v>
      </c>
      <c r="P33" s="1">
        <f t="shared" si="6"/>
        <v>4.019330500005303</v>
      </c>
      <c r="Q33" s="1">
        <f t="shared" si="7"/>
        <v>11.918583647120798</v>
      </c>
      <c r="R33" s="1">
        <f t="shared" si="8"/>
        <v>2.5886889646059998</v>
      </c>
      <c r="S33" s="1">
        <f t="shared" si="9"/>
        <v>16.963972600089299</v>
      </c>
      <c r="T33" s="1">
        <f t="shared" si="10"/>
        <v>18.1980451853034</v>
      </c>
      <c r="U33" s="1">
        <f t="shared" si="11"/>
        <v>5.8289299011229971</v>
      </c>
      <c r="V33" s="1">
        <f t="shared" si="12"/>
        <v>11.282600402832003</v>
      </c>
      <c r="W33" s="13">
        <f t="shared" si="13"/>
        <v>1.8856811333875001</v>
      </c>
      <c r="X33" s="8" t="str">
        <f t="shared" si="14"/>
        <v/>
      </c>
      <c r="Y33" s="9">
        <f t="shared" si="15"/>
        <v>1</v>
      </c>
      <c r="Z33" s="9" t="str">
        <f t="shared" si="16"/>
        <v/>
      </c>
      <c r="AA33" s="9" t="str">
        <f t="shared" si="17"/>
        <v/>
      </c>
      <c r="AB33" s="9" t="str">
        <f t="shared" si="18"/>
        <v/>
      </c>
      <c r="AC33" s="9" t="str">
        <f t="shared" si="19"/>
        <v/>
      </c>
      <c r="AD33" s="9" t="str">
        <f t="shared" si="20"/>
        <v/>
      </c>
      <c r="AE33" s="9" t="str">
        <f t="shared" si="21"/>
        <v/>
      </c>
      <c r="AF33" s="9" t="str">
        <f t="shared" si="22"/>
        <v/>
      </c>
      <c r="AG33" s="15">
        <f t="shared" si="23"/>
        <v>1</v>
      </c>
      <c r="AH33" s="16">
        <f t="shared" si="23"/>
        <v>1</v>
      </c>
      <c r="AI33" s="16">
        <f t="shared" si="23"/>
        <v>1</v>
      </c>
      <c r="AJ33" s="16" t="str">
        <f t="shared" si="23"/>
        <v/>
      </c>
      <c r="AK33" s="16">
        <f t="shared" si="23"/>
        <v>1</v>
      </c>
      <c r="AL33" s="16" t="str">
        <f t="shared" si="23"/>
        <v/>
      </c>
      <c r="AM33" s="16" t="str">
        <f t="shared" si="23"/>
        <v/>
      </c>
      <c r="AN33" s="16" t="str">
        <f t="shared" si="23"/>
        <v/>
      </c>
      <c r="AO33" s="17" t="str">
        <f t="shared" si="23"/>
        <v/>
      </c>
      <c r="AP33" s="23">
        <f t="shared" si="24"/>
        <v>1</v>
      </c>
      <c r="AQ33" s="22">
        <f t="shared" si="24"/>
        <v>1</v>
      </c>
      <c r="AR33" s="22">
        <f t="shared" si="24"/>
        <v>1</v>
      </c>
      <c r="AS33" s="22" t="str">
        <f t="shared" si="24"/>
        <v/>
      </c>
      <c r="AT33" s="22">
        <f t="shared" si="24"/>
        <v>1</v>
      </c>
      <c r="AU33" s="22" t="str">
        <f t="shared" si="24"/>
        <v/>
      </c>
      <c r="AV33" s="22" t="str">
        <f t="shared" si="24"/>
        <v/>
      </c>
      <c r="AW33" s="22">
        <f t="shared" si="24"/>
        <v>1</v>
      </c>
      <c r="AX33" s="24" t="str">
        <f t="shared" si="24"/>
        <v/>
      </c>
      <c r="AY33" s="23">
        <f t="shared" si="25"/>
        <v>1</v>
      </c>
      <c r="AZ33" s="22">
        <f t="shared" si="25"/>
        <v>1</v>
      </c>
      <c r="BA33" s="22">
        <f t="shared" si="25"/>
        <v>1</v>
      </c>
      <c r="BB33" s="22">
        <f t="shared" si="25"/>
        <v>1</v>
      </c>
      <c r="BC33" s="22">
        <f t="shared" si="25"/>
        <v>1</v>
      </c>
      <c r="BD33" s="22" t="str">
        <f t="shared" si="25"/>
        <v/>
      </c>
      <c r="BE33" s="22" t="str">
        <f t="shared" si="25"/>
        <v/>
      </c>
      <c r="BF33" s="22">
        <f t="shared" si="25"/>
        <v>1</v>
      </c>
      <c r="BG33" s="24">
        <f t="shared" si="25"/>
        <v>1</v>
      </c>
      <c r="BH33" s="22" t="str">
        <f t="shared" si="26"/>
        <v>pls</v>
      </c>
    </row>
    <row r="34" spans="1:60" x14ac:dyDescent="0.25">
      <c r="A34" t="s">
        <v>98</v>
      </c>
      <c r="B34" t="str">
        <f t="shared" si="3"/>
        <v>Keras</v>
      </c>
      <c r="C34" s="15">
        <v>19.670254700826298</v>
      </c>
      <c r="D34" s="16">
        <v>19.595967639436001</v>
      </c>
      <c r="E34" s="16">
        <v>19.739020660261101</v>
      </c>
      <c r="F34" s="16">
        <v>23.791509537147601</v>
      </c>
      <c r="G34" s="16">
        <v>13.966075040645199</v>
      </c>
      <c r="H34" s="16">
        <v>16.131586731163999</v>
      </c>
      <c r="I34" s="16">
        <v>27.420880065486099</v>
      </c>
      <c r="J34" s="16">
        <v>14.7125701904297</v>
      </c>
      <c r="K34" s="17">
        <v>35.083259582519503</v>
      </c>
      <c r="L34" s="3" t="s">
        <v>11</v>
      </c>
      <c r="M34">
        <v>37</v>
      </c>
      <c r="N34" s="1">
        <f t="shared" si="4"/>
        <v>17.329745299173702</v>
      </c>
      <c r="O34" s="1">
        <f t="shared" si="5"/>
        <v>17.404032360563999</v>
      </c>
      <c r="P34" s="1">
        <f t="shared" si="6"/>
        <v>17.260979339738899</v>
      </c>
      <c r="Q34" s="1">
        <f t="shared" si="7"/>
        <v>13.208490462852399</v>
      </c>
      <c r="R34" s="1">
        <f t="shared" si="8"/>
        <v>23.033924959354799</v>
      </c>
      <c r="S34" s="1">
        <f t="shared" si="9"/>
        <v>20.868413268836001</v>
      </c>
      <c r="T34" s="1">
        <f t="shared" si="10"/>
        <v>9.5791199345139013</v>
      </c>
      <c r="U34" s="1">
        <f t="shared" si="11"/>
        <v>22.287429809570298</v>
      </c>
      <c r="V34" s="1">
        <f t="shared" si="12"/>
        <v>1.9167404174804972</v>
      </c>
      <c r="W34" s="13">
        <f t="shared" si="13"/>
        <v>1.9167404174804972</v>
      </c>
      <c r="X34" s="8" t="str">
        <f t="shared" si="14"/>
        <v/>
      </c>
      <c r="Y34" s="9" t="str">
        <f t="shared" si="15"/>
        <v/>
      </c>
      <c r="Z34" s="9" t="str">
        <f t="shared" si="16"/>
        <v/>
      </c>
      <c r="AA34" s="9" t="str">
        <f t="shared" si="17"/>
        <v/>
      </c>
      <c r="AB34" s="9" t="str">
        <f t="shared" si="18"/>
        <v/>
      </c>
      <c r="AC34" s="9" t="str">
        <f t="shared" si="19"/>
        <v/>
      </c>
      <c r="AD34" s="9" t="str">
        <f t="shared" si="20"/>
        <v/>
      </c>
      <c r="AE34" s="9" t="str">
        <f t="shared" si="21"/>
        <v/>
      </c>
      <c r="AF34" s="9">
        <f t="shared" si="22"/>
        <v>1</v>
      </c>
      <c r="AG34" s="15" t="str">
        <f t="shared" si="23"/>
        <v/>
      </c>
      <c r="AH34" s="16" t="str">
        <f t="shared" si="23"/>
        <v/>
      </c>
      <c r="AI34" s="16" t="str">
        <f t="shared" si="23"/>
        <v/>
      </c>
      <c r="AJ34" s="16" t="str">
        <f t="shared" si="23"/>
        <v/>
      </c>
      <c r="AK34" s="16" t="str">
        <f t="shared" si="23"/>
        <v/>
      </c>
      <c r="AL34" s="16" t="str">
        <f t="shared" si="23"/>
        <v/>
      </c>
      <c r="AM34" s="16" t="str">
        <f t="shared" si="23"/>
        <v/>
      </c>
      <c r="AN34" s="16" t="str">
        <f t="shared" si="23"/>
        <v/>
      </c>
      <c r="AO34" s="17">
        <f t="shared" si="23"/>
        <v>1</v>
      </c>
      <c r="AP34" s="23" t="str">
        <f t="shared" si="24"/>
        <v/>
      </c>
      <c r="AQ34" s="22" t="str">
        <f t="shared" si="24"/>
        <v/>
      </c>
      <c r="AR34" s="22" t="str">
        <f t="shared" si="24"/>
        <v/>
      </c>
      <c r="AS34" s="22" t="str">
        <f t="shared" si="24"/>
        <v/>
      </c>
      <c r="AT34" s="22" t="str">
        <f t="shared" si="24"/>
        <v/>
      </c>
      <c r="AU34" s="22" t="str">
        <f t="shared" si="24"/>
        <v/>
      </c>
      <c r="AV34" s="22">
        <f t="shared" si="24"/>
        <v>1</v>
      </c>
      <c r="AW34" s="22" t="str">
        <f t="shared" si="24"/>
        <v/>
      </c>
      <c r="AX34" s="24">
        <f t="shared" si="24"/>
        <v>1</v>
      </c>
      <c r="AY34" s="23" t="str">
        <f t="shared" si="25"/>
        <v/>
      </c>
      <c r="AZ34" s="22" t="str">
        <f t="shared" si="25"/>
        <v/>
      </c>
      <c r="BA34" s="22" t="str">
        <f t="shared" si="25"/>
        <v/>
      </c>
      <c r="BB34" s="22">
        <f t="shared" si="25"/>
        <v>1</v>
      </c>
      <c r="BC34" s="22" t="str">
        <f t="shared" si="25"/>
        <v/>
      </c>
      <c r="BD34" s="22" t="str">
        <f t="shared" si="25"/>
        <v/>
      </c>
      <c r="BE34" s="22">
        <f t="shared" si="25"/>
        <v>1</v>
      </c>
      <c r="BF34" s="22" t="str">
        <f t="shared" si="25"/>
        <v/>
      </c>
      <c r="BG34" s="24">
        <f t="shared" si="25"/>
        <v>1</v>
      </c>
      <c r="BH34" s="22" t="str">
        <f t="shared" si="26"/>
        <v>Keras</v>
      </c>
    </row>
    <row r="35" spans="1:60" x14ac:dyDescent="0.25">
      <c r="A35" t="s">
        <v>99</v>
      </c>
      <c r="B35" t="str">
        <f t="shared" si="3"/>
        <v>pls</v>
      </c>
      <c r="C35" s="15">
        <v>9.5612047197367893</v>
      </c>
      <c r="D35" s="16">
        <v>9.4933730604133508</v>
      </c>
      <c r="E35" s="16">
        <v>9.7003841032115297</v>
      </c>
      <c r="F35" s="16">
        <v>25.686829383494999</v>
      </c>
      <c r="G35" s="16">
        <v>12.738326465436799</v>
      </c>
      <c r="H35" s="16">
        <v>20.895987236085301</v>
      </c>
      <c r="I35" s="16">
        <v>22.8054394841263</v>
      </c>
      <c r="J35" s="16">
        <v>19.335470199585</v>
      </c>
      <c r="K35" s="17">
        <v>22.010389328002901</v>
      </c>
      <c r="L35" s="3" t="s">
        <v>11</v>
      </c>
      <c r="M35">
        <v>-1</v>
      </c>
      <c r="N35" s="1">
        <f t="shared" si="4"/>
        <v>10.561204719736789</v>
      </c>
      <c r="O35" s="1">
        <f t="shared" si="5"/>
        <v>10.493373060413351</v>
      </c>
      <c r="P35" s="1">
        <f t="shared" si="6"/>
        <v>10.70038410321153</v>
      </c>
      <c r="Q35" s="1">
        <f t="shared" si="7"/>
        <v>26.686829383494999</v>
      </c>
      <c r="R35" s="1">
        <f t="shared" si="8"/>
        <v>13.738326465436799</v>
      </c>
      <c r="S35" s="1">
        <f t="shared" si="9"/>
        <v>21.895987236085301</v>
      </c>
      <c r="T35" s="1">
        <f t="shared" si="10"/>
        <v>23.8054394841263</v>
      </c>
      <c r="U35" s="1">
        <f t="shared" si="11"/>
        <v>20.335470199585</v>
      </c>
      <c r="V35" s="1">
        <f t="shared" si="12"/>
        <v>23.010389328002901</v>
      </c>
      <c r="W35" s="13">
        <f t="shared" si="13"/>
        <v>10.493373060413351</v>
      </c>
      <c r="X35" s="8" t="str">
        <f t="shared" si="14"/>
        <v/>
      </c>
      <c r="Y35" s="9">
        <f t="shared" si="15"/>
        <v>1</v>
      </c>
      <c r="Z35" s="9" t="str">
        <f t="shared" si="16"/>
        <v/>
      </c>
      <c r="AA35" s="9" t="str">
        <f t="shared" si="17"/>
        <v/>
      </c>
      <c r="AB35" s="9" t="str">
        <f t="shared" si="18"/>
        <v/>
      </c>
      <c r="AC35" s="9" t="str">
        <f t="shared" si="19"/>
        <v/>
      </c>
      <c r="AD35" s="9" t="str">
        <f t="shared" si="20"/>
        <v/>
      </c>
      <c r="AE35" s="9" t="str">
        <f t="shared" si="21"/>
        <v/>
      </c>
      <c r="AF35" s="9" t="str">
        <f t="shared" si="22"/>
        <v/>
      </c>
      <c r="AG35" s="15" t="str">
        <f t="shared" si="23"/>
        <v/>
      </c>
      <c r="AH35" s="16" t="str">
        <f t="shared" si="23"/>
        <v/>
      </c>
      <c r="AI35" s="16" t="str">
        <f t="shared" si="23"/>
        <v/>
      </c>
      <c r="AJ35" s="16" t="str">
        <f t="shared" si="23"/>
        <v/>
      </c>
      <c r="AK35" s="16" t="str">
        <f t="shared" si="23"/>
        <v/>
      </c>
      <c r="AL35" s="16" t="str">
        <f t="shared" si="23"/>
        <v/>
      </c>
      <c r="AM35" s="16" t="str">
        <f t="shared" si="23"/>
        <v/>
      </c>
      <c r="AN35" s="16" t="str">
        <f t="shared" si="23"/>
        <v/>
      </c>
      <c r="AO35" s="17" t="str">
        <f t="shared" si="23"/>
        <v/>
      </c>
      <c r="AP35" s="23" t="str">
        <f t="shared" si="24"/>
        <v/>
      </c>
      <c r="AQ35" s="22" t="str">
        <f t="shared" si="24"/>
        <v/>
      </c>
      <c r="AR35" s="22" t="str">
        <f t="shared" si="24"/>
        <v/>
      </c>
      <c r="AS35" s="22" t="str">
        <f t="shared" si="24"/>
        <v/>
      </c>
      <c r="AT35" s="22" t="str">
        <f t="shared" si="24"/>
        <v/>
      </c>
      <c r="AU35" s="22" t="str">
        <f t="shared" si="24"/>
        <v/>
      </c>
      <c r="AV35" s="22" t="str">
        <f t="shared" si="24"/>
        <v/>
      </c>
      <c r="AW35" s="22" t="str">
        <f t="shared" si="24"/>
        <v/>
      </c>
      <c r="AX35" s="24" t="str">
        <f t="shared" si="24"/>
        <v/>
      </c>
      <c r="AY35" s="23">
        <f t="shared" si="25"/>
        <v>1</v>
      </c>
      <c r="AZ35" s="22">
        <f t="shared" si="25"/>
        <v>1</v>
      </c>
      <c r="BA35" s="22">
        <f t="shared" si="25"/>
        <v>1</v>
      </c>
      <c r="BB35" s="22" t="str">
        <f t="shared" si="25"/>
        <v/>
      </c>
      <c r="BC35" s="22">
        <f t="shared" si="25"/>
        <v>1</v>
      </c>
      <c r="BD35" s="22" t="str">
        <f t="shared" si="25"/>
        <v/>
      </c>
      <c r="BE35" s="22" t="str">
        <f t="shared" si="25"/>
        <v/>
      </c>
      <c r="BF35" s="22" t="str">
        <f t="shared" si="25"/>
        <v/>
      </c>
      <c r="BG35" s="24" t="str">
        <f t="shared" si="25"/>
        <v/>
      </c>
      <c r="BH35" s="22" t="str">
        <f t="shared" si="26"/>
        <v>pls</v>
      </c>
    </row>
    <row r="36" spans="1:60" x14ac:dyDescent="0.25">
      <c r="A36" t="s">
        <v>100</v>
      </c>
      <c r="B36" t="str">
        <f t="shared" si="3"/>
        <v>svm</v>
      </c>
      <c r="C36" s="15">
        <v>14.9072895051288</v>
      </c>
      <c r="D36" s="16">
        <v>14.2824957372785</v>
      </c>
      <c r="E36" s="16">
        <v>15.0516716359345</v>
      </c>
      <c r="F36" s="16">
        <v>24.423282819263399</v>
      </c>
      <c r="G36" s="16">
        <v>13.1371023012693</v>
      </c>
      <c r="H36" s="16">
        <v>22.698117721964799</v>
      </c>
      <c r="I36" s="16">
        <v>20.858299590230601</v>
      </c>
      <c r="J36" s="16">
        <v>16.507270812988299</v>
      </c>
      <c r="K36" s="17">
        <v>20.4483242034912</v>
      </c>
      <c r="L36" s="3" t="s">
        <v>11</v>
      </c>
      <c r="M36">
        <v>11</v>
      </c>
      <c r="N36" s="1">
        <f t="shared" si="4"/>
        <v>3.9072895051287997</v>
      </c>
      <c r="O36" s="1">
        <f t="shared" si="5"/>
        <v>3.2824957372785004</v>
      </c>
      <c r="P36" s="1">
        <f t="shared" si="6"/>
        <v>4.0516716359345004</v>
      </c>
      <c r="Q36" s="1">
        <f t="shared" si="7"/>
        <v>13.423282819263399</v>
      </c>
      <c r="R36" s="1">
        <f t="shared" si="8"/>
        <v>2.1371023012692998</v>
      </c>
      <c r="S36" s="1">
        <f t="shared" si="9"/>
        <v>11.698117721964799</v>
      </c>
      <c r="T36" s="1">
        <f t="shared" si="10"/>
        <v>9.858299590230601</v>
      </c>
      <c r="U36" s="1">
        <f t="shared" si="11"/>
        <v>5.507270812988299</v>
      </c>
      <c r="V36" s="1">
        <f t="shared" si="12"/>
        <v>9.4483242034912003</v>
      </c>
      <c r="W36" s="13">
        <f t="shared" si="13"/>
        <v>2.1371023012692998</v>
      </c>
      <c r="X36" s="8" t="str">
        <f t="shared" si="14"/>
        <v/>
      </c>
      <c r="Y36" s="9" t="str">
        <f t="shared" si="15"/>
        <v/>
      </c>
      <c r="Z36" s="9" t="str">
        <f t="shared" si="16"/>
        <v/>
      </c>
      <c r="AA36" s="9" t="str">
        <f t="shared" si="17"/>
        <v/>
      </c>
      <c r="AB36" s="9">
        <f t="shared" si="18"/>
        <v>1</v>
      </c>
      <c r="AC36" s="9" t="str">
        <f t="shared" si="19"/>
        <v/>
      </c>
      <c r="AD36" s="9" t="str">
        <f t="shared" si="20"/>
        <v/>
      </c>
      <c r="AE36" s="9" t="str">
        <f t="shared" si="21"/>
        <v/>
      </c>
      <c r="AF36" s="9" t="str">
        <f t="shared" si="22"/>
        <v/>
      </c>
      <c r="AG36" s="15">
        <f t="shared" si="23"/>
        <v>1</v>
      </c>
      <c r="AH36" s="16">
        <f t="shared" si="23"/>
        <v>1</v>
      </c>
      <c r="AI36" s="16">
        <f t="shared" si="23"/>
        <v>1</v>
      </c>
      <c r="AJ36" s="16" t="str">
        <f t="shared" si="23"/>
        <v/>
      </c>
      <c r="AK36" s="16">
        <f t="shared" si="23"/>
        <v>1</v>
      </c>
      <c r="AL36" s="16" t="str">
        <f t="shared" si="23"/>
        <v/>
      </c>
      <c r="AM36" s="16" t="str">
        <f t="shared" si="23"/>
        <v/>
      </c>
      <c r="AN36" s="16" t="str">
        <f t="shared" si="23"/>
        <v/>
      </c>
      <c r="AO36" s="17" t="str">
        <f t="shared" si="23"/>
        <v/>
      </c>
      <c r="AP36" s="23">
        <f t="shared" si="24"/>
        <v>1</v>
      </c>
      <c r="AQ36" s="22">
        <f t="shared" si="24"/>
        <v>1</v>
      </c>
      <c r="AR36" s="22">
        <f t="shared" si="24"/>
        <v>1</v>
      </c>
      <c r="AS36" s="22" t="str">
        <f t="shared" si="24"/>
        <v/>
      </c>
      <c r="AT36" s="22">
        <f t="shared" si="24"/>
        <v>1</v>
      </c>
      <c r="AU36" s="22" t="str">
        <f t="shared" si="24"/>
        <v/>
      </c>
      <c r="AV36" s="22">
        <f t="shared" si="24"/>
        <v>1</v>
      </c>
      <c r="AW36" s="22">
        <f t="shared" si="24"/>
        <v>1</v>
      </c>
      <c r="AX36" s="24">
        <f t="shared" si="24"/>
        <v>1</v>
      </c>
      <c r="AY36" s="23">
        <f t="shared" si="25"/>
        <v>1</v>
      </c>
      <c r="AZ36" s="22">
        <f t="shared" si="25"/>
        <v>1</v>
      </c>
      <c r="BA36" s="22">
        <f t="shared" si="25"/>
        <v>1</v>
      </c>
      <c r="BB36" s="22">
        <f t="shared" si="25"/>
        <v>1</v>
      </c>
      <c r="BC36" s="22">
        <f t="shared" si="25"/>
        <v>1</v>
      </c>
      <c r="BD36" s="22">
        <f t="shared" si="25"/>
        <v>1</v>
      </c>
      <c r="BE36" s="22">
        <f t="shared" si="25"/>
        <v>1</v>
      </c>
      <c r="BF36" s="22">
        <f t="shared" si="25"/>
        <v>1</v>
      </c>
      <c r="BG36" s="24">
        <f t="shared" si="25"/>
        <v>1</v>
      </c>
      <c r="BH36" s="22" t="str">
        <f t="shared" si="26"/>
        <v>svm</v>
      </c>
    </row>
    <row r="37" spans="1:60" x14ac:dyDescent="0.25">
      <c r="A37" t="s">
        <v>101</v>
      </c>
      <c r="B37" t="str">
        <f t="shared" si="3"/>
        <v>svm</v>
      </c>
      <c r="C37" s="15">
        <v>34.450316736175402</v>
      </c>
      <c r="D37" s="16">
        <v>35.732458322572299</v>
      </c>
      <c r="E37" s="16">
        <v>34.260724051595702</v>
      </c>
      <c r="F37" s="16">
        <v>26.8450804007073</v>
      </c>
      <c r="G37" s="16">
        <v>41.848092158540503</v>
      </c>
      <c r="H37" s="16">
        <v>22.810502064307201</v>
      </c>
      <c r="I37" s="16">
        <v>25.8181296646076</v>
      </c>
      <c r="J37" s="16">
        <v>23.685569763183601</v>
      </c>
      <c r="K37" s="17">
        <v>31.198493957519499</v>
      </c>
      <c r="L37" s="3" t="s">
        <v>11</v>
      </c>
      <c r="M37">
        <v>73</v>
      </c>
      <c r="N37" s="1">
        <f t="shared" si="4"/>
        <v>38.549683263824598</v>
      </c>
      <c r="O37" s="1">
        <f t="shared" si="5"/>
        <v>37.267541677427701</v>
      </c>
      <c r="P37" s="1">
        <f t="shared" si="6"/>
        <v>38.739275948404298</v>
      </c>
      <c r="Q37" s="1">
        <f t="shared" si="7"/>
        <v>46.154919599292697</v>
      </c>
      <c r="R37" s="1">
        <f t="shared" si="8"/>
        <v>31.151907841459497</v>
      </c>
      <c r="S37" s="1">
        <f t="shared" si="9"/>
        <v>50.189497935692799</v>
      </c>
      <c r="T37" s="1">
        <f t="shared" si="10"/>
        <v>47.181870335392404</v>
      </c>
      <c r="U37" s="1">
        <f t="shared" si="11"/>
        <v>49.314430236816399</v>
      </c>
      <c r="V37" s="1">
        <f t="shared" si="12"/>
        <v>41.801506042480497</v>
      </c>
      <c r="W37" s="13">
        <f t="shared" si="13"/>
        <v>31.151907841459497</v>
      </c>
      <c r="X37" s="8" t="str">
        <f t="shared" si="14"/>
        <v/>
      </c>
      <c r="Y37" s="9" t="str">
        <f t="shared" si="15"/>
        <v/>
      </c>
      <c r="Z37" s="9" t="str">
        <f t="shared" si="16"/>
        <v/>
      </c>
      <c r="AA37" s="9" t="str">
        <f t="shared" si="17"/>
        <v/>
      </c>
      <c r="AB37" s="9">
        <f t="shared" si="18"/>
        <v>1</v>
      </c>
      <c r="AC37" s="9" t="str">
        <f t="shared" si="19"/>
        <v/>
      </c>
      <c r="AD37" s="9" t="str">
        <f t="shared" si="20"/>
        <v/>
      </c>
      <c r="AE37" s="9" t="str">
        <f t="shared" si="21"/>
        <v/>
      </c>
      <c r="AF37" s="9" t="str">
        <f t="shared" si="22"/>
        <v/>
      </c>
      <c r="AG37" s="15" t="str">
        <f t="shared" si="23"/>
        <v/>
      </c>
      <c r="AH37" s="16" t="str">
        <f t="shared" si="23"/>
        <v/>
      </c>
      <c r="AI37" s="16" t="str">
        <f t="shared" si="23"/>
        <v/>
      </c>
      <c r="AJ37" s="16" t="str">
        <f t="shared" si="23"/>
        <v/>
      </c>
      <c r="AK37" s="16" t="str">
        <f t="shared" si="23"/>
        <v/>
      </c>
      <c r="AL37" s="16" t="str">
        <f t="shared" si="23"/>
        <v/>
      </c>
      <c r="AM37" s="16" t="str">
        <f t="shared" si="23"/>
        <v/>
      </c>
      <c r="AN37" s="16" t="str">
        <f t="shared" si="23"/>
        <v/>
      </c>
      <c r="AO37" s="17" t="str">
        <f t="shared" si="23"/>
        <v/>
      </c>
      <c r="AP37" s="23" t="str">
        <f t="shared" si="24"/>
        <v/>
      </c>
      <c r="AQ37" s="22" t="str">
        <f t="shared" si="24"/>
        <v/>
      </c>
      <c r="AR37" s="22" t="str">
        <f t="shared" si="24"/>
        <v/>
      </c>
      <c r="AS37" s="22" t="str">
        <f t="shared" si="24"/>
        <v/>
      </c>
      <c r="AT37" s="22" t="str">
        <f t="shared" si="24"/>
        <v/>
      </c>
      <c r="AU37" s="22" t="str">
        <f t="shared" si="24"/>
        <v/>
      </c>
      <c r="AV37" s="22" t="str">
        <f t="shared" si="24"/>
        <v/>
      </c>
      <c r="AW37" s="22" t="str">
        <f t="shared" si="24"/>
        <v/>
      </c>
      <c r="AX37" s="24" t="str">
        <f t="shared" si="24"/>
        <v/>
      </c>
      <c r="AY37" s="23" t="str">
        <f t="shared" si="25"/>
        <v/>
      </c>
      <c r="AZ37" s="22" t="str">
        <f t="shared" si="25"/>
        <v/>
      </c>
      <c r="BA37" s="22" t="str">
        <f t="shared" si="25"/>
        <v/>
      </c>
      <c r="BB37" s="22" t="str">
        <f t="shared" si="25"/>
        <v/>
      </c>
      <c r="BC37" s="22" t="str">
        <f t="shared" si="25"/>
        <v/>
      </c>
      <c r="BD37" s="22" t="str">
        <f t="shared" si="25"/>
        <v/>
      </c>
      <c r="BE37" s="22" t="str">
        <f t="shared" si="25"/>
        <v/>
      </c>
      <c r="BF37" s="22" t="str">
        <f t="shared" si="25"/>
        <v/>
      </c>
      <c r="BG37" s="24" t="str">
        <f t="shared" si="25"/>
        <v/>
      </c>
      <c r="BH37" s="22" t="str">
        <f t="shared" si="26"/>
        <v>svm</v>
      </c>
    </row>
    <row r="38" spans="1:60" x14ac:dyDescent="0.25">
      <c r="B38" t="str">
        <f t="shared" si="3"/>
        <v/>
      </c>
      <c r="C38" s="15"/>
      <c r="D38" s="16"/>
      <c r="E38" s="16"/>
      <c r="F38" s="16"/>
      <c r="G38" s="16"/>
      <c r="H38" s="16"/>
      <c r="I38" s="16"/>
      <c r="J38" s="16"/>
      <c r="K38" s="17"/>
      <c r="L38" s="3"/>
      <c r="N38" s="1" t="str">
        <f t="shared" si="4"/>
        <v/>
      </c>
      <c r="O38" s="1" t="str">
        <f t="shared" si="5"/>
        <v/>
      </c>
      <c r="P38" s="1" t="str">
        <f t="shared" si="6"/>
        <v/>
      </c>
      <c r="Q38" s="1" t="str">
        <f t="shared" si="7"/>
        <v/>
      </c>
      <c r="R38" s="1" t="str">
        <f t="shared" si="8"/>
        <v/>
      </c>
      <c r="S38" s="1" t="str">
        <f t="shared" si="9"/>
        <v/>
      </c>
      <c r="T38" s="1" t="str">
        <f t="shared" si="10"/>
        <v/>
      </c>
      <c r="U38" s="1" t="str">
        <f t="shared" si="11"/>
        <v/>
      </c>
      <c r="V38" s="1" t="str">
        <f t="shared" si="12"/>
        <v/>
      </c>
      <c r="W38" s="13">
        <f t="shared" si="13"/>
        <v>0</v>
      </c>
      <c r="X38" s="8" t="str">
        <f t="shared" si="14"/>
        <v/>
      </c>
      <c r="Y38" s="9" t="str">
        <f t="shared" si="15"/>
        <v/>
      </c>
      <c r="Z38" s="9" t="str">
        <f t="shared" si="16"/>
        <v/>
      </c>
      <c r="AA38" s="9" t="str">
        <f t="shared" si="17"/>
        <v/>
      </c>
      <c r="AB38" s="9" t="str">
        <f t="shared" si="18"/>
        <v/>
      </c>
      <c r="AC38" s="9" t="str">
        <f t="shared" si="19"/>
        <v/>
      </c>
      <c r="AD38" s="9" t="str">
        <f t="shared" si="20"/>
        <v/>
      </c>
      <c r="AE38" s="9" t="str">
        <f t="shared" si="21"/>
        <v/>
      </c>
      <c r="AF38" s="9" t="str">
        <f t="shared" si="22"/>
        <v/>
      </c>
      <c r="AG38" s="15" t="str">
        <f t="shared" si="23"/>
        <v/>
      </c>
      <c r="AH38" s="16" t="str">
        <f t="shared" si="23"/>
        <v/>
      </c>
      <c r="AI38" s="16" t="str">
        <f t="shared" si="23"/>
        <v/>
      </c>
      <c r="AJ38" s="16" t="str">
        <f t="shared" si="23"/>
        <v/>
      </c>
      <c r="AK38" s="16" t="str">
        <f t="shared" si="23"/>
        <v/>
      </c>
      <c r="AL38" s="16" t="str">
        <f t="shared" si="23"/>
        <v/>
      </c>
      <c r="AM38" s="16" t="str">
        <f t="shared" si="23"/>
        <v/>
      </c>
      <c r="AN38" s="16" t="str">
        <f t="shared" si="23"/>
        <v/>
      </c>
      <c r="AO38" s="17" t="str">
        <f t="shared" si="23"/>
        <v/>
      </c>
      <c r="AP38" s="23" t="str">
        <f t="shared" si="24"/>
        <v/>
      </c>
      <c r="AQ38" s="22" t="str">
        <f t="shared" si="24"/>
        <v/>
      </c>
      <c r="AR38" s="22" t="str">
        <f t="shared" si="24"/>
        <v/>
      </c>
      <c r="AS38" s="22" t="str">
        <f t="shared" si="24"/>
        <v/>
      </c>
      <c r="AT38" s="22" t="str">
        <f t="shared" si="24"/>
        <v/>
      </c>
      <c r="AU38" s="22" t="str">
        <f t="shared" si="24"/>
        <v/>
      </c>
      <c r="AV38" s="22" t="str">
        <f t="shared" si="24"/>
        <v/>
      </c>
      <c r="AW38" s="22" t="str">
        <f t="shared" si="24"/>
        <v/>
      </c>
      <c r="AX38" s="24" t="str">
        <f t="shared" si="24"/>
        <v/>
      </c>
      <c r="AY38" s="23" t="str">
        <f t="shared" si="25"/>
        <v/>
      </c>
      <c r="AZ38" s="22" t="str">
        <f t="shared" si="25"/>
        <v/>
      </c>
      <c r="BA38" s="22" t="str">
        <f t="shared" si="25"/>
        <v/>
      </c>
      <c r="BB38" s="22" t="str">
        <f t="shared" si="25"/>
        <v/>
      </c>
      <c r="BC38" s="22" t="str">
        <f t="shared" si="25"/>
        <v/>
      </c>
      <c r="BD38" s="22" t="str">
        <f t="shared" si="25"/>
        <v/>
      </c>
      <c r="BE38" s="22" t="str">
        <f t="shared" si="25"/>
        <v/>
      </c>
      <c r="BF38" s="22" t="str">
        <f t="shared" si="25"/>
        <v/>
      </c>
      <c r="BG38" s="24" t="str">
        <f t="shared" si="25"/>
        <v/>
      </c>
      <c r="BH38" s="22">
        <f t="shared" si="26"/>
        <v>0</v>
      </c>
    </row>
    <row r="39" spans="1:60" x14ac:dyDescent="0.25">
      <c r="B39" t="str">
        <f t="shared" si="3"/>
        <v/>
      </c>
      <c r="C39" s="15"/>
      <c r="D39" s="16"/>
      <c r="E39" s="16"/>
      <c r="F39" s="16"/>
      <c r="G39" s="16"/>
      <c r="H39" s="16"/>
      <c r="I39" s="16"/>
      <c r="J39" s="16"/>
      <c r="K39" s="17"/>
      <c r="L39" s="3"/>
      <c r="N39" s="1" t="str">
        <f t="shared" si="4"/>
        <v/>
      </c>
      <c r="O39" s="1" t="str">
        <f t="shared" si="5"/>
        <v/>
      </c>
      <c r="P39" s="1" t="str">
        <f t="shared" si="6"/>
        <v/>
      </c>
      <c r="Q39" s="1" t="str">
        <f t="shared" si="7"/>
        <v/>
      </c>
      <c r="R39" s="1" t="str">
        <f t="shared" si="8"/>
        <v/>
      </c>
      <c r="S39" s="1" t="str">
        <f t="shared" si="9"/>
        <v/>
      </c>
      <c r="T39" s="1" t="str">
        <f t="shared" si="10"/>
        <v/>
      </c>
      <c r="U39" s="1" t="str">
        <f t="shared" si="11"/>
        <v/>
      </c>
      <c r="V39" s="1" t="str">
        <f t="shared" si="12"/>
        <v/>
      </c>
      <c r="W39" s="13">
        <f t="shared" si="13"/>
        <v>0</v>
      </c>
      <c r="X39" s="8" t="str">
        <f t="shared" si="14"/>
        <v/>
      </c>
      <c r="Y39" s="9" t="str">
        <f t="shared" si="15"/>
        <v/>
      </c>
      <c r="Z39" s="9" t="str">
        <f t="shared" si="16"/>
        <v/>
      </c>
      <c r="AA39" s="9" t="str">
        <f t="shared" si="17"/>
        <v/>
      </c>
      <c r="AB39" s="9" t="str">
        <f t="shared" si="18"/>
        <v/>
      </c>
      <c r="AC39" s="9" t="str">
        <f t="shared" si="19"/>
        <v/>
      </c>
      <c r="AD39" s="9" t="str">
        <f t="shared" si="20"/>
        <v/>
      </c>
      <c r="AE39" s="9" t="str">
        <f t="shared" si="21"/>
        <v/>
      </c>
      <c r="AF39" s="9" t="str">
        <f t="shared" si="22"/>
        <v/>
      </c>
      <c r="AG39" s="15" t="str">
        <f t="shared" si="23"/>
        <v/>
      </c>
      <c r="AH39" s="16" t="str">
        <f t="shared" si="23"/>
        <v/>
      </c>
      <c r="AI39" s="16" t="str">
        <f t="shared" si="23"/>
        <v/>
      </c>
      <c r="AJ39" s="16" t="str">
        <f t="shared" si="23"/>
        <v/>
      </c>
      <c r="AK39" s="16" t="str">
        <f t="shared" si="23"/>
        <v/>
      </c>
      <c r="AL39" s="16" t="str">
        <f t="shared" si="23"/>
        <v/>
      </c>
      <c r="AM39" s="16" t="str">
        <f t="shared" si="23"/>
        <v/>
      </c>
      <c r="AN39" s="16" t="str">
        <f t="shared" si="23"/>
        <v/>
      </c>
      <c r="AO39" s="17" t="str">
        <f t="shared" si="23"/>
        <v/>
      </c>
      <c r="AP39" s="23" t="str">
        <f t="shared" si="24"/>
        <v/>
      </c>
      <c r="AQ39" s="22" t="str">
        <f t="shared" si="24"/>
        <v/>
      </c>
      <c r="AR39" s="22" t="str">
        <f t="shared" si="24"/>
        <v/>
      </c>
      <c r="AS39" s="22" t="str">
        <f t="shared" si="24"/>
        <v/>
      </c>
      <c r="AT39" s="22" t="str">
        <f t="shared" si="24"/>
        <v/>
      </c>
      <c r="AU39" s="22" t="str">
        <f t="shared" si="24"/>
        <v/>
      </c>
      <c r="AV39" s="22" t="str">
        <f t="shared" si="24"/>
        <v/>
      </c>
      <c r="AW39" s="22" t="str">
        <f t="shared" si="24"/>
        <v/>
      </c>
      <c r="AX39" s="24" t="str">
        <f t="shared" si="24"/>
        <v/>
      </c>
      <c r="AY39" s="23" t="str">
        <f t="shared" si="25"/>
        <v/>
      </c>
      <c r="AZ39" s="22" t="str">
        <f t="shared" si="25"/>
        <v/>
      </c>
      <c r="BA39" s="22" t="str">
        <f t="shared" si="25"/>
        <v/>
      </c>
      <c r="BB39" s="22" t="str">
        <f t="shared" si="25"/>
        <v/>
      </c>
      <c r="BC39" s="22" t="str">
        <f t="shared" si="25"/>
        <v/>
      </c>
      <c r="BD39" s="22" t="str">
        <f t="shared" si="25"/>
        <v/>
      </c>
      <c r="BE39" s="22" t="str">
        <f t="shared" si="25"/>
        <v/>
      </c>
      <c r="BF39" s="22" t="str">
        <f t="shared" si="25"/>
        <v/>
      </c>
      <c r="BG39" s="24" t="str">
        <f t="shared" si="25"/>
        <v/>
      </c>
      <c r="BH39" s="22">
        <f t="shared" si="26"/>
        <v>0</v>
      </c>
    </row>
    <row r="40" spans="1:60" ht="15.75" thickBot="1" x14ac:dyDescent="0.3">
      <c r="B40" t="str">
        <f t="shared" si="3"/>
        <v/>
      </c>
      <c r="C40" s="18"/>
      <c r="D40" s="19"/>
      <c r="E40" s="19"/>
      <c r="F40" s="19"/>
      <c r="G40" s="19"/>
      <c r="H40" s="19"/>
      <c r="I40" s="19"/>
      <c r="J40" s="19"/>
      <c r="K40" s="20"/>
      <c r="L40" s="3"/>
      <c r="N40" s="1" t="str">
        <f t="shared" si="4"/>
        <v/>
      </c>
      <c r="O40" s="1" t="str">
        <f t="shared" si="5"/>
        <v/>
      </c>
      <c r="P40" s="1" t="str">
        <f t="shared" si="6"/>
        <v/>
      </c>
      <c r="Q40" s="1" t="str">
        <f t="shared" si="7"/>
        <v/>
      </c>
      <c r="R40" s="1" t="str">
        <f t="shared" si="8"/>
        <v/>
      </c>
      <c r="S40" s="1" t="str">
        <f t="shared" si="9"/>
        <v/>
      </c>
      <c r="T40" s="1" t="str">
        <f t="shared" si="10"/>
        <v/>
      </c>
      <c r="U40" s="1" t="str">
        <f t="shared" si="11"/>
        <v/>
      </c>
      <c r="V40" s="1" t="str">
        <f t="shared" si="12"/>
        <v/>
      </c>
      <c r="W40" s="13">
        <f t="shared" si="13"/>
        <v>0</v>
      </c>
      <c r="X40" s="10" t="str">
        <f t="shared" si="14"/>
        <v/>
      </c>
      <c r="Y40" s="11" t="str">
        <f t="shared" si="15"/>
        <v/>
      </c>
      <c r="Z40" s="11" t="str">
        <f t="shared" si="16"/>
        <v/>
      </c>
      <c r="AA40" s="11" t="str">
        <f t="shared" si="17"/>
        <v/>
      </c>
      <c r="AB40" s="11" t="str">
        <f t="shared" si="18"/>
        <v/>
      </c>
      <c r="AC40" s="11" t="str">
        <f t="shared" si="19"/>
        <v/>
      </c>
      <c r="AD40" s="11" t="str">
        <f t="shared" si="20"/>
        <v/>
      </c>
      <c r="AE40" s="11" t="str">
        <f t="shared" si="21"/>
        <v/>
      </c>
      <c r="AF40" s="11" t="str">
        <f t="shared" si="22"/>
        <v/>
      </c>
      <c r="AG40" s="18" t="str">
        <f t="shared" si="23"/>
        <v/>
      </c>
      <c r="AH40" s="19" t="str">
        <f t="shared" si="23"/>
        <v/>
      </c>
      <c r="AI40" s="19" t="str">
        <f t="shared" si="23"/>
        <v/>
      </c>
      <c r="AJ40" s="19" t="str">
        <f t="shared" si="23"/>
        <v/>
      </c>
      <c r="AK40" s="19" t="str">
        <f t="shared" si="23"/>
        <v/>
      </c>
      <c r="AL40" s="19" t="str">
        <f t="shared" si="23"/>
        <v/>
      </c>
      <c r="AM40" s="19" t="str">
        <f t="shared" si="23"/>
        <v/>
      </c>
      <c r="AN40" s="19" t="str">
        <f t="shared" si="23"/>
        <v/>
      </c>
      <c r="AO40" s="20" t="str">
        <f t="shared" si="23"/>
        <v/>
      </c>
      <c r="AP40" s="25" t="str">
        <f t="shared" si="24"/>
        <v/>
      </c>
      <c r="AQ40" s="26" t="str">
        <f t="shared" si="24"/>
        <v/>
      </c>
      <c r="AR40" s="26" t="str">
        <f t="shared" si="24"/>
        <v/>
      </c>
      <c r="AS40" s="26" t="str">
        <f t="shared" si="24"/>
        <v/>
      </c>
      <c r="AT40" s="26" t="str">
        <f t="shared" si="24"/>
        <v/>
      </c>
      <c r="AU40" s="26" t="str">
        <f t="shared" si="24"/>
        <v/>
      </c>
      <c r="AV40" s="26" t="str">
        <f t="shared" si="24"/>
        <v/>
      </c>
      <c r="AW40" s="26" t="str">
        <f t="shared" si="24"/>
        <v/>
      </c>
      <c r="AX40" s="27" t="str">
        <f t="shared" si="24"/>
        <v/>
      </c>
      <c r="AY40" s="25" t="str">
        <f t="shared" si="25"/>
        <v/>
      </c>
      <c r="AZ40" s="26" t="str">
        <f t="shared" si="25"/>
        <v/>
      </c>
      <c r="BA40" s="26" t="str">
        <f t="shared" si="25"/>
        <v/>
      </c>
      <c r="BB40" s="26" t="str">
        <f t="shared" si="25"/>
        <v/>
      </c>
      <c r="BC40" s="26" t="str">
        <f t="shared" si="25"/>
        <v/>
      </c>
      <c r="BD40" s="26" t="str">
        <f t="shared" si="25"/>
        <v/>
      </c>
      <c r="BE40" s="26" t="str">
        <f t="shared" si="25"/>
        <v/>
      </c>
      <c r="BF40" s="26" t="str">
        <f t="shared" si="25"/>
        <v/>
      </c>
      <c r="BG40" s="27" t="str">
        <f t="shared" si="25"/>
        <v/>
      </c>
      <c r="BH40" s="22">
        <f t="shared" si="26"/>
        <v>0</v>
      </c>
    </row>
    <row r="41" spans="1:60" x14ac:dyDescent="0.25">
      <c r="N41" s="2">
        <f>AVERAGE(N2:N40)</f>
        <v>14.043733068682918</v>
      </c>
      <c r="O41" s="2">
        <f t="shared" ref="O41:W41" si="27">AVERAGE(O2:O40)</f>
        <v>13.775564893099673</v>
      </c>
      <c r="P41" s="2">
        <f t="shared" si="27"/>
        <v>14.074057017627711</v>
      </c>
      <c r="Q41" s="2">
        <f t="shared" si="27"/>
        <v>16.327667079686154</v>
      </c>
      <c r="R41" s="2">
        <f t="shared" si="27"/>
        <v>16.73879516328342</v>
      </c>
      <c r="S41" s="2">
        <f t="shared" si="27"/>
        <v>17.748657899329849</v>
      </c>
      <c r="T41" s="2">
        <f t="shared" si="27"/>
        <v>16.600868207366002</v>
      </c>
      <c r="U41" s="2">
        <f t="shared" si="27"/>
        <v>17.261904778019066</v>
      </c>
      <c r="V41" s="2">
        <f t="shared" si="27"/>
        <v>16.975731203632982</v>
      </c>
      <c r="W41" s="2">
        <f t="shared" si="27"/>
        <v>6.2279753659411075</v>
      </c>
      <c r="X41" s="12">
        <f>SUM(X2:X40)</f>
        <v>0</v>
      </c>
      <c r="Y41" s="12">
        <f t="shared" ref="Y41:BG41" si="28">SUM(Y2:Y40)</f>
        <v>9</v>
      </c>
      <c r="Z41" s="12">
        <f t="shared" si="28"/>
        <v>1</v>
      </c>
      <c r="AA41" s="12">
        <f t="shared" si="28"/>
        <v>1</v>
      </c>
      <c r="AB41" s="12">
        <f t="shared" si="28"/>
        <v>7</v>
      </c>
      <c r="AC41" s="12">
        <f t="shared" si="28"/>
        <v>3</v>
      </c>
      <c r="AD41" s="12">
        <f t="shared" si="28"/>
        <v>6</v>
      </c>
      <c r="AE41" s="12">
        <f t="shared" si="28"/>
        <v>2</v>
      </c>
      <c r="AF41" s="12">
        <f t="shared" si="28"/>
        <v>2</v>
      </c>
      <c r="AG41" s="21">
        <f t="shared" si="28"/>
        <v>7</v>
      </c>
      <c r="AH41" s="21">
        <f t="shared" si="28"/>
        <v>8</v>
      </c>
      <c r="AI41" s="21">
        <f t="shared" si="28"/>
        <v>7</v>
      </c>
      <c r="AJ41" s="21">
        <f t="shared" si="28"/>
        <v>6</v>
      </c>
      <c r="AK41" s="21">
        <f t="shared" si="28"/>
        <v>4</v>
      </c>
      <c r="AL41" s="21">
        <f t="shared" si="28"/>
        <v>4</v>
      </c>
      <c r="AM41" s="21">
        <f t="shared" si="28"/>
        <v>3</v>
      </c>
      <c r="AN41" s="21">
        <f t="shared" si="28"/>
        <v>3</v>
      </c>
      <c r="AO41" s="21">
        <f t="shared" si="28"/>
        <v>4</v>
      </c>
      <c r="AP41" s="29">
        <f t="shared" si="28"/>
        <v>13</v>
      </c>
      <c r="AQ41" s="29">
        <f t="shared" si="28"/>
        <v>13</v>
      </c>
      <c r="AR41" s="29">
        <f t="shared" si="28"/>
        <v>14</v>
      </c>
      <c r="AS41" s="29">
        <f t="shared" si="28"/>
        <v>9</v>
      </c>
      <c r="AT41" s="29">
        <f t="shared" si="28"/>
        <v>11</v>
      </c>
      <c r="AU41" s="29">
        <f t="shared" si="28"/>
        <v>9</v>
      </c>
      <c r="AV41" s="29">
        <f t="shared" si="28"/>
        <v>11</v>
      </c>
      <c r="AW41" s="29">
        <f t="shared" si="28"/>
        <v>12</v>
      </c>
      <c r="AX41" s="29">
        <f t="shared" si="28"/>
        <v>9</v>
      </c>
      <c r="AY41" s="28">
        <f t="shared" si="28"/>
        <v>19</v>
      </c>
      <c r="AZ41" s="28">
        <f t="shared" si="28"/>
        <v>19</v>
      </c>
      <c r="BA41" s="28">
        <f t="shared" si="28"/>
        <v>19</v>
      </c>
      <c r="BB41" s="28">
        <f t="shared" si="28"/>
        <v>16</v>
      </c>
      <c r="BC41" s="28">
        <f t="shared" si="28"/>
        <v>19</v>
      </c>
      <c r="BD41" s="28">
        <f t="shared" si="28"/>
        <v>14</v>
      </c>
      <c r="BE41" s="28">
        <f t="shared" si="28"/>
        <v>18</v>
      </c>
      <c r="BF41" s="28">
        <f t="shared" si="28"/>
        <v>16</v>
      </c>
      <c r="BG41" s="28">
        <f t="shared" si="28"/>
        <v>15</v>
      </c>
    </row>
    <row r="42" spans="1:60" x14ac:dyDescent="0.25">
      <c r="B42" s="30"/>
      <c r="W42" s="14"/>
    </row>
    <row r="43" spans="1:60" x14ac:dyDescent="0.25">
      <c r="W43" s="14"/>
    </row>
    <row r="44" spans="1:60" x14ac:dyDescent="0.25">
      <c r="W44" s="14"/>
    </row>
    <row r="45" spans="1:60" x14ac:dyDescent="0.25">
      <c r="W45" s="14"/>
    </row>
    <row r="46" spans="1:60" x14ac:dyDescent="0.25">
      <c r="W46" s="14"/>
    </row>
    <row r="47" spans="1:60" x14ac:dyDescent="0.25">
      <c r="W47" s="14"/>
    </row>
    <row r="48" spans="1:60" x14ac:dyDescent="0.25">
      <c r="W48" s="14"/>
    </row>
    <row r="49" spans="23:23" x14ac:dyDescent="0.25">
      <c r="W49" s="14"/>
    </row>
    <row r="50" spans="23:23" x14ac:dyDescent="0.25">
      <c r="W50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2375E-F6F7-4957-B77B-2EA5AD38F416}">
  <dimension ref="A1:BH50"/>
  <sheetViews>
    <sheetView zoomScale="70" zoomScaleNormal="70" workbookViewId="0">
      <selection activeCell="A41" sqref="A41:B43"/>
    </sheetView>
  </sheetViews>
  <sheetFormatPr defaultRowHeight="15" x14ac:dyDescent="0.25"/>
  <cols>
    <col min="1" max="1" width="53.5703125" customWidth="1"/>
    <col min="2" max="2" width="14.28515625" customWidth="1"/>
  </cols>
  <sheetData>
    <row r="1" spans="1:60" x14ac:dyDescent="0.25">
      <c r="A1" t="s">
        <v>58</v>
      </c>
      <c r="B1" t="s">
        <v>59</v>
      </c>
      <c r="C1" s="5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7" t="s">
        <v>8</v>
      </c>
      <c r="L1" s="4" t="s">
        <v>13</v>
      </c>
      <c r="M1" s="31" t="s">
        <v>63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s="4" t="s">
        <v>14</v>
      </c>
      <c r="X1" s="5" t="s">
        <v>0</v>
      </c>
      <c r="Y1" s="6" t="s">
        <v>1</v>
      </c>
      <c r="Z1" s="6" t="s">
        <v>2</v>
      </c>
      <c r="AA1" s="6" t="s">
        <v>3</v>
      </c>
      <c r="AB1" s="6" t="s">
        <v>4</v>
      </c>
      <c r="AC1" s="6" t="s">
        <v>5</v>
      </c>
      <c r="AD1" s="6" t="s">
        <v>6</v>
      </c>
      <c r="AE1" s="6" t="s">
        <v>7</v>
      </c>
      <c r="AF1" s="6" t="s">
        <v>8</v>
      </c>
      <c r="AG1" s="5" t="s">
        <v>0</v>
      </c>
      <c r="AH1" s="6" t="s">
        <v>1</v>
      </c>
      <c r="AI1" s="6" t="s">
        <v>2</v>
      </c>
      <c r="AJ1" s="6" t="s">
        <v>3</v>
      </c>
      <c r="AK1" s="6" t="s">
        <v>4</v>
      </c>
      <c r="AL1" s="6" t="s">
        <v>5</v>
      </c>
      <c r="AM1" s="6" t="s">
        <v>6</v>
      </c>
      <c r="AN1" s="6" t="s">
        <v>7</v>
      </c>
      <c r="AO1" s="7" t="s">
        <v>8</v>
      </c>
      <c r="AP1" s="5" t="s">
        <v>0</v>
      </c>
      <c r="AQ1" s="6" t="s">
        <v>1</v>
      </c>
      <c r="AR1" s="6" t="s">
        <v>2</v>
      </c>
      <c r="AS1" s="6" t="s">
        <v>3</v>
      </c>
      <c r="AT1" s="6" t="s">
        <v>4</v>
      </c>
      <c r="AU1" s="6" t="s">
        <v>5</v>
      </c>
      <c r="AV1" s="6" t="s">
        <v>6</v>
      </c>
      <c r="AW1" s="6" t="s">
        <v>7</v>
      </c>
      <c r="AX1" s="7" t="s">
        <v>8</v>
      </c>
      <c r="AY1" s="5" t="s">
        <v>0</v>
      </c>
      <c r="AZ1" s="6" t="s">
        <v>1</v>
      </c>
      <c r="BA1" s="6" t="s">
        <v>2</v>
      </c>
      <c r="BB1" s="6" t="s">
        <v>3</v>
      </c>
      <c r="BC1" s="6" t="s">
        <v>4</v>
      </c>
      <c r="BD1" s="6" t="s">
        <v>5</v>
      </c>
      <c r="BE1" s="6" t="s">
        <v>6</v>
      </c>
      <c r="BF1" s="6" t="s">
        <v>7</v>
      </c>
      <c r="BG1" s="7" t="s">
        <v>8</v>
      </c>
    </row>
    <row r="2" spans="1:60" x14ac:dyDescent="0.25">
      <c r="A2" t="s">
        <v>15</v>
      </c>
      <c r="B2" t="str">
        <f>IF(BH2=0,"",BH2)</f>
        <v>MARS</v>
      </c>
      <c r="C2" s="15">
        <v>23.112417013312701</v>
      </c>
      <c r="D2" s="16">
        <v>23.528033218182799</v>
      </c>
      <c r="E2" s="16">
        <v>23.126928209236699</v>
      </c>
      <c r="F2" s="16">
        <v>25.703934080935099</v>
      </c>
      <c r="G2" s="16">
        <v>26.784660978906601</v>
      </c>
      <c r="H2" s="16">
        <v>27.8833669156488</v>
      </c>
      <c r="I2" s="16">
        <v>22.228659508905999</v>
      </c>
      <c r="J2" s="16">
        <v>21.0694389343262</v>
      </c>
      <c r="K2" s="17">
        <v>28.295139312744102</v>
      </c>
      <c r="L2" s="3" t="s">
        <v>11</v>
      </c>
      <c r="M2">
        <v>25</v>
      </c>
      <c r="N2" s="1">
        <f>IF(L2="Running",ABS(M2-C2),"")</f>
        <v>1.8875829866872991</v>
      </c>
      <c r="O2" s="1">
        <f>IF(L2="Running",ABS(M2-D2),"")</f>
        <v>1.4719667818172013</v>
      </c>
      <c r="P2" s="1">
        <f>IF(L2="Running",ABS(M2-E2),"")</f>
        <v>1.8730717907633014</v>
      </c>
      <c r="Q2" s="1">
        <f>IF(L2="Running",ABS(M2-F2),"")</f>
        <v>0.7039340809350989</v>
      </c>
      <c r="R2" s="1">
        <f>IF(L2="Running",ABS(M2-G2),"")</f>
        <v>1.7846609789066008</v>
      </c>
      <c r="S2" s="1">
        <f>IF(L2="Running",ABS(M2-H2),"")</f>
        <v>2.8833669156488</v>
      </c>
      <c r="T2" s="1">
        <f>IF(L2="Running",ABS(M2-I2),"")</f>
        <v>2.7713404910940014</v>
      </c>
      <c r="U2" s="1">
        <f>IF(L2="Running",ABS(M2-J2),"")</f>
        <v>3.9305610656737997</v>
      </c>
      <c r="V2" s="1">
        <f>IF(L2="Running",ABS(M2-K2),"")</f>
        <v>3.2951393127441015</v>
      </c>
      <c r="W2" s="13">
        <f>MIN(N2:V2)</f>
        <v>0.7039340809350989</v>
      </c>
      <c r="X2" s="8" t="str">
        <f>IF(N2=W2,1,"")</f>
        <v/>
      </c>
      <c r="Y2" s="9" t="str">
        <f>IF(O2=W2,1,"")</f>
        <v/>
      </c>
      <c r="Z2" s="9" t="str">
        <f>IF(P2=W2,1,"")</f>
        <v/>
      </c>
      <c r="AA2" s="9">
        <f>IF(Q2=W2,1,"")</f>
        <v>1</v>
      </c>
      <c r="AB2" s="9" t="str">
        <f>IF(R2=W2,1,"")</f>
        <v/>
      </c>
      <c r="AC2" s="9" t="str">
        <f>IF(S2=W2,1,"")</f>
        <v/>
      </c>
      <c r="AD2" s="9" t="str">
        <f>IF(T2=W2,1,"")</f>
        <v/>
      </c>
      <c r="AE2" s="9" t="str">
        <f>IF(U2=W2,1,"")</f>
        <v/>
      </c>
      <c r="AF2" s="9" t="str">
        <f>IF(V2=W2,1,"")</f>
        <v/>
      </c>
      <c r="AG2" s="15">
        <f>IF(N2&lt;5,1,"")</f>
        <v>1</v>
      </c>
      <c r="AH2" s="16">
        <f t="shared" ref="AH2:AO17" si="0">IF(O2&lt;5,1,"")</f>
        <v>1</v>
      </c>
      <c r="AI2" s="16">
        <f t="shared" si="0"/>
        <v>1</v>
      </c>
      <c r="AJ2" s="16">
        <f t="shared" si="0"/>
        <v>1</v>
      </c>
      <c r="AK2" s="16">
        <f t="shared" si="0"/>
        <v>1</v>
      </c>
      <c r="AL2" s="16">
        <f t="shared" si="0"/>
        <v>1</v>
      </c>
      <c r="AM2" s="16">
        <f t="shared" si="0"/>
        <v>1</v>
      </c>
      <c r="AN2" s="16">
        <f t="shared" si="0"/>
        <v>1</v>
      </c>
      <c r="AO2" s="17">
        <f t="shared" si="0"/>
        <v>1</v>
      </c>
      <c r="AP2" s="23">
        <f>IF(N2&lt;10,1,"")</f>
        <v>1</v>
      </c>
      <c r="AQ2" s="22">
        <f t="shared" ref="AQ2:AX17" si="1">IF(O2&lt;10,1,"")</f>
        <v>1</v>
      </c>
      <c r="AR2" s="22">
        <f t="shared" si="1"/>
        <v>1</v>
      </c>
      <c r="AS2" s="22">
        <f t="shared" si="1"/>
        <v>1</v>
      </c>
      <c r="AT2" s="22">
        <f t="shared" si="1"/>
        <v>1</v>
      </c>
      <c r="AU2" s="22">
        <f t="shared" si="1"/>
        <v>1</v>
      </c>
      <c r="AV2" s="22">
        <f t="shared" si="1"/>
        <v>1</v>
      </c>
      <c r="AW2" s="22">
        <f t="shared" si="1"/>
        <v>1</v>
      </c>
      <c r="AX2" s="24">
        <f t="shared" si="1"/>
        <v>1</v>
      </c>
      <c r="AY2" s="23">
        <f>IF(N2&lt;15,1,"")</f>
        <v>1</v>
      </c>
      <c r="AZ2" s="22">
        <f t="shared" ref="AZ2:BG17" si="2">IF(O2&lt;15,1,"")</f>
        <v>1</v>
      </c>
      <c r="BA2" s="22">
        <f t="shared" si="2"/>
        <v>1</v>
      </c>
      <c r="BB2" s="22">
        <f t="shared" si="2"/>
        <v>1</v>
      </c>
      <c r="BC2" s="22">
        <f t="shared" si="2"/>
        <v>1</v>
      </c>
      <c r="BD2" s="22">
        <f t="shared" si="2"/>
        <v>1</v>
      </c>
      <c r="BE2" s="22">
        <f t="shared" si="2"/>
        <v>1</v>
      </c>
      <c r="BF2" s="22">
        <f t="shared" si="2"/>
        <v>1</v>
      </c>
      <c r="BG2" s="24">
        <f t="shared" si="2"/>
        <v>1</v>
      </c>
      <c r="BH2" s="22" t="str">
        <f>IF(X2=1,"linReg",IF(Y2=1,"pls",IF(Z2=1,"enet",IF(AA2=1,"MARS",IF(AB2=1,"svm",IF(AC2=1,"rf",IF(AD2=1,"gbm",IF(AE2=1,"Cube",IF(AF2=1,"Keras",)))))))))</f>
        <v>MARS</v>
      </c>
    </row>
    <row r="3" spans="1:60" x14ac:dyDescent="0.25">
      <c r="A3" t="s">
        <v>16</v>
      </c>
      <c r="B3" t="str">
        <f t="shared" ref="B3:B40" si="3">IF(BH3=0,"",BH3)</f>
        <v>Keras</v>
      </c>
      <c r="C3" s="15">
        <v>25.0062963508217</v>
      </c>
      <c r="D3" s="16">
        <v>25.290241408503601</v>
      </c>
      <c r="E3" s="16">
        <v>25.058559725985202</v>
      </c>
      <c r="F3" s="16">
        <v>23.716677669620399</v>
      </c>
      <c r="G3" s="16">
        <v>22.810763126814798</v>
      </c>
      <c r="H3" s="16">
        <v>28.568746072870798</v>
      </c>
      <c r="I3" s="16">
        <v>26.688817835761299</v>
      </c>
      <c r="J3" s="16">
        <v>25.9634399414062</v>
      </c>
      <c r="K3" s="17">
        <v>21.263685226440401</v>
      </c>
      <c r="L3" s="3" t="s">
        <v>11</v>
      </c>
      <c r="M3">
        <v>16</v>
      </c>
      <c r="N3" s="1">
        <f t="shared" ref="N3:N40" si="4">IF(L3="Running",ABS(M3-C3),"")</f>
        <v>9.0062963508216995</v>
      </c>
      <c r="O3" s="1">
        <f t="shared" ref="O3:O40" si="5">IF(L3="Running",ABS(M3-D3),"")</f>
        <v>9.2902414085036007</v>
      </c>
      <c r="P3" s="1">
        <f t="shared" ref="P3:P40" si="6">IF(L3="Running",ABS(M3-E3),"")</f>
        <v>9.0585597259852015</v>
      </c>
      <c r="Q3" s="1">
        <f t="shared" ref="Q3:Q40" si="7">IF(L3="Running",ABS(M3-F3),"")</f>
        <v>7.7166776696203989</v>
      </c>
      <c r="R3" s="1">
        <f t="shared" ref="R3:R40" si="8">IF(L3="Running",ABS(M3-G3),"")</f>
        <v>6.8107631268147983</v>
      </c>
      <c r="S3" s="1">
        <f t="shared" ref="S3:S40" si="9">IF(L3="Running",ABS(M3-H3),"")</f>
        <v>12.568746072870798</v>
      </c>
      <c r="T3" s="1">
        <f t="shared" ref="T3:T40" si="10">IF(L3="Running",ABS(M3-I3),"")</f>
        <v>10.688817835761299</v>
      </c>
      <c r="U3" s="1">
        <f t="shared" ref="U3:U40" si="11">IF(L3="Running",ABS(M3-J3),"")</f>
        <v>9.9634399414062003</v>
      </c>
      <c r="V3" s="1">
        <f t="shared" ref="V3:V40" si="12">IF(L3="Running",ABS(M3-K3),"")</f>
        <v>5.2636852264404013</v>
      </c>
      <c r="W3" s="13">
        <f t="shared" ref="W3:W40" si="13">MIN(N3:V3)</f>
        <v>5.2636852264404013</v>
      </c>
      <c r="X3" s="8" t="str">
        <f t="shared" ref="X3:X40" si="14">IF(N3=W3,1,"")</f>
        <v/>
      </c>
      <c r="Y3" s="9" t="str">
        <f t="shared" ref="Y3:Y40" si="15">IF(O3=W3,1,"")</f>
        <v/>
      </c>
      <c r="Z3" s="9" t="str">
        <f t="shared" ref="Z3:Z40" si="16">IF(P3=W3,1,"")</f>
        <v/>
      </c>
      <c r="AA3" s="9" t="str">
        <f t="shared" ref="AA3:AA40" si="17">IF(Q3=W3,1,"")</f>
        <v/>
      </c>
      <c r="AB3" s="9" t="str">
        <f t="shared" ref="AB3:AB40" si="18">IF(R3=W3,1,"")</f>
        <v/>
      </c>
      <c r="AC3" s="9" t="str">
        <f t="shared" ref="AC3:AC40" si="19">IF(S3=W3,1,"")</f>
        <v/>
      </c>
      <c r="AD3" s="9" t="str">
        <f t="shared" ref="AD3:AD40" si="20">IF(T3=W3,1,"")</f>
        <v/>
      </c>
      <c r="AE3" s="9" t="str">
        <f t="shared" ref="AE3:AE40" si="21">IF(U3=W3,1,"")</f>
        <v/>
      </c>
      <c r="AF3" s="9">
        <f t="shared" ref="AF3:AF40" si="22">IF(V3=W3,1,"")</f>
        <v>1</v>
      </c>
      <c r="AG3" s="15" t="str">
        <f t="shared" ref="AG3:AO40" si="23">IF(N3&lt;5,1,"")</f>
        <v/>
      </c>
      <c r="AH3" s="16" t="str">
        <f t="shared" si="0"/>
        <v/>
      </c>
      <c r="AI3" s="16" t="str">
        <f t="shared" si="0"/>
        <v/>
      </c>
      <c r="AJ3" s="16" t="str">
        <f t="shared" si="0"/>
        <v/>
      </c>
      <c r="AK3" s="16" t="str">
        <f t="shared" si="0"/>
        <v/>
      </c>
      <c r="AL3" s="16" t="str">
        <f t="shared" si="0"/>
        <v/>
      </c>
      <c r="AM3" s="16" t="str">
        <f t="shared" si="0"/>
        <v/>
      </c>
      <c r="AN3" s="16" t="str">
        <f t="shared" si="0"/>
        <v/>
      </c>
      <c r="AO3" s="17" t="str">
        <f t="shared" si="0"/>
        <v/>
      </c>
      <c r="AP3" s="23">
        <f t="shared" ref="AP3:AX40" si="24">IF(N3&lt;10,1,"")</f>
        <v>1</v>
      </c>
      <c r="AQ3" s="22">
        <f t="shared" si="1"/>
        <v>1</v>
      </c>
      <c r="AR3" s="22">
        <f t="shared" si="1"/>
        <v>1</v>
      </c>
      <c r="AS3" s="22">
        <f t="shared" si="1"/>
        <v>1</v>
      </c>
      <c r="AT3" s="22">
        <f t="shared" si="1"/>
        <v>1</v>
      </c>
      <c r="AU3" s="22" t="str">
        <f t="shared" si="1"/>
        <v/>
      </c>
      <c r="AV3" s="22" t="str">
        <f t="shared" si="1"/>
        <v/>
      </c>
      <c r="AW3" s="22">
        <f t="shared" si="1"/>
        <v>1</v>
      </c>
      <c r="AX3" s="24">
        <f t="shared" si="1"/>
        <v>1</v>
      </c>
      <c r="AY3" s="23">
        <f t="shared" ref="AY3:BG40" si="25">IF(N3&lt;15,1,"")</f>
        <v>1</v>
      </c>
      <c r="AZ3" s="22">
        <f t="shared" si="2"/>
        <v>1</v>
      </c>
      <c r="BA3" s="22">
        <f t="shared" si="2"/>
        <v>1</v>
      </c>
      <c r="BB3" s="22">
        <f t="shared" si="2"/>
        <v>1</v>
      </c>
      <c r="BC3" s="22">
        <f t="shared" si="2"/>
        <v>1</v>
      </c>
      <c r="BD3" s="22">
        <f t="shared" si="2"/>
        <v>1</v>
      </c>
      <c r="BE3" s="22">
        <f t="shared" si="2"/>
        <v>1</v>
      </c>
      <c r="BF3" s="22">
        <f t="shared" si="2"/>
        <v>1</v>
      </c>
      <c r="BG3" s="24">
        <f t="shared" si="2"/>
        <v>1</v>
      </c>
      <c r="BH3" s="22" t="str">
        <f t="shared" ref="BH3:BH40" si="26">IF(X3=1,"linReg",IF(Y3=1,"pls",IF(Z3=1,"enet",IF(AA3=1,"MARS",IF(AB3=1,"svm",IF(AC3=1,"rf",IF(AD3=1,"gbm",IF(AE3=1,"Cube",IF(AF3=1,"Keras",)))))))))</f>
        <v>Keras</v>
      </c>
    </row>
    <row r="4" spans="1:60" x14ac:dyDescent="0.25">
      <c r="A4" t="s">
        <v>17</v>
      </c>
      <c r="B4" t="str">
        <f t="shared" si="3"/>
        <v>Cube</v>
      </c>
      <c r="C4" s="15">
        <v>35.692741935925199</v>
      </c>
      <c r="D4" s="16">
        <v>35.749617316607498</v>
      </c>
      <c r="E4" s="16">
        <v>35.785439808820797</v>
      </c>
      <c r="F4" s="16">
        <v>42.597110050713901</v>
      </c>
      <c r="G4" s="16">
        <v>34.561065092942101</v>
      </c>
      <c r="H4" s="16">
        <v>37.176401061125702</v>
      </c>
      <c r="I4" s="16">
        <v>36.837627920514102</v>
      </c>
      <c r="J4" s="16">
        <v>40.727840423583999</v>
      </c>
      <c r="K4" s="17">
        <v>37.563644409179702</v>
      </c>
      <c r="L4" s="3" t="s">
        <v>11</v>
      </c>
      <c r="M4">
        <v>41.5</v>
      </c>
      <c r="N4" s="1">
        <f t="shared" si="4"/>
        <v>5.8072580640748015</v>
      </c>
      <c r="O4" s="1">
        <f t="shared" si="5"/>
        <v>5.7503826833925018</v>
      </c>
      <c r="P4" s="1">
        <f t="shared" si="6"/>
        <v>5.7145601911792028</v>
      </c>
      <c r="Q4" s="1">
        <f t="shared" si="7"/>
        <v>1.0971100507139013</v>
      </c>
      <c r="R4" s="1">
        <f t="shared" si="8"/>
        <v>6.9389349070578987</v>
      </c>
      <c r="S4" s="1">
        <f t="shared" si="9"/>
        <v>4.3235989388742979</v>
      </c>
      <c r="T4" s="1">
        <f t="shared" si="10"/>
        <v>4.6623720794858983</v>
      </c>
      <c r="U4" s="1">
        <f t="shared" si="11"/>
        <v>0.77215957641600141</v>
      </c>
      <c r="V4" s="1">
        <f t="shared" si="12"/>
        <v>3.9363555908202983</v>
      </c>
      <c r="W4" s="13">
        <f t="shared" si="13"/>
        <v>0.77215957641600141</v>
      </c>
      <c r="X4" s="8" t="str">
        <f t="shared" si="14"/>
        <v/>
      </c>
      <c r="Y4" s="9" t="str">
        <f t="shared" si="15"/>
        <v/>
      </c>
      <c r="Z4" s="9" t="str">
        <f t="shared" si="16"/>
        <v/>
      </c>
      <c r="AA4" s="9" t="str">
        <f t="shared" si="17"/>
        <v/>
      </c>
      <c r="AB4" s="9" t="str">
        <f t="shared" si="18"/>
        <v/>
      </c>
      <c r="AC4" s="9" t="str">
        <f t="shared" si="19"/>
        <v/>
      </c>
      <c r="AD4" s="9" t="str">
        <f t="shared" si="20"/>
        <v/>
      </c>
      <c r="AE4" s="9">
        <f t="shared" si="21"/>
        <v>1</v>
      </c>
      <c r="AF4" s="9" t="str">
        <f t="shared" si="22"/>
        <v/>
      </c>
      <c r="AG4" s="15" t="str">
        <f t="shared" si="23"/>
        <v/>
      </c>
      <c r="AH4" s="16" t="str">
        <f t="shared" si="0"/>
        <v/>
      </c>
      <c r="AI4" s="16" t="str">
        <f t="shared" si="0"/>
        <v/>
      </c>
      <c r="AJ4" s="16">
        <f t="shared" si="0"/>
        <v>1</v>
      </c>
      <c r="AK4" s="16" t="str">
        <f t="shared" si="0"/>
        <v/>
      </c>
      <c r="AL4" s="16">
        <f t="shared" si="0"/>
        <v>1</v>
      </c>
      <c r="AM4" s="16">
        <f t="shared" si="0"/>
        <v>1</v>
      </c>
      <c r="AN4" s="16">
        <f t="shared" si="0"/>
        <v>1</v>
      </c>
      <c r="AO4" s="17">
        <f t="shared" si="0"/>
        <v>1</v>
      </c>
      <c r="AP4" s="23">
        <f t="shared" si="24"/>
        <v>1</v>
      </c>
      <c r="AQ4" s="22">
        <f t="shared" si="1"/>
        <v>1</v>
      </c>
      <c r="AR4" s="22">
        <f t="shared" si="1"/>
        <v>1</v>
      </c>
      <c r="AS4" s="22">
        <f t="shared" si="1"/>
        <v>1</v>
      </c>
      <c r="AT4" s="22">
        <f t="shared" si="1"/>
        <v>1</v>
      </c>
      <c r="AU4" s="22">
        <f t="shared" si="1"/>
        <v>1</v>
      </c>
      <c r="AV4" s="22">
        <f t="shared" si="1"/>
        <v>1</v>
      </c>
      <c r="AW4" s="22">
        <f t="shared" si="1"/>
        <v>1</v>
      </c>
      <c r="AX4" s="24">
        <f t="shared" si="1"/>
        <v>1</v>
      </c>
      <c r="AY4" s="23">
        <f t="shared" si="25"/>
        <v>1</v>
      </c>
      <c r="AZ4" s="22">
        <f t="shared" si="2"/>
        <v>1</v>
      </c>
      <c r="BA4" s="22">
        <f t="shared" si="2"/>
        <v>1</v>
      </c>
      <c r="BB4" s="22">
        <f t="shared" si="2"/>
        <v>1</v>
      </c>
      <c r="BC4" s="22">
        <f t="shared" si="2"/>
        <v>1</v>
      </c>
      <c r="BD4" s="22">
        <f t="shared" si="2"/>
        <v>1</v>
      </c>
      <c r="BE4" s="22">
        <f t="shared" si="2"/>
        <v>1</v>
      </c>
      <c r="BF4" s="22">
        <f t="shared" si="2"/>
        <v>1</v>
      </c>
      <c r="BG4" s="24">
        <f t="shared" si="2"/>
        <v>1</v>
      </c>
      <c r="BH4" s="22" t="str">
        <f t="shared" si="26"/>
        <v>Cube</v>
      </c>
    </row>
    <row r="5" spans="1:60" x14ac:dyDescent="0.25">
      <c r="A5" t="s">
        <v>18</v>
      </c>
      <c r="B5" t="str">
        <f t="shared" si="3"/>
        <v>rf</v>
      </c>
      <c r="C5" s="15">
        <v>14.8921062947325</v>
      </c>
      <c r="D5" s="16">
        <v>15.023070104841199</v>
      </c>
      <c r="E5" s="16">
        <v>14.992548038051099</v>
      </c>
      <c r="F5" s="16">
        <v>21.613623367674901</v>
      </c>
      <c r="G5" s="16">
        <v>20.587407575743601</v>
      </c>
      <c r="H5" s="16">
        <v>28.445033657492001</v>
      </c>
      <c r="I5" s="16">
        <v>17.057675590477501</v>
      </c>
      <c r="J5" s="16">
        <v>15.181439399719199</v>
      </c>
      <c r="K5" s="17">
        <v>25.4296264648438</v>
      </c>
      <c r="L5" s="3" t="s">
        <v>11</v>
      </c>
      <c r="M5">
        <v>44.75</v>
      </c>
      <c r="N5" s="1">
        <f t="shared" si="4"/>
        <v>29.8578937052675</v>
      </c>
      <c r="O5" s="1">
        <f t="shared" si="5"/>
        <v>29.726929895158801</v>
      </c>
      <c r="P5" s="1">
        <f t="shared" si="6"/>
        <v>29.757451961948902</v>
      </c>
      <c r="Q5" s="1">
        <f t="shared" si="7"/>
        <v>23.136376632325099</v>
      </c>
      <c r="R5" s="1">
        <f t="shared" si="8"/>
        <v>24.162592424256399</v>
      </c>
      <c r="S5" s="1">
        <f t="shared" si="9"/>
        <v>16.304966342507999</v>
      </c>
      <c r="T5" s="1">
        <f t="shared" si="10"/>
        <v>27.692324409522499</v>
      </c>
      <c r="U5" s="1">
        <f t="shared" si="11"/>
        <v>29.568560600280801</v>
      </c>
      <c r="V5" s="1">
        <f t="shared" si="12"/>
        <v>19.3203735351562</v>
      </c>
      <c r="W5" s="13">
        <f t="shared" si="13"/>
        <v>16.304966342507999</v>
      </c>
      <c r="X5" s="8" t="str">
        <f t="shared" si="14"/>
        <v/>
      </c>
      <c r="Y5" s="9" t="str">
        <f t="shared" si="15"/>
        <v/>
      </c>
      <c r="Z5" s="9" t="str">
        <f t="shared" si="16"/>
        <v/>
      </c>
      <c r="AA5" s="9" t="str">
        <f t="shared" si="17"/>
        <v/>
      </c>
      <c r="AB5" s="9" t="str">
        <f t="shared" si="18"/>
        <v/>
      </c>
      <c r="AC5" s="9">
        <f t="shared" si="19"/>
        <v>1</v>
      </c>
      <c r="AD5" s="9" t="str">
        <f t="shared" si="20"/>
        <v/>
      </c>
      <c r="AE5" s="9" t="str">
        <f t="shared" si="21"/>
        <v/>
      </c>
      <c r="AF5" s="9" t="str">
        <f t="shared" si="22"/>
        <v/>
      </c>
      <c r="AG5" s="15" t="str">
        <f t="shared" si="23"/>
        <v/>
      </c>
      <c r="AH5" s="16" t="str">
        <f t="shared" si="0"/>
        <v/>
      </c>
      <c r="AI5" s="16" t="str">
        <f t="shared" si="0"/>
        <v/>
      </c>
      <c r="AJ5" s="16" t="str">
        <f t="shared" si="0"/>
        <v/>
      </c>
      <c r="AK5" s="16" t="str">
        <f t="shared" si="0"/>
        <v/>
      </c>
      <c r="AL5" s="16" t="str">
        <f t="shared" si="0"/>
        <v/>
      </c>
      <c r="AM5" s="16" t="str">
        <f t="shared" si="0"/>
        <v/>
      </c>
      <c r="AN5" s="16" t="str">
        <f t="shared" si="0"/>
        <v/>
      </c>
      <c r="AO5" s="17" t="str">
        <f t="shared" si="0"/>
        <v/>
      </c>
      <c r="AP5" s="23" t="str">
        <f t="shared" si="24"/>
        <v/>
      </c>
      <c r="AQ5" s="22" t="str">
        <f t="shared" si="1"/>
        <v/>
      </c>
      <c r="AR5" s="22" t="str">
        <f t="shared" si="1"/>
        <v/>
      </c>
      <c r="AS5" s="22" t="str">
        <f t="shared" si="1"/>
        <v/>
      </c>
      <c r="AT5" s="22" t="str">
        <f t="shared" si="1"/>
        <v/>
      </c>
      <c r="AU5" s="22" t="str">
        <f t="shared" si="1"/>
        <v/>
      </c>
      <c r="AV5" s="22" t="str">
        <f t="shared" si="1"/>
        <v/>
      </c>
      <c r="AW5" s="22" t="str">
        <f t="shared" si="1"/>
        <v/>
      </c>
      <c r="AX5" s="24" t="str">
        <f t="shared" si="1"/>
        <v/>
      </c>
      <c r="AY5" s="23" t="str">
        <f t="shared" si="25"/>
        <v/>
      </c>
      <c r="AZ5" s="22" t="str">
        <f t="shared" si="2"/>
        <v/>
      </c>
      <c r="BA5" s="22" t="str">
        <f t="shared" si="2"/>
        <v/>
      </c>
      <c r="BB5" s="22" t="str">
        <f t="shared" si="2"/>
        <v/>
      </c>
      <c r="BC5" s="22" t="str">
        <f t="shared" si="2"/>
        <v/>
      </c>
      <c r="BD5" s="22" t="str">
        <f t="shared" si="2"/>
        <v/>
      </c>
      <c r="BE5" s="22" t="str">
        <f t="shared" si="2"/>
        <v/>
      </c>
      <c r="BF5" s="22" t="str">
        <f t="shared" si="2"/>
        <v/>
      </c>
      <c r="BG5" s="24" t="str">
        <f t="shared" si="2"/>
        <v/>
      </c>
      <c r="BH5" s="22" t="str">
        <f t="shared" si="26"/>
        <v>rf</v>
      </c>
    </row>
    <row r="6" spans="1:60" x14ac:dyDescent="0.25">
      <c r="A6" t="s">
        <v>60</v>
      </c>
      <c r="B6" t="str">
        <f t="shared" si="3"/>
        <v>svm</v>
      </c>
      <c r="C6" s="15">
        <v>8.1543389003495008</v>
      </c>
      <c r="D6" s="16">
        <v>47.780747041075699</v>
      </c>
      <c r="E6" s="16">
        <v>47.525974603851303</v>
      </c>
      <c r="F6" s="16">
        <v>78.494755939750704</v>
      </c>
      <c r="G6" s="16">
        <v>13.8170478235029</v>
      </c>
      <c r="H6" s="16">
        <v>24.597089244354699</v>
      </c>
      <c r="I6" s="16">
        <v>35.783750962216402</v>
      </c>
      <c r="J6" s="16">
        <v>47.336639404296903</v>
      </c>
      <c r="K6" s="17">
        <v>20.203849792480501</v>
      </c>
      <c r="L6" s="3" t="s">
        <v>11</v>
      </c>
      <c r="M6">
        <v>15</v>
      </c>
      <c r="N6" s="1">
        <f t="shared" si="4"/>
        <v>6.8456610996504992</v>
      </c>
      <c r="O6" s="1">
        <f t="shared" si="5"/>
        <v>32.780747041075699</v>
      </c>
      <c r="P6" s="1">
        <f t="shared" si="6"/>
        <v>32.525974603851303</v>
      </c>
      <c r="Q6" s="1">
        <f t="shared" si="7"/>
        <v>63.494755939750704</v>
      </c>
      <c r="R6" s="1">
        <f t="shared" si="8"/>
        <v>1.1829521764970998</v>
      </c>
      <c r="S6" s="1">
        <f t="shared" si="9"/>
        <v>9.5970892443546987</v>
      </c>
      <c r="T6" s="1">
        <f t="shared" si="10"/>
        <v>20.783750962216402</v>
      </c>
      <c r="U6" s="1">
        <f t="shared" si="11"/>
        <v>32.336639404296903</v>
      </c>
      <c r="V6" s="1">
        <f t="shared" si="12"/>
        <v>5.2038497924805007</v>
      </c>
      <c r="W6" s="13">
        <f t="shared" si="13"/>
        <v>1.1829521764970998</v>
      </c>
      <c r="X6" s="8" t="str">
        <f t="shared" si="14"/>
        <v/>
      </c>
      <c r="Y6" s="9" t="str">
        <f t="shared" si="15"/>
        <v/>
      </c>
      <c r="Z6" s="9" t="str">
        <f t="shared" si="16"/>
        <v/>
      </c>
      <c r="AA6" s="9" t="str">
        <f t="shared" si="17"/>
        <v/>
      </c>
      <c r="AB6" s="9">
        <f t="shared" si="18"/>
        <v>1</v>
      </c>
      <c r="AC6" s="9" t="str">
        <f t="shared" si="19"/>
        <v/>
      </c>
      <c r="AD6" s="9" t="str">
        <f t="shared" si="20"/>
        <v/>
      </c>
      <c r="AE6" s="9" t="str">
        <f t="shared" si="21"/>
        <v/>
      </c>
      <c r="AF6" s="9" t="str">
        <f t="shared" si="22"/>
        <v/>
      </c>
      <c r="AG6" s="15" t="str">
        <f t="shared" si="23"/>
        <v/>
      </c>
      <c r="AH6" s="16" t="str">
        <f t="shared" si="0"/>
        <v/>
      </c>
      <c r="AI6" s="16" t="str">
        <f t="shared" si="0"/>
        <v/>
      </c>
      <c r="AJ6" s="16" t="str">
        <f t="shared" si="0"/>
        <v/>
      </c>
      <c r="AK6" s="16">
        <f t="shared" si="0"/>
        <v>1</v>
      </c>
      <c r="AL6" s="16" t="str">
        <f t="shared" si="0"/>
        <v/>
      </c>
      <c r="AM6" s="16" t="str">
        <f t="shared" si="0"/>
        <v/>
      </c>
      <c r="AN6" s="16" t="str">
        <f t="shared" si="0"/>
        <v/>
      </c>
      <c r="AO6" s="17" t="str">
        <f t="shared" si="0"/>
        <v/>
      </c>
      <c r="AP6" s="23">
        <f t="shared" si="24"/>
        <v>1</v>
      </c>
      <c r="AQ6" s="22" t="str">
        <f t="shared" si="1"/>
        <v/>
      </c>
      <c r="AR6" s="22" t="str">
        <f t="shared" si="1"/>
        <v/>
      </c>
      <c r="AS6" s="22" t="str">
        <f t="shared" si="1"/>
        <v/>
      </c>
      <c r="AT6" s="22">
        <f t="shared" si="1"/>
        <v>1</v>
      </c>
      <c r="AU6" s="22">
        <f t="shared" si="1"/>
        <v>1</v>
      </c>
      <c r="AV6" s="22" t="str">
        <f t="shared" si="1"/>
        <v/>
      </c>
      <c r="AW6" s="22" t="str">
        <f t="shared" si="1"/>
        <v/>
      </c>
      <c r="AX6" s="24">
        <f t="shared" si="1"/>
        <v>1</v>
      </c>
      <c r="AY6" s="23">
        <f t="shared" si="25"/>
        <v>1</v>
      </c>
      <c r="AZ6" s="22" t="str">
        <f t="shared" si="2"/>
        <v/>
      </c>
      <c r="BA6" s="22" t="str">
        <f t="shared" si="2"/>
        <v/>
      </c>
      <c r="BB6" s="22" t="str">
        <f t="shared" si="2"/>
        <v/>
      </c>
      <c r="BC6" s="22">
        <f t="shared" si="2"/>
        <v>1</v>
      </c>
      <c r="BD6" s="22">
        <f t="shared" si="2"/>
        <v>1</v>
      </c>
      <c r="BE6" s="22" t="str">
        <f t="shared" si="2"/>
        <v/>
      </c>
      <c r="BF6" s="22" t="str">
        <f t="shared" si="2"/>
        <v/>
      </c>
      <c r="BG6" s="24">
        <f t="shared" si="2"/>
        <v>1</v>
      </c>
      <c r="BH6" s="22" t="str">
        <f t="shared" si="26"/>
        <v>svm</v>
      </c>
    </row>
    <row r="7" spans="1:60" x14ac:dyDescent="0.25">
      <c r="A7" t="s">
        <v>19</v>
      </c>
      <c r="B7" t="str">
        <f t="shared" si="3"/>
        <v>svm</v>
      </c>
      <c r="C7" s="15">
        <v>42.5454055956817</v>
      </c>
      <c r="D7" s="16">
        <v>42.890908035134203</v>
      </c>
      <c r="E7" s="16">
        <v>42.546425750303698</v>
      </c>
      <c r="F7" s="16">
        <v>44.522618758793797</v>
      </c>
      <c r="G7" s="16">
        <v>53.715152694258499</v>
      </c>
      <c r="H7" s="16">
        <v>41.765803505597901</v>
      </c>
      <c r="I7" s="16">
        <v>34.643609508366701</v>
      </c>
      <c r="J7" s="16">
        <v>42.830638885497997</v>
      </c>
      <c r="K7" s="17">
        <v>49.180652618408203</v>
      </c>
      <c r="L7" s="3" t="s">
        <v>11</v>
      </c>
      <c r="M7">
        <v>63</v>
      </c>
      <c r="N7" s="1">
        <f t="shared" si="4"/>
        <v>20.4545944043183</v>
      </c>
      <c r="O7" s="1">
        <f t="shared" si="5"/>
        <v>20.109091964865797</v>
      </c>
      <c r="P7" s="1">
        <f t="shared" si="6"/>
        <v>20.453574249696302</v>
      </c>
      <c r="Q7" s="1">
        <f t="shared" si="7"/>
        <v>18.477381241206203</v>
      </c>
      <c r="R7" s="1">
        <f t="shared" si="8"/>
        <v>9.2848473057415006</v>
      </c>
      <c r="S7" s="1">
        <f t="shared" si="9"/>
        <v>21.234196494402099</v>
      </c>
      <c r="T7" s="1">
        <f t="shared" si="10"/>
        <v>28.356390491633299</v>
      </c>
      <c r="U7" s="1">
        <f t="shared" si="11"/>
        <v>20.169361114502003</v>
      </c>
      <c r="V7" s="1">
        <f t="shared" si="12"/>
        <v>13.819347381591797</v>
      </c>
      <c r="W7" s="13">
        <f t="shared" si="13"/>
        <v>9.2848473057415006</v>
      </c>
      <c r="X7" s="8" t="str">
        <f t="shared" si="14"/>
        <v/>
      </c>
      <c r="Y7" s="9" t="str">
        <f t="shared" si="15"/>
        <v/>
      </c>
      <c r="Z7" s="9" t="str">
        <f t="shared" si="16"/>
        <v/>
      </c>
      <c r="AA7" s="9" t="str">
        <f t="shared" si="17"/>
        <v/>
      </c>
      <c r="AB7" s="9">
        <f t="shared" si="18"/>
        <v>1</v>
      </c>
      <c r="AC7" s="9" t="str">
        <f t="shared" si="19"/>
        <v/>
      </c>
      <c r="AD7" s="9" t="str">
        <f t="shared" si="20"/>
        <v/>
      </c>
      <c r="AE7" s="9" t="str">
        <f t="shared" si="21"/>
        <v/>
      </c>
      <c r="AF7" s="9" t="str">
        <f t="shared" si="22"/>
        <v/>
      </c>
      <c r="AG7" s="15" t="str">
        <f t="shared" si="23"/>
        <v/>
      </c>
      <c r="AH7" s="16" t="str">
        <f t="shared" si="0"/>
        <v/>
      </c>
      <c r="AI7" s="16" t="str">
        <f t="shared" si="0"/>
        <v/>
      </c>
      <c r="AJ7" s="16" t="str">
        <f t="shared" si="0"/>
        <v/>
      </c>
      <c r="AK7" s="16" t="str">
        <f t="shared" si="0"/>
        <v/>
      </c>
      <c r="AL7" s="16" t="str">
        <f t="shared" si="0"/>
        <v/>
      </c>
      <c r="AM7" s="16" t="str">
        <f t="shared" si="0"/>
        <v/>
      </c>
      <c r="AN7" s="16" t="str">
        <f t="shared" si="0"/>
        <v/>
      </c>
      <c r="AO7" s="17" t="str">
        <f t="shared" si="0"/>
        <v/>
      </c>
      <c r="AP7" s="23" t="str">
        <f t="shared" si="24"/>
        <v/>
      </c>
      <c r="AQ7" s="22" t="str">
        <f t="shared" si="1"/>
        <v/>
      </c>
      <c r="AR7" s="22" t="str">
        <f t="shared" si="1"/>
        <v/>
      </c>
      <c r="AS7" s="22" t="str">
        <f t="shared" si="1"/>
        <v/>
      </c>
      <c r="AT7" s="22">
        <f t="shared" si="1"/>
        <v>1</v>
      </c>
      <c r="AU7" s="22" t="str">
        <f t="shared" si="1"/>
        <v/>
      </c>
      <c r="AV7" s="22" t="str">
        <f t="shared" si="1"/>
        <v/>
      </c>
      <c r="AW7" s="22" t="str">
        <f t="shared" si="1"/>
        <v/>
      </c>
      <c r="AX7" s="24" t="str">
        <f t="shared" si="1"/>
        <v/>
      </c>
      <c r="AY7" s="23" t="str">
        <f t="shared" si="25"/>
        <v/>
      </c>
      <c r="AZ7" s="22" t="str">
        <f t="shared" si="2"/>
        <v/>
      </c>
      <c r="BA7" s="22" t="str">
        <f t="shared" si="2"/>
        <v/>
      </c>
      <c r="BB7" s="22" t="str">
        <f t="shared" si="2"/>
        <v/>
      </c>
      <c r="BC7" s="22">
        <f t="shared" si="2"/>
        <v>1</v>
      </c>
      <c r="BD7" s="22" t="str">
        <f t="shared" si="2"/>
        <v/>
      </c>
      <c r="BE7" s="22" t="str">
        <f t="shared" si="2"/>
        <v/>
      </c>
      <c r="BF7" s="22" t="str">
        <f t="shared" si="2"/>
        <v/>
      </c>
      <c r="BG7" s="24">
        <f t="shared" si="2"/>
        <v>1</v>
      </c>
      <c r="BH7" s="22" t="str">
        <f t="shared" si="26"/>
        <v>svm</v>
      </c>
    </row>
    <row r="8" spans="1:60" x14ac:dyDescent="0.25">
      <c r="A8" t="s">
        <v>20</v>
      </c>
      <c r="B8" t="str">
        <f t="shared" si="3"/>
        <v>Cube</v>
      </c>
      <c r="C8" s="15">
        <v>16.993942896430699</v>
      </c>
      <c r="D8" s="16">
        <v>17.3694952580903</v>
      </c>
      <c r="E8" s="16">
        <v>17.027281205945599</v>
      </c>
      <c r="F8" s="16">
        <v>25.306482798672199</v>
      </c>
      <c r="G8" s="16">
        <v>24.47851049062</v>
      </c>
      <c r="H8" s="16">
        <v>21.546911206405898</v>
      </c>
      <c r="I8" s="16">
        <v>17.4145300441157</v>
      </c>
      <c r="J8" s="16">
        <v>19.7082405090332</v>
      </c>
      <c r="K8" s="17">
        <v>23.837318420410199</v>
      </c>
      <c r="L8" s="3" t="s">
        <v>11</v>
      </c>
      <c r="M8">
        <v>20</v>
      </c>
      <c r="N8" s="1">
        <f t="shared" si="4"/>
        <v>3.0060571035693009</v>
      </c>
      <c r="O8" s="1">
        <f t="shared" si="5"/>
        <v>2.6305047419097001</v>
      </c>
      <c r="P8" s="1">
        <f t="shared" si="6"/>
        <v>2.9727187940544013</v>
      </c>
      <c r="Q8" s="1">
        <f t="shared" si="7"/>
        <v>5.3064827986721994</v>
      </c>
      <c r="R8" s="1">
        <f t="shared" si="8"/>
        <v>4.4785104906199997</v>
      </c>
      <c r="S8" s="1">
        <f t="shared" si="9"/>
        <v>1.5469112064058983</v>
      </c>
      <c r="T8" s="1">
        <f t="shared" si="10"/>
        <v>2.5854699558842995</v>
      </c>
      <c r="U8" s="1">
        <f t="shared" si="11"/>
        <v>0.29175949096680043</v>
      </c>
      <c r="V8" s="1">
        <f t="shared" si="12"/>
        <v>3.8373184204101989</v>
      </c>
      <c r="W8" s="13">
        <f t="shared" si="13"/>
        <v>0.29175949096680043</v>
      </c>
      <c r="X8" s="8" t="str">
        <f t="shared" si="14"/>
        <v/>
      </c>
      <c r="Y8" s="9" t="str">
        <f t="shared" si="15"/>
        <v/>
      </c>
      <c r="Z8" s="9" t="str">
        <f t="shared" si="16"/>
        <v/>
      </c>
      <c r="AA8" s="9" t="str">
        <f t="shared" si="17"/>
        <v/>
      </c>
      <c r="AB8" s="9" t="str">
        <f t="shared" si="18"/>
        <v/>
      </c>
      <c r="AC8" s="9" t="str">
        <f t="shared" si="19"/>
        <v/>
      </c>
      <c r="AD8" s="9" t="str">
        <f t="shared" si="20"/>
        <v/>
      </c>
      <c r="AE8" s="9">
        <f t="shared" si="21"/>
        <v>1</v>
      </c>
      <c r="AF8" s="9" t="str">
        <f t="shared" si="22"/>
        <v/>
      </c>
      <c r="AG8" s="15">
        <f t="shared" si="23"/>
        <v>1</v>
      </c>
      <c r="AH8" s="16">
        <f t="shared" si="0"/>
        <v>1</v>
      </c>
      <c r="AI8" s="16">
        <f t="shared" si="0"/>
        <v>1</v>
      </c>
      <c r="AJ8" s="16" t="str">
        <f t="shared" si="0"/>
        <v/>
      </c>
      <c r="AK8" s="16">
        <f t="shared" si="0"/>
        <v>1</v>
      </c>
      <c r="AL8" s="16">
        <f t="shared" si="0"/>
        <v>1</v>
      </c>
      <c r="AM8" s="16">
        <f t="shared" si="0"/>
        <v>1</v>
      </c>
      <c r="AN8" s="16">
        <f t="shared" si="0"/>
        <v>1</v>
      </c>
      <c r="AO8" s="17">
        <f t="shared" si="0"/>
        <v>1</v>
      </c>
      <c r="AP8" s="23">
        <f t="shared" si="24"/>
        <v>1</v>
      </c>
      <c r="AQ8" s="22">
        <f t="shared" si="1"/>
        <v>1</v>
      </c>
      <c r="AR8" s="22">
        <f t="shared" si="1"/>
        <v>1</v>
      </c>
      <c r="AS8" s="22">
        <f t="shared" si="1"/>
        <v>1</v>
      </c>
      <c r="AT8" s="22">
        <f t="shared" si="1"/>
        <v>1</v>
      </c>
      <c r="AU8" s="22">
        <f t="shared" si="1"/>
        <v>1</v>
      </c>
      <c r="AV8" s="22">
        <f t="shared" si="1"/>
        <v>1</v>
      </c>
      <c r="AW8" s="22">
        <f t="shared" si="1"/>
        <v>1</v>
      </c>
      <c r="AX8" s="24">
        <f t="shared" si="1"/>
        <v>1</v>
      </c>
      <c r="AY8" s="23">
        <f t="shared" si="25"/>
        <v>1</v>
      </c>
      <c r="AZ8" s="22">
        <f t="shared" si="2"/>
        <v>1</v>
      </c>
      <c r="BA8" s="22">
        <f t="shared" si="2"/>
        <v>1</v>
      </c>
      <c r="BB8" s="22">
        <f t="shared" si="2"/>
        <v>1</v>
      </c>
      <c r="BC8" s="22">
        <f t="shared" si="2"/>
        <v>1</v>
      </c>
      <c r="BD8" s="22">
        <f t="shared" si="2"/>
        <v>1</v>
      </c>
      <c r="BE8" s="22">
        <f t="shared" si="2"/>
        <v>1</v>
      </c>
      <c r="BF8" s="22">
        <f t="shared" si="2"/>
        <v>1</v>
      </c>
      <c r="BG8" s="24">
        <f t="shared" si="2"/>
        <v>1</v>
      </c>
      <c r="BH8" s="22" t="str">
        <f t="shared" si="26"/>
        <v>Cube</v>
      </c>
    </row>
    <row r="9" spans="1:60" x14ac:dyDescent="0.25">
      <c r="A9" t="s">
        <v>21</v>
      </c>
      <c r="B9" t="str">
        <f t="shared" si="3"/>
        <v>svm</v>
      </c>
      <c r="C9" s="15">
        <v>37.040919318751897</v>
      </c>
      <c r="D9" s="16">
        <v>37.557749683177398</v>
      </c>
      <c r="E9" s="16">
        <v>37.0170011693154</v>
      </c>
      <c r="F9" s="16">
        <v>25.173999037917898</v>
      </c>
      <c r="G9" s="16">
        <v>40.839198456811197</v>
      </c>
      <c r="H9" s="16">
        <v>37.776161180476002</v>
      </c>
      <c r="I9" s="16">
        <v>28.2931542371409</v>
      </c>
      <c r="J9" s="16">
        <v>36.607841491699197</v>
      </c>
      <c r="K9" s="17">
        <v>21.607368469238299</v>
      </c>
      <c r="L9" s="3" t="s">
        <v>11</v>
      </c>
      <c r="M9">
        <v>48</v>
      </c>
      <c r="N9" s="1">
        <f t="shared" si="4"/>
        <v>10.959080681248103</v>
      </c>
      <c r="O9" s="1">
        <f t="shared" si="5"/>
        <v>10.442250316822602</v>
      </c>
      <c r="P9" s="1">
        <f t="shared" si="6"/>
        <v>10.9829988306846</v>
      </c>
      <c r="Q9" s="1">
        <f t="shared" si="7"/>
        <v>22.826000962082102</v>
      </c>
      <c r="R9" s="1">
        <f t="shared" si="8"/>
        <v>7.1608015431888035</v>
      </c>
      <c r="S9" s="1">
        <f t="shared" si="9"/>
        <v>10.223838819523998</v>
      </c>
      <c r="T9" s="1">
        <f t="shared" si="10"/>
        <v>19.7068457628591</v>
      </c>
      <c r="U9" s="1">
        <f t="shared" si="11"/>
        <v>11.392158508300803</v>
      </c>
      <c r="V9" s="1">
        <f t="shared" si="12"/>
        <v>26.392631530761701</v>
      </c>
      <c r="W9" s="13">
        <f t="shared" si="13"/>
        <v>7.1608015431888035</v>
      </c>
      <c r="X9" s="8" t="str">
        <f t="shared" si="14"/>
        <v/>
      </c>
      <c r="Y9" s="9" t="str">
        <f t="shared" si="15"/>
        <v/>
      </c>
      <c r="Z9" s="9" t="str">
        <f t="shared" si="16"/>
        <v/>
      </c>
      <c r="AA9" s="9" t="str">
        <f t="shared" si="17"/>
        <v/>
      </c>
      <c r="AB9" s="9">
        <f t="shared" si="18"/>
        <v>1</v>
      </c>
      <c r="AC9" s="9" t="str">
        <f t="shared" si="19"/>
        <v/>
      </c>
      <c r="AD9" s="9" t="str">
        <f t="shared" si="20"/>
        <v/>
      </c>
      <c r="AE9" s="9" t="str">
        <f t="shared" si="21"/>
        <v/>
      </c>
      <c r="AF9" s="9" t="str">
        <f t="shared" si="22"/>
        <v/>
      </c>
      <c r="AG9" s="15" t="str">
        <f t="shared" si="23"/>
        <v/>
      </c>
      <c r="AH9" s="16" t="str">
        <f t="shared" si="0"/>
        <v/>
      </c>
      <c r="AI9" s="16" t="str">
        <f t="shared" si="0"/>
        <v/>
      </c>
      <c r="AJ9" s="16" t="str">
        <f t="shared" si="0"/>
        <v/>
      </c>
      <c r="AK9" s="16" t="str">
        <f t="shared" si="0"/>
        <v/>
      </c>
      <c r="AL9" s="16" t="str">
        <f t="shared" si="0"/>
        <v/>
      </c>
      <c r="AM9" s="16" t="str">
        <f t="shared" si="0"/>
        <v/>
      </c>
      <c r="AN9" s="16" t="str">
        <f t="shared" si="0"/>
        <v/>
      </c>
      <c r="AO9" s="17" t="str">
        <f t="shared" si="0"/>
        <v/>
      </c>
      <c r="AP9" s="23" t="str">
        <f t="shared" si="24"/>
        <v/>
      </c>
      <c r="AQ9" s="22" t="str">
        <f t="shared" si="1"/>
        <v/>
      </c>
      <c r="AR9" s="22" t="str">
        <f t="shared" si="1"/>
        <v/>
      </c>
      <c r="AS9" s="22" t="str">
        <f t="shared" si="1"/>
        <v/>
      </c>
      <c r="AT9" s="22">
        <f t="shared" si="1"/>
        <v>1</v>
      </c>
      <c r="AU9" s="22" t="str">
        <f t="shared" si="1"/>
        <v/>
      </c>
      <c r="AV9" s="22" t="str">
        <f t="shared" si="1"/>
        <v/>
      </c>
      <c r="AW9" s="22" t="str">
        <f t="shared" si="1"/>
        <v/>
      </c>
      <c r="AX9" s="24" t="str">
        <f t="shared" si="1"/>
        <v/>
      </c>
      <c r="AY9" s="23">
        <f t="shared" si="25"/>
        <v>1</v>
      </c>
      <c r="AZ9" s="22">
        <f t="shared" si="2"/>
        <v>1</v>
      </c>
      <c r="BA9" s="22">
        <f t="shared" si="2"/>
        <v>1</v>
      </c>
      <c r="BB9" s="22" t="str">
        <f t="shared" si="2"/>
        <v/>
      </c>
      <c r="BC9" s="22">
        <f t="shared" si="2"/>
        <v>1</v>
      </c>
      <c r="BD9" s="22">
        <f t="shared" si="2"/>
        <v>1</v>
      </c>
      <c r="BE9" s="22" t="str">
        <f t="shared" si="2"/>
        <v/>
      </c>
      <c r="BF9" s="22">
        <f t="shared" si="2"/>
        <v>1</v>
      </c>
      <c r="BG9" s="24" t="str">
        <f t="shared" si="2"/>
        <v/>
      </c>
      <c r="BH9" s="22" t="str">
        <f t="shared" si="26"/>
        <v>svm</v>
      </c>
    </row>
    <row r="10" spans="1:60" x14ac:dyDescent="0.25">
      <c r="A10" t="s">
        <v>22</v>
      </c>
      <c r="B10" t="str">
        <f t="shared" si="3"/>
        <v>MARS</v>
      </c>
      <c r="C10" s="15">
        <v>17.860191881439501</v>
      </c>
      <c r="D10" s="16">
        <v>18.307542298296301</v>
      </c>
      <c r="E10" s="16">
        <v>17.867044753069599</v>
      </c>
      <c r="F10" s="16">
        <v>25.4389665594265</v>
      </c>
      <c r="G10" s="16">
        <v>15.566687991183301</v>
      </c>
      <c r="H10" s="16">
        <v>19.2828174169398</v>
      </c>
      <c r="I10" s="16">
        <v>18.147762596446402</v>
      </c>
      <c r="J10" s="16">
        <v>20.008640289306602</v>
      </c>
      <c r="K10" s="17">
        <v>33.499908447265597</v>
      </c>
      <c r="L10" s="3" t="s">
        <v>11</v>
      </c>
      <c r="M10">
        <v>27</v>
      </c>
      <c r="N10" s="1">
        <f t="shared" si="4"/>
        <v>9.1398081185604987</v>
      </c>
      <c r="O10" s="1">
        <f t="shared" si="5"/>
        <v>8.6924577017036988</v>
      </c>
      <c r="P10" s="1">
        <f t="shared" si="6"/>
        <v>9.1329552469304005</v>
      </c>
      <c r="Q10" s="1">
        <f t="shared" si="7"/>
        <v>1.5610334405734996</v>
      </c>
      <c r="R10" s="1">
        <f t="shared" si="8"/>
        <v>11.433312008816699</v>
      </c>
      <c r="S10" s="1">
        <f t="shared" si="9"/>
        <v>7.7171825830602003</v>
      </c>
      <c r="T10" s="1">
        <f t="shared" si="10"/>
        <v>8.8522374035535982</v>
      </c>
      <c r="U10" s="1">
        <f t="shared" si="11"/>
        <v>6.9913597106933985</v>
      </c>
      <c r="V10" s="1">
        <f t="shared" si="12"/>
        <v>6.4999084472655966</v>
      </c>
      <c r="W10" s="13">
        <f t="shared" si="13"/>
        <v>1.5610334405734996</v>
      </c>
      <c r="X10" s="8" t="str">
        <f t="shared" si="14"/>
        <v/>
      </c>
      <c r="Y10" s="9" t="str">
        <f t="shared" si="15"/>
        <v/>
      </c>
      <c r="Z10" s="9" t="str">
        <f t="shared" si="16"/>
        <v/>
      </c>
      <c r="AA10" s="9">
        <f t="shared" si="17"/>
        <v>1</v>
      </c>
      <c r="AB10" s="9" t="str">
        <f t="shared" si="18"/>
        <v/>
      </c>
      <c r="AC10" s="9" t="str">
        <f t="shared" si="19"/>
        <v/>
      </c>
      <c r="AD10" s="9" t="str">
        <f t="shared" si="20"/>
        <v/>
      </c>
      <c r="AE10" s="9" t="str">
        <f t="shared" si="21"/>
        <v/>
      </c>
      <c r="AF10" s="9" t="str">
        <f t="shared" si="22"/>
        <v/>
      </c>
      <c r="AG10" s="15" t="str">
        <f t="shared" si="23"/>
        <v/>
      </c>
      <c r="AH10" s="16" t="str">
        <f t="shared" si="0"/>
        <v/>
      </c>
      <c r="AI10" s="16" t="str">
        <f t="shared" si="0"/>
        <v/>
      </c>
      <c r="AJ10" s="16">
        <f t="shared" si="0"/>
        <v>1</v>
      </c>
      <c r="AK10" s="16" t="str">
        <f t="shared" si="0"/>
        <v/>
      </c>
      <c r="AL10" s="16" t="str">
        <f t="shared" si="0"/>
        <v/>
      </c>
      <c r="AM10" s="16" t="str">
        <f t="shared" si="0"/>
        <v/>
      </c>
      <c r="AN10" s="16" t="str">
        <f t="shared" si="0"/>
        <v/>
      </c>
      <c r="AO10" s="17" t="str">
        <f t="shared" si="0"/>
        <v/>
      </c>
      <c r="AP10" s="23">
        <f t="shared" si="24"/>
        <v>1</v>
      </c>
      <c r="AQ10" s="22">
        <f t="shared" si="1"/>
        <v>1</v>
      </c>
      <c r="AR10" s="22">
        <f t="shared" si="1"/>
        <v>1</v>
      </c>
      <c r="AS10" s="22">
        <f t="shared" si="1"/>
        <v>1</v>
      </c>
      <c r="AT10" s="22" t="str">
        <f t="shared" si="1"/>
        <v/>
      </c>
      <c r="AU10" s="22">
        <f t="shared" si="1"/>
        <v>1</v>
      </c>
      <c r="AV10" s="22">
        <f t="shared" si="1"/>
        <v>1</v>
      </c>
      <c r="AW10" s="22">
        <f t="shared" si="1"/>
        <v>1</v>
      </c>
      <c r="AX10" s="24">
        <f t="shared" si="1"/>
        <v>1</v>
      </c>
      <c r="AY10" s="23">
        <f t="shared" si="25"/>
        <v>1</v>
      </c>
      <c r="AZ10" s="22">
        <f t="shared" si="2"/>
        <v>1</v>
      </c>
      <c r="BA10" s="22">
        <f t="shared" si="2"/>
        <v>1</v>
      </c>
      <c r="BB10" s="22">
        <f t="shared" si="2"/>
        <v>1</v>
      </c>
      <c r="BC10" s="22">
        <f t="shared" si="2"/>
        <v>1</v>
      </c>
      <c r="BD10" s="22">
        <f t="shared" si="2"/>
        <v>1</v>
      </c>
      <c r="BE10" s="22">
        <f t="shared" si="2"/>
        <v>1</v>
      </c>
      <c r="BF10" s="22">
        <f t="shared" si="2"/>
        <v>1</v>
      </c>
      <c r="BG10" s="24">
        <f t="shared" si="2"/>
        <v>1</v>
      </c>
      <c r="BH10" s="22" t="str">
        <f t="shared" si="26"/>
        <v>MARS</v>
      </c>
    </row>
    <row r="11" spans="1:60" x14ac:dyDescent="0.25">
      <c r="A11" t="s">
        <v>23</v>
      </c>
      <c r="B11" t="str">
        <f t="shared" si="3"/>
        <v>Cube</v>
      </c>
      <c r="C11" s="15">
        <v>47.812994596360902</v>
      </c>
      <c r="D11" s="16">
        <v>47.9563956818523</v>
      </c>
      <c r="E11" s="16">
        <v>47.867545815944801</v>
      </c>
      <c r="F11" s="16">
        <v>52.636875650290897</v>
      </c>
      <c r="G11" s="16">
        <v>46.110868108618497</v>
      </c>
      <c r="H11" s="16">
        <v>47.816587376468803</v>
      </c>
      <c r="I11" s="16">
        <v>42.997594102679699</v>
      </c>
      <c r="J11" s="16">
        <v>42.389839172363303</v>
      </c>
      <c r="K11" s="17">
        <v>29.943101882934599</v>
      </c>
      <c r="L11" s="3" t="s">
        <v>11</v>
      </c>
      <c r="M11">
        <v>37.5</v>
      </c>
      <c r="N11" s="1">
        <f t="shared" si="4"/>
        <v>10.312994596360902</v>
      </c>
      <c r="O11" s="1">
        <f t="shared" si="5"/>
        <v>10.4563956818523</v>
      </c>
      <c r="P11" s="1">
        <f t="shared" si="6"/>
        <v>10.367545815944801</v>
      </c>
      <c r="Q11" s="1">
        <f t="shared" si="7"/>
        <v>15.136875650290897</v>
      </c>
      <c r="R11" s="1">
        <f t="shared" si="8"/>
        <v>8.6108681086184973</v>
      </c>
      <c r="S11" s="1">
        <f t="shared" si="9"/>
        <v>10.316587376468803</v>
      </c>
      <c r="T11" s="1">
        <f t="shared" si="10"/>
        <v>5.4975941026796988</v>
      </c>
      <c r="U11" s="1">
        <f t="shared" si="11"/>
        <v>4.8898391723633026</v>
      </c>
      <c r="V11" s="1">
        <f t="shared" si="12"/>
        <v>7.5568981170654013</v>
      </c>
      <c r="W11" s="13">
        <f t="shared" si="13"/>
        <v>4.8898391723633026</v>
      </c>
      <c r="X11" s="8" t="str">
        <f t="shared" si="14"/>
        <v/>
      </c>
      <c r="Y11" s="9" t="str">
        <f t="shared" si="15"/>
        <v/>
      </c>
      <c r="Z11" s="9" t="str">
        <f t="shared" si="16"/>
        <v/>
      </c>
      <c r="AA11" s="9" t="str">
        <f t="shared" si="17"/>
        <v/>
      </c>
      <c r="AB11" s="9" t="str">
        <f t="shared" si="18"/>
        <v/>
      </c>
      <c r="AC11" s="9" t="str">
        <f t="shared" si="19"/>
        <v/>
      </c>
      <c r="AD11" s="9" t="str">
        <f t="shared" si="20"/>
        <v/>
      </c>
      <c r="AE11" s="9">
        <f t="shared" si="21"/>
        <v>1</v>
      </c>
      <c r="AF11" s="9" t="str">
        <f t="shared" si="22"/>
        <v/>
      </c>
      <c r="AG11" s="15" t="str">
        <f t="shared" si="23"/>
        <v/>
      </c>
      <c r="AH11" s="16" t="str">
        <f t="shared" si="0"/>
        <v/>
      </c>
      <c r="AI11" s="16" t="str">
        <f t="shared" si="0"/>
        <v/>
      </c>
      <c r="AJ11" s="16" t="str">
        <f t="shared" si="0"/>
        <v/>
      </c>
      <c r="AK11" s="16" t="str">
        <f t="shared" si="0"/>
        <v/>
      </c>
      <c r="AL11" s="16" t="str">
        <f t="shared" si="0"/>
        <v/>
      </c>
      <c r="AM11" s="16" t="str">
        <f t="shared" si="0"/>
        <v/>
      </c>
      <c r="AN11" s="16">
        <f t="shared" si="0"/>
        <v>1</v>
      </c>
      <c r="AO11" s="17" t="str">
        <f t="shared" si="0"/>
        <v/>
      </c>
      <c r="AP11" s="23" t="str">
        <f t="shared" si="24"/>
        <v/>
      </c>
      <c r="AQ11" s="22" t="str">
        <f t="shared" si="1"/>
        <v/>
      </c>
      <c r="AR11" s="22" t="str">
        <f t="shared" si="1"/>
        <v/>
      </c>
      <c r="AS11" s="22" t="str">
        <f t="shared" si="1"/>
        <v/>
      </c>
      <c r="AT11" s="22">
        <f t="shared" si="1"/>
        <v>1</v>
      </c>
      <c r="AU11" s="22" t="str">
        <f t="shared" si="1"/>
        <v/>
      </c>
      <c r="AV11" s="22">
        <f t="shared" si="1"/>
        <v>1</v>
      </c>
      <c r="AW11" s="22">
        <f t="shared" si="1"/>
        <v>1</v>
      </c>
      <c r="AX11" s="24">
        <f t="shared" si="1"/>
        <v>1</v>
      </c>
      <c r="AY11" s="23">
        <f t="shared" si="25"/>
        <v>1</v>
      </c>
      <c r="AZ11" s="22">
        <f t="shared" si="2"/>
        <v>1</v>
      </c>
      <c r="BA11" s="22">
        <f t="shared" si="2"/>
        <v>1</v>
      </c>
      <c r="BB11" s="22" t="str">
        <f t="shared" si="2"/>
        <v/>
      </c>
      <c r="BC11" s="22">
        <f t="shared" si="2"/>
        <v>1</v>
      </c>
      <c r="BD11" s="22">
        <f t="shared" si="2"/>
        <v>1</v>
      </c>
      <c r="BE11" s="22">
        <f t="shared" si="2"/>
        <v>1</v>
      </c>
      <c r="BF11" s="22">
        <f t="shared" si="2"/>
        <v>1</v>
      </c>
      <c r="BG11" s="24">
        <f t="shared" si="2"/>
        <v>1</v>
      </c>
      <c r="BH11" s="22" t="str">
        <f t="shared" si="26"/>
        <v>Cube</v>
      </c>
    </row>
    <row r="12" spans="1:60" x14ac:dyDescent="0.25">
      <c r="A12" t="s">
        <v>24</v>
      </c>
      <c r="B12" t="str">
        <f t="shared" si="3"/>
        <v/>
      </c>
      <c r="C12" s="15">
        <v>18.780645017342199</v>
      </c>
      <c r="D12" s="16">
        <v>18.973446617631598</v>
      </c>
      <c r="E12" s="16">
        <v>18.8038557858446</v>
      </c>
      <c r="F12" s="16">
        <v>26.631320406215401</v>
      </c>
      <c r="G12" s="16">
        <v>19.340168449202899</v>
      </c>
      <c r="H12" s="16">
        <v>22.466270447108599</v>
      </c>
      <c r="I12" s="16">
        <v>19.3516885662014</v>
      </c>
      <c r="J12" s="16">
        <v>22.7122402191162</v>
      </c>
      <c r="K12" s="17">
        <v>18.859756469726602</v>
      </c>
      <c r="L12" s="3" t="s">
        <v>55</v>
      </c>
      <c r="M12">
        <v>-4</v>
      </c>
      <c r="N12" s="1" t="str">
        <f t="shared" si="4"/>
        <v/>
      </c>
      <c r="O12" s="1" t="str">
        <f t="shared" si="5"/>
        <v/>
      </c>
      <c r="P12" s="1" t="str">
        <f t="shared" si="6"/>
        <v/>
      </c>
      <c r="Q12" s="1" t="str">
        <f t="shared" si="7"/>
        <v/>
      </c>
      <c r="R12" s="1" t="str">
        <f t="shared" si="8"/>
        <v/>
      </c>
      <c r="S12" s="1" t="str">
        <f t="shared" si="9"/>
        <v/>
      </c>
      <c r="T12" s="1" t="str">
        <f t="shared" si="10"/>
        <v/>
      </c>
      <c r="U12" s="1" t="str">
        <f t="shared" si="11"/>
        <v/>
      </c>
      <c r="V12" s="1" t="str">
        <f t="shared" si="12"/>
        <v/>
      </c>
      <c r="W12" s="13">
        <f t="shared" si="13"/>
        <v>0</v>
      </c>
      <c r="X12" s="8" t="str">
        <f t="shared" si="14"/>
        <v/>
      </c>
      <c r="Y12" s="9" t="str">
        <f t="shared" si="15"/>
        <v/>
      </c>
      <c r="Z12" s="9" t="str">
        <f t="shared" si="16"/>
        <v/>
      </c>
      <c r="AA12" s="9" t="str">
        <f t="shared" si="17"/>
        <v/>
      </c>
      <c r="AB12" s="9" t="str">
        <f t="shared" si="18"/>
        <v/>
      </c>
      <c r="AC12" s="9" t="str">
        <f t="shared" si="19"/>
        <v/>
      </c>
      <c r="AD12" s="9" t="str">
        <f t="shared" si="20"/>
        <v/>
      </c>
      <c r="AE12" s="9" t="str">
        <f t="shared" si="21"/>
        <v/>
      </c>
      <c r="AF12" s="9" t="str">
        <f t="shared" si="22"/>
        <v/>
      </c>
      <c r="AG12" s="15" t="str">
        <f t="shared" si="23"/>
        <v/>
      </c>
      <c r="AH12" s="16" t="str">
        <f t="shared" si="0"/>
        <v/>
      </c>
      <c r="AI12" s="16" t="str">
        <f t="shared" si="0"/>
        <v/>
      </c>
      <c r="AJ12" s="16" t="str">
        <f t="shared" si="0"/>
        <v/>
      </c>
      <c r="AK12" s="16" t="str">
        <f t="shared" si="0"/>
        <v/>
      </c>
      <c r="AL12" s="16" t="str">
        <f t="shared" si="0"/>
        <v/>
      </c>
      <c r="AM12" s="16" t="str">
        <f t="shared" si="0"/>
        <v/>
      </c>
      <c r="AN12" s="16" t="str">
        <f t="shared" si="0"/>
        <v/>
      </c>
      <c r="AO12" s="17" t="str">
        <f t="shared" si="0"/>
        <v/>
      </c>
      <c r="AP12" s="23" t="str">
        <f t="shared" si="24"/>
        <v/>
      </c>
      <c r="AQ12" s="22" t="str">
        <f t="shared" si="1"/>
        <v/>
      </c>
      <c r="AR12" s="22" t="str">
        <f t="shared" si="1"/>
        <v/>
      </c>
      <c r="AS12" s="22" t="str">
        <f t="shared" si="1"/>
        <v/>
      </c>
      <c r="AT12" s="22" t="str">
        <f t="shared" si="1"/>
        <v/>
      </c>
      <c r="AU12" s="22" t="str">
        <f t="shared" si="1"/>
        <v/>
      </c>
      <c r="AV12" s="22" t="str">
        <f t="shared" si="1"/>
        <v/>
      </c>
      <c r="AW12" s="22" t="str">
        <f t="shared" si="1"/>
        <v/>
      </c>
      <c r="AX12" s="24" t="str">
        <f t="shared" si="1"/>
        <v/>
      </c>
      <c r="AY12" s="23" t="str">
        <f t="shared" si="25"/>
        <v/>
      </c>
      <c r="AZ12" s="22" t="str">
        <f t="shared" si="2"/>
        <v/>
      </c>
      <c r="BA12" s="22" t="str">
        <f t="shared" si="2"/>
        <v/>
      </c>
      <c r="BB12" s="22" t="str">
        <f t="shared" si="2"/>
        <v/>
      </c>
      <c r="BC12" s="22" t="str">
        <f t="shared" si="2"/>
        <v/>
      </c>
      <c r="BD12" s="22" t="str">
        <f t="shared" si="2"/>
        <v/>
      </c>
      <c r="BE12" s="22" t="str">
        <f t="shared" si="2"/>
        <v/>
      </c>
      <c r="BF12" s="22" t="str">
        <f t="shared" si="2"/>
        <v/>
      </c>
      <c r="BG12" s="24" t="str">
        <f t="shared" si="2"/>
        <v/>
      </c>
      <c r="BH12" s="22">
        <f t="shared" si="26"/>
        <v>0</v>
      </c>
    </row>
    <row r="13" spans="1:60" x14ac:dyDescent="0.25">
      <c r="A13" t="s">
        <v>25</v>
      </c>
      <c r="B13" t="str">
        <f t="shared" si="3"/>
        <v>Keras</v>
      </c>
      <c r="C13" s="15">
        <v>33.392203524695098</v>
      </c>
      <c r="D13" s="16">
        <v>34.842233845511203</v>
      </c>
      <c r="E13" s="16">
        <v>33.264529171599797</v>
      </c>
      <c r="F13" s="16">
        <v>27.691190492250001</v>
      </c>
      <c r="G13" s="16">
        <v>28.133397155877098</v>
      </c>
      <c r="H13" s="16">
        <v>25.040786907340198</v>
      </c>
      <c r="I13" s="16">
        <v>26.052073194661599</v>
      </c>
      <c r="J13" s="16">
        <v>31.897439956665</v>
      </c>
      <c r="K13" s="17">
        <v>39.503635406494098</v>
      </c>
      <c r="L13" s="3" t="s">
        <v>11</v>
      </c>
      <c r="M13">
        <v>62</v>
      </c>
      <c r="N13" s="1">
        <f t="shared" si="4"/>
        <v>28.607796475304902</v>
      </c>
      <c r="O13" s="1">
        <f t="shared" si="5"/>
        <v>27.157766154488797</v>
      </c>
      <c r="P13" s="1">
        <f t="shared" si="6"/>
        <v>28.735470828400203</v>
      </c>
      <c r="Q13" s="1">
        <f t="shared" si="7"/>
        <v>34.308809507749999</v>
      </c>
      <c r="R13" s="1">
        <f t="shared" si="8"/>
        <v>33.866602844122902</v>
      </c>
      <c r="S13" s="1">
        <f t="shared" si="9"/>
        <v>36.959213092659802</v>
      </c>
      <c r="T13" s="1">
        <f t="shared" si="10"/>
        <v>35.947926805338398</v>
      </c>
      <c r="U13" s="1">
        <f t="shared" si="11"/>
        <v>30.102560043335</v>
      </c>
      <c r="V13" s="1">
        <f t="shared" si="12"/>
        <v>22.496364593505902</v>
      </c>
      <c r="W13" s="13">
        <f t="shared" si="13"/>
        <v>22.496364593505902</v>
      </c>
      <c r="X13" s="8" t="str">
        <f t="shared" si="14"/>
        <v/>
      </c>
      <c r="Y13" s="9" t="str">
        <f t="shared" si="15"/>
        <v/>
      </c>
      <c r="Z13" s="9" t="str">
        <f t="shared" si="16"/>
        <v/>
      </c>
      <c r="AA13" s="9" t="str">
        <f t="shared" si="17"/>
        <v/>
      </c>
      <c r="AB13" s="9" t="str">
        <f t="shared" si="18"/>
        <v/>
      </c>
      <c r="AC13" s="9" t="str">
        <f t="shared" si="19"/>
        <v/>
      </c>
      <c r="AD13" s="9" t="str">
        <f t="shared" si="20"/>
        <v/>
      </c>
      <c r="AE13" s="9" t="str">
        <f t="shared" si="21"/>
        <v/>
      </c>
      <c r="AF13" s="9">
        <f t="shared" si="22"/>
        <v>1</v>
      </c>
      <c r="AG13" s="15" t="str">
        <f t="shared" si="23"/>
        <v/>
      </c>
      <c r="AH13" s="16" t="str">
        <f t="shared" si="0"/>
        <v/>
      </c>
      <c r="AI13" s="16" t="str">
        <f t="shared" si="0"/>
        <v/>
      </c>
      <c r="AJ13" s="16" t="str">
        <f t="shared" si="0"/>
        <v/>
      </c>
      <c r="AK13" s="16" t="str">
        <f t="shared" si="0"/>
        <v/>
      </c>
      <c r="AL13" s="16" t="str">
        <f t="shared" si="0"/>
        <v/>
      </c>
      <c r="AM13" s="16" t="str">
        <f t="shared" si="0"/>
        <v/>
      </c>
      <c r="AN13" s="16" t="str">
        <f t="shared" si="0"/>
        <v/>
      </c>
      <c r="AO13" s="17" t="str">
        <f t="shared" si="0"/>
        <v/>
      </c>
      <c r="AP13" s="23" t="str">
        <f t="shared" si="24"/>
        <v/>
      </c>
      <c r="AQ13" s="22" t="str">
        <f t="shared" si="1"/>
        <v/>
      </c>
      <c r="AR13" s="22" t="str">
        <f t="shared" si="1"/>
        <v/>
      </c>
      <c r="AS13" s="22" t="str">
        <f t="shared" si="1"/>
        <v/>
      </c>
      <c r="AT13" s="22" t="str">
        <f t="shared" si="1"/>
        <v/>
      </c>
      <c r="AU13" s="22" t="str">
        <f t="shared" si="1"/>
        <v/>
      </c>
      <c r="AV13" s="22" t="str">
        <f t="shared" si="1"/>
        <v/>
      </c>
      <c r="AW13" s="22" t="str">
        <f t="shared" si="1"/>
        <v/>
      </c>
      <c r="AX13" s="24" t="str">
        <f t="shared" si="1"/>
        <v/>
      </c>
      <c r="AY13" s="23" t="str">
        <f t="shared" si="25"/>
        <v/>
      </c>
      <c r="AZ13" s="22" t="str">
        <f t="shared" si="2"/>
        <v/>
      </c>
      <c r="BA13" s="22" t="str">
        <f t="shared" si="2"/>
        <v/>
      </c>
      <c r="BB13" s="22" t="str">
        <f t="shared" si="2"/>
        <v/>
      </c>
      <c r="BC13" s="22" t="str">
        <f t="shared" si="2"/>
        <v/>
      </c>
      <c r="BD13" s="22" t="str">
        <f t="shared" si="2"/>
        <v/>
      </c>
      <c r="BE13" s="22" t="str">
        <f t="shared" si="2"/>
        <v/>
      </c>
      <c r="BF13" s="22" t="str">
        <f t="shared" si="2"/>
        <v/>
      </c>
      <c r="BG13" s="24" t="str">
        <f t="shared" si="2"/>
        <v/>
      </c>
      <c r="BH13" s="22" t="str">
        <f t="shared" si="26"/>
        <v>Keras</v>
      </c>
    </row>
    <row r="14" spans="1:60" x14ac:dyDescent="0.25">
      <c r="A14" t="s">
        <v>26</v>
      </c>
      <c r="B14" t="str">
        <f t="shared" si="3"/>
        <v>linReg</v>
      </c>
      <c r="C14" s="15">
        <v>17.327700478713901</v>
      </c>
      <c r="D14" s="16">
        <v>17.621687599542</v>
      </c>
      <c r="E14" s="16">
        <v>17.384947913402598</v>
      </c>
      <c r="F14" s="16">
        <v>21.897351738847899</v>
      </c>
      <c r="G14" s="16">
        <v>19.391060033440699</v>
      </c>
      <c r="H14" s="16">
        <v>23.1942392812389</v>
      </c>
      <c r="I14" s="16">
        <v>21.635393194713401</v>
      </c>
      <c r="J14" s="16">
        <v>18.573040008544901</v>
      </c>
      <c r="K14" s="17">
        <v>22.132545471191399</v>
      </c>
      <c r="L14" s="3" t="s">
        <v>11</v>
      </c>
      <c r="M14">
        <v>14</v>
      </c>
      <c r="N14" s="1">
        <f t="shared" si="4"/>
        <v>3.3277004787139006</v>
      </c>
      <c r="O14" s="1">
        <f t="shared" si="5"/>
        <v>3.6216875995419997</v>
      </c>
      <c r="P14" s="1">
        <f t="shared" si="6"/>
        <v>3.3849479134025984</v>
      </c>
      <c r="Q14" s="1">
        <f t="shared" si="7"/>
        <v>7.8973517388478989</v>
      </c>
      <c r="R14" s="1">
        <f t="shared" si="8"/>
        <v>5.3910600334406986</v>
      </c>
      <c r="S14" s="1">
        <f t="shared" si="9"/>
        <v>9.1942392812389002</v>
      </c>
      <c r="T14" s="1">
        <f t="shared" si="10"/>
        <v>7.6353931947134015</v>
      </c>
      <c r="U14" s="1">
        <f t="shared" si="11"/>
        <v>4.5730400085449006</v>
      </c>
      <c r="V14" s="1">
        <f t="shared" si="12"/>
        <v>8.1325454711913991</v>
      </c>
      <c r="W14" s="13">
        <f t="shared" si="13"/>
        <v>3.3277004787139006</v>
      </c>
      <c r="X14" s="8">
        <f t="shared" si="14"/>
        <v>1</v>
      </c>
      <c r="Y14" s="9" t="str">
        <f t="shared" si="15"/>
        <v/>
      </c>
      <c r="Z14" s="9" t="str">
        <f t="shared" si="16"/>
        <v/>
      </c>
      <c r="AA14" s="9" t="str">
        <f t="shared" si="17"/>
        <v/>
      </c>
      <c r="AB14" s="9" t="str">
        <f t="shared" si="18"/>
        <v/>
      </c>
      <c r="AC14" s="9" t="str">
        <f t="shared" si="19"/>
        <v/>
      </c>
      <c r="AD14" s="9" t="str">
        <f t="shared" si="20"/>
        <v/>
      </c>
      <c r="AE14" s="9" t="str">
        <f t="shared" si="21"/>
        <v/>
      </c>
      <c r="AF14" s="9" t="str">
        <f t="shared" si="22"/>
        <v/>
      </c>
      <c r="AG14" s="15">
        <f t="shared" si="23"/>
        <v>1</v>
      </c>
      <c r="AH14" s="16">
        <f t="shared" si="0"/>
        <v>1</v>
      </c>
      <c r="AI14" s="16">
        <f t="shared" si="0"/>
        <v>1</v>
      </c>
      <c r="AJ14" s="16" t="str">
        <f t="shared" si="0"/>
        <v/>
      </c>
      <c r="AK14" s="16" t="str">
        <f t="shared" si="0"/>
        <v/>
      </c>
      <c r="AL14" s="16" t="str">
        <f t="shared" si="0"/>
        <v/>
      </c>
      <c r="AM14" s="16" t="str">
        <f t="shared" si="0"/>
        <v/>
      </c>
      <c r="AN14" s="16">
        <f t="shared" si="0"/>
        <v>1</v>
      </c>
      <c r="AO14" s="17" t="str">
        <f t="shared" si="0"/>
        <v/>
      </c>
      <c r="AP14" s="23">
        <f t="shared" si="24"/>
        <v>1</v>
      </c>
      <c r="AQ14" s="22">
        <f t="shared" si="1"/>
        <v>1</v>
      </c>
      <c r="AR14" s="22">
        <f t="shared" si="1"/>
        <v>1</v>
      </c>
      <c r="AS14" s="22">
        <f t="shared" si="1"/>
        <v>1</v>
      </c>
      <c r="AT14" s="22">
        <f t="shared" si="1"/>
        <v>1</v>
      </c>
      <c r="AU14" s="22">
        <f t="shared" si="1"/>
        <v>1</v>
      </c>
      <c r="AV14" s="22">
        <f t="shared" si="1"/>
        <v>1</v>
      </c>
      <c r="AW14" s="22">
        <f t="shared" si="1"/>
        <v>1</v>
      </c>
      <c r="AX14" s="24">
        <f t="shared" si="1"/>
        <v>1</v>
      </c>
      <c r="AY14" s="23">
        <f t="shared" si="25"/>
        <v>1</v>
      </c>
      <c r="AZ14" s="22">
        <f t="shared" si="2"/>
        <v>1</v>
      </c>
      <c r="BA14" s="22">
        <f t="shared" si="2"/>
        <v>1</v>
      </c>
      <c r="BB14" s="22">
        <f t="shared" si="2"/>
        <v>1</v>
      </c>
      <c r="BC14" s="22">
        <f t="shared" si="2"/>
        <v>1</v>
      </c>
      <c r="BD14" s="22">
        <f t="shared" si="2"/>
        <v>1</v>
      </c>
      <c r="BE14" s="22">
        <f t="shared" si="2"/>
        <v>1</v>
      </c>
      <c r="BF14" s="22">
        <f t="shared" si="2"/>
        <v>1</v>
      </c>
      <c r="BG14" s="24">
        <f t="shared" si="2"/>
        <v>1</v>
      </c>
      <c r="BH14" s="22" t="str">
        <f t="shared" si="26"/>
        <v>linReg</v>
      </c>
    </row>
    <row r="15" spans="1:60" x14ac:dyDescent="0.25">
      <c r="A15" t="s">
        <v>27</v>
      </c>
      <c r="B15" t="str">
        <f t="shared" si="3"/>
        <v>linReg</v>
      </c>
      <c r="C15" s="15">
        <v>36.109650905190598</v>
      </c>
      <c r="D15" s="16">
        <v>36.689638734421301</v>
      </c>
      <c r="E15" s="16">
        <v>36.193817459250603</v>
      </c>
      <c r="F15" s="16">
        <v>65.809125284510301</v>
      </c>
      <c r="G15" s="16">
        <v>41.088484368602501</v>
      </c>
      <c r="H15" s="16">
        <v>59.309336681569299</v>
      </c>
      <c r="I15" s="16">
        <v>59.8346824291568</v>
      </c>
      <c r="J15" s="16">
        <v>38.421840667724602</v>
      </c>
      <c r="K15" s="17">
        <v>52.349201202392599</v>
      </c>
      <c r="L15" s="3" t="s">
        <v>11</v>
      </c>
      <c r="M15">
        <v>33.75</v>
      </c>
      <c r="N15" s="1">
        <f t="shared" si="4"/>
        <v>2.3596509051905983</v>
      </c>
      <c r="O15" s="1">
        <f t="shared" si="5"/>
        <v>2.9396387344213011</v>
      </c>
      <c r="P15" s="1">
        <f t="shared" si="6"/>
        <v>2.443817459250603</v>
      </c>
      <c r="Q15" s="1">
        <f t="shared" si="7"/>
        <v>32.059125284510301</v>
      </c>
      <c r="R15" s="1">
        <f t="shared" si="8"/>
        <v>7.3384843686025008</v>
      </c>
      <c r="S15" s="1">
        <f t="shared" si="9"/>
        <v>25.559336681569299</v>
      </c>
      <c r="T15" s="1">
        <f t="shared" si="10"/>
        <v>26.0846824291568</v>
      </c>
      <c r="U15" s="1">
        <f t="shared" si="11"/>
        <v>4.6718406677246023</v>
      </c>
      <c r="V15" s="1">
        <f t="shared" si="12"/>
        <v>18.599201202392599</v>
      </c>
      <c r="W15" s="13">
        <f t="shared" si="13"/>
        <v>2.3596509051905983</v>
      </c>
      <c r="X15" s="8">
        <f t="shared" si="14"/>
        <v>1</v>
      </c>
      <c r="Y15" s="9" t="str">
        <f t="shared" si="15"/>
        <v/>
      </c>
      <c r="Z15" s="9" t="str">
        <f t="shared" si="16"/>
        <v/>
      </c>
      <c r="AA15" s="9" t="str">
        <f t="shared" si="17"/>
        <v/>
      </c>
      <c r="AB15" s="9" t="str">
        <f t="shared" si="18"/>
        <v/>
      </c>
      <c r="AC15" s="9" t="str">
        <f t="shared" si="19"/>
        <v/>
      </c>
      <c r="AD15" s="9" t="str">
        <f t="shared" si="20"/>
        <v/>
      </c>
      <c r="AE15" s="9" t="str">
        <f t="shared" si="21"/>
        <v/>
      </c>
      <c r="AF15" s="9" t="str">
        <f t="shared" si="22"/>
        <v/>
      </c>
      <c r="AG15" s="15">
        <f t="shared" si="23"/>
        <v>1</v>
      </c>
      <c r="AH15" s="16">
        <f t="shared" si="0"/>
        <v>1</v>
      </c>
      <c r="AI15" s="16">
        <f t="shared" si="0"/>
        <v>1</v>
      </c>
      <c r="AJ15" s="16" t="str">
        <f t="shared" si="0"/>
        <v/>
      </c>
      <c r="AK15" s="16" t="str">
        <f t="shared" si="0"/>
        <v/>
      </c>
      <c r="AL15" s="16" t="str">
        <f t="shared" si="0"/>
        <v/>
      </c>
      <c r="AM15" s="16" t="str">
        <f t="shared" si="0"/>
        <v/>
      </c>
      <c r="AN15" s="16">
        <f t="shared" si="0"/>
        <v>1</v>
      </c>
      <c r="AO15" s="17" t="str">
        <f t="shared" si="0"/>
        <v/>
      </c>
      <c r="AP15" s="23">
        <f t="shared" si="24"/>
        <v>1</v>
      </c>
      <c r="AQ15" s="22">
        <f t="shared" si="1"/>
        <v>1</v>
      </c>
      <c r="AR15" s="22">
        <f t="shared" si="1"/>
        <v>1</v>
      </c>
      <c r="AS15" s="22" t="str">
        <f t="shared" si="1"/>
        <v/>
      </c>
      <c r="AT15" s="22">
        <f t="shared" si="1"/>
        <v>1</v>
      </c>
      <c r="AU15" s="22" t="str">
        <f t="shared" si="1"/>
        <v/>
      </c>
      <c r="AV15" s="22" t="str">
        <f t="shared" si="1"/>
        <v/>
      </c>
      <c r="AW15" s="22">
        <f t="shared" si="1"/>
        <v>1</v>
      </c>
      <c r="AX15" s="24" t="str">
        <f t="shared" si="1"/>
        <v/>
      </c>
      <c r="AY15" s="23">
        <f t="shared" si="25"/>
        <v>1</v>
      </c>
      <c r="AZ15" s="22">
        <f t="shared" si="2"/>
        <v>1</v>
      </c>
      <c r="BA15" s="22">
        <f t="shared" si="2"/>
        <v>1</v>
      </c>
      <c r="BB15" s="22" t="str">
        <f t="shared" si="2"/>
        <v/>
      </c>
      <c r="BC15" s="22">
        <f t="shared" si="2"/>
        <v>1</v>
      </c>
      <c r="BD15" s="22" t="str">
        <f t="shared" si="2"/>
        <v/>
      </c>
      <c r="BE15" s="22" t="str">
        <f t="shared" si="2"/>
        <v/>
      </c>
      <c r="BF15" s="22">
        <f t="shared" si="2"/>
        <v>1</v>
      </c>
      <c r="BG15" s="24" t="str">
        <f t="shared" si="2"/>
        <v/>
      </c>
      <c r="BH15" s="22" t="str">
        <f t="shared" si="26"/>
        <v>linReg</v>
      </c>
    </row>
    <row r="16" spans="1:60" x14ac:dyDescent="0.25">
      <c r="A16" t="s">
        <v>28</v>
      </c>
      <c r="B16" t="str">
        <f t="shared" si="3"/>
        <v>Cube</v>
      </c>
      <c r="C16" s="15">
        <v>24.417535826410699</v>
      </c>
      <c r="D16" s="16">
        <v>25.2065225009882</v>
      </c>
      <c r="E16" s="16">
        <v>24.469820346600699</v>
      </c>
      <c r="F16" s="16">
        <v>20.760821857833701</v>
      </c>
      <c r="G16" s="16">
        <v>31.025198718675799</v>
      </c>
      <c r="H16" s="16">
        <v>34.704908965870302</v>
      </c>
      <c r="I16" s="16">
        <v>20.145429589685602</v>
      </c>
      <c r="J16" s="16">
        <v>21.663040161132798</v>
      </c>
      <c r="K16" s="17">
        <v>33.685218811035199</v>
      </c>
      <c r="L16" s="3" t="s">
        <v>11</v>
      </c>
      <c r="M16">
        <v>23</v>
      </c>
      <c r="N16" s="1">
        <f t="shared" si="4"/>
        <v>1.417535826410699</v>
      </c>
      <c r="O16" s="1">
        <f t="shared" si="5"/>
        <v>2.2065225009881999</v>
      </c>
      <c r="P16" s="1">
        <f t="shared" si="6"/>
        <v>1.4698203466006987</v>
      </c>
      <c r="Q16" s="1">
        <f t="shared" si="7"/>
        <v>2.2391781421662991</v>
      </c>
      <c r="R16" s="1">
        <f t="shared" si="8"/>
        <v>8.0251987186757994</v>
      </c>
      <c r="S16" s="1">
        <f t="shared" si="9"/>
        <v>11.704908965870302</v>
      </c>
      <c r="T16" s="1">
        <f t="shared" si="10"/>
        <v>2.8545704103143983</v>
      </c>
      <c r="U16" s="1">
        <f t="shared" si="11"/>
        <v>1.3369598388672017</v>
      </c>
      <c r="V16" s="1">
        <f t="shared" si="12"/>
        <v>10.685218811035199</v>
      </c>
      <c r="W16" s="13">
        <f t="shared" si="13"/>
        <v>1.3369598388672017</v>
      </c>
      <c r="X16" s="8" t="str">
        <f t="shared" si="14"/>
        <v/>
      </c>
      <c r="Y16" s="9" t="str">
        <f t="shared" si="15"/>
        <v/>
      </c>
      <c r="Z16" s="9" t="str">
        <f t="shared" si="16"/>
        <v/>
      </c>
      <c r="AA16" s="9" t="str">
        <f t="shared" si="17"/>
        <v/>
      </c>
      <c r="AB16" s="9" t="str">
        <f t="shared" si="18"/>
        <v/>
      </c>
      <c r="AC16" s="9" t="str">
        <f t="shared" si="19"/>
        <v/>
      </c>
      <c r="AD16" s="9" t="str">
        <f t="shared" si="20"/>
        <v/>
      </c>
      <c r="AE16" s="9">
        <f t="shared" si="21"/>
        <v>1</v>
      </c>
      <c r="AF16" s="9" t="str">
        <f t="shared" si="22"/>
        <v/>
      </c>
      <c r="AG16" s="15">
        <f t="shared" si="23"/>
        <v>1</v>
      </c>
      <c r="AH16" s="16">
        <f t="shared" si="0"/>
        <v>1</v>
      </c>
      <c r="AI16" s="16">
        <f t="shared" si="0"/>
        <v>1</v>
      </c>
      <c r="AJ16" s="16">
        <f t="shared" si="0"/>
        <v>1</v>
      </c>
      <c r="AK16" s="16" t="str">
        <f t="shared" si="0"/>
        <v/>
      </c>
      <c r="AL16" s="16" t="str">
        <f t="shared" si="0"/>
        <v/>
      </c>
      <c r="AM16" s="16">
        <f t="shared" si="0"/>
        <v>1</v>
      </c>
      <c r="AN16" s="16">
        <f t="shared" si="0"/>
        <v>1</v>
      </c>
      <c r="AO16" s="17" t="str">
        <f t="shared" si="0"/>
        <v/>
      </c>
      <c r="AP16" s="23">
        <f t="shared" si="24"/>
        <v>1</v>
      </c>
      <c r="AQ16" s="22">
        <f t="shared" si="1"/>
        <v>1</v>
      </c>
      <c r="AR16" s="22">
        <f t="shared" si="1"/>
        <v>1</v>
      </c>
      <c r="AS16" s="22">
        <f t="shared" si="1"/>
        <v>1</v>
      </c>
      <c r="AT16" s="22">
        <f t="shared" si="1"/>
        <v>1</v>
      </c>
      <c r="AU16" s="22" t="str">
        <f t="shared" si="1"/>
        <v/>
      </c>
      <c r="AV16" s="22">
        <f t="shared" si="1"/>
        <v>1</v>
      </c>
      <c r="AW16" s="22">
        <f t="shared" si="1"/>
        <v>1</v>
      </c>
      <c r="AX16" s="24" t="str">
        <f t="shared" si="1"/>
        <v/>
      </c>
      <c r="AY16" s="23">
        <f t="shared" si="25"/>
        <v>1</v>
      </c>
      <c r="AZ16" s="22">
        <f t="shared" si="2"/>
        <v>1</v>
      </c>
      <c r="BA16" s="22">
        <f t="shared" si="2"/>
        <v>1</v>
      </c>
      <c r="BB16" s="22">
        <f t="shared" si="2"/>
        <v>1</v>
      </c>
      <c r="BC16" s="22">
        <f t="shared" si="2"/>
        <v>1</v>
      </c>
      <c r="BD16" s="22">
        <f t="shared" si="2"/>
        <v>1</v>
      </c>
      <c r="BE16" s="22">
        <f t="shared" si="2"/>
        <v>1</v>
      </c>
      <c r="BF16" s="22">
        <f t="shared" si="2"/>
        <v>1</v>
      </c>
      <c r="BG16" s="24">
        <f t="shared" si="2"/>
        <v>1</v>
      </c>
      <c r="BH16" s="22" t="str">
        <f t="shared" si="26"/>
        <v>Cube</v>
      </c>
    </row>
    <row r="17" spans="1:60" x14ac:dyDescent="0.25">
      <c r="A17" t="s">
        <v>62</v>
      </c>
      <c r="B17" t="str">
        <f t="shared" si="3"/>
        <v>Keras</v>
      </c>
      <c r="C17" s="15">
        <v>29.603268348598998</v>
      </c>
      <c r="D17" s="16">
        <v>28.660495387670402</v>
      </c>
      <c r="E17" s="16">
        <v>29.646447746479101</v>
      </c>
      <c r="F17" s="16">
        <v>27.161255449232701</v>
      </c>
      <c r="G17" s="16">
        <v>0.73724254394690902</v>
      </c>
      <c r="H17" s="16">
        <v>23.078318379356901</v>
      </c>
      <c r="I17" s="16">
        <v>21.7787271658427</v>
      </c>
      <c r="J17" s="16">
        <v>23.91383934021</v>
      </c>
      <c r="K17" s="17">
        <v>16.804765701293899</v>
      </c>
      <c r="L17" s="3" t="s">
        <v>11</v>
      </c>
      <c r="M17">
        <v>16</v>
      </c>
      <c r="N17" s="1">
        <f t="shared" si="4"/>
        <v>13.603268348598998</v>
      </c>
      <c r="O17" s="1">
        <f t="shared" si="5"/>
        <v>12.660495387670402</v>
      </c>
      <c r="P17" s="1">
        <f t="shared" si="6"/>
        <v>13.646447746479101</v>
      </c>
      <c r="Q17" s="1">
        <f t="shared" si="7"/>
        <v>11.161255449232701</v>
      </c>
      <c r="R17" s="1">
        <f t="shared" si="8"/>
        <v>15.262757456053091</v>
      </c>
      <c r="S17" s="1">
        <f t="shared" si="9"/>
        <v>7.0783183793569009</v>
      </c>
      <c r="T17" s="1">
        <f t="shared" si="10"/>
        <v>5.7787271658426995</v>
      </c>
      <c r="U17" s="1">
        <f t="shared" si="11"/>
        <v>7.91383934021</v>
      </c>
      <c r="V17" s="1">
        <f t="shared" si="12"/>
        <v>0.80476570129389913</v>
      </c>
      <c r="W17" s="13">
        <f t="shared" si="13"/>
        <v>0.80476570129389913</v>
      </c>
      <c r="X17" s="8" t="str">
        <f t="shared" si="14"/>
        <v/>
      </c>
      <c r="Y17" s="9" t="str">
        <f t="shared" si="15"/>
        <v/>
      </c>
      <c r="Z17" s="9" t="str">
        <f t="shared" si="16"/>
        <v/>
      </c>
      <c r="AA17" s="9" t="str">
        <f t="shared" si="17"/>
        <v/>
      </c>
      <c r="AB17" s="9" t="str">
        <f t="shared" si="18"/>
        <v/>
      </c>
      <c r="AC17" s="9" t="str">
        <f t="shared" si="19"/>
        <v/>
      </c>
      <c r="AD17" s="9" t="str">
        <f t="shared" si="20"/>
        <v/>
      </c>
      <c r="AE17" s="9" t="str">
        <f t="shared" si="21"/>
        <v/>
      </c>
      <c r="AF17" s="9">
        <f t="shared" si="22"/>
        <v>1</v>
      </c>
      <c r="AG17" s="15" t="str">
        <f t="shared" si="23"/>
        <v/>
      </c>
      <c r="AH17" s="16" t="str">
        <f t="shared" si="0"/>
        <v/>
      </c>
      <c r="AI17" s="16" t="str">
        <f t="shared" si="0"/>
        <v/>
      </c>
      <c r="AJ17" s="16" t="str">
        <f t="shared" si="0"/>
        <v/>
      </c>
      <c r="AK17" s="16" t="str">
        <f t="shared" si="0"/>
        <v/>
      </c>
      <c r="AL17" s="16" t="str">
        <f t="shared" si="0"/>
        <v/>
      </c>
      <c r="AM17" s="16" t="str">
        <f t="shared" si="0"/>
        <v/>
      </c>
      <c r="AN17" s="16" t="str">
        <f t="shared" si="0"/>
        <v/>
      </c>
      <c r="AO17" s="17">
        <f t="shared" si="0"/>
        <v>1</v>
      </c>
      <c r="AP17" s="23" t="str">
        <f t="shared" si="24"/>
        <v/>
      </c>
      <c r="AQ17" s="22" t="str">
        <f t="shared" si="1"/>
        <v/>
      </c>
      <c r="AR17" s="22" t="str">
        <f t="shared" si="1"/>
        <v/>
      </c>
      <c r="AS17" s="22" t="str">
        <f t="shared" si="1"/>
        <v/>
      </c>
      <c r="AT17" s="22" t="str">
        <f t="shared" si="1"/>
        <v/>
      </c>
      <c r="AU17" s="22">
        <f t="shared" si="1"/>
        <v>1</v>
      </c>
      <c r="AV17" s="22">
        <f t="shared" si="1"/>
        <v>1</v>
      </c>
      <c r="AW17" s="22">
        <f t="shared" si="1"/>
        <v>1</v>
      </c>
      <c r="AX17" s="24">
        <f t="shared" si="1"/>
        <v>1</v>
      </c>
      <c r="AY17" s="23">
        <f t="shared" si="25"/>
        <v>1</v>
      </c>
      <c r="AZ17" s="22">
        <f t="shared" si="2"/>
        <v>1</v>
      </c>
      <c r="BA17" s="22">
        <f t="shared" si="2"/>
        <v>1</v>
      </c>
      <c r="BB17" s="22">
        <f t="shared" si="2"/>
        <v>1</v>
      </c>
      <c r="BC17" s="22" t="str">
        <f t="shared" si="2"/>
        <v/>
      </c>
      <c r="BD17" s="22">
        <f t="shared" si="2"/>
        <v>1</v>
      </c>
      <c r="BE17" s="22">
        <f t="shared" si="2"/>
        <v>1</v>
      </c>
      <c r="BF17" s="22">
        <f t="shared" si="2"/>
        <v>1</v>
      </c>
      <c r="BG17" s="24">
        <f t="shared" si="2"/>
        <v>1</v>
      </c>
      <c r="BH17" s="22" t="str">
        <f t="shared" si="26"/>
        <v>Keras</v>
      </c>
    </row>
    <row r="18" spans="1:60" x14ac:dyDescent="0.25">
      <c r="A18" t="s">
        <v>29</v>
      </c>
      <c r="B18" t="str">
        <f t="shared" si="3"/>
        <v>linReg</v>
      </c>
      <c r="C18" s="15">
        <v>13.480666310881499</v>
      </c>
      <c r="D18" s="16">
        <v>15.720361474925401</v>
      </c>
      <c r="E18" s="16">
        <v>13.562296083711701</v>
      </c>
      <c r="F18" s="16">
        <v>26.896287927724099</v>
      </c>
      <c r="G18" s="16">
        <v>15.154988739816799</v>
      </c>
      <c r="H18" s="16">
        <v>18.5233392667934</v>
      </c>
      <c r="I18" s="16">
        <v>16.2373585810356</v>
      </c>
      <c r="J18" s="16">
        <v>6.1530394554138201</v>
      </c>
      <c r="K18" s="17">
        <v>22.337356567382798</v>
      </c>
      <c r="L18" s="3" t="s">
        <v>11</v>
      </c>
      <c r="M18">
        <v>12</v>
      </c>
      <c r="N18" s="1">
        <f t="shared" si="4"/>
        <v>1.4806663108814995</v>
      </c>
      <c r="O18" s="1">
        <f t="shared" si="5"/>
        <v>3.7203614749254008</v>
      </c>
      <c r="P18" s="1">
        <f t="shared" si="6"/>
        <v>1.5622960837117006</v>
      </c>
      <c r="Q18" s="1">
        <f t="shared" si="7"/>
        <v>14.896287927724099</v>
      </c>
      <c r="R18" s="1">
        <f t="shared" si="8"/>
        <v>3.1549887398167993</v>
      </c>
      <c r="S18" s="1">
        <f t="shared" si="9"/>
        <v>6.5233392667933998</v>
      </c>
      <c r="T18" s="1">
        <f t="shared" si="10"/>
        <v>4.2373585810356005</v>
      </c>
      <c r="U18" s="1">
        <f t="shared" si="11"/>
        <v>5.8469605445861799</v>
      </c>
      <c r="V18" s="1">
        <f t="shared" si="12"/>
        <v>10.337356567382798</v>
      </c>
      <c r="W18" s="13">
        <f t="shared" si="13"/>
        <v>1.4806663108814995</v>
      </c>
      <c r="X18" s="8">
        <f t="shared" si="14"/>
        <v>1</v>
      </c>
      <c r="Y18" s="9" t="str">
        <f t="shared" si="15"/>
        <v/>
      </c>
      <c r="Z18" s="9" t="str">
        <f t="shared" si="16"/>
        <v/>
      </c>
      <c r="AA18" s="9" t="str">
        <f t="shared" si="17"/>
        <v/>
      </c>
      <c r="AB18" s="9" t="str">
        <f t="shared" si="18"/>
        <v/>
      </c>
      <c r="AC18" s="9" t="str">
        <f t="shared" si="19"/>
        <v/>
      </c>
      <c r="AD18" s="9" t="str">
        <f t="shared" si="20"/>
        <v/>
      </c>
      <c r="AE18" s="9" t="str">
        <f t="shared" si="21"/>
        <v/>
      </c>
      <c r="AF18" s="9" t="str">
        <f t="shared" si="22"/>
        <v/>
      </c>
      <c r="AG18" s="15">
        <f t="shared" si="23"/>
        <v>1</v>
      </c>
      <c r="AH18" s="16">
        <f t="shared" si="23"/>
        <v>1</v>
      </c>
      <c r="AI18" s="16">
        <f t="shared" si="23"/>
        <v>1</v>
      </c>
      <c r="AJ18" s="16" t="str">
        <f t="shared" si="23"/>
        <v/>
      </c>
      <c r="AK18" s="16">
        <f t="shared" si="23"/>
        <v>1</v>
      </c>
      <c r="AL18" s="16" t="str">
        <f t="shared" si="23"/>
        <v/>
      </c>
      <c r="AM18" s="16">
        <f t="shared" si="23"/>
        <v>1</v>
      </c>
      <c r="AN18" s="16" t="str">
        <f t="shared" si="23"/>
        <v/>
      </c>
      <c r="AO18" s="17" t="str">
        <f t="shared" si="23"/>
        <v/>
      </c>
      <c r="AP18" s="23">
        <f t="shared" si="24"/>
        <v>1</v>
      </c>
      <c r="AQ18" s="22">
        <f t="shared" si="24"/>
        <v>1</v>
      </c>
      <c r="AR18" s="22">
        <f t="shared" si="24"/>
        <v>1</v>
      </c>
      <c r="AS18" s="22" t="str">
        <f t="shared" si="24"/>
        <v/>
      </c>
      <c r="AT18" s="22">
        <f t="shared" si="24"/>
        <v>1</v>
      </c>
      <c r="AU18" s="22">
        <f t="shared" si="24"/>
        <v>1</v>
      </c>
      <c r="AV18" s="22">
        <f t="shared" si="24"/>
        <v>1</v>
      </c>
      <c r="AW18" s="22">
        <f t="shared" si="24"/>
        <v>1</v>
      </c>
      <c r="AX18" s="24" t="str">
        <f t="shared" si="24"/>
        <v/>
      </c>
      <c r="AY18" s="23">
        <f t="shared" si="25"/>
        <v>1</v>
      </c>
      <c r="AZ18" s="22">
        <f t="shared" si="25"/>
        <v>1</v>
      </c>
      <c r="BA18" s="22">
        <f t="shared" si="25"/>
        <v>1</v>
      </c>
      <c r="BB18" s="22">
        <f t="shared" si="25"/>
        <v>1</v>
      </c>
      <c r="BC18" s="22">
        <f t="shared" si="25"/>
        <v>1</v>
      </c>
      <c r="BD18" s="22">
        <f t="shared" si="25"/>
        <v>1</v>
      </c>
      <c r="BE18" s="22">
        <f t="shared" si="25"/>
        <v>1</v>
      </c>
      <c r="BF18" s="22">
        <f t="shared" si="25"/>
        <v>1</v>
      </c>
      <c r="BG18" s="24">
        <f t="shared" si="25"/>
        <v>1</v>
      </c>
      <c r="BH18" s="22" t="str">
        <f t="shared" si="26"/>
        <v>linReg</v>
      </c>
    </row>
    <row r="19" spans="1:60" x14ac:dyDescent="0.25">
      <c r="A19" t="s">
        <v>30</v>
      </c>
      <c r="B19" t="str">
        <f t="shared" si="3"/>
        <v>Keras</v>
      </c>
      <c r="C19" s="15">
        <v>24.381877507312701</v>
      </c>
      <c r="D19" s="16">
        <v>24.740280334651899</v>
      </c>
      <c r="E19" s="16">
        <v>24.411728975586801</v>
      </c>
      <c r="F19" s="16">
        <v>24.3790964733919</v>
      </c>
      <c r="G19" s="16">
        <v>28.7491327190682</v>
      </c>
      <c r="H19" s="16">
        <v>28.676907771077399</v>
      </c>
      <c r="I19" s="16">
        <v>20.408971620756802</v>
      </c>
      <c r="J19" s="16">
        <v>19.445440292358398</v>
      </c>
      <c r="K19" s="17">
        <v>18.862480163574201</v>
      </c>
      <c r="L19" s="3" t="s">
        <v>11</v>
      </c>
      <c r="M19">
        <v>17.25</v>
      </c>
      <c r="N19" s="1">
        <f t="shared" si="4"/>
        <v>7.1318775073127014</v>
      </c>
      <c r="O19" s="1">
        <f t="shared" si="5"/>
        <v>7.4902803346518994</v>
      </c>
      <c r="P19" s="1">
        <f t="shared" si="6"/>
        <v>7.1617289755868008</v>
      </c>
      <c r="Q19" s="1">
        <f t="shared" si="7"/>
        <v>7.1290964733919004</v>
      </c>
      <c r="R19" s="1">
        <f t="shared" si="8"/>
        <v>11.4991327190682</v>
      </c>
      <c r="S19" s="1">
        <f t="shared" si="9"/>
        <v>11.426907771077399</v>
      </c>
      <c r="T19" s="1">
        <f t="shared" si="10"/>
        <v>3.1589716207568017</v>
      </c>
      <c r="U19" s="1">
        <f t="shared" si="11"/>
        <v>2.1954402923583984</v>
      </c>
      <c r="V19" s="1">
        <f t="shared" si="12"/>
        <v>1.612480163574201</v>
      </c>
      <c r="W19" s="13">
        <f t="shared" si="13"/>
        <v>1.612480163574201</v>
      </c>
      <c r="X19" s="8" t="str">
        <f t="shared" si="14"/>
        <v/>
      </c>
      <c r="Y19" s="9" t="str">
        <f t="shared" si="15"/>
        <v/>
      </c>
      <c r="Z19" s="9" t="str">
        <f t="shared" si="16"/>
        <v/>
      </c>
      <c r="AA19" s="9" t="str">
        <f t="shared" si="17"/>
        <v/>
      </c>
      <c r="AB19" s="9" t="str">
        <f t="shared" si="18"/>
        <v/>
      </c>
      <c r="AC19" s="9" t="str">
        <f t="shared" si="19"/>
        <v/>
      </c>
      <c r="AD19" s="9" t="str">
        <f t="shared" si="20"/>
        <v/>
      </c>
      <c r="AE19" s="9" t="str">
        <f t="shared" si="21"/>
        <v/>
      </c>
      <c r="AF19" s="9">
        <f t="shared" si="22"/>
        <v>1</v>
      </c>
      <c r="AG19" s="15" t="str">
        <f t="shared" si="23"/>
        <v/>
      </c>
      <c r="AH19" s="16" t="str">
        <f t="shared" si="23"/>
        <v/>
      </c>
      <c r="AI19" s="16" t="str">
        <f t="shared" si="23"/>
        <v/>
      </c>
      <c r="AJ19" s="16" t="str">
        <f t="shared" si="23"/>
        <v/>
      </c>
      <c r="AK19" s="16" t="str">
        <f t="shared" si="23"/>
        <v/>
      </c>
      <c r="AL19" s="16" t="str">
        <f t="shared" si="23"/>
        <v/>
      </c>
      <c r="AM19" s="16">
        <f t="shared" si="23"/>
        <v>1</v>
      </c>
      <c r="AN19" s="16">
        <f t="shared" si="23"/>
        <v>1</v>
      </c>
      <c r="AO19" s="17">
        <f t="shared" si="23"/>
        <v>1</v>
      </c>
      <c r="AP19" s="23">
        <f t="shared" si="24"/>
        <v>1</v>
      </c>
      <c r="AQ19" s="22">
        <f t="shared" si="24"/>
        <v>1</v>
      </c>
      <c r="AR19" s="22">
        <f t="shared" si="24"/>
        <v>1</v>
      </c>
      <c r="AS19" s="22">
        <f t="shared" si="24"/>
        <v>1</v>
      </c>
      <c r="AT19" s="22" t="str">
        <f t="shared" si="24"/>
        <v/>
      </c>
      <c r="AU19" s="22" t="str">
        <f t="shared" si="24"/>
        <v/>
      </c>
      <c r="AV19" s="22">
        <f t="shared" si="24"/>
        <v>1</v>
      </c>
      <c r="AW19" s="22">
        <f t="shared" si="24"/>
        <v>1</v>
      </c>
      <c r="AX19" s="24">
        <f t="shared" si="24"/>
        <v>1</v>
      </c>
      <c r="AY19" s="23">
        <f t="shared" si="25"/>
        <v>1</v>
      </c>
      <c r="AZ19" s="22">
        <f t="shared" si="25"/>
        <v>1</v>
      </c>
      <c r="BA19" s="22">
        <f t="shared" si="25"/>
        <v>1</v>
      </c>
      <c r="BB19" s="22">
        <f t="shared" si="25"/>
        <v>1</v>
      </c>
      <c r="BC19" s="22">
        <f t="shared" si="25"/>
        <v>1</v>
      </c>
      <c r="BD19" s="22">
        <f t="shared" si="25"/>
        <v>1</v>
      </c>
      <c r="BE19" s="22">
        <f t="shared" si="25"/>
        <v>1</v>
      </c>
      <c r="BF19" s="22">
        <f t="shared" si="25"/>
        <v>1</v>
      </c>
      <c r="BG19" s="24">
        <f t="shared" si="25"/>
        <v>1</v>
      </c>
      <c r="BH19" s="22" t="str">
        <f t="shared" si="26"/>
        <v>Keras</v>
      </c>
    </row>
    <row r="20" spans="1:60" x14ac:dyDescent="0.25">
      <c r="A20" t="s">
        <v>104</v>
      </c>
      <c r="B20" t="str">
        <f t="shared" si="3"/>
        <v/>
      </c>
      <c r="C20" s="15">
        <v>6.8898224016976304</v>
      </c>
      <c r="D20" s="16">
        <v>6.1350791425550897</v>
      </c>
      <c r="E20" s="16">
        <v>6.8266033504677299</v>
      </c>
      <c r="F20" s="16">
        <v>27.4262229707413</v>
      </c>
      <c r="G20" s="16">
        <v>7.0266269125753302</v>
      </c>
      <c r="H20" s="16">
        <v>19.659742424611899</v>
      </c>
      <c r="I20" s="16">
        <v>26.052073194661599</v>
      </c>
      <c r="J20" s="16">
        <v>31.576639175415</v>
      </c>
      <c r="K20" s="17">
        <v>27.797462463378899</v>
      </c>
      <c r="L20" s="3" t="s">
        <v>55</v>
      </c>
      <c r="M20">
        <v>4</v>
      </c>
      <c r="N20" s="1" t="str">
        <f t="shared" si="4"/>
        <v/>
      </c>
      <c r="O20" s="1" t="str">
        <f t="shared" si="5"/>
        <v/>
      </c>
      <c r="P20" s="1" t="str">
        <f t="shared" si="6"/>
        <v/>
      </c>
      <c r="Q20" s="1" t="str">
        <f t="shared" si="7"/>
        <v/>
      </c>
      <c r="R20" s="1" t="str">
        <f t="shared" si="8"/>
        <v/>
      </c>
      <c r="S20" s="1" t="str">
        <f t="shared" si="9"/>
        <v/>
      </c>
      <c r="T20" s="1" t="str">
        <f t="shared" si="10"/>
        <v/>
      </c>
      <c r="U20" s="1" t="str">
        <f t="shared" si="11"/>
        <v/>
      </c>
      <c r="V20" s="1" t="str">
        <f t="shared" si="12"/>
        <v/>
      </c>
      <c r="W20" s="13">
        <f t="shared" si="13"/>
        <v>0</v>
      </c>
      <c r="X20" s="8" t="str">
        <f t="shared" si="14"/>
        <v/>
      </c>
      <c r="Y20" s="9" t="str">
        <f t="shared" si="15"/>
        <v/>
      </c>
      <c r="Z20" s="9" t="str">
        <f t="shared" si="16"/>
        <v/>
      </c>
      <c r="AA20" s="9" t="str">
        <f t="shared" si="17"/>
        <v/>
      </c>
      <c r="AB20" s="9" t="str">
        <f t="shared" si="18"/>
        <v/>
      </c>
      <c r="AC20" s="9" t="str">
        <f t="shared" si="19"/>
        <v/>
      </c>
      <c r="AD20" s="9" t="str">
        <f t="shared" si="20"/>
        <v/>
      </c>
      <c r="AE20" s="9" t="str">
        <f t="shared" si="21"/>
        <v/>
      </c>
      <c r="AF20" s="9" t="str">
        <f t="shared" si="22"/>
        <v/>
      </c>
      <c r="AG20" s="15" t="str">
        <f t="shared" si="23"/>
        <v/>
      </c>
      <c r="AH20" s="16" t="str">
        <f t="shared" si="23"/>
        <v/>
      </c>
      <c r="AI20" s="16" t="str">
        <f t="shared" si="23"/>
        <v/>
      </c>
      <c r="AJ20" s="16" t="str">
        <f t="shared" si="23"/>
        <v/>
      </c>
      <c r="AK20" s="16" t="str">
        <f t="shared" si="23"/>
        <v/>
      </c>
      <c r="AL20" s="16" t="str">
        <f t="shared" si="23"/>
        <v/>
      </c>
      <c r="AM20" s="16" t="str">
        <f t="shared" si="23"/>
        <v/>
      </c>
      <c r="AN20" s="16" t="str">
        <f t="shared" si="23"/>
        <v/>
      </c>
      <c r="AO20" s="17" t="str">
        <f t="shared" si="23"/>
        <v/>
      </c>
      <c r="AP20" s="23" t="str">
        <f t="shared" si="24"/>
        <v/>
      </c>
      <c r="AQ20" s="22" t="str">
        <f t="shared" si="24"/>
        <v/>
      </c>
      <c r="AR20" s="22" t="str">
        <f t="shared" si="24"/>
        <v/>
      </c>
      <c r="AS20" s="22" t="str">
        <f t="shared" si="24"/>
        <v/>
      </c>
      <c r="AT20" s="22" t="str">
        <f t="shared" si="24"/>
        <v/>
      </c>
      <c r="AU20" s="22" t="str">
        <f t="shared" si="24"/>
        <v/>
      </c>
      <c r="AV20" s="22" t="str">
        <f t="shared" si="24"/>
        <v/>
      </c>
      <c r="AW20" s="22" t="str">
        <f t="shared" si="24"/>
        <v/>
      </c>
      <c r="AX20" s="24" t="str">
        <f t="shared" si="24"/>
        <v/>
      </c>
      <c r="AY20" s="23" t="str">
        <f t="shared" si="25"/>
        <v/>
      </c>
      <c r="AZ20" s="22" t="str">
        <f t="shared" si="25"/>
        <v/>
      </c>
      <c r="BA20" s="22" t="str">
        <f t="shared" si="25"/>
        <v/>
      </c>
      <c r="BB20" s="22" t="str">
        <f t="shared" si="25"/>
        <v/>
      </c>
      <c r="BC20" s="22" t="str">
        <f t="shared" si="25"/>
        <v/>
      </c>
      <c r="BD20" s="22" t="str">
        <f t="shared" si="25"/>
        <v/>
      </c>
      <c r="BE20" s="22" t="str">
        <f t="shared" si="25"/>
        <v/>
      </c>
      <c r="BF20" s="22" t="str">
        <f t="shared" si="25"/>
        <v/>
      </c>
      <c r="BG20" s="24" t="str">
        <f t="shared" si="25"/>
        <v/>
      </c>
      <c r="BH20" s="22">
        <f t="shared" si="26"/>
        <v>0</v>
      </c>
    </row>
    <row r="21" spans="1:60" x14ac:dyDescent="0.25">
      <c r="A21" t="s">
        <v>31</v>
      </c>
      <c r="B21" t="str">
        <f t="shared" si="3"/>
        <v>Keras</v>
      </c>
      <c r="C21" s="15">
        <v>36.3227853605569</v>
      </c>
      <c r="D21" s="16">
        <v>36.6184996547533</v>
      </c>
      <c r="E21" s="16">
        <v>36.360986766251003</v>
      </c>
      <c r="F21" s="16">
        <v>41.982553246907003</v>
      </c>
      <c r="G21" s="16">
        <v>38.537071256857502</v>
      </c>
      <c r="H21" s="16">
        <v>37.391073286551801</v>
      </c>
      <c r="I21" s="16">
        <v>30.2610366837215</v>
      </c>
      <c r="J21" s="16">
        <v>37.467041015625</v>
      </c>
      <c r="K21" s="17">
        <v>17.2745037078857</v>
      </c>
      <c r="L21" s="3" t="s">
        <v>11</v>
      </c>
      <c r="M21">
        <v>11.25</v>
      </c>
      <c r="N21" s="1">
        <f t="shared" si="4"/>
        <v>25.0727853605569</v>
      </c>
      <c r="O21" s="1">
        <f t="shared" si="5"/>
        <v>25.3684996547533</v>
      </c>
      <c r="P21" s="1">
        <f t="shared" si="6"/>
        <v>25.110986766251003</v>
      </c>
      <c r="Q21" s="1">
        <f t="shared" si="7"/>
        <v>30.732553246907003</v>
      </c>
      <c r="R21" s="1">
        <f t="shared" si="8"/>
        <v>27.287071256857502</v>
      </c>
      <c r="S21" s="1">
        <f t="shared" si="9"/>
        <v>26.141073286551801</v>
      </c>
      <c r="T21" s="1">
        <f t="shared" si="10"/>
        <v>19.0110366837215</v>
      </c>
      <c r="U21" s="1">
        <f t="shared" si="11"/>
        <v>26.217041015625</v>
      </c>
      <c r="V21" s="1">
        <f t="shared" si="12"/>
        <v>6.0245037078856996</v>
      </c>
      <c r="W21" s="13">
        <f t="shared" si="13"/>
        <v>6.0245037078856996</v>
      </c>
      <c r="X21" s="8" t="str">
        <f t="shared" si="14"/>
        <v/>
      </c>
      <c r="Y21" s="9" t="str">
        <f t="shared" si="15"/>
        <v/>
      </c>
      <c r="Z21" s="9" t="str">
        <f t="shared" si="16"/>
        <v/>
      </c>
      <c r="AA21" s="9" t="str">
        <f t="shared" si="17"/>
        <v/>
      </c>
      <c r="AB21" s="9" t="str">
        <f t="shared" si="18"/>
        <v/>
      </c>
      <c r="AC21" s="9" t="str">
        <f t="shared" si="19"/>
        <v/>
      </c>
      <c r="AD21" s="9" t="str">
        <f t="shared" si="20"/>
        <v/>
      </c>
      <c r="AE21" s="9" t="str">
        <f t="shared" si="21"/>
        <v/>
      </c>
      <c r="AF21" s="9">
        <f t="shared" si="22"/>
        <v>1</v>
      </c>
      <c r="AG21" s="15" t="str">
        <f t="shared" si="23"/>
        <v/>
      </c>
      <c r="AH21" s="16" t="str">
        <f t="shared" si="23"/>
        <v/>
      </c>
      <c r="AI21" s="16" t="str">
        <f t="shared" si="23"/>
        <v/>
      </c>
      <c r="AJ21" s="16" t="str">
        <f t="shared" si="23"/>
        <v/>
      </c>
      <c r="AK21" s="16" t="str">
        <f t="shared" si="23"/>
        <v/>
      </c>
      <c r="AL21" s="16" t="str">
        <f t="shared" si="23"/>
        <v/>
      </c>
      <c r="AM21" s="16" t="str">
        <f t="shared" si="23"/>
        <v/>
      </c>
      <c r="AN21" s="16" t="str">
        <f t="shared" si="23"/>
        <v/>
      </c>
      <c r="AO21" s="17" t="str">
        <f t="shared" si="23"/>
        <v/>
      </c>
      <c r="AP21" s="23" t="str">
        <f t="shared" si="24"/>
        <v/>
      </c>
      <c r="AQ21" s="22" t="str">
        <f t="shared" si="24"/>
        <v/>
      </c>
      <c r="AR21" s="22" t="str">
        <f t="shared" si="24"/>
        <v/>
      </c>
      <c r="AS21" s="22" t="str">
        <f t="shared" si="24"/>
        <v/>
      </c>
      <c r="AT21" s="22" t="str">
        <f t="shared" si="24"/>
        <v/>
      </c>
      <c r="AU21" s="22" t="str">
        <f t="shared" si="24"/>
        <v/>
      </c>
      <c r="AV21" s="22" t="str">
        <f t="shared" si="24"/>
        <v/>
      </c>
      <c r="AW21" s="22" t="str">
        <f t="shared" si="24"/>
        <v/>
      </c>
      <c r="AX21" s="24">
        <f t="shared" si="24"/>
        <v>1</v>
      </c>
      <c r="AY21" s="23" t="str">
        <f t="shared" si="25"/>
        <v/>
      </c>
      <c r="AZ21" s="22" t="str">
        <f t="shared" si="25"/>
        <v/>
      </c>
      <c r="BA21" s="22" t="str">
        <f t="shared" si="25"/>
        <v/>
      </c>
      <c r="BB21" s="22" t="str">
        <f t="shared" si="25"/>
        <v/>
      </c>
      <c r="BC21" s="22" t="str">
        <f t="shared" si="25"/>
        <v/>
      </c>
      <c r="BD21" s="22" t="str">
        <f t="shared" si="25"/>
        <v/>
      </c>
      <c r="BE21" s="22" t="str">
        <f t="shared" si="25"/>
        <v/>
      </c>
      <c r="BF21" s="22" t="str">
        <f t="shared" si="25"/>
        <v/>
      </c>
      <c r="BG21" s="24">
        <f t="shared" si="25"/>
        <v>1</v>
      </c>
      <c r="BH21" s="22" t="str">
        <f t="shared" si="26"/>
        <v>Keras</v>
      </c>
    </row>
    <row r="22" spans="1:60" x14ac:dyDescent="0.25">
      <c r="A22" t="s">
        <v>33</v>
      </c>
      <c r="B22" t="str">
        <f t="shared" si="3"/>
        <v>pls</v>
      </c>
      <c r="C22" s="15">
        <v>33.1081266908229</v>
      </c>
      <c r="D22" s="16">
        <v>33.277607876647998</v>
      </c>
      <c r="E22" s="16">
        <v>33.176472395924002</v>
      </c>
      <c r="F22" s="16">
        <v>38.663669711566499</v>
      </c>
      <c r="G22" s="16">
        <v>39.936962535231203</v>
      </c>
      <c r="H22" s="16">
        <v>38.429868075666299</v>
      </c>
      <c r="I22" s="16">
        <v>40.885315335304298</v>
      </c>
      <c r="J22" s="16">
        <v>39.867042541503899</v>
      </c>
      <c r="K22" s="17">
        <v>36.217517852783203</v>
      </c>
      <c r="L22" s="3" t="s">
        <v>11</v>
      </c>
      <c r="M22">
        <v>33.25</v>
      </c>
      <c r="N22" s="1">
        <f t="shared" si="4"/>
        <v>0.14187330917710028</v>
      </c>
      <c r="O22" s="1">
        <f t="shared" si="5"/>
        <v>2.7607876647998353E-2</v>
      </c>
      <c r="P22" s="1">
        <f t="shared" si="6"/>
        <v>7.3527604075998454E-2</v>
      </c>
      <c r="Q22" s="1">
        <f t="shared" si="7"/>
        <v>5.4136697115664987</v>
      </c>
      <c r="R22" s="1">
        <f t="shared" si="8"/>
        <v>6.6869625352312028</v>
      </c>
      <c r="S22" s="1">
        <f t="shared" si="9"/>
        <v>5.1798680756662989</v>
      </c>
      <c r="T22" s="1">
        <f t="shared" si="10"/>
        <v>7.6353153353042984</v>
      </c>
      <c r="U22" s="1">
        <f t="shared" si="11"/>
        <v>6.6170425415038991</v>
      </c>
      <c r="V22" s="1">
        <f>IF(L22="Running",ABS(M22-K22),"")</f>
        <v>2.9675178527832031</v>
      </c>
      <c r="W22" s="13">
        <f t="shared" si="13"/>
        <v>2.7607876647998353E-2</v>
      </c>
      <c r="X22" s="8" t="str">
        <f t="shared" si="14"/>
        <v/>
      </c>
      <c r="Y22" s="9">
        <f t="shared" si="15"/>
        <v>1</v>
      </c>
      <c r="Z22" s="9" t="str">
        <f t="shared" si="16"/>
        <v/>
      </c>
      <c r="AA22" s="9" t="str">
        <f t="shared" si="17"/>
        <v/>
      </c>
      <c r="AB22" s="9" t="str">
        <f t="shared" si="18"/>
        <v/>
      </c>
      <c r="AC22" s="9" t="str">
        <f t="shared" si="19"/>
        <v/>
      </c>
      <c r="AD22" s="9" t="str">
        <f t="shared" si="20"/>
        <v/>
      </c>
      <c r="AE22" s="9" t="str">
        <f t="shared" si="21"/>
        <v/>
      </c>
      <c r="AF22" s="9" t="str">
        <f t="shared" si="22"/>
        <v/>
      </c>
      <c r="AG22" s="15">
        <f t="shared" si="23"/>
        <v>1</v>
      </c>
      <c r="AH22" s="16">
        <f t="shared" si="23"/>
        <v>1</v>
      </c>
      <c r="AI22" s="16">
        <f t="shared" si="23"/>
        <v>1</v>
      </c>
      <c r="AJ22" s="16" t="str">
        <f t="shared" si="23"/>
        <v/>
      </c>
      <c r="AK22" s="16" t="str">
        <f t="shared" si="23"/>
        <v/>
      </c>
      <c r="AL22" s="16" t="str">
        <f t="shared" si="23"/>
        <v/>
      </c>
      <c r="AM22" s="16" t="str">
        <f t="shared" si="23"/>
        <v/>
      </c>
      <c r="AN22" s="16" t="str">
        <f t="shared" si="23"/>
        <v/>
      </c>
      <c r="AO22" s="17">
        <f t="shared" si="23"/>
        <v>1</v>
      </c>
      <c r="AP22" s="23">
        <f t="shared" si="24"/>
        <v>1</v>
      </c>
      <c r="AQ22" s="22">
        <f t="shared" si="24"/>
        <v>1</v>
      </c>
      <c r="AR22" s="22">
        <f t="shared" si="24"/>
        <v>1</v>
      </c>
      <c r="AS22" s="22">
        <f t="shared" si="24"/>
        <v>1</v>
      </c>
      <c r="AT22" s="22">
        <f t="shared" si="24"/>
        <v>1</v>
      </c>
      <c r="AU22" s="22">
        <f t="shared" si="24"/>
        <v>1</v>
      </c>
      <c r="AV22" s="22">
        <f t="shared" si="24"/>
        <v>1</v>
      </c>
      <c r="AW22" s="22">
        <f t="shared" si="24"/>
        <v>1</v>
      </c>
      <c r="AX22" s="24">
        <f t="shared" si="24"/>
        <v>1</v>
      </c>
      <c r="AY22" s="23">
        <f t="shared" si="25"/>
        <v>1</v>
      </c>
      <c r="AZ22" s="22">
        <f t="shared" si="25"/>
        <v>1</v>
      </c>
      <c r="BA22" s="22">
        <f t="shared" si="25"/>
        <v>1</v>
      </c>
      <c r="BB22" s="22">
        <f t="shared" si="25"/>
        <v>1</v>
      </c>
      <c r="BC22" s="22">
        <f t="shared" si="25"/>
        <v>1</v>
      </c>
      <c r="BD22" s="22">
        <f t="shared" si="25"/>
        <v>1</v>
      </c>
      <c r="BE22" s="22">
        <f t="shared" si="25"/>
        <v>1</v>
      </c>
      <c r="BF22" s="22">
        <f t="shared" si="25"/>
        <v>1</v>
      </c>
      <c r="BG22" s="24">
        <f t="shared" si="25"/>
        <v>1</v>
      </c>
      <c r="BH22" s="22" t="str">
        <f t="shared" si="26"/>
        <v>pls</v>
      </c>
    </row>
    <row r="23" spans="1:60" x14ac:dyDescent="0.25">
      <c r="A23" t="s">
        <v>34</v>
      </c>
      <c r="B23" t="str">
        <f t="shared" si="3"/>
        <v>gbm</v>
      </c>
      <c r="C23" s="15">
        <v>22.958438822145599</v>
      </c>
      <c r="D23" s="16">
        <v>23.340935882918799</v>
      </c>
      <c r="E23" s="16">
        <v>22.978013121291799</v>
      </c>
      <c r="F23" s="16">
        <v>26.101385363198101</v>
      </c>
      <c r="G23" s="16">
        <v>26.4273327632202</v>
      </c>
      <c r="H23" s="16">
        <v>28.923290657555601</v>
      </c>
      <c r="I23" s="16">
        <v>20.651110689425099</v>
      </c>
      <c r="J23" s="16">
        <v>21.5106391906738</v>
      </c>
      <c r="K23" s="17">
        <v>24.798503875732401</v>
      </c>
      <c r="L23" s="3" t="s">
        <v>11</v>
      </c>
      <c r="M23">
        <v>20.5</v>
      </c>
      <c r="N23" s="1">
        <f t="shared" si="4"/>
        <v>2.4584388221455988</v>
      </c>
      <c r="O23" s="1">
        <f t="shared" si="5"/>
        <v>2.8409358829187994</v>
      </c>
      <c r="P23" s="1">
        <f t="shared" si="6"/>
        <v>2.4780131212917986</v>
      </c>
      <c r="Q23" s="1">
        <f t="shared" si="7"/>
        <v>5.6013853631981014</v>
      </c>
      <c r="R23" s="1">
        <f t="shared" si="8"/>
        <v>5.9273327632201998</v>
      </c>
      <c r="S23" s="1">
        <f t="shared" si="9"/>
        <v>8.4232906575556008</v>
      </c>
      <c r="T23" s="1">
        <f t="shared" si="10"/>
        <v>0.15111068942509931</v>
      </c>
      <c r="U23" s="1">
        <f t="shared" si="11"/>
        <v>1.0106391906737997</v>
      </c>
      <c r="V23" s="1">
        <f t="shared" si="12"/>
        <v>4.2985038757324006</v>
      </c>
      <c r="W23" s="13">
        <f t="shared" si="13"/>
        <v>0.15111068942509931</v>
      </c>
      <c r="X23" s="8" t="str">
        <f t="shared" si="14"/>
        <v/>
      </c>
      <c r="Y23" s="9" t="str">
        <f t="shared" si="15"/>
        <v/>
      </c>
      <c r="Z23" s="9" t="str">
        <f t="shared" si="16"/>
        <v/>
      </c>
      <c r="AA23" s="9" t="str">
        <f t="shared" si="17"/>
        <v/>
      </c>
      <c r="AB23" s="9" t="str">
        <f t="shared" si="18"/>
        <v/>
      </c>
      <c r="AC23" s="9" t="str">
        <f t="shared" si="19"/>
        <v/>
      </c>
      <c r="AD23" s="9">
        <f t="shared" si="20"/>
        <v>1</v>
      </c>
      <c r="AE23" s="9" t="str">
        <f t="shared" si="21"/>
        <v/>
      </c>
      <c r="AF23" s="9" t="str">
        <f t="shared" si="22"/>
        <v/>
      </c>
      <c r="AG23" s="15">
        <f t="shared" si="23"/>
        <v>1</v>
      </c>
      <c r="AH23" s="16">
        <f t="shared" si="23"/>
        <v>1</v>
      </c>
      <c r="AI23" s="16">
        <f t="shared" si="23"/>
        <v>1</v>
      </c>
      <c r="AJ23" s="16" t="str">
        <f t="shared" si="23"/>
        <v/>
      </c>
      <c r="AK23" s="16" t="str">
        <f t="shared" si="23"/>
        <v/>
      </c>
      <c r="AL23" s="16" t="str">
        <f t="shared" si="23"/>
        <v/>
      </c>
      <c r="AM23" s="16">
        <f t="shared" si="23"/>
        <v>1</v>
      </c>
      <c r="AN23" s="16">
        <f t="shared" si="23"/>
        <v>1</v>
      </c>
      <c r="AO23" s="17">
        <f t="shared" si="23"/>
        <v>1</v>
      </c>
      <c r="AP23" s="23">
        <f t="shared" si="24"/>
        <v>1</v>
      </c>
      <c r="AQ23" s="22">
        <f t="shared" si="24"/>
        <v>1</v>
      </c>
      <c r="AR23" s="22">
        <f t="shared" si="24"/>
        <v>1</v>
      </c>
      <c r="AS23" s="22">
        <f t="shared" si="24"/>
        <v>1</v>
      </c>
      <c r="AT23" s="22">
        <f t="shared" si="24"/>
        <v>1</v>
      </c>
      <c r="AU23" s="22">
        <f t="shared" si="24"/>
        <v>1</v>
      </c>
      <c r="AV23" s="22">
        <f t="shared" si="24"/>
        <v>1</v>
      </c>
      <c r="AW23" s="22">
        <f t="shared" si="24"/>
        <v>1</v>
      </c>
      <c r="AX23" s="24">
        <f t="shared" si="24"/>
        <v>1</v>
      </c>
      <c r="AY23" s="23">
        <f t="shared" si="25"/>
        <v>1</v>
      </c>
      <c r="AZ23" s="22">
        <f t="shared" si="25"/>
        <v>1</v>
      </c>
      <c r="BA23" s="22">
        <f t="shared" si="25"/>
        <v>1</v>
      </c>
      <c r="BB23" s="22">
        <f t="shared" si="25"/>
        <v>1</v>
      </c>
      <c r="BC23" s="22">
        <f t="shared" si="25"/>
        <v>1</v>
      </c>
      <c r="BD23" s="22">
        <f t="shared" si="25"/>
        <v>1</v>
      </c>
      <c r="BE23" s="22">
        <f t="shared" si="25"/>
        <v>1</v>
      </c>
      <c r="BF23" s="22">
        <f t="shared" si="25"/>
        <v>1</v>
      </c>
      <c r="BG23" s="24">
        <f t="shared" si="25"/>
        <v>1</v>
      </c>
      <c r="BH23" s="22" t="str">
        <f t="shared" si="26"/>
        <v>gbm</v>
      </c>
    </row>
    <row r="24" spans="1:60" x14ac:dyDescent="0.25">
      <c r="A24" t="s">
        <v>35</v>
      </c>
      <c r="B24" t="str">
        <f t="shared" si="3"/>
        <v>Keras</v>
      </c>
      <c r="C24" s="15">
        <v>73.187056978919998</v>
      </c>
      <c r="D24" s="16">
        <v>72.869373868398895</v>
      </c>
      <c r="E24" s="16">
        <v>72.394768740887301</v>
      </c>
      <c r="F24" s="16">
        <v>71.638972120773403</v>
      </c>
      <c r="G24" s="16">
        <v>66.511077851445705</v>
      </c>
      <c r="H24" s="16">
        <v>55.461125576385498</v>
      </c>
      <c r="I24" s="16">
        <v>36.641979390346698</v>
      </c>
      <c r="J24" s="16">
        <v>38.324638366699197</v>
      </c>
      <c r="K24" s="17">
        <v>81.422477722167997</v>
      </c>
      <c r="L24" s="3" t="s">
        <v>11</v>
      </c>
      <c r="M24">
        <v>107.5</v>
      </c>
      <c r="N24" s="1">
        <f t="shared" si="4"/>
        <v>34.312943021080002</v>
      </c>
      <c r="O24" s="1">
        <f t="shared" si="5"/>
        <v>34.630626131601105</v>
      </c>
      <c r="P24" s="1">
        <f t="shared" si="6"/>
        <v>35.105231259112699</v>
      </c>
      <c r="Q24" s="1">
        <f t="shared" si="7"/>
        <v>35.861027879226597</v>
      </c>
      <c r="R24" s="1">
        <f t="shared" si="8"/>
        <v>40.988922148554295</v>
      </c>
      <c r="S24" s="1">
        <f t="shared" si="9"/>
        <v>52.038874423614502</v>
      </c>
      <c r="T24" s="1">
        <f t="shared" si="10"/>
        <v>70.858020609653295</v>
      </c>
      <c r="U24" s="1">
        <f t="shared" si="11"/>
        <v>69.17536163330081</v>
      </c>
      <c r="V24" s="1">
        <f t="shared" si="12"/>
        <v>26.077522277832003</v>
      </c>
      <c r="W24" s="13">
        <f t="shared" si="13"/>
        <v>26.077522277832003</v>
      </c>
      <c r="X24" s="8" t="str">
        <f t="shared" si="14"/>
        <v/>
      </c>
      <c r="Y24" s="9" t="str">
        <f t="shared" si="15"/>
        <v/>
      </c>
      <c r="Z24" s="9" t="str">
        <f t="shared" si="16"/>
        <v/>
      </c>
      <c r="AA24" s="9" t="str">
        <f t="shared" si="17"/>
        <v/>
      </c>
      <c r="AB24" s="9" t="str">
        <f t="shared" si="18"/>
        <v/>
      </c>
      <c r="AC24" s="9" t="str">
        <f t="shared" si="19"/>
        <v/>
      </c>
      <c r="AD24" s="9" t="str">
        <f t="shared" si="20"/>
        <v/>
      </c>
      <c r="AE24" s="9" t="str">
        <f t="shared" si="21"/>
        <v/>
      </c>
      <c r="AF24" s="9">
        <f t="shared" si="22"/>
        <v>1</v>
      </c>
      <c r="AG24" s="15" t="str">
        <f t="shared" si="23"/>
        <v/>
      </c>
      <c r="AH24" s="16" t="str">
        <f t="shared" si="23"/>
        <v/>
      </c>
      <c r="AI24" s="16" t="str">
        <f t="shared" si="23"/>
        <v/>
      </c>
      <c r="AJ24" s="16" t="str">
        <f t="shared" si="23"/>
        <v/>
      </c>
      <c r="AK24" s="16" t="str">
        <f t="shared" si="23"/>
        <v/>
      </c>
      <c r="AL24" s="16" t="str">
        <f t="shared" si="23"/>
        <v/>
      </c>
      <c r="AM24" s="16" t="str">
        <f t="shared" si="23"/>
        <v/>
      </c>
      <c r="AN24" s="16" t="str">
        <f t="shared" si="23"/>
        <v/>
      </c>
      <c r="AO24" s="17" t="str">
        <f t="shared" si="23"/>
        <v/>
      </c>
      <c r="AP24" s="23" t="str">
        <f t="shared" si="24"/>
        <v/>
      </c>
      <c r="AQ24" s="22" t="str">
        <f t="shared" si="24"/>
        <v/>
      </c>
      <c r="AR24" s="22" t="str">
        <f t="shared" si="24"/>
        <v/>
      </c>
      <c r="AS24" s="22" t="str">
        <f t="shared" si="24"/>
        <v/>
      </c>
      <c r="AT24" s="22" t="str">
        <f t="shared" si="24"/>
        <v/>
      </c>
      <c r="AU24" s="22" t="str">
        <f t="shared" si="24"/>
        <v/>
      </c>
      <c r="AV24" s="22" t="str">
        <f t="shared" si="24"/>
        <v/>
      </c>
      <c r="AW24" s="22" t="str">
        <f t="shared" si="24"/>
        <v/>
      </c>
      <c r="AX24" s="24" t="str">
        <f t="shared" si="24"/>
        <v/>
      </c>
      <c r="AY24" s="23" t="str">
        <f t="shared" si="25"/>
        <v/>
      </c>
      <c r="AZ24" s="22" t="str">
        <f t="shared" si="25"/>
        <v/>
      </c>
      <c r="BA24" s="22" t="str">
        <f t="shared" si="25"/>
        <v/>
      </c>
      <c r="BB24" s="22" t="str">
        <f t="shared" si="25"/>
        <v/>
      </c>
      <c r="BC24" s="22" t="str">
        <f t="shared" si="25"/>
        <v/>
      </c>
      <c r="BD24" s="22" t="str">
        <f t="shared" si="25"/>
        <v/>
      </c>
      <c r="BE24" s="22" t="str">
        <f t="shared" si="25"/>
        <v/>
      </c>
      <c r="BF24" s="22" t="str">
        <f t="shared" si="25"/>
        <v/>
      </c>
      <c r="BG24" s="24" t="str">
        <f t="shared" si="25"/>
        <v/>
      </c>
      <c r="BH24" s="22" t="str">
        <f t="shared" si="26"/>
        <v>Keras</v>
      </c>
    </row>
    <row r="25" spans="1:60" x14ac:dyDescent="0.25">
      <c r="A25" t="s">
        <v>36</v>
      </c>
      <c r="B25" t="str">
        <f t="shared" si="3"/>
        <v>svm</v>
      </c>
      <c r="C25" s="15">
        <v>39.974173696067297</v>
      </c>
      <c r="D25" s="16">
        <v>40.247585602520999</v>
      </c>
      <c r="E25" s="16">
        <v>40.000744550274</v>
      </c>
      <c r="F25" s="16">
        <v>39.302645349646802</v>
      </c>
      <c r="G25" s="16">
        <v>45.243521502543899</v>
      </c>
      <c r="H25" s="16">
        <v>36.740985319279503</v>
      </c>
      <c r="I25" s="16">
        <v>30.914015266227398</v>
      </c>
      <c r="J25" s="16">
        <v>41.028240203857401</v>
      </c>
      <c r="K25" s="17">
        <v>31.729320526123001</v>
      </c>
      <c r="L25" s="3" t="s">
        <v>11</v>
      </c>
      <c r="M25">
        <v>44.5</v>
      </c>
      <c r="N25" s="1">
        <f t="shared" si="4"/>
        <v>4.5258263039327034</v>
      </c>
      <c r="O25" s="1">
        <f t="shared" si="5"/>
        <v>4.2524143974790007</v>
      </c>
      <c r="P25" s="1">
        <f t="shared" si="6"/>
        <v>4.4992554497260002</v>
      </c>
      <c r="Q25" s="1">
        <f t="shared" si="7"/>
        <v>5.1973546503531978</v>
      </c>
      <c r="R25" s="1">
        <f t="shared" si="8"/>
        <v>0.74352150254389926</v>
      </c>
      <c r="S25" s="1">
        <f t="shared" si="9"/>
        <v>7.7590146807204974</v>
      </c>
      <c r="T25" s="1">
        <f t="shared" si="10"/>
        <v>13.585984733772602</v>
      </c>
      <c r="U25" s="1">
        <f t="shared" si="11"/>
        <v>3.4717597961425994</v>
      </c>
      <c r="V25" s="1">
        <f t="shared" si="12"/>
        <v>12.770679473876999</v>
      </c>
      <c r="W25" s="13">
        <f t="shared" si="13"/>
        <v>0.74352150254389926</v>
      </c>
      <c r="X25" s="8" t="str">
        <f t="shared" si="14"/>
        <v/>
      </c>
      <c r="Y25" s="9" t="str">
        <f t="shared" si="15"/>
        <v/>
      </c>
      <c r="Z25" s="9" t="str">
        <f t="shared" si="16"/>
        <v/>
      </c>
      <c r="AA25" s="9" t="str">
        <f t="shared" si="17"/>
        <v/>
      </c>
      <c r="AB25" s="9">
        <f t="shared" si="18"/>
        <v>1</v>
      </c>
      <c r="AC25" s="9" t="str">
        <f t="shared" si="19"/>
        <v/>
      </c>
      <c r="AD25" s="9" t="str">
        <f t="shared" si="20"/>
        <v/>
      </c>
      <c r="AE25" s="9" t="str">
        <f t="shared" si="21"/>
        <v/>
      </c>
      <c r="AF25" s="9" t="str">
        <f t="shared" si="22"/>
        <v/>
      </c>
      <c r="AG25" s="15">
        <f t="shared" si="23"/>
        <v>1</v>
      </c>
      <c r="AH25" s="16">
        <f t="shared" si="23"/>
        <v>1</v>
      </c>
      <c r="AI25" s="16">
        <f t="shared" si="23"/>
        <v>1</v>
      </c>
      <c r="AJ25" s="16" t="str">
        <f t="shared" si="23"/>
        <v/>
      </c>
      <c r="AK25" s="16">
        <f t="shared" si="23"/>
        <v>1</v>
      </c>
      <c r="AL25" s="16" t="str">
        <f t="shared" si="23"/>
        <v/>
      </c>
      <c r="AM25" s="16" t="str">
        <f t="shared" si="23"/>
        <v/>
      </c>
      <c r="AN25" s="16">
        <f t="shared" si="23"/>
        <v>1</v>
      </c>
      <c r="AO25" s="17" t="str">
        <f t="shared" si="23"/>
        <v/>
      </c>
      <c r="AP25" s="23">
        <f t="shared" si="24"/>
        <v>1</v>
      </c>
      <c r="AQ25" s="22">
        <f t="shared" si="24"/>
        <v>1</v>
      </c>
      <c r="AR25" s="22">
        <f t="shared" si="24"/>
        <v>1</v>
      </c>
      <c r="AS25" s="22">
        <f t="shared" si="24"/>
        <v>1</v>
      </c>
      <c r="AT25" s="22">
        <f t="shared" si="24"/>
        <v>1</v>
      </c>
      <c r="AU25" s="22">
        <f t="shared" si="24"/>
        <v>1</v>
      </c>
      <c r="AV25" s="22" t="str">
        <f t="shared" si="24"/>
        <v/>
      </c>
      <c r="AW25" s="22">
        <f t="shared" si="24"/>
        <v>1</v>
      </c>
      <c r="AX25" s="24" t="str">
        <f t="shared" si="24"/>
        <v/>
      </c>
      <c r="AY25" s="23">
        <f t="shared" si="25"/>
        <v>1</v>
      </c>
      <c r="AZ25" s="22">
        <f t="shared" si="25"/>
        <v>1</v>
      </c>
      <c r="BA25" s="22">
        <f t="shared" si="25"/>
        <v>1</v>
      </c>
      <c r="BB25" s="22">
        <f t="shared" si="25"/>
        <v>1</v>
      </c>
      <c r="BC25" s="22">
        <f t="shared" si="25"/>
        <v>1</v>
      </c>
      <c r="BD25" s="22">
        <f t="shared" si="25"/>
        <v>1</v>
      </c>
      <c r="BE25" s="22">
        <f t="shared" si="25"/>
        <v>1</v>
      </c>
      <c r="BF25" s="22">
        <f t="shared" si="25"/>
        <v>1</v>
      </c>
      <c r="BG25" s="24">
        <f t="shared" si="25"/>
        <v>1</v>
      </c>
      <c r="BH25" s="22" t="str">
        <f t="shared" si="26"/>
        <v>svm</v>
      </c>
    </row>
    <row r="26" spans="1:60" x14ac:dyDescent="0.25">
      <c r="A26" t="s">
        <v>37</v>
      </c>
      <c r="B26" t="str">
        <f t="shared" si="3"/>
        <v>Cube</v>
      </c>
      <c r="C26" s="15">
        <v>72.315681760247102</v>
      </c>
      <c r="D26" s="16">
        <v>72.829231953416397</v>
      </c>
      <c r="E26" s="16">
        <v>72.369147219555501</v>
      </c>
      <c r="F26" s="16">
        <v>84.456573910417006</v>
      </c>
      <c r="G26" s="16">
        <v>59.268981705202997</v>
      </c>
      <c r="H26" s="16">
        <v>69.207771717652506</v>
      </c>
      <c r="I26" s="16">
        <v>82.771232722861001</v>
      </c>
      <c r="J26" s="16">
        <v>65.522239685058594</v>
      </c>
      <c r="K26" s="17">
        <v>46.312908172607401</v>
      </c>
      <c r="L26" s="3" t="s">
        <v>11</v>
      </c>
      <c r="M26">
        <v>63</v>
      </c>
      <c r="N26" s="1">
        <f t="shared" si="4"/>
        <v>9.3156817602471023</v>
      </c>
      <c r="O26" s="1">
        <f t="shared" si="5"/>
        <v>9.8292319534163965</v>
      </c>
      <c r="P26" s="1">
        <f t="shared" si="6"/>
        <v>9.3691472195555008</v>
      </c>
      <c r="Q26" s="1">
        <f t="shared" si="7"/>
        <v>21.456573910417006</v>
      </c>
      <c r="R26" s="1">
        <f t="shared" si="8"/>
        <v>3.7310182947970034</v>
      </c>
      <c r="S26" s="1">
        <f t="shared" si="9"/>
        <v>6.2077717176525056</v>
      </c>
      <c r="T26" s="1">
        <f t="shared" si="10"/>
        <v>19.771232722861001</v>
      </c>
      <c r="U26" s="1">
        <f t="shared" si="11"/>
        <v>2.5222396850585938</v>
      </c>
      <c r="V26" s="1">
        <f t="shared" si="12"/>
        <v>16.687091827392599</v>
      </c>
      <c r="W26" s="13">
        <f t="shared" si="13"/>
        <v>2.5222396850585938</v>
      </c>
      <c r="X26" s="8" t="str">
        <f t="shared" si="14"/>
        <v/>
      </c>
      <c r="Y26" s="9" t="str">
        <f t="shared" si="15"/>
        <v/>
      </c>
      <c r="Z26" s="9" t="str">
        <f t="shared" si="16"/>
        <v/>
      </c>
      <c r="AA26" s="9" t="str">
        <f t="shared" si="17"/>
        <v/>
      </c>
      <c r="AB26" s="9" t="str">
        <f t="shared" si="18"/>
        <v/>
      </c>
      <c r="AC26" s="9" t="str">
        <f t="shared" si="19"/>
        <v/>
      </c>
      <c r="AD26" s="9" t="str">
        <f t="shared" si="20"/>
        <v/>
      </c>
      <c r="AE26" s="9">
        <f t="shared" si="21"/>
        <v>1</v>
      </c>
      <c r="AF26" s="9" t="str">
        <f t="shared" si="22"/>
        <v/>
      </c>
      <c r="AG26" s="15" t="str">
        <f t="shared" si="23"/>
        <v/>
      </c>
      <c r="AH26" s="16" t="str">
        <f t="shared" si="23"/>
        <v/>
      </c>
      <c r="AI26" s="16" t="str">
        <f t="shared" si="23"/>
        <v/>
      </c>
      <c r="AJ26" s="16" t="str">
        <f t="shared" si="23"/>
        <v/>
      </c>
      <c r="AK26" s="16">
        <f t="shared" si="23"/>
        <v>1</v>
      </c>
      <c r="AL26" s="16" t="str">
        <f t="shared" si="23"/>
        <v/>
      </c>
      <c r="AM26" s="16" t="str">
        <f t="shared" si="23"/>
        <v/>
      </c>
      <c r="AN26" s="16">
        <f t="shared" si="23"/>
        <v>1</v>
      </c>
      <c r="AO26" s="17" t="str">
        <f t="shared" si="23"/>
        <v/>
      </c>
      <c r="AP26" s="23">
        <f t="shared" si="24"/>
        <v>1</v>
      </c>
      <c r="AQ26" s="22">
        <f t="shared" si="24"/>
        <v>1</v>
      </c>
      <c r="AR26" s="22">
        <f t="shared" si="24"/>
        <v>1</v>
      </c>
      <c r="AS26" s="22" t="str">
        <f t="shared" si="24"/>
        <v/>
      </c>
      <c r="AT26" s="22">
        <f t="shared" si="24"/>
        <v>1</v>
      </c>
      <c r="AU26" s="22">
        <f t="shared" si="24"/>
        <v>1</v>
      </c>
      <c r="AV26" s="22" t="str">
        <f t="shared" si="24"/>
        <v/>
      </c>
      <c r="AW26" s="22">
        <f t="shared" si="24"/>
        <v>1</v>
      </c>
      <c r="AX26" s="24" t="str">
        <f t="shared" si="24"/>
        <v/>
      </c>
      <c r="AY26" s="23">
        <f t="shared" si="25"/>
        <v>1</v>
      </c>
      <c r="AZ26" s="22">
        <f t="shared" si="25"/>
        <v>1</v>
      </c>
      <c r="BA26" s="22">
        <f t="shared" si="25"/>
        <v>1</v>
      </c>
      <c r="BB26" s="22" t="str">
        <f t="shared" si="25"/>
        <v/>
      </c>
      <c r="BC26" s="22">
        <f t="shared" si="25"/>
        <v>1</v>
      </c>
      <c r="BD26" s="22">
        <f t="shared" si="25"/>
        <v>1</v>
      </c>
      <c r="BE26" s="22" t="str">
        <f t="shared" si="25"/>
        <v/>
      </c>
      <c r="BF26" s="22">
        <f t="shared" si="25"/>
        <v>1</v>
      </c>
      <c r="BG26" s="24" t="str">
        <f t="shared" si="25"/>
        <v/>
      </c>
      <c r="BH26" s="22" t="str">
        <f t="shared" si="26"/>
        <v>Cube</v>
      </c>
    </row>
    <row r="27" spans="1:60" x14ac:dyDescent="0.25">
      <c r="A27" t="s">
        <v>38</v>
      </c>
      <c r="B27" t="str">
        <f t="shared" si="3"/>
        <v>Keras</v>
      </c>
      <c r="C27" s="15">
        <v>48.638432151166697</v>
      </c>
      <c r="D27" s="16">
        <v>49.039116956522498</v>
      </c>
      <c r="E27" s="16">
        <v>48.629555194133097</v>
      </c>
      <c r="F27" s="16">
        <v>50.4714017963231</v>
      </c>
      <c r="G27" s="16">
        <v>45.706714145907902</v>
      </c>
      <c r="H27" s="16">
        <v>44.923121284095899</v>
      </c>
      <c r="I27" s="16">
        <v>39.601021411988299</v>
      </c>
      <c r="J27" s="16">
        <v>42.306240081787102</v>
      </c>
      <c r="K27" s="17">
        <v>34.264194488525398</v>
      </c>
      <c r="L27" s="3" t="s">
        <v>11</v>
      </c>
      <c r="M27">
        <v>30.5</v>
      </c>
      <c r="N27" s="1">
        <f t="shared" si="4"/>
        <v>18.138432151166697</v>
      </c>
      <c r="O27" s="1">
        <f t="shared" si="5"/>
        <v>18.539116956522498</v>
      </c>
      <c r="P27" s="1">
        <f t="shared" si="6"/>
        <v>18.129555194133097</v>
      </c>
      <c r="Q27" s="1">
        <f t="shared" si="7"/>
        <v>19.9714017963231</v>
      </c>
      <c r="R27" s="1">
        <f t="shared" si="8"/>
        <v>15.206714145907902</v>
      </c>
      <c r="S27" s="1">
        <f t="shared" si="9"/>
        <v>14.423121284095899</v>
      </c>
      <c r="T27" s="1">
        <f t="shared" si="10"/>
        <v>9.1010214119882988</v>
      </c>
      <c r="U27" s="1">
        <f t="shared" si="11"/>
        <v>11.806240081787102</v>
      </c>
      <c r="V27" s="1">
        <f t="shared" si="12"/>
        <v>3.7641944885253977</v>
      </c>
      <c r="W27" s="13">
        <f t="shared" si="13"/>
        <v>3.7641944885253977</v>
      </c>
      <c r="X27" s="8" t="str">
        <f t="shared" si="14"/>
        <v/>
      </c>
      <c r="Y27" s="9" t="str">
        <f t="shared" si="15"/>
        <v/>
      </c>
      <c r="Z27" s="9" t="str">
        <f t="shared" si="16"/>
        <v/>
      </c>
      <c r="AA27" s="9" t="str">
        <f t="shared" si="17"/>
        <v/>
      </c>
      <c r="AB27" s="9" t="str">
        <f t="shared" si="18"/>
        <v/>
      </c>
      <c r="AC27" s="9" t="str">
        <f t="shared" si="19"/>
        <v/>
      </c>
      <c r="AD27" s="9" t="str">
        <f t="shared" si="20"/>
        <v/>
      </c>
      <c r="AE27" s="9" t="str">
        <f t="shared" si="21"/>
        <v/>
      </c>
      <c r="AF27" s="9">
        <f t="shared" si="22"/>
        <v>1</v>
      </c>
      <c r="AG27" s="15" t="str">
        <f t="shared" si="23"/>
        <v/>
      </c>
      <c r="AH27" s="16" t="str">
        <f t="shared" si="23"/>
        <v/>
      </c>
      <c r="AI27" s="16" t="str">
        <f t="shared" si="23"/>
        <v/>
      </c>
      <c r="AJ27" s="16" t="str">
        <f t="shared" si="23"/>
        <v/>
      </c>
      <c r="AK27" s="16" t="str">
        <f t="shared" si="23"/>
        <v/>
      </c>
      <c r="AL27" s="16" t="str">
        <f t="shared" si="23"/>
        <v/>
      </c>
      <c r="AM27" s="16" t="str">
        <f t="shared" si="23"/>
        <v/>
      </c>
      <c r="AN27" s="16" t="str">
        <f t="shared" si="23"/>
        <v/>
      </c>
      <c r="AO27" s="17">
        <f t="shared" si="23"/>
        <v>1</v>
      </c>
      <c r="AP27" s="23" t="str">
        <f t="shared" si="24"/>
        <v/>
      </c>
      <c r="AQ27" s="22" t="str">
        <f t="shared" si="24"/>
        <v/>
      </c>
      <c r="AR27" s="22" t="str">
        <f t="shared" si="24"/>
        <v/>
      </c>
      <c r="AS27" s="22" t="str">
        <f t="shared" si="24"/>
        <v/>
      </c>
      <c r="AT27" s="22" t="str">
        <f t="shared" si="24"/>
        <v/>
      </c>
      <c r="AU27" s="22" t="str">
        <f t="shared" si="24"/>
        <v/>
      </c>
      <c r="AV27" s="22">
        <f t="shared" si="24"/>
        <v>1</v>
      </c>
      <c r="AW27" s="22" t="str">
        <f t="shared" si="24"/>
        <v/>
      </c>
      <c r="AX27" s="24">
        <f t="shared" si="24"/>
        <v>1</v>
      </c>
      <c r="AY27" s="23" t="str">
        <f t="shared" si="25"/>
        <v/>
      </c>
      <c r="AZ27" s="22" t="str">
        <f t="shared" si="25"/>
        <v/>
      </c>
      <c r="BA27" s="22" t="str">
        <f t="shared" si="25"/>
        <v/>
      </c>
      <c r="BB27" s="22" t="str">
        <f t="shared" si="25"/>
        <v/>
      </c>
      <c r="BC27" s="22" t="str">
        <f t="shared" si="25"/>
        <v/>
      </c>
      <c r="BD27" s="22">
        <f t="shared" si="25"/>
        <v>1</v>
      </c>
      <c r="BE27" s="22">
        <f t="shared" si="25"/>
        <v>1</v>
      </c>
      <c r="BF27" s="22">
        <f t="shared" si="25"/>
        <v>1</v>
      </c>
      <c r="BG27" s="24">
        <f t="shared" si="25"/>
        <v>1</v>
      </c>
      <c r="BH27" s="22" t="str">
        <f t="shared" si="26"/>
        <v>Keras</v>
      </c>
    </row>
    <row r="28" spans="1:60" x14ac:dyDescent="0.25">
      <c r="A28" t="s">
        <v>39</v>
      </c>
      <c r="B28" t="str">
        <f t="shared" si="3"/>
        <v>Keras</v>
      </c>
      <c r="C28" s="15">
        <v>15.018578906891801</v>
      </c>
      <c r="D28" s="16">
        <v>15.4331960741504</v>
      </c>
      <c r="E28" s="16">
        <v>15.0567915305444</v>
      </c>
      <c r="F28" s="16">
        <v>26.4988366454612</v>
      </c>
      <c r="G28" s="16">
        <v>10.637761109021501</v>
      </c>
      <c r="H28" s="16">
        <v>19.983528741245401</v>
      </c>
      <c r="I28" s="16">
        <v>19.7153114852137</v>
      </c>
      <c r="J28" s="16">
        <v>22.411840438842798</v>
      </c>
      <c r="K28" s="17">
        <v>16.723630905151399</v>
      </c>
      <c r="L28" s="3" t="s">
        <v>11</v>
      </c>
      <c r="M28">
        <v>17</v>
      </c>
      <c r="N28" s="1">
        <f t="shared" si="4"/>
        <v>1.9814210931081995</v>
      </c>
      <c r="O28" s="1">
        <f t="shared" si="5"/>
        <v>1.5668039258495998</v>
      </c>
      <c r="P28" s="1">
        <f t="shared" si="6"/>
        <v>1.9432084694556</v>
      </c>
      <c r="Q28" s="1">
        <f t="shared" si="7"/>
        <v>9.4988366454611999</v>
      </c>
      <c r="R28" s="1">
        <f t="shared" si="8"/>
        <v>6.3622388909784995</v>
      </c>
      <c r="S28" s="1">
        <f t="shared" si="9"/>
        <v>2.9835287412454008</v>
      </c>
      <c r="T28" s="1">
        <f t="shared" si="10"/>
        <v>2.7153114852137001</v>
      </c>
      <c r="U28" s="1">
        <f t="shared" si="11"/>
        <v>5.4118404388427983</v>
      </c>
      <c r="V28" s="1">
        <f t="shared" si="12"/>
        <v>0.27636909484860084</v>
      </c>
      <c r="W28" s="13">
        <f t="shared" si="13"/>
        <v>0.27636909484860084</v>
      </c>
      <c r="X28" s="8" t="str">
        <f t="shared" si="14"/>
        <v/>
      </c>
      <c r="Y28" s="9" t="str">
        <f t="shared" si="15"/>
        <v/>
      </c>
      <c r="Z28" s="9" t="str">
        <f t="shared" si="16"/>
        <v/>
      </c>
      <c r="AA28" s="9" t="str">
        <f t="shared" si="17"/>
        <v/>
      </c>
      <c r="AB28" s="9" t="str">
        <f t="shared" si="18"/>
        <v/>
      </c>
      <c r="AC28" s="9" t="str">
        <f t="shared" si="19"/>
        <v/>
      </c>
      <c r="AD28" s="9" t="str">
        <f t="shared" si="20"/>
        <v/>
      </c>
      <c r="AE28" s="9" t="str">
        <f t="shared" si="21"/>
        <v/>
      </c>
      <c r="AF28" s="9">
        <f t="shared" si="22"/>
        <v>1</v>
      </c>
      <c r="AG28" s="15">
        <f t="shared" si="23"/>
        <v>1</v>
      </c>
      <c r="AH28" s="16">
        <f t="shared" si="23"/>
        <v>1</v>
      </c>
      <c r="AI28" s="16">
        <f t="shared" si="23"/>
        <v>1</v>
      </c>
      <c r="AJ28" s="16" t="str">
        <f t="shared" si="23"/>
        <v/>
      </c>
      <c r="AK28" s="16" t="str">
        <f t="shared" si="23"/>
        <v/>
      </c>
      <c r="AL28" s="16">
        <f t="shared" si="23"/>
        <v>1</v>
      </c>
      <c r="AM28" s="16">
        <f t="shared" si="23"/>
        <v>1</v>
      </c>
      <c r="AN28" s="16" t="str">
        <f t="shared" si="23"/>
        <v/>
      </c>
      <c r="AO28" s="17">
        <f t="shared" si="23"/>
        <v>1</v>
      </c>
      <c r="AP28" s="23">
        <f t="shared" si="24"/>
        <v>1</v>
      </c>
      <c r="AQ28" s="22">
        <f t="shared" si="24"/>
        <v>1</v>
      </c>
      <c r="AR28" s="22">
        <f t="shared" si="24"/>
        <v>1</v>
      </c>
      <c r="AS28" s="22">
        <f t="shared" si="24"/>
        <v>1</v>
      </c>
      <c r="AT28" s="22">
        <f t="shared" si="24"/>
        <v>1</v>
      </c>
      <c r="AU28" s="22">
        <f t="shared" si="24"/>
        <v>1</v>
      </c>
      <c r="AV28" s="22">
        <f t="shared" si="24"/>
        <v>1</v>
      </c>
      <c r="AW28" s="22">
        <f t="shared" si="24"/>
        <v>1</v>
      </c>
      <c r="AX28" s="24">
        <f t="shared" si="24"/>
        <v>1</v>
      </c>
      <c r="AY28" s="23">
        <f t="shared" si="25"/>
        <v>1</v>
      </c>
      <c r="AZ28" s="22">
        <f t="shared" si="25"/>
        <v>1</v>
      </c>
      <c r="BA28" s="22">
        <f t="shared" si="25"/>
        <v>1</v>
      </c>
      <c r="BB28" s="22">
        <f t="shared" si="25"/>
        <v>1</v>
      </c>
      <c r="BC28" s="22">
        <f t="shared" si="25"/>
        <v>1</v>
      </c>
      <c r="BD28" s="22">
        <f t="shared" si="25"/>
        <v>1</v>
      </c>
      <c r="BE28" s="22">
        <f t="shared" si="25"/>
        <v>1</v>
      </c>
      <c r="BF28" s="22">
        <f t="shared" si="25"/>
        <v>1</v>
      </c>
      <c r="BG28" s="24">
        <f t="shared" si="25"/>
        <v>1</v>
      </c>
      <c r="BH28" s="22" t="str">
        <f t="shared" si="26"/>
        <v>Keras</v>
      </c>
    </row>
    <row r="29" spans="1:60" x14ac:dyDescent="0.25">
      <c r="A29" t="s">
        <v>40</v>
      </c>
      <c r="B29" t="str">
        <f t="shared" si="3"/>
        <v>Keras</v>
      </c>
      <c r="C29" s="15">
        <v>54.784437055174898</v>
      </c>
      <c r="D29" s="16">
        <v>55.475191827350301</v>
      </c>
      <c r="E29" s="16">
        <v>54.8153177429433</v>
      </c>
      <c r="F29" s="16">
        <v>54.030093005864899</v>
      </c>
      <c r="G29" s="16">
        <v>55.110326925385301</v>
      </c>
      <c r="H29" s="16">
        <v>50.990784851052403</v>
      </c>
      <c r="I29" s="16">
        <v>48.082236795183199</v>
      </c>
      <c r="J29" s="16">
        <v>54.964241027832003</v>
      </c>
      <c r="K29" s="17">
        <v>36.5107612609863</v>
      </c>
      <c r="L29" s="3" t="s">
        <v>11</v>
      </c>
      <c r="M29">
        <v>34.25</v>
      </c>
      <c r="N29" s="1">
        <f t="shared" si="4"/>
        <v>20.534437055174898</v>
      </c>
      <c r="O29" s="1">
        <f t="shared" si="5"/>
        <v>21.225191827350301</v>
      </c>
      <c r="P29" s="1">
        <f t="shared" si="6"/>
        <v>20.5653177429433</v>
      </c>
      <c r="Q29" s="1">
        <f t="shared" si="7"/>
        <v>19.780093005864899</v>
      </c>
      <c r="R29" s="1">
        <f t="shared" si="8"/>
        <v>20.860326925385301</v>
      </c>
      <c r="S29" s="1">
        <f t="shared" si="9"/>
        <v>16.740784851052403</v>
      </c>
      <c r="T29" s="1">
        <f t="shared" si="10"/>
        <v>13.832236795183199</v>
      </c>
      <c r="U29" s="1">
        <f t="shared" si="11"/>
        <v>20.714241027832003</v>
      </c>
      <c r="V29" s="1">
        <f t="shared" si="12"/>
        <v>2.2607612609862997</v>
      </c>
      <c r="W29" s="13">
        <f t="shared" si="13"/>
        <v>2.2607612609862997</v>
      </c>
      <c r="X29" s="8" t="str">
        <f t="shared" si="14"/>
        <v/>
      </c>
      <c r="Y29" s="9" t="str">
        <f t="shared" si="15"/>
        <v/>
      </c>
      <c r="Z29" s="9" t="str">
        <f t="shared" si="16"/>
        <v/>
      </c>
      <c r="AA29" s="9" t="str">
        <f t="shared" si="17"/>
        <v/>
      </c>
      <c r="AB29" s="9" t="str">
        <f t="shared" si="18"/>
        <v/>
      </c>
      <c r="AC29" s="9" t="str">
        <f t="shared" si="19"/>
        <v/>
      </c>
      <c r="AD29" s="9" t="str">
        <f t="shared" si="20"/>
        <v/>
      </c>
      <c r="AE29" s="9" t="str">
        <f t="shared" si="21"/>
        <v/>
      </c>
      <c r="AF29" s="9">
        <f t="shared" si="22"/>
        <v>1</v>
      </c>
      <c r="AG29" s="15" t="str">
        <f t="shared" si="23"/>
        <v/>
      </c>
      <c r="AH29" s="16" t="str">
        <f t="shared" si="23"/>
        <v/>
      </c>
      <c r="AI29" s="16" t="str">
        <f t="shared" si="23"/>
        <v/>
      </c>
      <c r="AJ29" s="16" t="str">
        <f t="shared" si="23"/>
        <v/>
      </c>
      <c r="AK29" s="16" t="str">
        <f t="shared" si="23"/>
        <v/>
      </c>
      <c r="AL29" s="16" t="str">
        <f t="shared" si="23"/>
        <v/>
      </c>
      <c r="AM29" s="16" t="str">
        <f t="shared" si="23"/>
        <v/>
      </c>
      <c r="AN29" s="16" t="str">
        <f t="shared" si="23"/>
        <v/>
      </c>
      <c r="AO29" s="17">
        <f t="shared" si="23"/>
        <v>1</v>
      </c>
      <c r="AP29" s="23" t="str">
        <f t="shared" si="24"/>
        <v/>
      </c>
      <c r="AQ29" s="22" t="str">
        <f t="shared" si="24"/>
        <v/>
      </c>
      <c r="AR29" s="22" t="str">
        <f t="shared" si="24"/>
        <v/>
      </c>
      <c r="AS29" s="22" t="str">
        <f t="shared" si="24"/>
        <v/>
      </c>
      <c r="AT29" s="22" t="str">
        <f t="shared" si="24"/>
        <v/>
      </c>
      <c r="AU29" s="22" t="str">
        <f t="shared" si="24"/>
        <v/>
      </c>
      <c r="AV29" s="22" t="str">
        <f t="shared" si="24"/>
        <v/>
      </c>
      <c r="AW29" s="22" t="str">
        <f t="shared" si="24"/>
        <v/>
      </c>
      <c r="AX29" s="24">
        <f t="shared" si="24"/>
        <v>1</v>
      </c>
      <c r="AY29" s="23" t="str">
        <f t="shared" si="25"/>
        <v/>
      </c>
      <c r="AZ29" s="22" t="str">
        <f t="shared" si="25"/>
        <v/>
      </c>
      <c r="BA29" s="22" t="str">
        <f t="shared" si="25"/>
        <v/>
      </c>
      <c r="BB29" s="22" t="str">
        <f t="shared" si="25"/>
        <v/>
      </c>
      <c r="BC29" s="22" t="str">
        <f t="shared" si="25"/>
        <v/>
      </c>
      <c r="BD29" s="22" t="str">
        <f t="shared" si="25"/>
        <v/>
      </c>
      <c r="BE29" s="22">
        <f t="shared" si="25"/>
        <v>1</v>
      </c>
      <c r="BF29" s="22" t="str">
        <f t="shared" si="25"/>
        <v/>
      </c>
      <c r="BG29" s="24">
        <f t="shared" si="25"/>
        <v>1</v>
      </c>
      <c r="BH29" s="22" t="str">
        <f t="shared" si="26"/>
        <v>Keras</v>
      </c>
    </row>
    <row r="30" spans="1:60" x14ac:dyDescent="0.25">
      <c r="A30" t="s">
        <v>41</v>
      </c>
      <c r="B30" t="str">
        <f t="shared" si="3"/>
        <v>Keras</v>
      </c>
      <c r="C30" s="15">
        <v>17.314960858140399</v>
      </c>
      <c r="D30" s="16">
        <v>17.5132409341673</v>
      </c>
      <c r="E30" s="16">
        <v>17.374646009010799</v>
      </c>
      <c r="F30" s="16">
        <v>22.170673072560799</v>
      </c>
      <c r="G30" s="16">
        <v>11.687474748590899</v>
      </c>
      <c r="H30" s="16">
        <v>18.3116011093372</v>
      </c>
      <c r="I30" s="16">
        <v>21.534016389552399</v>
      </c>
      <c r="J30" s="16">
        <v>18.395439147949201</v>
      </c>
      <c r="K30" s="17">
        <v>26.6717529296875</v>
      </c>
      <c r="L30" s="3" t="s">
        <v>11</v>
      </c>
      <c r="M30">
        <v>26</v>
      </c>
      <c r="N30" s="1">
        <f t="shared" si="4"/>
        <v>8.6850391418596011</v>
      </c>
      <c r="O30" s="1">
        <f t="shared" si="5"/>
        <v>8.4867590658327003</v>
      </c>
      <c r="P30" s="1">
        <f t="shared" si="6"/>
        <v>8.6253539909892005</v>
      </c>
      <c r="Q30" s="1">
        <f t="shared" si="7"/>
        <v>3.829326927439201</v>
      </c>
      <c r="R30" s="1">
        <f t="shared" si="8"/>
        <v>14.312525251409101</v>
      </c>
      <c r="S30" s="1">
        <f t="shared" si="9"/>
        <v>7.6883988906627998</v>
      </c>
      <c r="T30" s="1">
        <f t="shared" si="10"/>
        <v>4.4659836104476014</v>
      </c>
      <c r="U30" s="1">
        <f t="shared" si="11"/>
        <v>7.604560852050799</v>
      </c>
      <c r="V30" s="1">
        <f t="shared" si="12"/>
        <v>0.6717529296875</v>
      </c>
      <c r="W30" s="13">
        <f t="shared" si="13"/>
        <v>0.6717529296875</v>
      </c>
      <c r="X30" s="8" t="str">
        <f t="shared" si="14"/>
        <v/>
      </c>
      <c r="Y30" s="9" t="str">
        <f t="shared" si="15"/>
        <v/>
      </c>
      <c r="Z30" s="9" t="str">
        <f t="shared" si="16"/>
        <v/>
      </c>
      <c r="AA30" s="9" t="str">
        <f t="shared" si="17"/>
        <v/>
      </c>
      <c r="AB30" s="9" t="str">
        <f t="shared" si="18"/>
        <v/>
      </c>
      <c r="AC30" s="9" t="str">
        <f t="shared" si="19"/>
        <v/>
      </c>
      <c r="AD30" s="9" t="str">
        <f t="shared" si="20"/>
        <v/>
      </c>
      <c r="AE30" s="9" t="str">
        <f t="shared" si="21"/>
        <v/>
      </c>
      <c r="AF30" s="9">
        <f t="shared" si="22"/>
        <v>1</v>
      </c>
      <c r="AG30" s="15" t="str">
        <f t="shared" si="23"/>
        <v/>
      </c>
      <c r="AH30" s="16" t="str">
        <f t="shared" si="23"/>
        <v/>
      </c>
      <c r="AI30" s="16" t="str">
        <f t="shared" si="23"/>
        <v/>
      </c>
      <c r="AJ30" s="16">
        <f t="shared" si="23"/>
        <v>1</v>
      </c>
      <c r="AK30" s="16" t="str">
        <f t="shared" si="23"/>
        <v/>
      </c>
      <c r="AL30" s="16" t="str">
        <f t="shared" si="23"/>
        <v/>
      </c>
      <c r="AM30" s="16">
        <f t="shared" si="23"/>
        <v>1</v>
      </c>
      <c r="AN30" s="16" t="str">
        <f t="shared" si="23"/>
        <v/>
      </c>
      <c r="AO30" s="17">
        <f t="shared" si="23"/>
        <v>1</v>
      </c>
      <c r="AP30" s="23">
        <f t="shared" si="24"/>
        <v>1</v>
      </c>
      <c r="AQ30" s="22">
        <f t="shared" si="24"/>
        <v>1</v>
      </c>
      <c r="AR30" s="22">
        <f t="shared" si="24"/>
        <v>1</v>
      </c>
      <c r="AS30" s="22">
        <f t="shared" si="24"/>
        <v>1</v>
      </c>
      <c r="AT30" s="22" t="str">
        <f t="shared" si="24"/>
        <v/>
      </c>
      <c r="AU30" s="22">
        <f t="shared" si="24"/>
        <v>1</v>
      </c>
      <c r="AV30" s="22">
        <f t="shared" si="24"/>
        <v>1</v>
      </c>
      <c r="AW30" s="22">
        <f t="shared" si="24"/>
        <v>1</v>
      </c>
      <c r="AX30" s="24">
        <f t="shared" si="24"/>
        <v>1</v>
      </c>
      <c r="AY30" s="23">
        <f t="shared" si="25"/>
        <v>1</v>
      </c>
      <c r="AZ30" s="22">
        <f t="shared" si="25"/>
        <v>1</v>
      </c>
      <c r="BA30" s="22">
        <f t="shared" si="25"/>
        <v>1</v>
      </c>
      <c r="BB30" s="22">
        <f t="shared" si="25"/>
        <v>1</v>
      </c>
      <c r="BC30" s="22">
        <f t="shared" si="25"/>
        <v>1</v>
      </c>
      <c r="BD30" s="22">
        <f t="shared" si="25"/>
        <v>1</v>
      </c>
      <c r="BE30" s="22">
        <f t="shared" si="25"/>
        <v>1</v>
      </c>
      <c r="BF30" s="22">
        <f t="shared" si="25"/>
        <v>1</v>
      </c>
      <c r="BG30" s="24">
        <f t="shared" si="25"/>
        <v>1</v>
      </c>
      <c r="BH30" s="22" t="str">
        <f t="shared" si="26"/>
        <v>Keras</v>
      </c>
    </row>
    <row r="31" spans="1:60" x14ac:dyDescent="0.25">
      <c r="A31" t="s">
        <v>42</v>
      </c>
      <c r="B31" t="str">
        <f t="shared" si="3"/>
        <v>Cube</v>
      </c>
      <c r="C31" s="15">
        <v>21.656462280094299</v>
      </c>
      <c r="D31" s="16">
        <v>21.9870715727142</v>
      </c>
      <c r="E31" s="16">
        <v>21.6893180547513</v>
      </c>
      <c r="F31" s="16">
        <v>24.907463711860402</v>
      </c>
      <c r="G31" s="16">
        <v>22.298070245467098</v>
      </c>
      <c r="H31" s="16">
        <v>26.447409987029499</v>
      </c>
      <c r="I31" s="16">
        <v>24.615227185520599</v>
      </c>
      <c r="J31" s="16">
        <v>22.3750400543213</v>
      </c>
      <c r="K31" s="17">
        <v>30.6089973449707</v>
      </c>
      <c r="L31" s="3" t="s">
        <v>11</v>
      </c>
      <c r="M31">
        <v>23</v>
      </c>
      <c r="N31" s="1">
        <f t="shared" si="4"/>
        <v>1.3435377199057008</v>
      </c>
      <c r="O31" s="1">
        <f t="shared" si="5"/>
        <v>1.0129284272858001</v>
      </c>
      <c r="P31" s="1">
        <f t="shared" si="6"/>
        <v>1.3106819452486995</v>
      </c>
      <c r="Q31" s="1">
        <f t="shared" si="7"/>
        <v>1.9074637118604016</v>
      </c>
      <c r="R31" s="1">
        <f t="shared" si="8"/>
        <v>0.70192975453290174</v>
      </c>
      <c r="S31" s="1">
        <f t="shared" si="9"/>
        <v>3.4474099870294985</v>
      </c>
      <c r="T31" s="1">
        <f t="shared" si="10"/>
        <v>1.6152271855205989</v>
      </c>
      <c r="U31" s="1">
        <f t="shared" si="11"/>
        <v>0.62495994567870028</v>
      </c>
      <c r="V31" s="1">
        <f t="shared" si="12"/>
        <v>7.6089973449706996</v>
      </c>
      <c r="W31" s="13">
        <f t="shared" si="13"/>
        <v>0.62495994567870028</v>
      </c>
      <c r="X31" s="8" t="str">
        <f t="shared" si="14"/>
        <v/>
      </c>
      <c r="Y31" s="9" t="str">
        <f t="shared" si="15"/>
        <v/>
      </c>
      <c r="Z31" s="9" t="str">
        <f t="shared" si="16"/>
        <v/>
      </c>
      <c r="AA31" s="9" t="str">
        <f t="shared" si="17"/>
        <v/>
      </c>
      <c r="AB31" s="9" t="str">
        <f t="shared" si="18"/>
        <v/>
      </c>
      <c r="AC31" s="9" t="str">
        <f t="shared" si="19"/>
        <v/>
      </c>
      <c r="AD31" s="9" t="str">
        <f t="shared" si="20"/>
        <v/>
      </c>
      <c r="AE31" s="9">
        <f t="shared" si="21"/>
        <v>1</v>
      </c>
      <c r="AF31" s="9" t="str">
        <f t="shared" si="22"/>
        <v/>
      </c>
      <c r="AG31" s="15">
        <f t="shared" si="23"/>
        <v>1</v>
      </c>
      <c r="AH31" s="16">
        <f t="shared" si="23"/>
        <v>1</v>
      </c>
      <c r="AI31" s="16">
        <f t="shared" si="23"/>
        <v>1</v>
      </c>
      <c r="AJ31" s="16">
        <f t="shared" si="23"/>
        <v>1</v>
      </c>
      <c r="AK31" s="16">
        <f t="shared" si="23"/>
        <v>1</v>
      </c>
      <c r="AL31" s="16">
        <f t="shared" si="23"/>
        <v>1</v>
      </c>
      <c r="AM31" s="16">
        <f t="shared" si="23"/>
        <v>1</v>
      </c>
      <c r="AN31" s="16">
        <f t="shared" si="23"/>
        <v>1</v>
      </c>
      <c r="AO31" s="17" t="str">
        <f t="shared" si="23"/>
        <v/>
      </c>
      <c r="AP31" s="23">
        <f t="shared" si="24"/>
        <v>1</v>
      </c>
      <c r="AQ31" s="22">
        <f t="shared" si="24"/>
        <v>1</v>
      </c>
      <c r="AR31" s="22">
        <f t="shared" si="24"/>
        <v>1</v>
      </c>
      <c r="AS31" s="22">
        <f t="shared" si="24"/>
        <v>1</v>
      </c>
      <c r="AT31" s="22">
        <f t="shared" si="24"/>
        <v>1</v>
      </c>
      <c r="AU31" s="22">
        <f t="shared" si="24"/>
        <v>1</v>
      </c>
      <c r="AV31" s="22">
        <f t="shared" si="24"/>
        <v>1</v>
      </c>
      <c r="AW31" s="22">
        <f t="shared" si="24"/>
        <v>1</v>
      </c>
      <c r="AX31" s="24">
        <f t="shared" si="24"/>
        <v>1</v>
      </c>
      <c r="AY31" s="23">
        <f t="shared" si="25"/>
        <v>1</v>
      </c>
      <c r="AZ31" s="22">
        <f t="shared" si="25"/>
        <v>1</v>
      </c>
      <c r="BA31" s="22">
        <f t="shared" si="25"/>
        <v>1</v>
      </c>
      <c r="BB31" s="22">
        <f t="shared" si="25"/>
        <v>1</v>
      </c>
      <c r="BC31" s="22">
        <f t="shared" si="25"/>
        <v>1</v>
      </c>
      <c r="BD31" s="22">
        <f t="shared" si="25"/>
        <v>1</v>
      </c>
      <c r="BE31" s="22">
        <f t="shared" si="25"/>
        <v>1</v>
      </c>
      <c r="BF31" s="22">
        <f t="shared" si="25"/>
        <v>1</v>
      </c>
      <c r="BG31" s="24">
        <f t="shared" si="25"/>
        <v>1</v>
      </c>
      <c r="BH31" s="22" t="str">
        <f t="shared" si="26"/>
        <v>Cube</v>
      </c>
    </row>
    <row r="32" spans="1:60" x14ac:dyDescent="0.25">
      <c r="A32" t="s">
        <v>43</v>
      </c>
      <c r="B32" t="str">
        <f t="shared" si="3"/>
        <v>Cube</v>
      </c>
      <c r="C32" s="15">
        <v>24.8858385539491</v>
      </c>
      <c r="D32" s="16">
        <v>25.1003886539044</v>
      </c>
      <c r="E32" s="16">
        <v>24.945446908040999</v>
      </c>
      <c r="F32" s="16">
        <v>28.526629767346201</v>
      </c>
      <c r="G32" s="16">
        <v>27.645414919679499</v>
      </c>
      <c r="H32" s="16">
        <v>31.7276038992972</v>
      </c>
      <c r="I32" s="16">
        <v>24.777113247603001</v>
      </c>
      <c r="J32" s="16">
        <v>26.289039611816399</v>
      </c>
      <c r="K32" s="17">
        <v>28.4045600891113</v>
      </c>
      <c r="L32" s="3" t="s">
        <v>11</v>
      </c>
      <c r="M32">
        <v>26.5</v>
      </c>
      <c r="N32" s="1">
        <f t="shared" si="4"/>
        <v>1.6141614460509004</v>
      </c>
      <c r="O32" s="1">
        <f t="shared" si="5"/>
        <v>1.3996113460956003</v>
      </c>
      <c r="P32" s="1">
        <f t="shared" si="6"/>
        <v>1.5545530919590007</v>
      </c>
      <c r="Q32" s="1">
        <f t="shared" si="7"/>
        <v>2.0266297673462006</v>
      </c>
      <c r="R32" s="1">
        <f t="shared" si="8"/>
        <v>1.1454149196794994</v>
      </c>
      <c r="S32" s="1">
        <f t="shared" si="9"/>
        <v>5.2276038992972005</v>
      </c>
      <c r="T32" s="1">
        <f t="shared" si="10"/>
        <v>1.7228867523969988</v>
      </c>
      <c r="U32" s="1">
        <f t="shared" si="11"/>
        <v>0.21096038818360086</v>
      </c>
      <c r="V32" s="1">
        <f t="shared" si="12"/>
        <v>1.9045600891112997</v>
      </c>
      <c r="W32" s="13">
        <f t="shared" si="13"/>
        <v>0.21096038818360086</v>
      </c>
      <c r="X32" s="8" t="str">
        <f t="shared" si="14"/>
        <v/>
      </c>
      <c r="Y32" s="9" t="str">
        <f t="shared" si="15"/>
        <v/>
      </c>
      <c r="Z32" s="9" t="str">
        <f t="shared" si="16"/>
        <v/>
      </c>
      <c r="AA32" s="9" t="str">
        <f t="shared" si="17"/>
        <v/>
      </c>
      <c r="AB32" s="9" t="str">
        <f t="shared" si="18"/>
        <v/>
      </c>
      <c r="AC32" s="9" t="str">
        <f t="shared" si="19"/>
        <v/>
      </c>
      <c r="AD32" s="9" t="str">
        <f t="shared" si="20"/>
        <v/>
      </c>
      <c r="AE32" s="9">
        <f t="shared" si="21"/>
        <v>1</v>
      </c>
      <c r="AF32" s="9" t="str">
        <f t="shared" si="22"/>
        <v/>
      </c>
      <c r="AG32" s="15">
        <f t="shared" si="23"/>
        <v>1</v>
      </c>
      <c r="AH32" s="16">
        <f t="shared" si="23"/>
        <v>1</v>
      </c>
      <c r="AI32" s="16">
        <f t="shared" si="23"/>
        <v>1</v>
      </c>
      <c r="AJ32" s="16">
        <f t="shared" si="23"/>
        <v>1</v>
      </c>
      <c r="AK32" s="16">
        <f t="shared" si="23"/>
        <v>1</v>
      </c>
      <c r="AL32" s="16" t="str">
        <f t="shared" si="23"/>
        <v/>
      </c>
      <c r="AM32" s="16">
        <f t="shared" si="23"/>
        <v>1</v>
      </c>
      <c r="AN32" s="16">
        <f t="shared" si="23"/>
        <v>1</v>
      </c>
      <c r="AO32" s="17">
        <f t="shared" si="23"/>
        <v>1</v>
      </c>
      <c r="AP32" s="23">
        <f t="shared" si="24"/>
        <v>1</v>
      </c>
      <c r="AQ32" s="22">
        <f t="shared" si="24"/>
        <v>1</v>
      </c>
      <c r="AR32" s="22">
        <f t="shared" si="24"/>
        <v>1</v>
      </c>
      <c r="AS32" s="22">
        <f t="shared" si="24"/>
        <v>1</v>
      </c>
      <c r="AT32" s="22">
        <f t="shared" si="24"/>
        <v>1</v>
      </c>
      <c r="AU32" s="22">
        <f t="shared" si="24"/>
        <v>1</v>
      </c>
      <c r="AV32" s="22">
        <f t="shared" si="24"/>
        <v>1</v>
      </c>
      <c r="AW32" s="22">
        <f t="shared" si="24"/>
        <v>1</v>
      </c>
      <c r="AX32" s="24">
        <f t="shared" si="24"/>
        <v>1</v>
      </c>
      <c r="AY32" s="23">
        <f t="shared" si="25"/>
        <v>1</v>
      </c>
      <c r="AZ32" s="22">
        <f t="shared" si="25"/>
        <v>1</v>
      </c>
      <c r="BA32" s="22">
        <f t="shared" si="25"/>
        <v>1</v>
      </c>
      <c r="BB32" s="22">
        <f t="shared" si="25"/>
        <v>1</v>
      </c>
      <c r="BC32" s="22">
        <f t="shared" si="25"/>
        <v>1</v>
      </c>
      <c r="BD32" s="22">
        <f t="shared" si="25"/>
        <v>1</v>
      </c>
      <c r="BE32" s="22">
        <f t="shared" si="25"/>
        <v>1</v>
      </c>
      <c r="BF32" s="22">
        <f t="shared" si="25"/>
        <v>1</v>
      </c>
      <c r="BG32" s="24">
        <f t="shared" si="25"/>
        <v>1</v>
      </c>
      <c r="BH32" s="22" t="str">
        <f t="shared" si="26"/>
        <v>Cube</v>
      </c>
    </row>
    <row r="33" spans="1:60" x14ac:dyDescent="0.25">
      <c r="A33" t="s">
        <v>44</v>
      </c>
      <c r="B33" t="str">
        <f t="shared" si="3"/>
        <v>svm</v>
      </c>
      <c r="C33" s="15">
        <v>19.224623723685799</v>
      </c>
      <c r="D33" s="16">
        <v>19.4152030987856</v>
      </c>
      <c r="E33" s="16">
        <v>19.2969602627754</v>
      </c>
      <c r="F33" s="16">
        <v>25.231503757310499</v>
      </c>
      <c r="G33" s="16">
        <v>21.4924257460865</v>
      </c>
      <c r="H33" s="16">
        <v>25.468571160891599</v>
      </c>
      <c r="I33" s="16">
        <v>22.803236700885599</v>
      </c>
      <c r="J33" s="16">
        <v>21.288640975952099</v>
      </c>
      <c r="K33" s="17">
        <v>27.045652389526399</v>
      </c>
      <c r="L33" s="3" t="s">
        <v>11</v>
      </c>
      <c r="M33">
        <v>21.5</v>
      </c>
      <c r="N33" s="1">
        <f t="shared" si="4"/>
        <v>2.2753762763142014</v>
      </c>
      <c r="O33" s="1">
        <f t="shared" si="5"/>
        <v>2.0847969012143999</v>
      </c>
      <c r="P33" s="1">
        <f t="shared" si="6"/>
        <v>2.2030397372246</v>
      </c>
      <c r="Q33" s="1">
        <f t="shared" si="7"/>
        <v>3.7315037573104988</v>
      </c>
      <c r="R33" s="1">
        <f t="shared" si="8"/>
        <v>7.5742539134999731E-3</v>
      </c>
      <c r="S33" s="1">
        <f t="shared" si="9"/>
        <v>3.9685711608915994</v>
      </c>
      <c r="T33" s="1">
        <f t="shared" si="10"/>
        <v>1.3032367008855985</v>
      </c>
      <c r="U33" s="1">
        <f t="shared" si="11"/>
        <v>0.2113590240479013</v>
      </c>
      <c r="V33" s="1">
        <f t="shared" si="12"/>
        <v>5.5456523895263992</v>
      </c>
      <c r="W33" s="13">
        <f t="shared" si="13"/>
        <v>7.5742539134999731E-3</v>
      </c>
      <c r="X33" s="8" t="str">
        <f t="shared" si="14"/>
        <v/>
      </c>
      <c r="Y33" s="9" t="str">
        <f t="shared" si="15"/>
        <v/>
      </c>
      <c r="Z33" s="9" t="str">
        <f t="shared" si="16"/>
        <v/>
      </c>
      <c r="AA33" s="9" t="str">
        <f t="shared" si="17"/>
        <v/>
      </c>
      <c r="AB33" s="9">
        <f t="shared" si="18"/>
        <v>1</v>
      </c>
      <c r="AC33" s="9" t="str">
        <f t="shared" si="19"/>
        <v/>
      </c>
      <c r="AD33" s="9" t="str">
        <f t="shared" si="20"/>
        <v/>
      </c>
      <c r="AE33" s="9" t="str">
        <f t="shared" si="21"/>
        <v/>
      </c>
      <c r="AF33" s="9" t="str">
        <f t="shared" si="22"/>
        <v/>
      </c>
      <c r="AG33" s="15">
        <f t="shared" si="23"/>
        <v>1</v>
      </c>
      <c r="AH33" s="16">
        <f t="shared" si="23"/>
        <v>1</v>
      </c>
      <c r="AI33" s="16">
        <f t="shared" si="23"/>
        <v>1</v>
      </c>
      <c r="AJ33" s="16">
        <f t="shared" si="23"/>
        <v>1</v>
      </c>
      <c r="AK33" s="16">
        <f t="shared" si="23"/>
        <v>1</v>
      </c>
      <c r="AL33" s="16">
        <f t="shared" si="23"/>
        <v>1</v>
      </c>
      <c r="AM33" s="16">
        <f t="shared" si="23"/>
        <v>1</v>
      </c>
      <c r="AN33" s="16">
        <f t="shared" si="23"/>
        <v>1</v>
      </c>
      <c r="AO33" s="17" t="str">
        <f t="shared" si="23"/>
        <v/>
      </c>
      <c r="AP33" s="23">
        <f t="shared" si="24"/>
        <v>1</v>
      </c>
      <c r="AQ33" s="22">
        <f t="shared" si="24"/>
        <v>1</v>
      </c>
      <c r="AR33" s="22">
        <f t="shared" si="24"/>
        <v>1</v>
      </c>
      <c r="AS33" s="22">
        <f t="shared" si="24"/>
        <v>1</v>
      </c>
      <c r="AT33" s="22">
        <f t="shared" si="24"/>
        <v>1</v>
      </c>
      <c r="AU33" s="22">
        <f t="shared" si="24"/>
        <v>1</v>
      </c>
      <c r="AV33" s="22">
        <f t="shared" si="24"/>
        <v>1</v>
      </c>
      <c r="AW33" s="22">
        <f t="shared" si="24"/>
        <v>1</v>
      </c>
      <c r="AX33" s="24">
        <f t="shared" si="24"/>
        <v>1</v>
      </c>
      <c r="AY33" s="23">
        <f t="shared" si="25"/>
        <v>1</v>
      </c>
      <c r="AZ33" s="22">
        <f t="shared" si="25"/>
        <v>1</v>
      </c>
      <c r="BA33" s="22">
        <f t="shared" si="25"/>
        <v>1</v>
      </c>
      <c r="BB33" s="22">
        <f t="shared" si="25"/>
        <v>1</v>
      </c>
      <c r="BC33" s="22">
        <f t="shared" si="25"/>
        <v>1</v>
      </c>
      <c r="BD33" s="22">
        <f t="shared" si="25"/>
        <v>1</v>
      </c>
      <c r="BE33" s="22">
        <f t="shared" si="25"/>
        <v>1</v>
      </c>
      <c r="BF33" s="22">
        <f t="shared" si="25"/>
        <v>1</v>
      </c>
      <c r="BG33" s="24">
        <f t="shared" si="25"/>
        <v>1</v>
      </c>
      <c r="BH33" s="22" t="str">
        <f t="shared" si="26"/>
        <v>svm</v>
      </c>
    </row>
    <row r="34" spans="1:60" x14ac:dyDescent="0.25">
      <c r="A34" t="s">
        <v>45</v>
      </c>
      <c r="B34" t="str">
        <f t="shared" si="3"/>
        <v/>
      </c>
      <c r="C34" s="15">
        <v>17.6386887641162</v>
      </c>
      <c r="D34" s="16">
        <v>18.186733248253699</v>
      </c>
      <c r="E34" s="16">
        <v>17.6390851737718</v>
      </c>
      <c r="F34" s="16">
        <v>27.0287716884784</v>
      </c>
      <c r="G34" s="16">
        <v>23.729672969278599</v>
      </c>
      <c r="H34" s="16">
        <v>22.0859729518011</v>
      </c>
      <c r="I34" s="16">
        <v>19.370096043039101</v>
      </c>
      <c r="J34" s="16">
        <v>19.553440093994102</v>
      </c>
      <c r="K34" s="17">
        <v>22.494632720947301</v>
      </c>
      <c r="L34" s="3" t="s">
        <v>105</v>
      </c>
      <c r="M34">
        <v>9</v>
      </c>
      <c r="N34" s="1" t="str">
        <f t="shared" si="4"/>
        <v/>
      </c>
      <c r="O34" s="1" t="str">
        <f t="shared" si="5"/>
        <v/>
      </c>
      <c r="P34" s="1" t="str">
        <f t="shared" si="6"/>
        <v/>
      </c>
      <c r="Q34" s="1" t="str">
        <f t="shared" si="7"/>
        <v/>
      </c>
      <c r="R34" s="1" t="str">
        <f t="shared" si="8"/>
        <v/>
      </c>
      <c r="S34" s="1" t="str">
        <f t="shared" si="9"/>
        <v/>
      </c>
      <c r="T34" s="1" t="str">
        <f t="shared" si="10"/>
        <v/>
      </c>
      <c r="U34" s="1" t="str">
        <f t="shared" si="11"/>
        <v/>
      </c>
      <c r="V34" s="1" t="str">
        <f t="shared" si="12"/>
        <v/>
      </c>
      <c r="W34" s="13">
        <f t="shared" si="13"/>
        <v>0</v>
      </c>
      <c r="X34" s="8" t="str">
        <f t="shared" si="14"/>
        <v/>
      </c>
      <c r="Y34" s="9" t="str">
        <f t="shared" si="15"/>
        <v/>
      </c>
      <c r="Z34" s="9" t="str">
        <f t="shared" si="16"/>
        <v/>
      </c>
      <c r="AA34" s="9" t="str">
        <f t="shared" si="17"/>
        <v/>
      </c>
      <c r="AB34" s="9" t="str">
        <f t="shared" si="18"/>
        <v/>
      </c>
      <c r="AC34" s="9" t="str">
        <f t="shared" si="19"/>
        <v/>
      </c>
      <c r="AD34" s="9" t="str">
        <f t="shared" si="20"/>
        <v/>
      </c>
      <c r="AE34" s="9" t="str">
        <f t="shared" si="21"/>
        <v/>
      </c>
      <c r="AF34" s="9" t="str">
        <f t="shared" si="22"/>
        <v/>
      </c>
      <c r="AG34" s="15" t="str">
        <f t="shared" si="23"/>
        <v/>
      </c>
      <c r="AH34" s="16" t="str">
        <f t="shared" si="23"/>
        <v/>
      </c>
      <c r="AI34" s="16" t="str">
        <f t="shared" si="23"/>
        <v/>
      </c>
      <c r="AJ34" s="16" t="str">
        <f t="shared" si="23"/>
        <v/>
      </c>
      <c r="AK34" s="16" t="str">
        <f t="shared" si="23"/>
        <v/>
      </c>
      <c r="AL34" s="16" t="str">
        <f t="shared" si="23"/>
        <v/>
      </c>
      <c r="AM34" s="16" t="str">
        <f t="shared" si="23"/>
        <v/>
      </c>
      <c r="AN34" s="16" t="str">
        <f t="shared" si="23"/>
        <v/>
      </c>
      <c r="AO34" s="17" t="str">
        <f t="shared" si="23"/>
        <v/>
      </c>
      <c r="AP34" s="23" t="str">
        <f t="shared" si="24"/>
        <v/>
      </c>
      <c r="AQ34" s="22" t="str">
        <f t="shared" si="24"/>
        <v/>
      </c>
      <c r="AR34" s="22" t="str">
        <f t="shared" si="24"/>
        <v/>
      </c>
      <c r="AS34" s="22" t="str">
        <f t="shared" si="24"/>
        <v/>
      </c>
      <c r="AT34" s="22" t="str">
        <f t="shared" si="24"/>
        <v/>
      </c>
      <c r="AU34" s="22" t="str">
        <f t="shared" si="24"/>
        <v/>
      </c>
      <c r="AV34" s="22" t="str">
        <f t="shared" si="24"/>
        <v/>
      </c>
      <c r="AW34" s="22" t="str">
        <f t="shared" si="24"/>
        <v/>
      </c>
      <c r="AX34" s="24" t="str">
        <f t="shared" si="24"/>
        <v/>
      </c>
      <c r="AY34" s="23" t="str">
        <f t="shared" si="25"/>
        <v/>
      </c>
      <c r="AZ34" s="22" t="str">
        <f t="shared" si="25"/>
        <v/>
      </c>
      <c r="BA34" s="22" t="str">
        <f t="shared" si="25"/>
        <v/>
      </c>
      <c r="BB34" s="22" t="str">
        <f t="shared" si="25"/>
        <v/>
      </c>
      <c r="BC34" s="22" t="str">
        <f t="shared" si="25"/>
        <v/>
      </c>
      <c r="BD34" s="22" t="str">
        <f t="shared" si="25"/>
        <v/>
      </c>
      <c r="BE34" s="22" t="str">
        <f t="shared" si="25"/>
        <v/>
      </c>
      <c r="BF34" s="22" t="str">
        <f t="shared" si="25"/>
        <v/>
      </c>
      <c r="BG34" s="24" t="str">
        <f t="shared" si="25"/>
        <v/>
      </c>
      <c r="BH34" s="22">
        <f t="shared" si="26"/>
        <v>0</v>
      </c>
    </row>
    <row r="35" spans="1:60" x14ac:dyDescent="0.25">
      <c r="A35" t="s">
        <v>46</v>
      </c>
      <c r="B35" t="str">
        <f t="shared" si="3"/>
        <v>Keras</v>
      </c>
      <c r="C35" s="15">
        <v>37.105276763282497</v>
      </c>
      <c r="D35" s="16">
        <v>37.211330453795</v>
      </c>
      <c r="E35" s="16">
        <v>37.165183622274803</v>
      </c>
      <c r="F35" s="16">
        <v>38.980492844738102</v>
      </c>
      <c r="G35" s="16">
        <v>39.840898931813797</v>
      </c>
      <c r="H35" s="16">
        <v>39.778907716562401</v>
      </c>
      <c r="I35" s="16">
        <v>32.451268310925599</v>
      </c>
      <c r="J35" s="16">
        <v>39.8266410827637</v>
      </c>
      <c r="K35" s="17">
        <v>50.916271209716797</v>
      </c>
      <c r="L35" s="3" t="s">
        <v>11</v>
      </c>
      <c r="M35">
        <v>45.5</v>
      </c>
      <c r="N35" s="1">
        <f t="shared" si="4"/>
        <v>8.3947232367175033</v>
      </c>
      <c r="O35" s="1">
        <f t="shared" si="5"/>
        <v>8.288669546205</v>
      </c>
      <c r="P35" s="1">
        <f t="shared" si="6"/>
        <v>8.3348163777251969</v>
      </c>
      <c r="Q35" s="1">
        <f t="shared" si="7"/>
        <v>6.5195071552618984</v>
      </c>
      <c r="R35" s="1">
        <f t="shared" si="8"/>
        <v>5.6591010681862031</v>
      </c>
      <c r="S35" s="1">
        <f t="shared" si="9"/>
        <v>5.7210922834375992</v>
      </c>
      <c r="T35" s="1">
        <f t="shared" si="10"/>
        <v>13.048731689074401</v>
      </c>
      <c r="U35" s="1">
        <f t="shared" si="11"/>
        <v>5.6733589172362997</v>
      </c>
      <c r="V35" s="1">
        <f t="shared" si="12"/>
        <v>5.4162712097167969</v>
      </c>
      <c r="W35" s="13">
        <f t="shared" si="13"/>
        <v>5.4162712097167969</v>
      </c>
      <c r="X35" s="8" t="str">
        <f t="shared" si="14"/>
        <v/>
      </c>
      <c r="Y35" s="9" t="str">
        <f t="shared" si="15"/>
        <v/>
      </c>
      <c r="Z35" s="9" t="str">
        <f t="shared" si="16"/>
        <v/>
      </c>
      <c r="AA35" s="9" t="str">
        <f t="shared" si="17"/>
        <v/>
      </c>
      <c r="AB35" s="9" t="str">
        <f t="shared" si="18"/>
        <v/>
      </c>
      <c r="AC35" s="9" t="str">
        <f t="shared" si="19"/>
        <v/>
      </c>
      <c r="AD35" s="9" t="str">
        <f t="shared" si="20"/>
        <v/>
      </c>
      <c r="AE35" s="9" t="str">
        <f t="shared" si="21"/>
        <v/>
      </c>
      <c r="AF35" s="9">
        <f t="shared" si="22"/>
        <v>1</v>
      </c>
      <c r="AG35" s="15" t="str">
        <f t="shared" si="23"/>
        <v/>
      </c>
      <c r="AH35" s="16" t="str">
        <f t="shared" si="23"/>
        <v/>
      </c>
      <c r="AI35" s="16" t="str">
        <f t="shared" si="23"/>
        <v/>
      </c>
      <c r="AJ35" s="16" t="str">
        <f t="shared" si="23"/>
        <v/>
      </c>
      <c r="AK35" s="16" t="str">
        <f t="shared" si="23"/>
        <v/>
      </c>
      <c r="AL35" s="16" t="str">
        <f t="shared" si="23"/>
        <v/>
      </c>
      <c r="AM35" s="16" t="str">
        <f t="shared" si="23"/>
        <v/>
      </c>
      <c r="AN35" s="16" t="str">
        <f t="shared" si="23"/>
        <v/>
      </c>
      <c r="AO35" s="17" t="str">
        <f t="shared" si="23"/>
        <v/>
      </c>
      <c r="AP35" s="23">
        <f t="shared" si="24"/>
        <v>1</v>
      </c>
      <c r="AQ35" s="22">
        <f t="shared" si="24"/>
        <v>1</v>
      </c>
      <c r="AR35" s="22">
        <f t="shared" si="24"/>
        <v>1</v>
      </c>
      <c r="AS35" s="22">
        <f t="shared" si="24"/>
        <v>1</v>
      </c>
      <c r="AT35" s="22">
        <f t="shared" si="24"/>
        <v>1</v>
      </c>
      <c r="AU35" s="22">
        <f t="shared" si="24"/>
        <v>1</v>
      </c>
      <c r="AV35" s="22" t="str">
        <f t="shared" si="24"/>
        <v/>
      </c>
      <c r="AW35" s="22">
        <f t="shared" si="24"/>
        <v>1</v>
      </c>
      <c r="AX35" s="24">
        <f t="shared" si="24"/>
        <v>1</v>
      </c>
      <c r="AY35" s="23">
        <f t="shared" si="25"/>
        <v>1</v>
      </c>
      <c r="AZ35" s="22">
        <f t="shared" si="25"/>
        <v>1</v>
      </c>
      <c r="BA35" s="22">
        <f t="shared" si="25"/>
        <v>1</v>
      </c>
      <c r="BB35" s="22">
        <f t="shared" si="25"/>
        <v>1</v>
      </c>
      <c r="BC35" s="22">
        <f t="shared" si="25"/>
        <v>1</v>
      </c>
      <c r="BD35" s="22">
        <f t="shared" si="25"/>
        <v>1</v>
      </c>
      <c r="BE35" s="22">
        <f t="shared" si="25"/>
        <v>1</v>
      </c>
      <c r="BF35" s="22">
        <f t="shared" si="25"/>
        <v>1</v>
      </c>
      <c r="BG35" s="24">
        <f t="shared" si="25"/>
        <v>1</v>
      </c>
      <c r="BH35" s="22" t="str">
        <f t="shared" si="26"/>
        <v>Keras</v>
      </c>
    </row>
    <row r="36" spans="1:60" x14ac:dyDescent="0.25">
      <c r="A36" t="s">
        <v>47</v>
      </c>
      <c r="B36" t="str">
        <f t="shared" si="3"/>
        <v>MARS</v>
      </c>
      <c r="C36" s="15">
        <v>18.0784548542332</v>
      </c>
      <c r="D36" s="16">
        <v>18.3145421777614</v>
      </c>
      <c r="E36" s="16">
        <v>18.141876900701199</v>
      </c>
      <c r="F36" s="16">
        <v>22.466424877516101</v>
      </c>
      <c r="G36" s="16">
        <v>10.4354213480671</v>
      </c>
      <c r="H36" s="16">
        <v>17.721129454181199</v>
      </c>
      <c r="I36" s="16">
        <v>21.215470819821899</v>
      </c>
      <c r="J36" s="16">
        <v>15.741839408874499</v>
      </c>
      <c r="K36" s="17">
        <v>19.576875686645501</v>
      </c>
      <c r="L36" s="3" t="s">
        <v>11</v>
      </c>
      <c r="M36">
        <v>23</v>
      </c>
      <c r="N36" s="1">
        <f t="shared" si="4"/>
        <v>4.9215451457667996</v>
      </c>
      <c r="O36" s="1">
        <f t="shared" si="5"/>
        <v>4.6854578222386003</v>
      </c>
      <c r="P36" s="1">
        <f t="shared" si="6"/>
        <v>4.8581230992988012</v>
      </c>
      <c r="Q36" s="1">
        <f t="shared" si="7"/>
        <v>0.53357512248389938</v>
      </c>
      <c r="R36" s="1">
        <f t="shared" si="8"/>
        <v>12.5645786519329</v>
      </c>
      <c r="S36" s="1">
        <f t="shared" si="9"/>
        <v>5.2788705458188012</v>
      </c>
      <c r="T36" s="1">
        <f t="shared" si="10"/>
        <v>1.7845291801781009</v>
      </c>
      <c r="U36" s="1">
        <f t="shared" si="11"/>
        <v>7.2581605911255007</v>
      </c>
      <c r="V36" s="1">
        <f t="shared" si="12"/>
        <v>3.4231243133544993</v>
      </c>
      <c r="W36" s="13">
        <f t="shared" si="13"/>
        <v>0.53357512248389938</v>
      </c>
      <c r="X36" s="8" t="str">
        <f t="shared" si="14"/>
        <v/>
      </c>
      <c r="Y36" s="9" t="str">
        <f t="shared" si="15"/>
        <v/>
      </c>
      <c r="Z36" s="9" t="str">
        <f t="shared" si="16"/>
        <v/>
      </c>
      <c r="AA36" s="9">
        <f t="shared" si="17"/>
        <v>1</v>
      </c>
      <c r="AB36" s="9" t="str">
        <f t="shared" si="18"/>
        <v/>
      </c>
      <c r="AC36" s="9" t="str">
        <f t="shared" si="19"/>
        <v/>
      </c>
      <c r="AD36" s="9" t="str">
        <f t="shared" si="20"/>
        <v/>
      </c>
      <c r="AE36" s="9" t="str">
        <f t="shared" si="21"/>
        <v/>
      </c>
      <c r="AF36" s="9" t="str">
        <f t="shared" si="22"/>
        <v/>
      </c>
      <c r="AG36" s="15">
        <f t="shared" si="23"/>
        <v>1</v>
      </c>
      <c r="AH36" s="16">
        <f t="shared" si="23"/>
        <v>1</v>
      </c>
      <c r="AI36" s="16">
        <f t="shared" si="23"/>
        <v>1</v>
      </c>
      <c r="AJ36" s="16">
        <f t="shared" si="23"/>
        <v>1</v>
      </c>
      <c r="AK36" s="16" t="str">
        <f t="shared" si="23"/>
        <v/>
      </c>
      <c r="AL36" s="16" t="str">
        <f t="shared" si="23"/>
        <v/>
      </c>
      <c r="AM36" s="16">
        <f t="shared" si="23"/>
        <v>1</v>
      </c>
      <c r="AN36" s="16" t="str">
        <f t="shared" si="23"/>
        <v/>
      </c>
      <c r="AO36" s="17">
        <f t="shared" si="23"/>
        <v>1</v>
      </c>
      <c r="AP36" s="23">
        <f t="shared" si="24"/>
        <v>1</v>
      </c>
      <c r="AQ36" s="22">
        <f t="shared" si="24"/>
        <v>1</v>
      </c>
      <c r="AR36" s="22">
        <f t="shared" si="24"/>
        <v>1</v>
      </c>
      <c r="AS36" s="22">
        <f t="shared" si="24"/>
        <v>1</v>
      </c>
      <c r="AT36" s="22" t="str">
        <f t="shared" si="24"/>
        <v/>
      </c>
      <c r="AU36" s="22">
        <f t="shared" si="24"/>
        <v>1</v>
      </c>
      <c r="AV36" s="22">
        <f t="shared" si="24"/>
        <v>1</v>
      </c>
      <c r="AW36" s="22">
        <f t="shared" si="24"/>
        <v>1</v>
      </c>
      <c r="AX36" s="24">
        <f t="shared" si="24"/>
        <v>1</v>
      </c>
      <c r="AY36" s="23">
        <f t="shared" si="25"/>
        <v>1</v>
      </c>
      <c r="AZ36" s="22">
        <f t="shared" si="25"/>
        <v>1</v>
      </c>
      <c r="BA36" s="22">
        <f t="shared" si="25"/>
        <v>1</v>
      </c>
      <c r="BB36" s="22">
        <f t="shared" si="25"/>
        <v>1</v>
      </c>
      <c r="BC36" s="22">
        <f t="shared" si="25"/>
        <v>1</v>
      </c>
      <c r="BD36" s="22">
        <f t="shared" si="25"/>
        <v>1</v>
      </c>
      <c r="BE36" s="22">
        <f t="shared" si="25"/>
        <v>1</v>
      </c>
      <c r="BF36" s="22">
        <f t="shared" si="25"/>
        <v>1</v>
      </c>
      <c r="BG36" s="24">
        <f t="shared" si="25"/>
        <v>1</v>
      </c>
      <c r="BH36" s="22" t="str">
        <f t="shared" si="26"/>
        <v>MARS</v>
      </c>
    </row>
    <row r="37" spans="1:60" x14ac:dyDescent="0.25">
      <c r="A37" t="s">
        <v>48</v>
      </c>
      <c r="B37" t="str">
        <f t="shared" si="3"/>
        <v/>
      </c>
      <c r="C37" s="15">
        <v>12.818278426001299</v>
      </c>
      <c r="D37" s="16">
        <v>14.960015022813799</v>
      </c>
      <c r="E37" s="16">
        <v>12.903900927269101</v>
      </c>
      <c r="F37" s="16">
        <v>27.293739209986999</v>
      </c>
      <c r="G37" s="16">
        <v>13.3210370719053</v>
      </c>
      <c r="H37" s="16">
        <v>19.217491552863599</v>
      </c>
      <c r="I37" s="16">
        <v>25.308520012270701</v>
      </c>
      <c r="J37" s="16">
        <v>5.7542395591735804</v>
      </c>
      <c r="K37" s="17">
        <v>21.305076599121101</v>
      </c>
      <c r="L37" s="3" t="s">
        <v>12</v>
      </c>
      <c r="M37">
        <v>7</v>
      </c>
      <c r="N37" s="1" t="str">
        <f t="shared" si="4"/>
        <v/>
      </c>
      <c r="O37" s="1" t="str">
        <f t="shared" si="5"/>
        <v/>
      </c>
      <c r="P37" s="1" t="str">
        <f t="shared" si="6"/>
        <v/>
      </c>
      <c r="Q37" s="1" t="str">
        <f t="shared" si="7"/>
        <v/>
      </c>
      <c r="R37" s="1" t="str">
        <f t="shared" si="8"/>
        <v/>
      </c>
      <c r="S37" s="1" t="str">
        <f t="shared" si="9"/>
        <v/>
      </c>
      <c r="T37" s="1" t="str">
        <f t="shared" si="10"/>
        <v/>
      </c>
      <c r="U37" s="1" t="str">
        <f t="shared" si="11"/>
        <v/>
      </c>
      <c r="V37" s="1" t="str">
        <f t="shared" si="12"/>
        <v/>
      </c>
      <c r="W37" s="13">
        <f t="shared" si="13"/>
        <v>0</v>
      </c>
      <c r="X37" s="8" t="str">
        <f t="shared" si="14"/>
        <v/>
      </c>
      <c r="Y37" s="9" t="str">
        <f t="shared" si="15"/>
        <v/>
      </c>
      <c r="Z37" s="9" t="str">
        <f t="shared" si="16"/>
        <v/>
      </c>
      <c r="AA37" s="9" t="str">
        <f t="shared" si="17"/>
        <v/>
      </c>
      <c r="AB37" s="9" t="str">
        <f t="shared" si="18"/>
        <v/>
      </c>
      <c r="AC37" s="9" t="str">
        <f t="shared" si="19"/>
        <v/>
      </c>
      <c r="AD37" s="9" t="str">
        <f t="shared" si="20"/>
        <v/>
      </c>
      <c r="AE37" s="9" t="str">
        <f t="shared" si="21"/>
        <v/>
      </c>
      <c r="AF37" s="9" t="str">
        <f t="shared" si="22"/>
        <v/>
      </c>
      <c r="AG37" s="15" t="str">
        <f t="shared" si="23"/>
        <v/>
      </c>
      <c r="AH37" s="16" t="str">
        <f t="shared" si="23"/>
        <v/>
      </c>
      <c r="AI37" s="16" t="str">
        <f t="shared" si="23"/>
        <v/>
      </c>
      <c r="AJ37" s="16" t="str">
        <f t="shared" si="23"/>
        <v/>
      </c>
      <c r="AK37" s="16" t="str">
        <f t="shared" si="23"/>
        <v/>
      </c>
      <c r="AL37" s="16" t="str">
        <f t="shared" si="23"/>
        <v/>
      </c>
      <c r="AM37" s="16" t="str">
        <f t="shared" si="23"/>
        <v/>
      </c>
      <c r="AN37" s="16" t="str">
        <f t="shared" si="23"/>
        <v/>
      </c>
      <c r="AO37" s="17" t="str">
        <f t="shared" si="23"/>
        <v/>
      </c>
      <c r="AP37" s="23" t="str">
        <f t="shared" si="24"/>
        <v/>
      </c>
      <c r="AQ37" s="22" t="str">
        <f t="shared" si="24"/>
        <v/>
      </c>
      <c r="AR37" s="22" t="str">
        <f t="shared" si="24"/>
        <v/>
      </c>
      <c r="AS37" s="22" t="str">
        <f t="shared" si="24"/>
        <v/>
      </c>
      <c r="AT37" s="22" t="str">
        <f t="shared" si="24"/>
        <v/>
      </c>
      <c r="AU37" s="22" t="str">
        <f t="shared" si="24"/>
        <v/>
      </c>
      <c r="AV37" s="22" t="str">
        <f t="shared" si="24"/>
        <v/>
      </c>
      <c r="AW37" s="22" t="str">
        <f t="shared" si="24"/>
        <v/>
      </c>
      <c r="AX37" s="24" t="str">
        <f t="shared" si="24"/>
        <v/>
      </c>
      <c r="AY37" s="23" t="str">
        <f t="shared" si="25"/>
        <v/>
      </c>
      <c r="AZ37" s="22" t="str">
        <f t="shared" si="25"/>
        <v/>
      </c>
      <c r="BA37" s="22" t="str">
        <f t="shared" si="25"/>
        <v/>
      </c>
      <c r="BB37" s="22" t="str">
        <f t="shared" si="25"/>
        <v/>
      </c>
      <c r="BC37" s="22" t="str">
        <f t="shared" si="25"/>
        <v/>
      </c>
      <c r="BD37" s="22" t="str">
        <f t="shared" si="25"/>
        <v/>
      </c>
      <c r="BE37" s="22" t="str">
        <f t="shared" si="25"/>
        <v/>
      </c>
      <c r="BF37" s="22" t="str">
        <f t="shared" si="25"/>
        <v/>
      </c>
      <c r="BG37" s="24" t="str">
        <f t="shared" si="25"/>
        <v/>
      </c>
      <c r="BH37" s="22">
        <f t="shared" si="26"/>
        <v>0</v>
      </c>
    </row>
    <row r="38" spans="1:60" x14ac:dyDescent="0.25">
      <c r="A38" t="s">
        <v>49</v>
      </c>
      <c r="B38" t="str">
        <f t="shared" si="3"/>
        <v/>
      </c>
      <c r="C38" s="15">
        <v>20.652581429508601</v>
      </c>
      <c r="D38" s="16">
        <v>21.013562605795599</v>
      </c>
      <c r="E38" s="16">
        <v>20.687957587804998</v>
      </c>
      <c r="F38" s="16">
        <v>24.774504891070201</v>
      </c>
      <c r="G38" s="16">
        <v>28.253165288005999</v>
      </c>
      <c r="H38" s="16">
        <v>25.3574330195102</v>
      </c>
      <c r="I38" s="16">
        <v>36.296847568666202</v>
      </c>
      <c r="J38" s="16">
        <v>22.353839874267599</v>
      </c>
      <c r="K38" s="17">
        <v>25.706443786621101</v>
      </c>
      <c r="L38" s="3" t="s">
        <v>55</v>
      </c>
      <c r="M38">
        <v>2</v>
      </c>
      <c r="N38" s="1" t="str">
        <f t="shared" si="4"/>
        <v/>
      </c>
      <c r="O38" s="1" t="str">
        <f t="shared" si="5"/>
        <v/>
      </c>
      <c r="P38" s="1" t="str">
        <f t="shared" si="6"/>
        <v/>
      </c>
      <c r="Q38" s="1" t="str">
        <f t="shared" si="7"/>
        <v/>
      </c>
      <c r="R38" s="1" t="str">
        <f t="shared" si="8"/>
        <v/>
      </c>
      <c r="S38" s="1" t="str">
        <f t="shared" si="9"/>
        <v/>
      </c>
      <c r="T38" s="1" t="str">
        <f t="shared" si="10"/>
        <v/>
      </c>
      <c r="U38" s="1" t="str">
        <f t="shared" si="11"/>
        <v/>
      </c>
      <c r="V38" s="1" t="str">
        <f t="shared" si="12"/>
        <v/>
      </c>
      <c r="W38" s="13">
        <f t="shared" si="13"/>
        <v>0</v>
      </c>
      <c r="X38" s="8" t="str">
        <f t="shared" si="14"/>
        <v/>
      </c>
      <c r="Y38" s="9" t="str">
        <f t="shared" si="15"/>
        <v/>
      </c>
      <c r="Z38" s="9" t="str">
        <f t="shared" si="16"/>
        <v/>
      </c>
      <c r="AA38" s="9" t="str">
        <f t="shared" si="17"/>
        <v/>
      </c>
      <c r="AB38" s="9" t="str">
        <f t="shared" si="18"/>
        <v/>
      </c>
      <c r="AC38" s="9" t="str">
        <f t="shared" si="19"/>
        <v/>
      </c>
      <c r="AD38" s="9" t="str">
        <f t="shared" si="20"/>
        <v/>
      </c>
      <c r="AE38" s="9" t="str">
        <f t="shared" si="21"/>
        <v/>
      </c>
      <c r="AF38" s="9" t="str">
        <f t="shared" si="22"/>
        <v/>
      </c>
      <c r="AG38" s="15" t="str">
        <f t="shared" si="23"/>
        <v/>
      </c>
      <c r="AH38" s="16" t="str">
        <f t="shared" si="23"/>
        <v/>
      </c>
      <c r="AI38" s="16" t="str">
        <f t="shared" si="23"/>
        <v/>
      </c>
      <c r="AJ38" s="16" t="str">
        <f t="shared" si="23"/>
        <v/>
      </c>
      <c r="AK38" s="16" t="str">
        <f t="shared" si="23"/>
        <v/>
      </c>
      <c r="AL38" s="16" t="str">
        <f t="shared" si="23"/>
        <v/>
      </c>
      <c r="AM38" s="16" t="str">
        <f t="shared" si="23"/>
        <v/>
      </c>
      <c r="AN38" s="16" t="str">
        <f t="shared" si="23"/>
        <v/>
      </c>
      <c r="AO38" s="17" t="str">
        <f t="shared" si="23"/>
        <v/>
      </c>
      <c r="AP38" s="23" t="str">
        <f t="shared" si="24"/>
        <v/>
      </c>
      <c r="AQ38" s="22" t="str">
        <f t="shared" si="24"/>
        <v/>
      </c>
      <c r="AR38" s="22" t="str">
        <f t="shared" si="24"/>
        <v/>
      </c>
      <c r="AS38" s="22" t="str">
        <f t="shared" si="24"/>
        <v/>
      </c>
      <c r="AT38" s="22" t="str">
        <f t="shared" si="24"/>
        <v/>
      </c>
      <c r="AU38" s="22" t="str">
        <f t="shared" si="24"/>
        <v/>
      </c>
      <c r="AV38" s="22" t="str">
        <f t="shared" si="24"/>
        <v/>
      </c>
      <c r="AW38" s="22" t="str">
        <f t="shared" si="24"/>
        <v/>
      </c>
      <c r="AX38" s="24" t="str">
        <f t="shared" si="24"/>
        <v/>
      </c>
      <c r="AY38" s="23" t="str">
        <f t="shared" si="25"/>
        <v/>
      </c>
      <c r="AZ38" s="22" t="str">
        <f t="shared" si="25"/>
        <v/>
      </c>
      <c r="BA38" s="22" t="str">
        <f t="shared" si="25"/>
        <v/>
      </c>
      <c r="BB38" s="22" t="str">
        <f t="shared" si="25"/>
        <v/>
      </c>
      <c r="BC38" s="22" t="str">
        <f t="shared" si="25"/>
        <v/>
      </c>
      <c r="BD38" s="22" t="str">
        <f t="shared" si="25"/>
        <v/>
      </c>
      <c r="BE38" s="22" t="str">
        <f t="shared" si="25"/>
        <v/>
      </c>
      <c r="BF38" s="22" t="str">
        <f t="shared" si="25"/>
        <v/>
      </c>
      <c r="BG38" s="24" t="str">
        <f t="shared" si="25"/>
        <v/>
      </c>
      <c r="BH38" s="22">
        <f t="shared" si="26"/>
        <v>0</v>
      </c>
    </row>
    <row r="39" spans="1:60" x14ac:dyDescent="0.25">
      <c r="A39" t="s">
        <v>50</v>
      </c>
      <c r="B39" t="str">
        <f t="shared" si="3"/>
        <v/>
      </c>
      <c r="C39" s="15">
        <v>18.9553225344056</v>
      </c>
      <c r="D39" s="16">
        <v>19.406629561142001</v>
      </c>
      <c r="E39" s="16">
        <v>18.977153969058001</v>
      </c>
      <c r="F39" s="16">
        <v>25.9689016024438</v>
      </c>
      <c r="G39" s="16">
        <v>19.652302820810601</v>
      </c>
      <c r="H39" s="16">
        <v>24.909953235962099</v>
      </c>
      <c r="I39" s="16">
        <v>20.280518305035802</v>
      </c>
      <c r="J39" s="16">
        <v>21.210239410400401</v>
      </c>
      <c r="K39" s="17">
        <v>22.322868347168001</v>
      </c>
      <c r="L39" s="3" t="s">
        <v>10</v>
      </c>
      <c r="M39">
        <v>-5</v>
      </c>
      <c r="N39" s="1" t="str">
        <f t="shared" si="4"/>
        <v/>
      </c>
      <c r="O39" s="1" t="str">
        <f t="shared" si="5"/>
        <v/>
      </c>
      <c r="P39" s="1" t="str">
        <f t="shared" si="6"/>
        <v/>
      </c>
      <c r="Q39" s="1" t="str">
        <f t="shared" si="7"/>
        <v/>
      </c>
      <c r="R39" s="1" t="str">
        <f t="shared" si="8"/>
        <v/>
      </c>
      <c r="S39" s="1" t="str">
        <f t="shared" si="9"/>
        <v/>
      </c>
      <c r="T39" s="1" t="str">
        <f t="shared" si="10"/>
        <v/>
      </c>
      <c r="U39" s="1" t="str">
        <f t="shared" si="11"/>
        <v/>
      </c>
      <c r="V39" s="1" t="str">
        <f t="shared" si="12"/>
        <v/>
      </c>
      <c r="W39" s="13">
        <f t="shared" si="13"/>
        <v>0</v>
      </c>
      <c r="X39" s="8" t="str">
        <f t="shared" si="14"/>
        <v/>
      </c>
      <c r="Y39" s="9" t="str">
        <f t="shared" si="15"/>
        <v/>
      </c>
      <c r="Z39" s="9" t="str">
        <f t="shared" si="16"/>
        <v/>
      </c>
      <c r="AA39" s="9" t="str">
        <f t="shared" si="17"/>
        <v/>
      </c>
      <c r="AB39" s="9" t="str">
        <f t="shared" si="18"/>
        <v/>
      </c>
      <c r="AC39" s="9" t="str">
        <f t="shared" si="19"/>
        <v/>
      </c>
      <c r="AD39" s="9" t="str">
        <f t="shared" si="20"/>
        <v/>
      </c>
      <c r="AE39" s="9" t="str">
        <f t="shared" si="21"/>
        <v/>
      </c>
      <c r="AF39" s="9" t="str">
        <f t="shared" si="22"/>
        <v/>
      </c>
      <c r="AG39" s="15" t="str">
        <f t="shared" si="23"/>
        <v/>
      </c>
      <c r="AH39" s="16" t="str">
        <f t="shared" si="23"/>
        <v/>
      </c>
      <c r="AI39" s="16" t="str">
        <f t="shared" si="23"/>
        <v/>
      </c>
      <c r="AJ39" s="16" t="str">
        <f t="shared" si="23"/>
        <v/>
      </c>
      <c r="AK39" s="16" t="str">
        <f t="shared" si="23"/>
        <v/>
      </c>
      <c r="AL39" s="16" t="str">
        <f t="shared" si="23"/>
        <v/>
      </c>
      <c r="AM39" s="16" t="str">
        <f t="shared" si="23"/>
        <v/>
      </c>
      <c r="AN39" s="16" t="str">
        <f t="shared" si="23"/>
        <v/>
      </c>
      <c r="AO39" s="17" t="str">
        <f t="shared" si="23"/>
        <v/>
      </c>
      <c r="AP39" s="23" t="str">
        <f t="shared" si="24"/>
        <v/>
      </c>
      <c r="AQ39" s="22" t="str">
        <f t="shared" si="24"/>
        <v/>
      </c>
      <c r="AR39" s="22" t="str">
        <f t="shared" si="24"/>
        <v/>
      </c>
      <c r="AS39" s="22" t="str">
        <f t="shared" si="24"/>
        <v/>
      </c>
      <c r="AT39" s="22" t="str">
        <f t="shared" si="24"/>
        <v/>
      </c>
      <c r="AU39" s="22" t="str">
        <f t="shared" si="24"/>
        <v/>
      </c>
      <c r="AV39" s="22" t="str">
        <f t="shared" si="24"/>
        <v/>
      </c>
      <c r="AW39" s="22" t="str">
        <f t="shared" si="24"/>
        <v/>
      </c>
      <c r="AX39" s="24" t="str">
        <f t="shared" si="24"/>
        <v/>
      </c>
      <c r="AY39" s="23" t="str">
        <f t="shared" si="25"/>
        <v/>
      </c>
      <c r="AZ39" s="22" t="str">
        <f t="shared" si="25"/>
        <v/>
      </c>
      <c r="BA39" s="22" t="str">
        <f t="shared" si="25"/>
        <v/>
      </c>
      <c r="BB39" s="22" t="str">
        <f t="shared" si="25"/>
        <v/>
      </c>
      <c r="BC39" s="22" t="str">
        <f t="shared" si="25"/>
        <v/>
      </c>
      <c r="BD39" s="22" t="str">
        <f t="shared" si="25"/>
        <v/>
      </c>
      <c r="BE39" s="22" t="str">
        <f t="shared" si="25"/>
        <v/>
      </c>
      <c r="BF39" s="22" t="str">
        <f t="shared" si="25"/>
        <v/>
      </c>
      <c r="BG39" s="24" t="str">
        <f t="shared" si="25"/>
        <v/>
      </c>
      <c r="BH39" s="22">
        <f t="shared" si="26"/>
        <v>0</v>
      </c>
    </row>
    <row r="40" spans="1:60" ht="15.75" thickBot="1" x14ac:dyDescent="0.3">
      <c r="A40" t="s">
        <v>51</v>
      </c>
      <c r="B40" t="str">
        <f t="shared" si="3"/>
        <v>Keras</v>
      </c>
      <c r="C40" s="18">
        <v>27.5777124831084</v>
      </c>
      <c r="D40" s="19">
        <v>28.003667166157701</v>
      </c>
      <c r="E40" s="19">
        <v>27.586764094120401</v>
      </c>
      <c r="F40" s="19">
        <v>25.041515277163501</v>
      </c>
      <c r="G40" s="19">
        <v>34.445283301634703</v>
      </c>
      <c r="H40" s="19">
        <v>29.0904469279136</v>
      </c>
      <c r="I40" s="19">
        <v>20.722960982306699</v>
      </c>
      <c r="J40" s="19">
        <v>21.727439880371101</v>
      </c>
      <c r="K40" s="20">
        <v>16.023860931396499</v>
      </c>
      <c r="L40" s="3" t="s">
        <v>11</v>
      </c>
      <c r="M40">
        <v>-8</v>
      </c>
      <c r="N40" s="1">
        <f t="shared" si="4"/>
        <v>35.5777124831084</v>
      </c>
      <c r="O40" s="1">
        <f t="shared" si="5"/>
        <v>36.003667166157697</v>
      </c>
      <c r="P40" s="1">
        <f t="shared" si="6"/>
        <v>35.586764094120397</v>
      </c>
      <c r="Q40" s="1">
        <f t="shared" si="7"/>
        <v>33.041515277163498</v>
      </c>
      <c r="R40" s="1">
        <f t="shared" si="8"/>
        <v>42.445283301634703</v>
      </c>
      <c r="S40" s="1">
        <f t="shared" si="9"/>
        <v>37.090446927913604</v>
      </c>
      <c r="T40" s="1">
        <f t="shared" si="10"/>
        <v>28.722960982306699</v>
      </c>
      <c r="U40" s="1">
        <f t="shared" si="11"/>
        <v>29.727439880371101</v>
      </c>
      <c r="V40" s="1">
        <f t="shared" si="12"/>
        <v>24.023860931396499</v>
      </c>
      <c r="W40" s="13">
        <f t="shared" si="13"/>
        <v>24.023860931396499</v>
      </c>
      <c r="X40" s="10" t="str">
        <f t="shared" si="14"/>
        <v/>
      </c>
      <c r="Y40" s="11" t="str">
        <f t="shared" si="15"/>
        <v/>
      </c>
      <c r="Z40" s="11" t="str">
        <f t="shared" si="16"/>
        <v/>
      </c>
      <c r="AA40" s="11" t="str">
        <f t="shared" si="17"/>
        <v/>
      </c>
      <c r="AB40" s="11" t="str">
        <f t="shared" si="18"/>
        <v/>
      </c>
      <c r="AC40" s="11" t="str">
        <f t="shared" si="19"/>
        <v/>
      </c>
      <c r="AD40" s="11" t="str">
        <f t="shared" si="20"/>
        <v/>
      </c>
      <c r="AE40" s="11" t="str">
        <f t="shared" si="21"/>
        <v/>
      </c>
      <c r="AF40" s="11">
        <f t="shared" si="22"/>
        <v>1</v>
      </c>
      <c r="AG40" s="18" t="str">
        <f t="shared" si="23"/>
        <v/>
      </c>
      <c r="AH40" s="19" t="str">
        <f t="shared" si="23"/>
        <v/>
      </c>
      <c r="AI40" s="19" t="str">
        <f t="shared" si="23"/>
        <v/>
      </c>
      <c r="AJ40" s="19" t="str">
        <f t="shared" si="23"/>
        <v/>
      </c>
      <c r="AK40" s="19" t="str">
        <f t="shared" si="23"/>
        <v/>
      </c>
      <c r="AL40" s="19" t="str">
        <f t="shared" si="23"/>
        <v/>
      </c>
      <c r="AM40" s="19" t="str">
        <f t="shared" si="23"/>
        <v/>
      </c>
      <c r="AN40" s="19" t="str">
        <f t="shared" si="23"/>
        <v/>
      </c>
      <c r="AO40" s="20" t="str">
        <f t="shared" si="23"/>
        <v/>
      </c>
      <c r="AP40" s="25" t="str">
        <f t="shared" si="24"/>
        <v/>
      </c>
      <c r="AQ40" s="26" t="str">
        <f t="shared" si="24"/>
        <v/>
      </c>
      <c r="AR40" s="26" t="str">
        <f t="shared" si="24"/>
        <v/>
      </c>
      <c r="AS40" s="26" t="str">
        <f t="shared" si="24"/>
        <v/>
      </c>
      <c r="AT40" s="26" t="str">
        <f t="shared" si="24"/>
        <v/>
      </c>
      <c r="AU40" s="26" t="str">
        <f t="shared" si="24"/>
        <v/>
      </c>
      <c r="AV40" s="26" t="str">
        <f t="shared" si="24"/>
        <v/>
      </c>
      <c r="AW40" s="26" t="str">
        <f t="shared" si="24"/>
        <v/>
      </c>
      <c r="AX40" s="27" t="str">
        <f t="shared" si="24"/>
        <v/>
      </c>
      <c r="AY40" s="25" t="str">
        <f t="shared" si="25"/>
        <v/>
      </c>
      <c r="AZ40" s="26" t="str">
        <f t="shared" si="25"/>
        <v/>
      </c>
      <c r="BA40" s="26" t="str">
        <f t="shared" si="25"/>
        <v/>
      </c>
      <c r="BB40" s="26" t="str">
        <f t="shared" si="25"/>
        <v/>
      </c>
      <c r="BC40" s="26" t="str">
        <f t="shared" si="25"/>
        <v/>
      </c>
      <c r="BD40" s="26" t="str">
        <f t="shared" si="25"/>
        <v/>
      </c>
      <c r="BE40" s="26" t="str">
        <f t="shared" si="25"/>
        <v/>
      </c>
      <c r="BF40" s="26" t="str">
        <f t="shared" si="25"/>
        <v/>
      </c>
      <c r="BG40" s="27" t="str">
        <f t="shared" si="25"/>
        <v/>
      </c>
      <c r="BH40" s="22" t="str">
        <f t="shared" si="26"/>
        <v>Keras</v>
      </c>
    </row>
    <row r="41" spans="1:60" x14ac:dyDescent="0.25">
      <c r="N41" s="2">
        <f>AVERAGE(N2:N40)</f>
        <v>10.439383554220743</v>
      </c>
      <c r="O41" s="2">
        <f t="shared" ref="O41:W41" si="27">AVERAGE(O2:O40)</f>
        <v>11.254243614707841</v>
      </c>
      <c r="P41" s="2">
        <f t="shared" si="27"/>
        <v>11.24216714326003</v>
      </c>
      <c r="Q41" s="2">
        <f t="shared" si="27"/>
        <v>14.37121669448414</v>
      </c>
      <c r="R41" s="2">
        <f t="shared" si="27"/>
        <v>11.24293889742615</v>
      </c>
      <c r="S41" s="2">
        <f t="shared" si="27"/>
        <v>12.529771783208778</v>
      </c>
      <c r="T41" s="2">
        <f t="shared" si="27"/>
        <v>12.927866674841853</v>
      </c>
      <c r="U41" s="2">
        <f t="shared" si="27"/>
        <v>11.369808616060203</v>
      </c>
      <c r="V41" s="2">
        <f t="shared" si="27"/>
        <v>8.8337819070527015</v>
      </c>
      <c r="W41" s="2">
        <f t="shared" si="27"/>
        <v>3.953111582371073</v>
      </c>
      <c r="X41" s="12">
        <f>SUM(X2:X40)</f>
        <v>3</v>
      </c>
      <c r="Y41" s="12">
        <f t="shared" ref="Y41:BG41" si="28">SUM(Y2:Y40)</f>
        <v>1</v>
      </c>
      <c r="Z41" s="12">
        <f t="shared" si="28"/>
        <v>0</v>
      </c>
      <c r="AA41" s="12">
        <f t="shared" si="28"/>
        <v>3</v>
      </c>
      <c r="AB41" s="12">
        <f t="shared" si="28"/>
        <v>5</v>
      </c>
      <c r="AC41" s="12">
        <f t="shared" si="28"/>
        <v>1</v>
      </c>
      <c r="AD41" s="12">
        <f t="shared" si="28"/>
        <v>1</v>
      </c>
      <c r="AE41" s="12">
        <f t="shared" si="28"/>
        <v>7</v>
      </c>
      <c r="AF41" s="12">
        <f t="shared" si="28"/>
        <v>12</v>
      </c>
      <c r="AG41" s="21">
        <f t="shared" si="28"/>
        <v>14</v>
      </c>
      <c r="AH41" s="21">
        <f t="shared" si="28"/>
        <v>14</v>
      </c>
      <c r="AI41" s="21">
        <f t="shared" si="28"/>
        <v>14</v>
      </c>
      <c r="AJ41" s="21">
        <f t="shared" si="28"/>
        <v>9</v>
      </c>
      <c r="AK41" s="21">
        <f t="shared" si="28"/>
        <v>9</v>
      </c>
      <c r="AL41" s="21">
        <f t="shared" si="28"/>
        <v>6</v>
      </c>
      <c r="AM41" s="21">
        <f t="shared" si="28"/>
        <v>13</v>
      </c>
      <c r="AN41" s="21">
        <f t="shared" si="28"/>
        <v>14</v>
      </c>
      <c r="AO41" s="21">
        <f t="shared" si="28"/>
        <v>13</v>
      </c>
      <c r="AP41" s="29">
        <f t="shared" si="28"/>
        <v>22</v>
      </c>
      <c r="AQ41" s="29">
        <f t="shared" si="28"/>
        <v>21</v>
      </c>
      <c r="AR41" s="29">
        <f t="shared" si="28"/>
        <v>21</v>
      </c>
      <c r="AS41" s="29">
        <f t="shared" si="28"/>
        <v>18</v>
      </c>
      <c r="AT41" s="29">
        <f t="shared" si="28"/>
        <v>21</v>
      </c>
      <c r="AU41" s="29">
        <f t="shared" si="28"/>
        <v>19</v>
      </c>
      <c r="AV41" s="29">
        <f t="shared" si="28"/>
        <v>19</v>
      </c>
      <c r="AW41" s="29">
        <f t="shared" si="28"/>
        <v>23</v>
      </c>
      <c r="AX41" s="29">
        <f t="shared" si="28"/>
        <v>22</v>
      </c>
      <c r="AY41" s="28">
        <f t="shared" si="28"/>
        <v>25</v>
      </c>
      <c r="AZ41" s="28">
        <f t="shared" si="28"/>
        <v>24</v>
      </c>
      <c r="BA41" s="28">
        <f t="shared" si="28"/>
        <v>24</v>
      </c>
      <c r="BB41" s="28">
        <f t="shared" si="28"/>
        <v>20</v>
      </c>
      <c r="BC41" s="28">
        <f t="shared" si="28"/>
        <v>25</v>
      </c>
      <c r="BD41" s="28">
        <f t="shared" si="28"/>
        <v>25</v>
      </c>
      <c r="BE41" s="28">
        <f t="shared" si="28"/>
        <v>23</v>
      </c>
      <c r="BF41" s="28">
        <f t="shared" si="28"/>
        <v>25</v>
      </c>
      <c r="BG41" s="28">
        <f t="shared" si="28"/>
        <v>26</v>
      </c>
    </row>
    <row r="42" spans="1:60" x14ac:dyDescent="0.25">
      <c r="B42" s="30"/>
      <c r="W42" s="14"/>
    </row>
    <row r="43" spans="1:60" x14ac:dyDescent="0.25">
      <c r="W43" s="14"/>
    </row>
    <row r="44" spans="1:60" x14ac:dyDescent="0.25">
      <c r="W44" s="14"/>
    </row>
    <row r="45" spans="1:60" x14ac:dyDescent="0.25">
      <c r="W45" s="14"/>
    </row>
    <row r="46" spans="1:60" x14ac:dyDescent="0.25">
      <c r="W46" s="14"/>
    </row>
    <row r="47" spans="1:60" x14ac:dyDescent="0.25">
      <c r="W47" s="14"/>
    </row>
    <row r="48" spans="1:60" x14ac:dyDescent="0.25">
      <c r="W48" s="14"/>
    </row>
    <row r="49" spans="23:23" x14ac:dyDescent="0.25">
      <c r="W49" s="14"/>
    </row>
    <row r="50" spans="23:23" x14ac:dyDescent="0.25">
      <c r="W50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50"/>
  <sheetViews>
    <sheetView zoomScale="70" zoomScaleNormal="70" workbookViewId="0">
      <selection activeCell="A41" sqref="A41:B43"/>
    </sheetView>
  </sheetViews>
  <sheetFormatPr defaultRowHeight="15" x14ac:dyDescent="0.25"/>
  <cols>
    <col min="1" max="1" width="53.5703125" customWidth="1"/>
    <col min="2" max="2" width="14.28515625" customWidth="1"/>
  </cols>
  <sheetData>
    <row r="1" spans="1:60" x14ac:dyDescent="0.25">
      <c r="A1" t="s">
        <v>58</v>
      </c>
      <c r="B1" t="s">
        <v>59</v>
      </c>
      <c r="C1" s="5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7" t="s">
        <v>8</v>
      </c>
      <c r="L1" s="4" t="s">
        <v>13</v>
      </c>
      <c r="M1" s="31" t="s">
        <v>63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s="4" t="s">
        <v>14</v>
      </c>
      <c r="X1" s="5" t="s">
        <v>0</v>
      </c>
      <c r="Y1" s="6" t="s">
        <v>1</v>
      </c>
      <c r="Z1" s="6" t="s">
        <v>2</v>
      </c>
      <c r="AA1" s="6" t="s">
        <v>3</v>
      </c>
      <c r="AB1" s="6" t="s">
        <v>4</v>
      </c>
      <c r="AC1" s="6" t="s">
        <v>5</v>
      </c>
      <c r="AD1" s="6" t="s">
        <v>6</v>
      </c>
      <c r="AE1" s="6" t="s">
        <v>7</v>
      </c>
      <c r="AF1" s="6" t="s">
        <v>8</v>
      </c>
      <c r="AG1" s="5" t="s">
        <v>0</v>
      </c>
      <c r="AH1" s="6" t="s">
        <v>1</v>
      </c>
      <c r="AI1" s="6" t="s">
        <v>2</v>
      </c>
      <c r="AJ1" s="6" t="s">
        <v>3</v>
      </c>
      <c r="AK1" s="6" t="s">
        <v>4</v>
      </c>
      <c r="AL1" s="6" t="s">
        <v>5</v>
      </c>
      <c r="AM1" s="6" t="s">
        <v>6</v>
      </c>
      <c r="AN1" s="6" t="s">
        <v>7</v>
      </c>
      <c r="AO1" s="7" t="s">
        <v>8</v>
      </c>
      <c r="AP1" s="5" t="s">
        <v>0</v>
      </c>
      <c r="AQ1" s="6" t="s">
        <v>1</v>
      </c>
      <c r="AR1" s="6" t="s">
        <v>2</v>
      </c>
      <c r="AS1" s="6" t="s">
        <v>3</v>
      </c>
      <c r="AT1" s="6" t="s">
        <v>4</v>
      </c>
      <c r="AU1" s="6" t="s">
        <v>5</v>
      </c>
      <c r="AV1" s="6" t="s">
        <v>6</v>
      </c>
      <c r="AW1" s="6" t="s">
        <v>7</v>
      </c>
      <c r="AX1" s="7" t="s">
        <v>8</v>
      </c>
      <c r="AY1" s="5" t="s">
        <v>0</v>
      </c>
      <c r="AZ1" s="6" t="s">
        <v>1</v>
      </c>
      <c r="BA1" s="6" t="s">
        <v>2</v>
      </c>
      <c r="BB1" s="6" t="s">
        <v>3</v>
      </c>
      <c r="BC1" s="6" t="s">
        <v>4</v>
      </c>
      <c r="BD1" s="6" t="s">
        <v>5</v>
      </c>
      <c r="BE1" s="6" t="s">
        <v>6</v>
      </c>
      <c r="BF1" s="6" t="s">
        <v>7</v>
      </c>
      <c r="BG1" s="7" t="s">
        <v>8</v>
      </c>
    </row>
    <row r="2" spans="1:60" x14ac:dyDescent="0.25">
      <c r="A2" t="s">
        <v>15</v>
      </c>
      <c r="B2" t="str">
        <f>IF(BH2=0,"",BH2)</f>
        <v/>
      </c>
      <c r="C2" s="15">
        <v>31.517376508970798</v>
      </c>
      <c r="D2" s="16">
        <v>31.353669759552499</v>
      </c>
      <c r="E2" s="16">
        <v>31.552670689852</v>
      </c>
      <c r="F2" s="16">
        <v>24.740692938547401</v>
      </c>
      <c r="G2" s="16">
        <v>32.325227172101897</v>
      </c>
      <c r="H2" s="16">
        <v>34.5504414926218</v>
      </c>
      <c r="I2" s="16">
        <v>32.491269947421102</v>
      </c>
      <c r="J2" s="16">
        <v>28.147893905639599</v>
      </c>
      <c r="K2" s="17">
        <v>31.3207912445068</v>
      </c>
      <c r="L2" s="3" t="s">
        <v>10</v>
      </c>
      <c r="M2">
        <v>-9</v>
      </c>
      <c r="N2" s="1" t="str">
        <f>IF(L2="Running",ABS(M2-C2),"")</f>
        <v/>
      </c>
      <c r="O2" s="1" t="str">
        <f>IF(L2="Running",ABS(M2-D2),"")</f>
        <v/>
      </c>
      <c r="P2" s="1" t="str">
        <f>IF(L2="Running",ABS(M2-E2),"")</f>
        <v/>
      </c>
      <c r="Q2" s="1" t="str">
        <f>IF(L2="Running",ABS(M2-F2),"")</f>
        <v/>
      </c>
      <c r="R2" s="1" t="str">
        <f>IF(L2="Running",ABS(M2-G2),"")</f>
        <v/>
      </c>
      <c r="S2" s="1" t="str">
        <f>IF(L2="Running",ABS(M2-H2),"")</f>
        <v/>
      </c>
      <c r="T2" s="1" t="str">
        <f>IF(L2="Running",ABS(M2-I2),"")</f>
        <v/>
      </c>
      <c r="U2" s="1" t="str">
        <f>IF(L2="Running",ABS(M2-J2),"")</f>
        <v/>
      </c>
      <c r="V2" s="1" t="str">
        <f>IF(L2="Running",ABS(M2-K2),"")</f>
        <v/>
      </c>
      <c r="W2" s="13">
        <f>MIN(N2:V2)</f>
        <v>0</v>
      </c>
      <c r="X2" s="8" t="str">
        <f>IF(N2=W2,1,"")</f>
        <v/>
      </c>
      <c r="Y2" s="9" t="str">
        <f>IF(O2=W2,1,"")</f>
        <v/>
      </c>
      <c r="Z2" s="9" t="str">
        <f>IF(P2=W2,1,"")</f>
        <v/>
      </c>
      <c r="AA2" s="9" t="str">
        <f>IF(Q2=W2,1,"")</f>
        <v/>
      </c>
      <c r="AB2" s="9" t="str">
        <f>IF(R2=W2,1,"")</f>
        <v/>
      </c>
      <c r="AC2" s="9" t="str">
        <f>IF(S2=W2,1,"")</f>
        <v/>
      </c>
      <c r="AD2" s="9" t="str">
        <f>IF(T2=W2,1,"")</f>
        <v/>
      </c>
      <c r="AE2" s="9" t="str">
        <f>IF(U2=W2,1,"")</f>
        <v/>
      </c>
      <c r="AF2" s="9" t="str">
        <f>IF(V2=W2,1,"")</f>
        <v/>
      </c>
      <c r="AG2" s="15" t="str">
        <f>IF(N2&lt;5,1,"")</f>
        <v/>
      </c>
      <c r="AH2" s="16" t="str">
        <f t="shared" ref="AH2:AO17" si="0">IF(O2&lt;5,1,"")</f>
        <v/>
      </c>
      <c r="AI2" s="16" t="str">
        <f t="shared" si="0"/>
        <v/>
      </c>
      <c r="AJ2" s="16" t="str">
        <f t="shared" si="0"/>
        <v/>
      </c>
      <c r="AK2" s="16" t="str">
        <f t="shared" si="0"/>
        <v/>
      </c>
      <c r="AL2" s="16" t="str">
        <f t="shared" si="0"/>
        <v/>
      </c>
      <c r="AM2" s="16" t="str">
        <f t="shared" si="0"/>
        <v/>
      </c>
      <c r="AN2" s="16" t="str">
        <f t="shared" si="0"/>
        <v/>
      </c>
      <c r="AO2" s="17" t="str">
        <f t="shared" si="0"/>
        <v/>
      </c>
      <c r="AP2" s="23" t="str">
        <f>IF(N2&lt;10,1,"")</f>
        <v/>
      </c>
      <c r="AQ2" s="22" t="str">
        <f t="shared" ref="AQ2:AX17" si="1">IF(O2&lt;10,1,"")</f>
        <v/>
      </c>
      <c r="AR2" s="22" t="str">
        <f t="shared" si="1"/>
        <v/>
      </c>
      <c r="AS2" s="22" t="str">
        <f t="shared" si="1"/>
        <v/>
      </c>
      <c r="AT2" s="22" t="str">
        <f t="shared" si="1"/>
        <v/>
      </c>
      <c r="AU2" s="22" t="str">
        <f t="shared" si="1"/>
        <v/>
      </c>
      <c r="AV2" s="22" t="str">
        <f t="shared" si="1"/>
        <v/>
      </c>
      <c r="AW2" s="22" t="str">
        <f t="shared" si="1"/>
        <v/>
      </c>
      <c r="AX2" s="24" t="str">
        <f t="shared" si="1"/>
        <v/>
      </c>
      <c r="AY2" s="23" t="str">
        <f>IF(N2&lt;15,1,"")</f>
        <v/>
      </c>
      <c r="AZ2" s="22" t="str">
        <f t="shared" ref="AZ2:BG17" si="2">IF(O2&lt;15,1,"")</f>
        <v/>
      </c>
      <c r="BA2" s="22" t="str">
        <f t="shared" si="2"/>
        <v/>
      </c>
      <c r="BB2" s="22" t="str">
        <f t="shared" si="2"/>
        <v/>
      </c>
      <c r="BC2" s="22" t="str">
        <f t="shared" si="2"/>
        <v/>
      </c>
      <c r="BD2" s="22" t="str">
        <f t="shared" si="2"/>
        <v/>
      </c>
      <c r="BE2" s="22" t="str">
        <f t="shared" si="2"/>
        <v/>
      </c>
      <c r="BF2" s="22" t="str">
        <f t="shared" si="2"/>
        <v/>
      </c>
      <c r="BG2" s="24" t="str">
        <f t="shared" si="2"/>
        <v/>
      </c>
      <c r="BH2" s="22">
        <f>IF(X2=1,"linReg",IF(Y2=1,"pls",IF(Z2=1,"enet",IF(AA2=1,"MARS",IF(AB2=1,"svm",IF(AC2=1,"rf",IF(AD2=1,"gbm",IF(AE2=1,"Cube",IF(AF2=1,"Keras",)))))))))</f>
        <v>0</v>
      </c>
    </row>
    <row r="3" spans="1:60" x14ac:dyDescent="0.25">
      <c r="A3" t="s">
        <v>16</v>
      </c>
      <c r="B3" t="str">
        <f t="shared" ref="B3:B40" si="3">IF(BH3=0,"",BH3)</f>
        <v>svm</v>
      </c>
      <c r="C3" s="15">
        <v>38.5376925705555</v>
      </c>
      <c r="D3" s="16">
        <v>38.497010639402298</v>
      </c>
      <c r="E3" s="16">
        <v>38.5257012176654</v>
      </c>
      <c r="F3" s="16">
        <v>24.0727411085794</v>
      </c>
      <c r="G3" s="16">
        <v>54.222680601757702</v>
      </c>
      <c r="H3" s="16">
        <v>36.627624420268297</v>
      </c>
      <c r="I3" s="16">
        <v>35.762312454686302</v>
      </c>
      <c r="J3" s="16">
        <v>34.5018920898438</v>
      </c>
      <c r="K3" s="17">
        <v>20.181205749511701</v>
      </c>
      <c r="L3" s="3" t="s">
        <v>11</v>
      </c>
      <c r="M3">
        <v>56</v>
      </c>
      <c r="N3" s="1">
        <f t="shared" ref="N3:N40" si="4">IF(L3="Running",ABS(M3-C3),"")</f>
        <v>17.4623074294445</v>
      </c>
      <c r="O3" s="1">
        <f t="shared" ref="O3:O40" si="5">IF(L3="Running",ABS(M3-D3),"")</f>
        <v>17.502989360597702</v>
      </c>
      <c r="P3" s="1">
        <f t="shared" ref="P3:P40" si="6">IF(L3="Running",ABS(M3-E3),"")</f>
        <v>17.4742987823346</v>
      </c>
      <c r="Q3" s="1">
        <f t="shared" ref="Q3:Q40" si="7">IF(L3="Running",ABS(M3-F3),"")</f>
        <v>31.9272588914206</v>
      </c>
      <c r="R3" s="1">
        <f t="shared" ref="R3:R40" si="8">IF(L3="Running",ABS(M3-G3),"")</f>
        <v>1.7773193982422981</v>
      </c>
      <c r="S3" s="1">
        <f t="shared" ref="S3:S40" si="9">IF(L3="Running",ABS(M3-H3),"")</f>
        <v>19.372375579731703</v>
      </c>
      <c r="T3" s="1">
        <f t="shared" ref="T3:T40" si="10">IF(L3="Running",ABS(M3-I3),"")</f>
        <v>20.237687545313698</v>
      </c>
      <c r="U3" s="1">
        <f t="shared" ref="U3:U40" si="11">IF(L3="Running",ABS(M3-J3),"")</f>
        <v>21.4981079101562</v>
      </c>
      <c r="V3" s="1">
        <f t="shared" ref="V3:V40" si="12">IF(L3="Running",ABS(M3-K3),"")</f>
        <v>35.818794250488295</v>
      </c>
      <c r="W3" s="13">
        <f t="shared" ref="W3:W40" si="13">MIN(N3:V3)</f>
        <v>1.7773193982422981</v>
      </c>
      <c r="X3" s="8" t="str">
        <f t="shared" ref="X3:X40" si="14">IF(N3=W3,1,"")</f>
        <v/>
      </c>
      <c r="Y3" s="9" t="str">
        <f t="shared" ref="Y3:Y40" si="15">IF(O3=W3,1,"")</f>
        <v/>
      </c>
      <c r="Z3" s="9" t="str">
        <f t="shared" ref="Z3:Z40" si="16">IF(P3=W3,1,"")</f>
        <v/>
      </c>
      <c r="AA3" s="9" t="str">
        <f t="shared" ref="AA3:AA40" si="17">IF(Q3=W3,1,"")</f>
        <v/>
      </c>
      <c r="AB3" s="9">
        <f t="shared" ref="AB3:AB40" si="18">IF(R3=W3,1,"")</f>
        <v>1</v>
      </c>
      <c r="AC3" s="9" t="str">
        <f t="shared" ref="AC3:AC40" si="19">IF(S3=W3,1,"")</f>
        <v/>
      </c>
      <c r="AD3" s="9" t="str">
        <f t="shared" ref="AD3:AD40" si="20">IF(T3=W3,1,"")</f>
        <v/>
      </c>
      <c r="AE3" s="9" t="str">
        <f t="shared" ref="AE3:AE40" si="21">IF(U3=W3,1,"")</f>
        <v/>
      </c>
      <c r="AF3" s="9" t="str">
        <f t="shared" ref="AF3:AF40" si="22">IF(V3=W3,1,"")</f>
        <v/>
      </c>
      <c r="AG3" s="15" t="str">
        <f t="shared" ref="AG3:AO40" si="23">IF(N3&lt;5,1,"")</f>
        <v/>
      </c>
      <c r="AH3" s="16" t="str">
        <f t="shared" si="0"/>
        <v/>
      </c>
      <c r="AI3" s="16" t="str">
        <f t="shared" si="0"/>
        <v/>
      </c>
      <c r="AJ3" s="16" t="str">
        <f t="shared" si="0"/>
        <v/>
      </c>
      <c r="AK3" s="16">
        <f t="shared" si="0"/>
        <v>1</v>
      </c>
      <c r="AL3" s="16" t="str">
        <f t="shared" si="0"/>
        <v/>
      </c>
      <c r="AM3" s="16" t="str">
        <f t="shared" si="0"/>
        <v/>
      </c>
      <c r="AN3" s="16" t="str">
        <f t="shared" si="0"/>
        <v/>
      </c>
      <c r="AO3" s="17" t="str">
        <f t="shared" si="0"/>
        <v/>
      </c>
      <c r="AP3" s="23" t="str">
        <f t="shared" ref="AP3:AX40" si="24">IF(N3&lt;10,1,"")</f>
        <v/>
      </c>
      <c r="AQ3" s="22" t="str">
        <f t="shared" si="1"/>
        <v/>
      </c>
      <c r="AR3" s="22" t="str">
        <f t="shared" si="1"/>
        <v/>
      </c>
      <c r="AS3" s="22" t="str">
        <f t="shared" si="1"/>
        <v/>
      </c>
      <c r="AT3" s="22">
        <f t="shared" si="1"/>
        <v>1</v>
      </c>
      <c r="AU3" s="22" t="str">
        <f t="shared" si="1"/>
        <v/>
      </c>
      <c r="AV3" s="22" t="str">
        <f t="shared" si="1"/>
        <v/>
      </c>
      <c r="AW3" s="22" t="str">
        <f t="shared" si="1"/>
        <v/>
      </c>
      <c r="AX3" s="24" t="str">
        <f t="shared" si="1"/>
        <v/>
      </c>
      <c r="AY3" s="23" t="str">
        <f t="shared" ref="AY3:BG40" si="25">IF(N3&lt;15,1,"")</f>
        <v/>
      </c>
      <c r="AZ3" s="22" t="str">
        <f t="shared" si="2"/>
        <v/>
      </c>
      <c r="BA3" s="22" t="str">
        <f t="shared" si="2"/>
        <v/>
      </c>
      <c r="BB3" s="22" t="str">
        <f t="shared" si="2"/>
        <v/>
      </c>
      <c r="BC3" s="22">
        <f t="shared" si="2"/>
        <v>1</v>
      </c>
      <c r="BD3" s="22" t="str">
        <f t="shared" si="2"/>
        <v/>
      </c>
      <c r="BE3" s="22" t="str">
        <f t="shared" si="2"/>
        <v/>
      </c>
      <c r="BF3" s="22" t="str">
        <f t="shared" si="2"/>
        <v/>
      </c>
      <c r="BG3" s="24" t="str">
        <f t="shared" si="2"/>
        <v/>
      </c>
      <c r="BH3" s="22" t="str">
        <f t="shared" ref="BH3:BH40" si="26">IF(X3=1,"linReg",IF(Y3=1,"pls",IF(Z3=1,"enet",IF(AA3=1,"MARS",IF(AB3=1,"svm",IF(AC3=1,"rf",IF(AD3=1,"gbm",IF(AE3=1,"Cube",IF(AF3=1,"Keras",)))))))))</f>
        <v>svm</v>
      </c>
    </row>
    <row r="4" spans="1:60" x14ac:dyDescent="0.25">
      <c r="A4" t="s">
        <v>17</v>
      </c>
      <c r="B4" t="str">
        <f t="shared" si="3"/>
        <v>MARS</v>
      </c>
      <c r="C4" s="15">
        <v>42.893207280725598</v>
      </c>
      <c r="D4" s="16">
        <v>42.648472031425499</v>
      </c>
      <c r="E4" s="16">
        <v>43.039549281466599</v>
      </c>
      <c r="F4" s="16">
        <v>40.613489339804602</v>
      </c>
      <c r="G4" s="16">
        <v>42.460653278071398</v>
      </c>
      <c r="H4" s="16">
        <v>45.864295793870298</v>
      </c>
      <c r="I4" s="16">
        <v>51.076067608029497</v>
      </c>
      <c r="J4" s="16">
        <v>46.363895416259801</v>
      </c>
      <c r="K4" s="17">
        <v>57.480258941650398</v>
      </c>
      <c r="L4" s="3" t="s">
        <v>11</v>
      </c>
      <c r="M4">
        <v>3</v>
      </c>
      <c r="N4" s="1">
        <f t="shared" si="4"/>
        <v>39.893207280725598</v>
      </c>
      <c r="O4" s="1">
        <f t="shared" si="5"/>
        <v>39.648472031425499</v>
      </c>
      <c r="P4" s="1">
        <f t="shared" si="6"/>
        <v>40.039549281466599</v>
      </c>
      <c r="Q4" s="1">
        <f t="shared" si="7"/>
        <v>37.613489339804602</v>
      </c>
      <c r="R4" s="1">
        <f t="shared" si="8"/>
        <v>39.460653278071398</v>
      </c>
      <c r="S4" s="1">
        <f t="shared" si="9"/>
        <v>42.864295793870298</v>
      </c>
      <c r="T4" s="1">
        <f t="shared" si="10"/>
        <v>48.076067608029497</v>
      </c>
      <c r="U4" s="1">
        <f t="shared" si="11"/>
        <v>43.363895416259801</v>
      </c>
      <c r="V4" s="1">
        <f t="shared" si="12"/>
        <v>54.480258941650398</v>
      </c>
      <c r="W4" s="13">
        <f t="shared" si="13"/>
        <v>37.613489339804602</v>
      </c>
      <c r="X4" s="8" t="str">
        <f t="shared" si="14"/>
        <v/>
      </c>
      <c r="Y4" s="9" t="str">
        <f t="shared" si="15"/>
        <v/>
      </c>
      <c r="Z4" s="9" t="str">
        <f t="shared" si="16"/>
        <v/>
      </c>
      <c r="AA4" s="9">
        <f t="shared" si="17"/>
        <v>1</v>
      </c>
      <c r="AB4" s="9" t="str">
        <f t="shared" si="18"/>
        <v/>
      </c>
      <c r="AC4" s="9" t="str">
        <f t="shared" si="19"/>
        <v/>
      </c>
      <c r="AD4" s="9" t="str">
        <f t="shared" si="20"/>
        <v/>
      </c>
      <c r="AE4" s="9" t="str">
        <f t="shared" si="21"/>
        <v/>
      </c>
      <c r="AF4" s="9" t="str">
        <f t="shared" si="22"/>
        <v/>
      </c>
      <c r="AG4" s="15" t="str">
        <f t="shared" si="23"/>
        <v/>
      </c>
      <c r="AH4" s="16" t="str">
        <f t="shared" si="0"/>
        <v/>
      </c>
      <c r="AI4" s="16" t="str">
        <f t="shared" si="0"/>
        <v/>
      </c>
      <c r="AJ4" s="16" t="str">
        <f t="shared" si="0"/>
        <v/>
      </c>
      <c r="AK4" s="16" t="str">
        <f t="shared" si="0"/>
        <v/>
      </c>
      <c r="AL4" s="16" t="str">
        <f t="shared" si="0"/>
        <v/>
      </c>
      <c r="AM4" s="16" t="str">
        <f t="shared" si="0"/>
        <v/>
      </c>
      <c r="AN4" s="16" t="str">
        <f t="shared" si="0"/>
        <v/>
      </c>
      <c r="AO4" s="17" t="str">
        <f t="shared" si="0"/>
        <v/>
      </c>
      <c r="AP4" s="23" t="str">
        <f t="shared" si="24"/>
        <v/>
      </c>
      <c r="AQ4" s="22" t="str">
        <f t="shared" si="1"/>
        <v/>
      </c>
      <c r="AR4" s="22" t="str">
        <f t="shared" si="1"/>
        <v/>
      </c>
      <c r="AS4" s="22" t="str">
        <f t="shared" si="1"/>
        <v/>
      </c>
      <c r="AT4" s="22" t="str">
        <f t="shared" si="1"/>
        <v/>
      </c>
      <c r="AU4" s="22" t="str">
        <f t="shared" si="1"/>
        <v/>
      </c>
      <c r="AV4" s="22" t="str">
        <f t="shared" si="1"/>
        <v/>
      </c>
      <c r="AW4" s="22" t="str">
        <f t="shared" si="1"/>
        <v/>
      </c>
      <c r="AX4" s="24" t="str">
        <f t="shared" si="1"/>
        <v/>
      </c>
      <c r="AY4" s="23" t="str">
        <f t="shared" si="25"/>
        <v/>
      </c>
      <c r="AZ4" s="22" t="str">
        <f t="shared" si="2"/>
        <v/>
      </c>
      <c r="BA4" s="22" t="str">
        <f t="shared" si="2"/>
        <v/>
      </c>
      <c r="BB4" s="22" t="str">
        <f t="shared" si="2"/>
        <v/>
      </c>
      <c r="BC4" s="22" t="str">
        <f t="shared" si="2"/>
        <v/>
      </c>
      <c r="BD4" s="22" t="str">
        <f t="shared" si="2"/>
        <v/>
      </c>
      <c r="BE4" s="22" t="str">
        <f t="shared" si="2"/>
        <v/>
      </c>
      <c r="BF4" s="22" t="str">
        <f t="shared" si="2"/>
        <v/>
      </c>
      <c r="BG4" s="24" t="str">
        <f t="shared" si="2"/>
        <v/>
      </c>
      <c r="BH4" s="22" t="str">
        <f t="shared" si="26"/>
        <v>MARS</v>
      </c>
    </row>
    <row r="5" spans="1:60" x14ac:dyDescent="0.25">
      <c r="A5" t="s">
        <v>18</v>
      </c>
      <c r="B5" t="str">
        <f t="shared" si="3"/>
        <v>gbm</v>
      </c>
      <c r="C5" s="15">
        <v>30.817992055973999</v>
      </c>
      <c r="D5" s="16">
        <v>30.702427289958599</v>
      </c>
      <c r="E5" s="16">
        <v>30.861090657465699</v>
      </c>
      <c r="F5" s="16">
        <v>23.182138668622098</v>
      </c>
      <c r="G5" s="16">
        <v>25.828286999196202</v>
      </c>
      <c r="H5" s="16">
        <v>26.8103070092581</v>
      </c>
      <c r="I5" s="16">
        <v>31.343842154803799</v>
      </c>
      <c r="J5" s="16">
        <v>27.753892898559599</v>
      </c>
      <c r="K5" s="17">
        <v>25.514646530151399</v>
      </c>
      <c r="L5" s="3" t="s">
        <v>11</v>
      </c>
      <c r="M5">
        <v>36.5</v>
      </c>
      <c r="N5" s="1">
        <f t="shared" si="4"/>
        <v>5.682007944026001</v>
      </c>
      <c r="O5" s="1">
        <f t="shared" si="5"/>
        <v>5.7975727100414005</v>
      </c>
      <c r="P5" s="1">
        <f t="shared" si="6"/>
        <v>5.6389093425343013</v>
      </c>
      <c r="Q5" s="1">
        <f t="shared" si="7"/>
        <v>13.317861331377902</v>
      </c>
      <c r="R5" s="1">
        <f t="shared" si="8"/>
        <v>10.671713000803798</v>
      </c>
      <c r="S5" s="1">
        <f t="shared" si="9"/>
        <v>9.6896929907419</v>
      </c>
      <c r="T5" s="1">
        <f t="shared" si="10"/>
        <v>5.1561578451962014</v>
      </c>
      <c r="U5" s="1">
        <f t="shared" si="11"/>
        <v>8.7461071014404013</v>
      </c>
      <c r="V5" s="1">
        <f t="shared" si="12"/>
        <v>10.985353469848601</v>
      </c>
      <c r="W5" s="13">
        <f t="shared" si="13"/>
        <v>5.1561578451962014</v>
      </c>
      <c r="X5" s="8" t="str">
        <f t="shared" si="14"/>
        <v/>
      </c>
      <c r="Y5" s="9" t="str">
        <f t="shared" si="15"/>
        <v/>
      </c>
      <c r="Z5" s="9" t="str">
        <f t="shared" si="16"/>
        <v/>
      </c>
      <c r="AA5" s="9" t="str">
        <f t="shared" si="17"/>
        <v/>
      </c>
      <c r="AB5" s="9" t="str">
        <f t="shared" si="18"/>
        <v/>
      </c>
      <c r="AC5" s="9" t="str">
        <f t="shared" si="19"/>
        <v/>
      </c>
      <c r="AD5" s="9">
        <f t="shared" si="20"/>
        <v>1</v>
      </c>
      <c r="AE5" s="9" t="str">
        <f t="shared" si="21"/>
        <v/>
      </c>
      <c r="AF5" s="9" t="str">
        <f t="shared" si="22"/>
        <v/>
      </c>
      <c r="AG5" s="15" t="str">
        <f t="shared" si="23"/>
        <v/>
      </c>
      <c r="AH5" s="16" t="str">
        <f t="shared" si="0"/>
        <v/>
      </c>
      <c r="AI5" s="16" t="str">
        <f t="shared" si="0"/>
        <v/>
      </c>
      <c r="AJ5" s="16" t="str">
        <f t="shared" si="0"/>
        <v/>
      </c>
      <c r="AK5" s="16" t="str">
        <f t="shared" si="0"/>
        <v/>
      </c>
      <c r="AL5" s="16" t="str">
        <f t="shared" si="0"/>
        <v/>
      </c>
      <c r="AM5" s="16" t="str">
        <f t="shared" si="0"/>
        <v/>
      </c>
      <c r="AN5" s="16" t="str">
        <f t="shared" si="0"/>
        <v/>
      </c>
      <c r="AO5" s="17" t="str">
        <f t="shared" si="0"/>
        <v/>
      </c>
      <c r="AP5" s="23">
        <f t="shared" si="24"/>
        <v>1</v>
      </c>
      <c r="AQ5" s="22">
        <f t="shared" si="1"/>
        <v>1</v>
      </c>
      <c r="AR5" s="22">
        <f t="shared" si="1"/>
        <v>1</v>
      </c>
      <c r="AS5" s="22" t="str">
        <f t="shared" si="1"/>
        <v/>
      </c>
      <c r="AT5" s="22" t="str">
        <f t="shared" si="1"/>
        <v/>
      </c>
      <c r="AU5" s="22">
        <f t="shared" si="1"/>
        <v>1</v>
      </c>
      <c r="AV5" s="22">
        <f t="shared" si="1"/>
        <v>1</v>
      </c>
      <c r="AW5" s="22">
        <f t="shared" si="1"/>
        <v>1</v>
      </c>
      <c r="AX5" s="24" t="str">
        <f t="shared" si="1"/>
        <v/>
      </c>
      <c r="AY5" s="23">
        <f t="shared" si="25"/>
        <v>1</v>
      </c>
      <c r="AZ5" s="22">
        <f t="shared" si="2"/>
        <v>1</v>
      </c>
      <c r="BA5" s="22">
        <f t="shared" si="2"/>
        <v>1</v>
      </c>
      <c r="BB5" s="22">
        <f t="shared" si="2"/>
        <v>1</v>
      </c>
      <c r="BC5" s="22">
        <f t="shared" si="2"/>
        <v>1</v>
      </c>
      <c r="BD5" s="22">
        <f t="shared" si="2"/>
        <v>1</v>
      </c>
      <c r="BE5" s="22">
        <f t="shared" si="2"/>
        <v>1</v>
      </c>
      <c r="BF5" s="22">
        <f t="shared" si="2"/>
        <v>1</v>
      </c>
      <c r="BG5" s="24">
        <f t="shared" si="2"/>
        <v>1</v>
      </c>
      <c r="BH5" s="22" t="str">
        <f t="shared" si="26"/>
        <v>gbm</v>
      </c>
    </row>
    <row r="6" spans="1:60" x14ac:dyDescent="0.25">
      <c r="A6" t="s">
        <v>19</v>
      </c>
      <c r="B6" t="str">
        <f t="shared" si="3"/>
        <v>svm</v>
      </c>
      <c r="C6" s="15">
        <v>48.882396905081599</v>
      </c>
      <c r="D6" s="16">
        <v>48.909153477597997</v>
      </c>
      <c r="E6" s="16">
        <v>48.933796779307201</v>
      </c>
      <c r="F6" s="16">
        <v>41.676670773751901</v>
      </c>
      <c r="G6" s="16">
        <v>40.511312293117399</v>
      </c>
      <c r="H6" s="16">
        <v>44.144848934287197</v>
      </c>
      <c r="I6" s="16">
        <v>51.821276135923398</v>
      </c>
      <c r="J6" s="16">
        <v>47.509895324707003</v>
      </c>
      <c r="K6" s="17">
        <v>51.249908447265597</v>
      </c>
      <c r="L6" s="3" t="s">
        <v>11</v>
      </c>
      <c r="M6">
        <v>25</v>
      </c>
      <c r="N6" s="1">
        <f t="shared" si="4"/>
        <v>23.882396905081599</v>
      </c>
      <c r="O6" s="1">
        <f t="shared" si="5"/>
        <v>23.909153477597997</v>
      </c>
      <c r="P6" s="1">
        <f t="shared" si="6"/>
        <v>23.933796779307201</v>
      </c>
      <c r="Q6" s="1">
        <f t="shared" si="7"/>
        <v>16.676670773751901</v>
      </c>
      <c r="R6" s="1">
        <f t="shared" si="8"/>
        <v>15.511312293117399</v>
      </c>
      <c r="S6" s="1">
        <f t="shared" si="9"/>
        <v>19.144848934287197</v>
      </c>
      <c r="T6" s="1">
        <f t="shared" si="10"/>
        <v>26.821276135923398</v>
      </c>
      <c r="U6" s="1">
        <f t="shared" si="11"/>
        <v>22.509895324707003</v>
      </c>
      <c r="V6" s="1">
        <f t="shared" si="12"/>
        <v>26.249908447265597</v>
      </c>
      <c r="W6" s="13">
        <f t="shared" si="13"/>
        <v>15.511312293117399</v>
      </c>
      <c r="X6" s="8" t="str">
        <f t="shared" si="14"/>
        <v/>
      </c>
      <c r="Y6" s="9" t="str">
        <f t="shared" si="15"/>
        <v/>
      </c>
      <c r="Z6" s="9" t="str">
        <f t="shared" si="16"/>
        <v/>
      </c>
      <c r="AA6" s="9" t="str">
        <f t="shared" si="17"/>
        <v/>
      </c>
      <c r="AB6" s="9">
        <f t="shared" si="18"/>
        <v>1</v>
      </c>
      <c r="AC6" s="9" t="str">
        <f t="shared" si="19"/>
        <v/>
      </c>
      <c r="AD6" s="9" t="str">
        <f t="shared" si="20"/>
        <v/>
      </c>
      <c r="AE6" s="9" t="str">
        <f t="shared" si="21"/>
        <v/>
      </c>
      <c r="AF6" s="9" t="str">
        <f t="shared" si="22"/>
        <v/>
      </c>
      <c r="AG6" s="15" t="str">
        <f t="shared" si="23"/>
        <v/>
      </c>
      <c r="AH6" s="16" t="str">
        <f t="shared" si="0"/>
        <v/>
      </c>
      <c r="AI6" s="16" t="str">
        <f t="shared" si="0"/>
        <v/>
      </c>
      <c r="AJ6" s="16" t="str">
        <f t="shared" si="0"/>
        <v/>
      </c>
      <c r="AK6" s="16" t="str">
        <f t="shared" si="0"/>
        <v/>
      </c>
      <c r="AL6" s="16" t="str">
        <f t="shared" si="0"/>
        <v/>
      </c>
      <c r="AM6" s="16" t="str">
        <f t="shared" si="0"/>
        <v/>
      </c>
      <c r="AN6" s="16" t="str">
        <f t="shared" si="0"/>
        <v/>
      </c>
      <c r="AO6" s="17" t="str">
        <f t="shared" si="0"/>
        <v/>
      </c>
      <c r="AP6" s="23" t="str">
        <f t="shared" si="24"/>
        <v/>
      </c>
      <c r="AQ6" s="22" t="str">
        <f t="shared" si="1"/>
        <v/>
      </c>
      <c r="AR6" s="22" t="str">
        <f t="shared" si="1"/>
        <v/>
      </c>
      <c r="AS6" s="22" t="str">
        <f t="shared" si="1"/>
        <v/>
      </c>
      <c r="AT6" s="22" t="str">
        <f t="shared" si="1"/>
        <v/>
      </c>
      <c r="AU6" s="22" t="str">
        <f t="shared" si="1"/>
        <v/>
      </c>
      <c r="AV6" s="22" t="str">
        <f t="shared" si="1"/>
        <v/>
      </c>
      <c r="AW6" s="22" t="str">
        <f t="shared" si="1"/>
        <v/>
      </c>
      <c r="AX6" s="24" t="str">
        <f t="shared" si="1"/>
        <v/>
      </c>
      <c r="AY6" s="23" t="str">
        <f t="shared" si="25"/>
        <v/>
      </c>
      <c r="AZ6" s="22" t="str">
        <f t="shared" si="2"/>
        <v/>
      </c>
      <c r="BA6" s="22" t="str">
        <f t="shared" si="2"/>
        <v/>
      </c>
      <c r="BB6" s="22" t="str">
        <f t="shared" si="2"/>
        <v/>
      </c>
      <c r="BC6" s="22" t="str">
        <f t="shared" si="2"/>
        <v/>
      </c>
      <c r="BD6" s="22" t="str">
        <f t="shared" si="2"/>
        <v/>
      </c>
      <c r="BE6" s="22" t="str">
        <f t="shared" si="2"/>
        <v/>
      </c>
      <c r="BF6" s="22" t="str">
        <f t="shared" si="2"/>
        <v/>
      </c>
      <c r="BG6" s="24" t="str">
        <f t="shared" si="2"/>
        <v/>
      </c>
      <c r="BH6" s="22" t="str">
        <f t="shared" si="26"/>
        <v>svm</v>
      </c>
    </row>
    <row r="7" spans="1:60" x14ac:dyDescent="0.25">
      <c r="A7" t="s">
        <v>20</v>
      </c>
      <c r="B7" t="str">
        <f t="shared" si="3"/>
        <v/>
      </c>
      <c r="C7" s="15">
        <v>27.793816029191099</v>
      </c>
      <c r="D7" s="16">
        <v>27.733773760216099</v>
      </c>
      <c r="E7" s="16">
        <v>27.810018618681099</v>
      </c>
      <c r="F7" s="16">
        <v>25.185994158526</v>
      </c>
      <c r="G7" s="16">
        <v>18.584280081320902</v>
      </c>
      <c r="H7" s="16">
        <v>23.537420499982101</v>
      </c>
      <c r="I7" s="16">
        <v>32.093223063479797</v>
      </c>
      <c r="J7" s="16">
        <v>26.371894836425799</v>
      </c>
      <c r="K7" s="17">
        <v>32.156406402587898</v>
      </c>
      <c r="L7" s="3" t="s">
        <v>10</v>
      </c>
      <c r="M7">
        <v>-5</v>
      </c>
      <c r="N7" s="1" t="str">
        <f t="shared" si="4"/>
        <v/>
      </c>
      <c r="O7" s="1" t="str">
        <f t="shared" si="5"/>
        <v/>
      </c>
      <c r="P7" s="1" t="str">
        <f t="shared" si="6"/>
        <v/>
      </c>
      <c r="Q7" s="1" t="str">
        <f t="shared" si="7"/>
        <v/>
      </c>
      <c r="R7" s="1" t="str">
        <f t="shared" si="8"/>
        <v/>
      </c>
      <c r="S7" s="1" t="str">
        <f t="shared" si="9"/>
        <v/>
      </c>
      <c r="T7" s="1" t="str">
        <f t="shared" si="10"/>
        <v/>
      </c>
      <c r="U7" s="1" t="str">
        <f t="shared" si="11"/>
        <v/>
      </c>
      <c r="V7" s="1" t="str">
        <f t="shared" si="12"/>
        <v/>
      </c>
      <c r="W7" s="13">
        <f t="shared" si="13"/>
        <v>0</v>
      </c>
      <c r="X7" s="8" t="str">
        <f t="shared" si="14"/>
        <v/>
      </c>
      <c r="Y7" s="9" t="str">
        <f t="shared" si="15"/>
        <v/>
      </c>
      <c r="Z7" s="9" t="str">
        <f t="shared" si="16"/>
        <v/>
      </c>
      <c r="AA7" s="9" t="str">
        <f t="shared" si="17"/>
        <v/>
      </c>
      <c r="AB7" s="9" t="str">
        <f t="shared" si="18"/>
        <v/>
      </c>
      <c r="AC7" s="9" t="str">
        <f t="shared" si="19"/>
        <v/>
      </c>
      <c r="AD7" s="9" t="str">
        <f t="shared" si="20"/>
        <v/>
      </c>
      <c r="AE7" s="9" t="str">
        <f t="shared" si="21"/>
        <v/>
      </c>
      <c r="AF7" s="9" t="str">
        <f t="shared" si="22"/>
        <v/>
      </c>
      <c r="AG7" s="15" t="str">
        <f t="shared" si="23"/>
        <v/>
      </c>
      <c r="AH7" s="16" t="str">
        <f t="shared" si="0"/>
        <v/>
      </c>
      <c r="AI7" s="16" t="str">
        <f t="shared" si="0"/>
        <v/>
      </c>
      <c r="AJ7" s="16" t="str">
        <f t="shared" si="0"/>
        <v/>
      </c>
      <c r="AK7" s="16" t="str">
        <f t="shared" si="0"/>
        <v/>
      </c>
      <c r="AL7" s="16" t="str">
        <f t="shared" si="0"/>
        <v/>
      </c>
      <c r="AM7" s="16" t="str">
        <f t="shared" si="0"/>
        <v/>
      </c>
      <c r="AN7" s="16" t="str">
        <f t="shared" si="0"/>
        <v/>
      </c>
      <c r="AO7" s="17" t="str">
        <f t="shared" si="0"/>
        <v/>
      </c>
      <c r="AP7" s="23" t="str">
        <f t="shared" si="24"/>
        <v/>
      </c>
      <c r="AQ7" s="22" t="str">
        <f t="shared" si="1"/>
        <v/>
      </c>
      <c r="AR7" s="22" t="str">
        <f t="shared" si="1"/>
        <v/>
      </c>
      <c r="AS7" s="22" t="str">
        <f t="shared" si="1"/>
        <v/>
      </c>
      <c r="AT7" s="22" t="str">
        <f t="shared" si="1"/>
        <v/>
      </c>
      <c r="AU7" s="22" t="str">
        <f t="shared" si="1"/>
        <v/>
      </c>
      <c r="AV7" s="22" t="str">
        <f t="shared" si="1"/>
        <v/>
      </c>
      <c r="AW7" s="22" t="str">
        <f t="shared" si="1"/>
        <v/>
      </c>
      <c r="AX7" s="24" t="str">
        <f t="shared" si="1"/>
        <v/>
      </c>
      <c r="AY7" s="23" t="str">
        <f t="shared" si="25"/>
        <v/>
      </c>
      <c r="AZ7" s="22" t="str">
        <f t="shared" si="2"/>
        <v/>
      </c>
      <c r="BA7" s="22" t="str">
        <f t="shared" si="2"/>
        <v/>
      </c>
      <c r="BB7" s="22" t="str">
        <f t="shared" si="2"/>
        <v/>
      </c>
      <c r="BC7" s="22" t="str">
        <f t="shared" si="2"/>
        <v/>
      </c>
      <c r="BD7" s="22" t="str">
        <f t="shared" si="2"/>
        <v/>
      </c>
      <c r="BE7" s="22" t="str">
        <f t="shared" si="2"/>
        <v/>
      </c>
      <c r="BF7" s="22" t="str">
        <f t="shared" si="2"/>
        <v/>
      </c>
      <c r="BG7" s="24" t="str">
        <f t="shared" si="2"/>
        <v/>
      </c>
      <c r="BH7" s="22">
        <f t="shared" si="26"/>
        <v>0</v>
      </c>
    </row>
    <row r="8" spans="1:60" x14ac:dyDescent="0.25">
      <c r="A8" t="s">
        <v>21</v>
      </c>
      <c r="B8" t="str">
        <f t="shared" si="3"/>
        <v>gbm</v>
      </c>
      <c r="C8" s="15">
        <v>37.140318881810302</v>
      </c>
      <c r="D8" s="16">
        <v>36.586192270110303</v>
      </c>
      <c r="E8" s="16">
        <v>37.296447998308999</v>
      </c>
      <c r="F8" s="16">
        <v>44.527349976206501</v>
      </c>
      <c r="G8" s="16">
        <v>41.897502136033197</v>
      </c>
      <c r="H8" s="16">
        <v>50.286157701265402</v>
      </c>
      <c r="I8" s="16">
        <v>52.762817618445098</v>
      </c>
      <c r="J8" s="16">
        <v>36.661895751953097</v>
      </c>
      <c r="K8" s="17">
        <v>41.223545074462898</v>
      </c>
      <c r="L8" s="3" t="s">
        <v>11</v>
      </c>
      <c r="M8">
        <v>90.5</v>
      </c>
      <c r="N8" s="1">
        <f t="shared" si="4"/>
        <v>53.359681118189698</v>
      </c>
      <c r="O8" s="1">
        <f t="shared" si="5"/>
        <v>53.913807729889697</v>
      </c>
      <c r="P8" s="1">
        <f t="shared" si="6"/>
        <v>53.203552001691001</v>
      </c>
      <c r="Q8" s="1">
        <f t="shared" si="7"/>
        <v>45.972650023793499</v>
      </c>
      <c r="R8" s="1">
        <f t="shared" si="8"/>
        <v>48.602497863966803</v>
      </c>
      <c r="S8" s="1">
        <f t="shared" si="9"/>
        <v>40.213842298734598</v>
      </c>
      <c r="T8" s="1">
        <f t="shared" si="10"/>
        <v>37.737182381554902</v>
      </c>
      <c r="U8" s="1">
        <f t="shared" si="11"/>
        <v>53.838104248046903</v>
      </c>
      <c r="V8" s="1">
        <f t="shared" si="12"/>
        <v>49.276454925537102</v>
      </c>
      <c r="W8" s="13">
        <f t="shared" si="13"/>
        <v>37.737182381554902</v>
      </c>
      <c r="X8" s="8" t="str">
        <f t="shared" si="14"/>
        <v/>
      </c>
      <c r="Y8" s="9" t="str">
        <f t="shared" si="15"/>
        <v/>
      </c>
      <c r="Z8" s="9" t="str">
        <f t="shared" si="16"/>
        <v/>
      </c>
      <c r="AA8" s="9" t="str">
        <f t="shared" si="17"/>
        <v/>
      </c>
      <c r="AB8" s="9" t="str">
        <f t="shared" si="18"/>
        <v/>
      </c>
      <c r="AC8" s="9" t="str">
        <f t="shared" si="19"/>
        <v/>
      </c>
      <c r="AD8" s="9">
        <f t="shared" si="20"/>
        <v>1</v>
      </c>
      <c r="AE8" s="9" t="str">
        <f t="shared" si="21"/>
        <v/>
      </c>
      <c r="AF8" s="9" t="str">
        <f t="shared" si="22"/>
        <v/>
      </c>
      <c r="AG8" s="15" t="str">
        <f t="shared" si="23"/>
        <v/>
      </c>
      <c r="AH8" s="16" t="str">
        <f t="shared" si="0"/>
        <v/>
      </c>
      <c r="AI8" s="16" t="str">
        <f t="shared" si="0"/>
        <v/>
      </c>
      <c r="AJ8" s="16" t="str">
        <f t="shared" si="0"/>
        <v/>
      </c>
      <c r="AK8" s="16" t="str">
        <f t="shared" si="0"/>
        <v/>
      </c>
      <c r="AL8" s="16" t="str">
        <f t="shared" si="0"/>
        <v/>
      </c>
      <c r="AM8" s="16" t="str">
        <f t="shared" si="0"/>
        <v/>
      </c>
      <c r="AN8" s="16" t="str">
        <f t="shared" si="0"/>
        <v/>
      </c>
      <c r="AO8" s="17" t="str">
        <f t="shared" si="0"/>
        <v/>
      </c>
      <c r="AP8" s="23" t="str">
        <f t="shared" si="24"/>
        <v/>
      </c>
      <c r="AQ8" s="22" t="str">
        <f t="shared" si="1"/>
        <v/>
      </c>
      <c r="AR8" s="22" t="str">
        <f t="shared" si="1"/>
        <v/>
      </c>
      <c r="AS8" s="22" t="str">
        <f t="shared" si="1"/>
        <v/>
      </c>
      <c r="AT8" s="22" t="str">
        <f t="shared" si="1"/>
        <v/>
      </c>
      <c r="AU8" s="22" t="str">
        <f t="shared" si="1"/>
        <v/>
      </c>
      <c r="AV8" s="22" t="str">
        <f t="shared" si="1"/>
        <v/>
      </c>
      <c r="AW8" s="22" t="str">
        <f t="shared" si="1"/>
        <v/>
      </c>
      <c r="AX8" s="24" t="str">
        <f t="shared" si="1"/>
        <v/>
      </c>
      <c r="AY8" s="23" t="str">
        <f t="shared" si="25"/>
        <v/>
      </c>
      <c r="AZ8" s="22" t="str">
        <f t="shared" si="2"/>
        <v/>
      </c>
      <c r="BA8" s="22" t="str">
        <f t="shared" si="2"/>
        <v/>
      </c>
      <c r="BB8" s="22" t="str">
        <f t="shared" si="2"/>
        <v/>
      </c>
      <c r="BC8" s="22" t="str">
        <f t="shared" si="2"/>
        <v/>
      </c>
      <c r="BD8" s="22" t="str">
        <f t="shared" si="2"/>
        <v/>
      </c>
      <c r="BE8" s="22" t="str">
        <f t="shared" si="2"/>
        <v/>
      </c>
      <c r="BF8" s="22" t="str">
        <f t="shared" si="2"/>
        <v/>
      </c>
      <c r="BG8" s="24" t="str">
        <f t="shared" si="2"/>
        <v/>
      </c>
      <c r="BH8" s="22" t="str">
        <f t="shared" si="26"/>
        <v>gbm</v>
      </c>
    </row>
    <row r="9" spans="1:60" x14ac:dyDescent="0.25">
      <c r="A9" t="s">
        <v>22</v>
      </c>
      <c r="B9" t="str">
        <f t="shared" si="3"/>
        <v>gbm</v>
      </c>
      <c r="C9" s="15">
        <v>29.0257352164293</v>
      </c>
      <c r="D9" s="16">
        <v>29.067513788618999</v>
      </c>
      <c r="E9" s="16">
        <v>29.007535786910601</v>
      </c>
      <c r="F9" s="16">
        <v>25.408644768515401</v>
      </c>
      <c r="G9" s="16">
        <v>25.480355178299298</v>
      </c>
      <c r="H9" s="16">
        <v>24.572045547556801</v>
      </c>
      <c r="I9" s="16">
        <v>32.166260341246101</v>
      </c>
      <c r="J9" s="16">
        <v>26.953893661498999</v>
      </c>
      <c r="K9" s="17">
        <v>41.8530883789062</v>
      </c>
      <c r="L9" s="3" t="s">
        <v>11</v>
      </c>
      <c r="M9">
        <v>35.5</v>
      </c>
      <c r="N9" s="1">
        <f t="shared" si="4"/>
        <v>6.4742647835706997</v>
      </c>
      <c r="O9" s="1">
        <f t="shared" si="5"/>
        <v>6.4324862113810006</v>
      </c>
      <c r="P9" s="1">
        <f t="shared" si="6"/>
        <v>6.4924642130893986</v>
      </c>
      <c r="Q9" s="1">
        <f t="shared" si="7"/>
        <v>10.091355231484599</v>
      </c>
      <c r="R9" s="1">
        <f t="shared" si="8"/>
        <v>10.019644821700702</v>
      </c>
      <c r="S9" s="1">
        <f t="shared" si="9"/>
        <v>10.927954452443199</v>
      </c>
      <c r="T9" s="1">
        <f t="shared" si="10"/>
        <v>3.333739658753899</v>
      </c>
      <c r="U9" s="1">
        <f t="shared" si="11"/>
        <v>8.5461063385010014</v>
      </c>
      <c r="V9" s="1">
        <f t="shared" si="12"/>
        <v>6.3530883789062003</v>
      </c>
      <c r="W9" s="13">
        <f t="shared" si="13"/>
        <v>3.333739658753899</v>
      </c>
      <c r="X9" s="8" t="str">
        <f t="shared" si="14"/>
        <v/>
      </c>
      <c r="Y9" s="9" t="str">
        <f t="shared" si="15"/>
        <v/>
      </c>
      <c r="Z9" s="9" t="str">
        <f t="shared" si="16"/>
        <v/>
      </c>
      <c r="AA9" s="9" t="str">
        <f t="shared" si="17"/>
        <v/>
      </c>
      <c r="AB9" s="9" t="str">
        <f t="shared" si="18"/>
        <v/>
      </c>
      <c r="AC9" s="9" t="str">
        <f t="shared" si="19"/>
        <v/>
      </c>
      <c r="AD9" s="9">
        <f t="shared" si="20"/>
        <v>1</v>
      </c>
      <c r="AE9" s="9" t="str">
        <f t="shared" si="21"/>
        <v/>
      </c>
      <c r="AF9" s="9" t="str">
        <f t="shared" si="22"/>
        <v/>
      </c>
      <c r="AG9" s="15" t="str">
        <f t="shared" si="23"/>
        <v/>
      </c>
      <c r="AH9" s="16" t="str">
        <f t="shared" si="0"/>
        <v/>
      </c>
      <c r="AI9" s="16" t="str">
        <f t="shared" si="0"/>
        <v/>
      </c>
      <c r="AJ9" s="16" t="str">
        <f t="shared" si="0"/>
        <v/>
      </c>
      <c r="AK9" s="16" t="str">
        <f t="shared" si="0"/>
        <v/>
      </c>
      <c r="AL9" s="16" t="str">
        <f t="shared" si="0"/>
        <v/>
      </c>
      <c r="AM9" s="16">
        <f t="shared" si="0"/>
        <v>1</v>
      </c>
      <c r="AN9" s="16" t="str">
        <f t="shared" si="0"/>
        <v/>
      </c>
      <c r="AO9" s="17" t="str">
        <f t="shared" si="0"/>
        <v/>
      </c>
      <c r="AP9" s="23">
        <f t="shared" si="24"/>
        <v>1</v>
      </c>
      <c r="AQ9" s="22">
        <f t="shared" si="1"/>
        <v>1</v>
      </c>
      <c r="AR9" s="22">
        <f t="shared" si="1"/>
        <v>1</v>
      </c>
      <c r="AS9" s="22" t="str">
        <f t="shared" si="1"/>
        <v/>
      </c>
      <c r="AT9" s="22" t="str">
        <f t="shared" si="1"/>
        <v/>
      </c>
      <c r="AU9" s="22" t="str">
        <f t="shared" si="1"/>
        <v/>
      </c>
      <c r="AV9" s="22">
        <f t="shared" si="1"/>
        <v>1</v>
      </c>
      <c r="AW9" s="22">
        <f t="shared" si="1"/>
        <v>1</v>
      </c>
      <c r="AX9" s="24">
        <f t="shared" si="1"/>
        <v>1</v>
      </c>
      <c r="AY9" s="23">
        <f t="shared" si="25"/>
        <v>1</v>
      </c>
      <c r="AZ9" s="22">
        <f t="shared" si="2"/>
        <v>1</v>
      </c>
      <c r="BA9" s="22">
        <f t="shared" si="2"/>
        <v>1</v>
      </c>
      <c r="BB9" s="22">
        <f t="shared" si="2"/>
        <v>1</v>
      </c>
      <c r="BC9" s="22">
        <f t="shared" si="2"/>
        <v>1</v>
      </c>
      <c r="BD9" s="22">
        <f t="shared" si="2"/>
        <v>1</v>
      </c>
      <c r="BE9" s="22">
        <f t="shared" si="2"/>
        <v>1</v>
      </c>
      <c r="BF9" s="22">
        <f t="shared" si="2"/>
        <v>1</v>
      </c>
      <c r="BG9" s="24">
        <f t="shared" si="2"/>
        <v>1</v>
      </c>
      <c r="BH9" s="22" t="str">
        <f t="shared" si="26"/>
        <v>gbm</v>
      </c>
    </row>
    <row r="10" spans="1:60" x14ac:dyDescent="0.25">
      <c r="A10" t="s">
        <v>23</v>
      </c>
      <c r="B10" t="str">
        <f t="shared" si="3"/>
        <v>svm</v>
      </c>
      <c r="C10" s="15">
        <v>55.6652310663695</v>
      </c>
      <c r="D10" s="16">
        <v>55.543182708394497</v>
      </c>
      <c r="E10" s="16">
        <v>55.728508695531502</v>
      </c>
      <c r="F10" s="16">
        <v>50.945941429773903</v>
      </c>
      <c r="G10" s="16">
        <v>72.518591350486403</v>
      </c>
      <c r="H10" s="16">
        <v>56.493560246372198</v>
      </c>
      <c r="I10" s="16">
        <v>56.884024578195401</v>
      </c>
      <c r="J10" s="16">
        <v>49.419895172119098</v>
      </c>
      <c r="K10" s="17">
        <v>37.517932891845703</v>
      </c>
      <c r="L10" s="3" t="s">
        <v>11</v>
      </c>
      <c r="M10">
        <v>96</v>
      </c>
      <c r="N10" s="1">
        <f t="shared" si="4"/>
        <v>40.3347689336305</v>
      </c>
      <c r="O10" s="1">
        <f t="shared" si="5"/>
        <v>40.456817291605503</v>
      </c>
      <c r="P10" s="1">
        <f t="shared" si="6"/>
        <v>40.271491304468498</v>
      </c>
      <c r="Q10" s="1">
        <f t="shared" si="7"/>
        <v>45.054058570226097</v>
      </c>
      <c r="R10" s="1">
        <f t="shared" si="8"/>
        <v>23.481408649513597</v>
      </c>
      <c r="S10" s="1">
        <f t="shared" si="9"/>
        <v>39.506439753627802</v>
      </c>
      <c r="T10" s="1">
        <f t="shared" si="10"/>
        <v>39.115975421804599</v>
      </c>
      <c r="U10" s="1">
        <f t="shared" si="11"/>
        <v>46.580104827880902</v>
      </c>
      <c r="V10" s="1">
        <f t="shared" si="12"/>
        <v>58.482067108154297</v>
      </c>
      <c r="W10" s="13">
        <f t="shared" si="13"/>
        <v>23.481408649513597</v>
      </c>
      <c r="X10" s="8" t="str">
        <f t="shared" si="14"/>
        <v/>
      </c>
      <c r="Y10" s="9" t="str">
        <f t="shared" si="15"/>
        <v/>
      </c>
      <c r="Z10" s="9" t="str">
        <f t="shared" si="16"/>
        <v/>
      </c>
      <c r="AA10" s="9" t="str">
        <f t="shared" si="17"/>
        <v/>
      </c>
      <c r="AB10" s="9">
        <f t="shared" si="18"/>
        <v>1</v>
      </c>
      <c r="AC10" s="9" t="str">
        <f t="shared" si="19"/>
        <v/>
      </c>
      <c r="AD10" s="9" t="str">
        <f t="shared" si="20"/>
        <v/>
      </c>
      <c r="AE10" s="9" t="str">
        <f t="shared" si="21"/>
        <v/>
      </c>
      <c r="AF10" s="9" t="str">
        <f t="shared" si="22"/>
        <v/>
      </c>
      <c r="AG10" s="15" t="str">
        <f t="shared" si="23"/>
        <v/>
      </c>
      <c r="AH10" s="16" t="str">
        <f t="shared" si="0"/>
        <v/>
      </c>
      <c r="AI10" s="16" t="str">
        <f t="shared" si="0"/>
        <v/>
      </c>
      <c r="AJ10" s="16" t="str">
        <f t="shared" si="0"/>
        <v/>
      </c>
      <c r="AK10" s="16" t="str">
        <f t="shared" si="0"/>
        <v/>
      </c>
      <c r="AL10" s="16" t="str">
        <f t="shared" si="0"/>
        <v/>
      </c>
      <c r="AM10" s="16" t="str">
        <f t="shared" si="0"/>
        <v/>
      </c>
      <c r="AN10" s="16" t="str">
        <f t="shared" si="0"/>
        <v/>
      </c>
      <c r="AO10" s="17" t="str">
        <f t="shared" si="0"/>
        <v/>
      </c>
      <c r="AP10" s="23" t="str">
        <f t="shared" si="24"/>
        <v/>
      </c>
      <c r="AQ10" s="22" t="str">
        <f t="shared" si="1"/>
        <v/>
      </c>
      <c r="AR10" s="22" t="str">
        <f t="shared" si="1"/>
        <v/>
      </c>
      <c r="AS10" s="22" t="str">
        <f t="shared" si="1"/>
        <v/>
      </c>
      <c r="AT10" s="22" t="str">
        <f t="shared" si="1"/>
        <v/>
      </c>
      <c r="AU10" s="22" t="str">
        <f t="shared" si="1"/>
        <v/>
      </c>
      <c r="AV10" s="22" t="str">
        <f t="shared" si="1"/>
        <v/>
      </c>
      <c r="AW10" s="22" t="str">
        <f t="shared" si="1"/>
        <v/>
      </c>
      <c r="AX10" s="24" t="str">
        <f t="shared" si="1"/>
        <v/>
      </c>
      <c r="AY10" s="23" t="str">
        <f t="shared" si="25"/>
        <v/>
      </c>
      <c r="AZ10" s="22" t="str">
        <f t="shared" si="2"/>
        <v/>
      </c>
      <c r="BA10" s="22" t="str">
        <f t="shared" si="2"/>
        <v/>
      </c>
      <c r="BB10" s="22" t="str">
        <f t="shared" si="2"/>
        <v/>
      </c>
      <c r="BC10" s="22" t="str">
        <f t="shared" si="2"/>
        <v/>
      </c>
      <c r="BD10" s="22" t="str">
        <f t="shared" si="2"/>
        <v/>
      </c>
      <c r="BE10" s="22" t="str">
        <f t="shared" si="2"/>
        <v/>
      </c>
      <c r="BF10" s="22" t="str">
        <f t="shared" si="2"/>
        <v/>
      </c>
      <c r="BG10" s="24" t="str">
        <f t="shared" si="2"/>
        <v/>
      </c>
      <c r="BH10" s="22" t="str">
        <f t="shared" si="26"/>
        <v>svm</v>
      </c>
    </row>
    <row r="11" spans="1:60" x14ac:dyDescent="0.25">
      <c r="A11" t="s">
        <v>24</v>
      </c>
      <c r="B11" t="str">
        <f t="shared" si="3"/>
        <v/>
      </c>
      <c r="C11" s="15">
        <v>25.8106863090023</v>
      </c>
      <c r="D11" s="16">
        <v>25.460953287244202</v>
      </c>
      <c r="E11" s="16">
        <v>25.860918977213998</v>
      </c>
      <c r="F11" s="16">
        <v>25.853945988494001</v>
      </c>
      <c r="G11" s="16">
        <v>24.872762130560901</v>
      </c>
      <c r="H11" s="16">
        <v>25.783578909824701</v>
      </c>
      <c r="I11" s="16">
        <v>31.3099427655707</v>
      </c>
      <c r="J11" s="16">
        <v>25.077894210815401</v>
      </c>
      <c r="K11" s="17">
        <v>19.989641189575199</v>
      </c>
      <c r="L11" s="3" t="s">
        <v>12</v>
      </c>
      <c r="M11">
        <v>6.5</v>
      </c>
      <c r="N11" s="1" t="str">
        <f t="shared" si="4"/>
        <v/>
      </c>
      <c r="O11" s="1" t="str">
        <f t="shared" si="5"/>
        <v/>
      </c>
      <c r="P11" s="1" t="str">
        <f t="shared" si="6"/>
        <v/>
      </c>
      <c r="Q11" s="1" t="str">
        <f t="shared" si="7"/>
        <v/>
      </c>
      <c r="R11" s="1" t="str">
        <f t="shared" si="8"/>
        <v/>
      </c>
      <c r="S11" s="1" t="str">
        <f t="shared" si="9"/>
        <v/>
      </c>
      <c r="T11" s="1" t="str">
        <f t="shared" si="10"/>
        <v/>
      </c>
      <c r="U11" s="1" t="str">
        <f t="shared" si="11"/>
        <v/>
      </c>
      <c r="V11" s="1" t="str">
        <f t="shared" si="12"/>
        <v/>
      </c>
      <c r="W11" s="13">
        <f t="shared" si="13"/>
        <v>0</v>
      </c>
      <c r="X11" s="8" t="str">
        <f t="shared" si="14"/>
        <v/>
      </c>
      <c r="Y11" s="9" t="str">
        <f t="shared" si="15"/>
        <v/>
      </c>
      <c r="Z11" s="9" t="str">
        <f t="shared" si="16"/>
        <v/>
      </c>
      <c r="AA11" s="9" t="str">
        <f t="shared" si="17"/>
        <v/>
      </c>
      <c r="AB11" s="9" t="str">
        <f t="shared" si="18"/>
        <v/>
      </c>
      <c r="AC11" s="9" t="str">
        <f t="shared" si="19"/>
        <v/>
      </c>
      <c r="AD11" s="9" t="str">
        <f t="shared" si="20"/>
        <v/>
      </c>
      <c r="AE11" s="9" t="str">
        <f t="shared" si="21"/>
        <v/>
      </c>
      <c r="AF11" s="9" t="str">
        <f t="shared" si="22"/>
        <v/>
      </c>
      <c r="AG11" s="15" t="str">
        <f t="shared" si="23"/>
        <v/>
      </c>
      <c r="AH11" s="16" t="str">
        <f t="shared" si="0"/>
        <v/>
      </c>
      <c r="AI11" s="16" t="str">
        <f t="shared" si="0"/>
        <v/>
      </c>
      <c r="AJ11" s="16" t="str">
        <f t="shared" si="0"/>
        <v/>
      </c>
      <c r="AK11" s="16" t="str">
        <f t="shared" si="0"/>
        <v/>
      </c>
      <c r="AL11" s="16" t="str">
        <f t="shared" si="0"/>
        <v/>
      </c>
      <c r="AM11" s="16" t="str">
        <f t="shared" si="0"/>
        <v/>
      </c>
      <c r="AN11" s="16" t="str">
        <f t="shared" si="0"/>
        <v/>
      </c>
      <c r="AO11" s="17" t="str">
        <f t="shared" si="0"/>
        <v/>
      </c>
      <c r="AP11" s="23" t="str">
        <f t="shared" si="24"/>
        <v/>
      </c>
      <c r="AQ11" s="22" t="str">
        <f t="shared" si="1"/>
        <v/>
      </c>
      <c r="AR11" s="22" t="str">
        <f t="shared" si="1"/>
        <v/>
      </c>
      <c r="AS11" s="22" t="str">
        <f t="shared" si="1"/>
        <v/>
      </c>
      <c r="AT11" s="22" t="str">
        <f t="shared" si="1"/>
        <v/>
      </c>
      <c r="AU11" s="22" t="str">
        <f t="shared" si="1"/>
        <v/>
      </c>
      <c r="AV11" s="22" t="str">
        <f t="shared" si="1"/>
        <v/>
      </c>
      <c r="AW11" s="22" t="str">
        <f t="shared" si="1"/>
        <v/>
      </c>
      <c r="AX11" s="24" t="str">
        <f t="shared" si="1"/>
        <v/>
      </c>
      <c r="AY11" s="23" t="str">
        <f t="shared" si="25"/>
        <v/>
      </c>
      <c r="AZ11" s="22" t="str">
        <f t="shared" si="2"/>
        <v/>
      </c>
      <c r="BA11" s="22" t="str">
        <f t="shared" si="2"/>
        <v/>
      </c>
      <c r="BB11" s="22" t="str">
        <f t="shared" si="2"/>
        <v/>
      </c>
      <c r="BC11" s="22" t="str">
        <f t="shared" si="2"/>
        <v/>
      </c>
      <c r="BD11" s="22" t="str">
        <f t="shared" si="2"/>
        <v/>
      </c>
      <c r="BE11" s="22" t="str">
        <f t="shared" si="2"/>
        <v/>
      </c>
      <c r="BF11" s="22" t="str">
        <f t="shared" si="2"/>
        <v/>
      </c>
      <c r="BG11" s="24" t="str">
        <f t="shared" si="2"/>
        <v/>
      </c>
      <c r="BH11" s="22">
        <f t="shared" si="26"/>
        <v>0</v>
      </c>
    </row>
    <row r="12" spans="1:60" x14ac:dyDescent="0.25">
      <c r="A12" t="s">
        <v>25</v>
      </c>
      <c r="B12" t="str">
        <f t="shared" si="3"/>
        <v>svm</v>
      </c>
      <c r="C12" s="15">
        <v>34.836096719150099</v>
      </c>
      <c r="D12" s="16">
        <v>35.3223031270687</v>
      </c>
      <c r="E12" s="16">
        <v>34.838510269595197</v>
      </c>
      <c r="F12" s="16">
        <v>23.850090498590099</v>
      </c>
      <c r="G12" s="16">
        <v>38.804991887101899</v>
      </c>
      <c r="H12" s="16">
        <v>32.486272041180101</v>
      </c>
      <c r="I12" s="16">
        <v>31.576241040490899</v>
      </c>
      <c r="J12" s="16">
        <v>31.673892974853501</v>
      </c>
      <c r="K12" s="17">
        <v>27.900852203369102</v>
      </c>
      <c r="L12" s="3" t="s">
        <v>11</v>
      </c>
      <c r="M12">
        <v>38.5</v>
      </c>
      <c r="N12" s="1">
        <f t="shared" si="4"/>
        <v>3.663903280849901</v>
      </c>
      <c r="O12" s="1">
        <f t="shared" si="5"/>
        <v>3.1776968729312998</v>
      </c>
      <c r="P12" s="1">
        <f t="shared" si="6"/>
        <v>3.6614897304048029</v>
      </c>
      <c r="Q12" s="1">
        <f t="shared" si="7"/>
        <v>14.649909501409901</v>
      </c>
      <c r="R12" s="1">
        <f t="shared" si="8"/>
        <v>0.30499188710189884</v>
      </c>
      <c r="S12" s="1">
        <f t="shared" si="9"/>
        <v>6.0137279588198993</v>
      </c>
      <c r="T12" s="1">
        <f t="shared" si="10"/>
        <v>6.9237589595091009</v>
      </c>
      <c r="U12" s="1">
        <f t="shared" si="11"/>
        <v>6.8261070251464986</v>
      </c>
      <c r="V12" s="1">
        <f t="shared" si="12"/>
        <v>10.599147796630898</v>
      </c>
      <c r="W12" s="13">
        <f t="shared" si="13"/>
        <v>0.30499188710189884</v>
      </c>
      <c r="X12" s="8" t="str">
        <f t="shared" si="14"/>
        <v/>
      </c>
      <c r="Y12" s="9" t="str">
        <f t="shared" si="15"/>
        <v/>
      </c>
      <c r="Z12" s="9" t="str">
        <f t="shared" si="16"/>
        <v/>
      </c>
      <c r="AA12" s="9" t="str">
        <f t="shared" si="17"/>
        <v/>
      </c>
      <c r="AB12" s="9">
        <f t="shared" si="18"/>
        <v>1</v>
      </c>
      <c r="AC12" s="9" t="str">
        <f t="shared" si="19"/>
        <v/>
      </c>
      <c r="AD12" s="9" t="str">
        <f t="shared" si="20"/>
        <v/>
      </c>
      <c r="AE12" s="9" t="str">
        <f t="shared" si="21"/>
        <v/>
      </c>
      <c r="AF12" s="9" t="str">
        <f t="shared" si="22"/>
        <v/>
      </c>
      <c r="AG12" s="15">
        <f t="shared" si="23"/>
        <v>1</v>
      </c>
      <c r="AH12" s="16">
        <f t="shared" si="0"/>
        <v>1</v>
      </c>
      <c r="AI12" s="16">
        <f t="shared" si="0"/>
        <v>1</v>
      </c>
      <c r="AJ12" s="16" t="str">
        <f t="shared" si="0"/>
        <v/>
      </c>
      <c r="AK12" s="16">
        <f t="shared" si="0"/>
        <v>1</v>
      </c>
      <c r="AL12" s="16" t="str">
        <f t="shared" si="0"/>
        <v/>
      </c>
      <c r="AM12" s="16" t="str">
        <f t="shared" si="0"/>
        <v/>
      </c>
      <c r="AN12" s="16" t="str">
        <f t="shared" si="0"/>
        <v/>
      </c>
      <c r="AO12" s="17" t="str">
        <f t="shared" si="0"/>
        <v/>
      </c>
      <c r="AP12" s="23">
        <f t="shared" si="24"/>
        <v>1</v>
      </c>
      <c r="AQ12" s="22">
        <f t="shared" si="1"/>
        <v>1</v>
      </c>
      <c r="AR12" s="22">
        <f t="shared" si="1"/>
        <v>1</v>
      </c>
      <c r="AS12" s="22" t="str">
        <f t="shared" si="1"/>
        <v/>
      </c>
      <c r="AT12" s="22">
        <f t="shared" si="1"/>
        <v>1</v>
      </c>
      <c r="AU12" s="22">
        <f t="shared" si="1"/>
        <v>1</v>
      </c>
      <c r="AV12" s="22">
        <f t="shared" si="1"/>
        <v>1</v>
      </c>
      <c r="AW12" s="22">
        <f t="shared" si="1"/>
        <v>1</v>
      </c>
      <c r="AX12" s="24" t="str">
        <f t="shared" si="1"/>
        <v/>
      </c>
      <c r="AY12" s="23">
        <f t="shared" si="25"/>
        <v>1</v>
      </c>
      <c r="AZ12" s="22">
        <f t="shared" si="2"/>
        <v>1</v>
      </c>
      <c r="BA12" s="22">
        <f t="shared" si="2"/>
        <v>1</v>
      </c>
      <c r="BB12" s="22">
        <f t="shared" si="2"/>
        <v>1</v>
      </c>
      <c r="BC12" s="22">
        <f t="shared" si="2"/>
        <v>1</v>
      </c>
      <c r="BD12" s="22">
        <f t="shared" si="2"/>
        <v>1</v>
      </c>
      <c r="BE12" s="22">
        <f t="shared" si="2"/>
        <v>1</v>
      </c>
      <c r="BF12" s="22">
        <f t="shared" si="2"/>
        <v>1</v>
      </c>
      <c r="BG12" s="24">
        <f t="shared" si="2"/>
        <v>1</v>
      </c>
      <c r="BH12" s="22" t="str">
        <f t="shared" si="26"/>
        <v>svm</v>
      </c>
    </row>
    <row r="13" spans="1:60" x14ac:dyDescent="0.25">
      <c r="A13" t="s">
        <v>26</v>
      </c>
      <c r="B13" t="str">
        <f t="shared" si="3"/>
        <v>rf</v>
      </c>
      <c r="C13" s="15">
        <v>21.278203672787701</v>
      </c>
      <c r="D13" s="16">
        <v>21.236271586278299</v>
      </c>
      <c r="E13" s="16">
        <v>21.4255681953452</v>
      </c>
      <c r="F13" s="16">
        <v>19.512601393911201</v>
      </c>
      <c r="G13" s="16">
        <v>15.258982072509401</v>
      </c>
      <c r="H13" s="16">
        <v>26.878719727631498</v>
      </c>
      <c r="I13" s="16">
        <v>31.525715273356699</v>
      </c>
      <c r="J13" s="16">
        <v>21.137893676757798</v>
      </c>
      <c r="K13" s="17">
        <v>30.6217861175537</v>
      </c>
      <c r="L13" s="3" t="s">
        <v>11</v>
      </c>
      <c r="M13">
        <v>25</v>
      </c>
      <c r="N13" s="1">
        <f t="shared" si="4"/>
        <v>3.7217963272122994</v>
      </c>
      <c r="O13" s="1">
        <f t="shared" si="5"/>
        <v>3.7637284137217009</v>
      </c>
      <c r="P13" s="1">
        <f t="shared" si="6"/>
        <v>3.5744318046548003</v>
      </c>
      <c r="Q13" s="1">
        <f t="shared" si="7"/>
        <v>5.4873986060887994</v>
      </c>
      <c r="R13" s="1">
        <f t="shared" si="8"/>
        <v>9.7410179274905992</v>
      </c>
      <c r="S13" s="1">
        <f t="shared" si="9"/>
        <v>1.8787197276314984</v>
      </c>
      <c r="T13" s="1">
        <f t="shared" si="10"/>
        <v>6.525715273356699</v>
      </c>
      <c r="U13" s="1">
        <f t="shared" si="11"/>
        <v>3.8621063232422017</v>
      </c>
      <c r="V13" s="1">
        <f t="shared" si="12"/>
        <v>5.6217861175537003</v>
      </c>
      <c r="W13" s="13">
        <f t="shared" si="13"/>
        <v>1.8787197276314984</v>
      </c>
      <c r="X13" s="8" t="str">
        <f t="shared" si="14"/>
        <v/>
      </c>
      <c r="Y13" s="9" t="str">
        <f t="shared" si="15"/>
        <v/>
      </c>
      <c r="Z13" s="9" t="str">
        <f t="shared" si="16"/>
        <v/>
      </c>
      <c r="AA13" s="9" t="str">
        <f t="shared" si="17"/>
        <v/>
      </c>
      <c r="AB13" s="9" t="str">
        <f t="shared" si="18"/>
        <v/>
      </c>
      <c r="AC13" s="9">
        <f t="shared" si="19"/>
        <v>1</v>
      </c>
      <c r="AD13" s="9" t="str">
        <f t="shared" si="20"/>
        <v/>
      </c>
      <c r="AE13" s="9" t="str">
        <f t="shared" si="21"/>
        <v/>
      </c>
      <c r="AF13" s="9" t="str">
        <f t="shared" si="22"/>
        <v/>
      </c>
      <c r="AG13" s="15">
        <f t="shared" si="23"/>
        <v>1</v>
      </c>
      <c r="AH13" s="16">
        <f t="shared" si="0"/>
        <v>1</v>
      </c>
      <c r="AI13" s="16">
        <f t="shared" si="0"/>
        <v>1</v>
      </c>
      <c r="AJ13" s="16" t="str">
        <f t="shared" si="0"/>
        <v/>
      </c>
      <c r="AK13" s="16" t="str">
        <f t="shared" si="0"/>
        <v/>
      </c>
      <c r="AL13" s="16">
        <f t="shared" si="0"/>
        <v>1</v>
      </c>
      <c r="AM13" s="16" t="str">
        <f t="shared" si="0"/>
        <v/>
      </c>
      <c r="AN13" s="16">
        <f t="shared" si="0"/>
        <v>1</v>
      </c>
      <c r="AO13" s="17" t="str">
        <f t="shared" si="0"/>
        <v/>
      </c>
      <c r="AP13" s="23">
        <f t="shared" si="24"/>
        <v>1</v>
      </c>
      <c r="AQ13" s="22">
        <f t="shared" si="1"/>
        <v>1</v>
      </c>
      <c r="AR13" s="22">
        <f t="shared" si="1"/>
        <v>1</v>
      </c>
      <c r="AS13" s="22">
        <f t="shared" si="1"/>
        <v>1</v>
      </c>
      <c r="AT13" s="22">
        <f t="shared" si="1"/>
        <v>1</v>
      </c>
      <c r="AU13" s="22">
        <f t="shared" si="1"/>
        <v>1</v>
      </c>
      <c r="AV13" s="22">
        <f t="shared" si="1"/>
        <v>1</v>
      </c>
      <c r="AW13" s="22">
        <f t="shared" si="1"/>
        <v>1</v>
      </c>
      <c r="AX13" s="24">
        <f t="shared" si="1"/>
        <v>1</v>
      </c>
      <c r="AY13" s="23">
        <f t="shared" si="25"/>
        <v>1</v>
      </c>
      <c r="AZ13" s="22">
        <f t="shared" si="2"/>
        <v>1</v>
      </c>
      <c r="BA13" s="22">
        <f t="shared" si="2"/>
        <v>1</v>
      </c>
      <c r="BB13" s="22">
        <f t="shared" si="2"/>
        <v>1</v>
      </c>
      <c r="BC13" s="22">
        <f t="shared" si="2"/>
        <v>1</v>
      </c>
      <c r="BD13" s="22">
        <f t="shared" si="2"/>
        <v>1</v>
      </c>
      <c r="BE13" s="22">
        <f t="shared" si="2"/>
        <v>1</v>
      </c>
      <c r="BF13" s="22">
        <f t="shared" si="2"/>
        <v>1</v>
      </c>
      <c r="BG13" s="24">
        <f t="shared" si="2"/>
        <v>1</v>
      </c>
      <c r="BH13" s="22" t="str">
        <f t="shared" si="26"/>
        <v>rf</v>
      </c>
    </row>
    <row r="14" spans="1:60" x14ac:dyDescent="0.25">
      <c r="A14" t="s">
        <v>27</v>
      </c>
      <c r="B14" t="str">
        <f t="shared" si="3"/>
        <v>MARS</v>
      </c>
      <c r="C14" s="15">
        <v>46.999025109366599</v>
      </c>
      <c r="D14" s="16">
        <v>47.040358611334099</v>
      </c>
      <c r="E14" s="16">
        <v>47.092081717525602</v>
      </c>
      <c r="F14" s="16">
        <v>41.391157548335897</v>
      </c>
      <c r="G14" s="16">
        <v>46.981650880387797</v>
      </c>
      <c r="H14" s="16">
        <v>48.0148253863929</v>
      </c>
      <c r="I14" s="16">
        <v>44.515569324433798</v>
      </c>
      <c r="J14" s="16">
        <v>45.785892486572301</v>
      </c>
      <c r="K14" s="17">
        <v>49.4251518249512</v>
      </c>
      <c r="L14" s="3" t="s">
        <v>11</v>
      </c>
      <c r="M14">
        <v>23.5</v>
      </c>
      <c r="N14" s="1">
        <f t="shared" si="4"/>
        <v>23.499025109366599</v>
      </c>
      <c r="O14" s="1">
        <f t="shared" si="5"/>
        <v>23.540358611334099</v>
      </c>
      <c r="P14" s="1">
        <f t="shared" si="6"/>
        <v>23.592081717525602</v>
      </c>
      <c r="Q14" s="1">
        <f t="shared" si="7"/>
        <v>17.891157548335897</v>
      </c>
      <c r="R14" s="1">
        <f t="shared" si="8"/>
        <v>23.481650880387797</v>
      </c>
      <c r="S14" s="1">
        <f t="shared" si="9"/>
        <v>24.5148253863929</v>
      </c>
      <c r="T14" s="1">
        <f t="shared" si="10"/>
        <v>21.015569324433798</v>
      </c>
      <c r="U14" s="1">
        <f t="shared" si="11"/>
        <v>22.285892486572301</v>
      </c>
      <c r="V14" s="1">
        <f t="shared" si="12"/>
        <v>25.9251518249512</v>
      </c>
      <c r="W14" s="13">
        <f t="shared" si="13"/>
        <v>17.891157548335897</v>
      </c>
      <c r="X14" s="8" t="str">
        <f t="shared" si="14"/>
        <v/>
      </c>
      <c r="Y14" s="9" t="str">
        <f t="shared" si="15"/>
        <v/>
      </c>
      <c r="Z14" s="9" t="str">
        <f t="shared" si="16"/>
        <v/>
      </c>
      <c r="AA14" s="9">
        <f t="shared" si="17"/>
        <v>1</v>
      </c>
      <c r="AB14" s="9" t="str">
        <f t="shared" si="18"/>
        <v/>
      </c>
      <c r="AC14" s="9" t="str">
        <f t="shared" si="19"/>
        <v/>
      </c>
      <c r="AD14" s="9" t="str">
        <f t="shared" si="20"/>
        <v/>
      </c>
      <c r="AE14" s="9" t="str">
        <f t="shared" si="21"/>
        <v/>
      </c>
      <c r="AF14" s="9" t="str">
        <f t="shared" si="22"/>
        <v/>
      </c>
      <c r="AG14" s="15" t="str">
        <f t="shared" si="23"/>
        <v/>
      </c>
      <c r="AH14" s="16" t="str">
        <f t="shared" si="0"/>
        <v/>
      </c>
      <c r="AI14" s="16" t="str">
        <f t="shared" si="0"/>
        <v/>
      </c>
      <c r="AJ14" s="16" t="str">
        <f t="shared" si="0"/>
        <v/>
      </c>
      <c r="AK14" s="16" t="str">
        <f t="shared" si="0"/>
        <v/>
      </c>
      <c r="AL14" s="16" t="str">
        <f t="shared" si="0"/>
        <v/>
      </c>
      <c r="AM14" s="16" t="str">
        <f t="shared" si="0"/>
        <v/>
      </c>
      <c r="AN14" s="16" t="str">
        <f t="shared" si="0"/>
        <v/>
      </c>
      <c r="AO14" s="17" t="str">
        <f t="shared" si="0"/>
        <v/>
      </c>
      <c r="AP14" s="23" t="str">
        <f t="shared" si="24"/>
        <v/>
      </c>
      <c r="AQ14" s="22" t="str">
        <f t="shared" si="1"/>
        <v/>
      </c>
      <c r="AR14" s="22" t="str">
        <f t="shared" si="1"/>
        <v/>
      </c>
      <c r="AS14" s="22" t="str">
        <f t="shared" si="1"/>
        <v/>
      </c>
      <c r="AT14" s="22" t="str">
        <f t="shared" si="1"/>
        <v/>
      </c>
      <c r="AU14" s="22" t="str">
        <f t="shared" si="1"/>
        <v/>
      </c>
      <c r="AV14" s="22" t="str">
        <f t="shared" si="1"/>
        <v/>
      </c>
      <c r="AW14" s="22" t="str">
        <f t="shared" si="1"/>
        <v/>
      </c>
      <c r="AX14" s="24" t="str">
        <f t="shared" si="1"/>
        <v/>
      </c>
      <c r="AY14" s="23" t="str">
        <f t="shared" si="25"/>
        <v/>
      </c>
      <c r="AZ14" s="22" t="str">
        <f t="shared" si="2"/>
        <v/>
      </c>
      <c r="BA14" s="22" t="str">
        <f t="shared" si="2"/>
        <v/>
      </c>
      <c r="BB14" s="22" t="str">
        <f t="shared" si="2"/>
        <v/>
      </c>
      <c r="BC14" s="22" t="str">
        <f t="shared" si="2"/>
        <v/>
      </c>
      <c r="BD14" s="22" t="str">
        <f t="shared" si="2"/>
        <v/>
      </c>
      <c r="BE14" s="22" t="str">
        <f t="shared" si="2"/>
        <v/>
      </c>
      <c r="BF14" s="22" t="str">
        <f t="shared" si="2"/>
        <v/>
      </c>
      <c r="BG14" s="24" t="str">
        <f t="shared" si="2"/>
        <v/>
      </c>
      <c r="BH14" s="22" t="str">
        <f t="shared" si="26"/>
        <v>MARS</v>
      </c>
    </row>
    <row r="15" spans="1:60" x14ac:dyDescent="0.25">
      <c r="A15" t="s">
        <v>28</v>
      </c>
      <c r="B15" t="str">
        <f t="shared" si="3"/>
        <v>pls</v>
      </c>
      <c r="C15" s="15">
        <v>37.450186427621198</v>
      </c>
      <c r="D15" s="16">
        <v>37.942613900752299</v>
      </c>
      <c r="E15" s="16">
        <v>37.456345085611197</v>
      </c>
      <c r="F15" s="16">
        <v>22.2915362286648</v>
      </c>
      <c r="G15" s="16">
        <v>18.537858017243799</v>
      </c>
      <c r="H15" s="16">
        <v>25.634310877743399</v>
      </c>
      <c r="I15" s="16">
        <v>30.1952844764429</v>
      </c>
      <c r="J15" s="16">
        <v>35.059894561767599</v>
      </c>
      <c r="K15" s="17">
        <v>29.274965286254901</v>
      </c>
      <c r="L15" s="3" t="s">
        <v>11</v>
      </c>
      <c r="M15">
        <v>60</v>
      </c>
      <c r="N15" s="1">
        <f t="shared" si="4"/>
        <v>22.549813572378802</v>
      </c>
      <c r="O15" s="1">
        <f t="shared" si="5"/>
        <v>22.057386099247701</v>
      </c>
      <c r="P15" s="1">
        <f t="shared" si="6"/>
        <v>22.543654914388803</v>
      </c>
      <c r="Q15" s="1">
        <f t="shared" si="7"/>
        <v>37.708463771335204</v>
      </c>
      <c r="R15" s="1">
        <f t="shared" si="8"/>
        <v>41.462141982756201</v>
      </c>
      <c r="S15" s="1">
        <f t="shared" si="9"/>
        <v>34.365689122256597</v>
      </c>
      <c r="T15" s="1">
        <f t="shared" si="10"/>
        <v>29.8047155235571</v>
      </c>
      <c r="U15" s="1">
        <f t="shared" si="11"/>
        <v>24.940105438232401</v>
      </c>
      <c r="V15" s="1">
        <f t="shared" si="12"/>
        <v>30.725034713745099</v>
      </c>
      <c r="W15" s="13">
        <f t="shared" si="13"/>
        <v>22.057386099247701</v>
      </c>
      <c r="X15" s="8" t="str">
        <f t="shared" si="14"/>
        <v/>
      </c>
      <c r="Y15" s="9">
        <f t="shared" si="15"/>
        <v>1</v>
      </c>
      <c r="Z15" s="9" t="str">
        <f t="shared" si="16"/>
        <v/>
      </c>
      <c r="AA15" s="9" t="str">
        <f t="shared" si="17"/>
        <v/>
      </c>
      <c r="AB15" s="9" t="str">
        <f t="shared" si="18"/>
        <v/>
      </c>
      <c r="AC15" s="9" t="str">
        <f t="shared" si="19"/>
        <v/>
      </c>
      <c r="AD15" s="9" t="str">
        <f t="shared" si="20"/>
        <v/>
      </c>
      <c r="AE15" s="9" t="str">
        <f t="shared" si="21"/>
        <v/>
      </c>
      <c r="AF15" s="9" t="str">
        <f t="shared" si="22"/>
        <v/>
      </c>
      <c r="AG15" s="15" t="str">
        <f t="shared" si="23"/>
        <v/>
      </c>
      <c r="AH15" s="16" t="str">
        <f t="shared" si="0"/>
        <v/>
      </c>
      <c r="AI15" s="16" t="str">
        <f t="shared" si="0"/>
        <v/>
      </c>
      <c r="AJ15" s="16" t="str">
        <f t="shared" si="0"/>
        <v/>
      </c>
      <c r="AK15" s="16" t="str">
        <f t="shared" si="0"/>
        <v/>
      </c>
      <c r="AL15" s="16" t="str">
        <f t="shared" si="0"/>
        <v/>
      </c>
      <c r="AM15" s="16" t="str">
        <f t="shared" si="0"/>
        <v/>
      </c>
      <c r="AN15" s="16" t="str">
        <f t="shared" si="0"/>
        <v/>
      </c>
      <c r="AO15" s="17" t="str">
        <f t="shared" si="0"/>
        <v/>
      </c>
      <c r="AP15" s="23" t="str">
        <f t="shared" si="24"/>
        <v/>
      </c>
      <c r="AQ15" s="22" t="str">
        <f t="shared" si="1"/>
        <v/>
      </c>
      <c r="AR15" s="22" t="str">
        <f t="shared" si="1"/>
        <v/>
      </c>
      <c r="AS15" s="22" t="str">
        <f t="shared" si="1"/>
        <v/>
      </c>
      <c r="AT15" s="22" t="str">
        <f t="shared" si="1"/>
        <v/>
      </c>
      <c r="AU15" s="22" t="str">
        <f t="shared" si="1"/>
        <v/>
      </c>
      <c r="AV15" s="22" t="str">
        <f t="shared" si="1"/>
        <v/>
      </c>
      <c r="AW15" s="22" t="str">
        <f t="shared" si="1"/>
        <v/>
      </c>
      <c r="AX15" s="24" t="str">
        <f t="shared" si="1"/>
        <v/>
      </c>
      <c r="AY15" s="23" t="str">
        <f t="shared" si="25"/>
        <v/>
      </c>
      <c r="AZ15" s="22" t="str">
        <f t="shared" si="2"/>
        <v/>
      </c>
      <c r="BA15" s="22" t="str">
        <f t="shared" si="2"/>
        <v/>
      </c>
      <c r="BB15" s="22" t="str">
        <f t="shared" si="2"/>
        <v/>
      </c>
      <c r="BC15" s="22" t="str">
        <f t="shared" si="2"/>
        <v/>
      </c>
      <c r="BD15" s="22" t="str">
        <f t="shared" si="2"/>
        <v/>
      </c>
      <c r="BE15" s="22" t="str">
        <f t="shared" si="2"/>
        <v/>
      </c>
      <c r="BF15" s="22" t="str">
        <f t="shared" si="2"/>
        <v/>
      </c>
      <c r="BG15" s="24" t="str">
        <f t="shared" si="2"/>
        <v/>
      </c>
      <c r="BH15" s="22" t="str">
        <f t="shared" si="26"/>
        <v>pls</v>
      </c>
    </row>
    <row r="16" spans="1:60" x14ac:dyDescent="0.25">
      <c r="A16" t="s">
        <v>29</v>
      </c>
      <c r="B16" t="str">
        <f t="shared" si="3"/>
        <v/>
      </c>
      <c r="C16" s="15">
        <v>22.230815795605299</v>
      </c>
      <c r="D16" s="16">
        <v>25.964010422070501</v>
      </c>
      <c r="E16" s="16">
        <v>22.875441123922201</v>
      </c>
      <c r="F16" s="16">
        <v>27.635150868408601</v>
      </c>
      <c r="G16" s="16">
        <v>11.746763432352299</v>
      </c>
      <c r="H16" s="16">
        <v>20.1375483097565</v>
      </c>
      <c r="I16" s="16">
        <v>37.229079808652003</v>
      </c>
      <c r="J16" s="16">
        <v>21.0938930511475</v>
      </c>
      <c r="K16" s="17">
        <v>26.515394210815401</v>
      </c>
      <c r="L16" s="3" t="s">
        <v>10</v>
      </c>
      <c r="M16">
        <v>2</v>
      </c>
      <c r="N16" s="1" t="str">
        <f t="shared" si="4"/>
        <v/>
      </c>
      <c r="O16" s="1" t="str">
        <f t="shared" si="5"/>
        <v/>
      </c>
      <c r="P16" s="1" t="str">
        <f t="shared" si="6"/>
        <v/>
      </c>
      <c r="Q16" s="1" t="str">
        <f t="shared" si="7"/>
        <v/>
      </c>
      <c r="R16" s="1" t="str">
        <f t="shared" si="8"/>
        <v/>
      </c>
      <c r="S16" s="1" t="str">
        <f t="shared" si="9"/>
        <v/>
      </c>
      <c r="T16" s="1" t="str">
        <f t="shared" si="10"/>
        <v/>
      </c>
      <c r="U16" s="1" t="str">
        <f t="shared" si="11"/>
        <v/>
      </c>
      <c r="V16" s="1" t="str">
        <f t="shared" si="12"/>
        <v/>
      </c>
      <c r="W16" s="13">
        <f t="shared" si="13"/>
        <v>0</v>
      </c>
      <c r="X16" s="8" t="str">
        <f t="shared" si="14"/>
        <v/>
      </c>
      <c r="Y16" s="9" t="str">
        <f t="shared" si="15"/>
        <v/>
      </c>
      <c r="Z16" s="9" t="str">
        <f t="shared" si="16"/>
        <v/>
      </c>
      <c r="AA16" s="9" t="str">
        <f t="shared" si="17"/>
        <v/>
      </c>
      <c r="AB16" s="9" t="str">
        <f t="shared" si="18"/>
        <v/>
      </c>
      <c r="AC16" s="9" t="str">
        <f t="shared" si="19"/>
        <v/>
      </c>
      <c r="AD16" s="9" t="str">
        <f t="shared" si="20"/>
        <v/>
      </c>
      <c r="AE16" s="9" t="str">
        <f t="shared" si="21"/>
        <v/>
      </c>
      <c r="AF16" s="9" t="str">
        <f t="shared" si="22"/>
        <v/>
      </c>
      <c r="AG16" s="15" t="str">
        <f t="shared" si="23"/>
        <v/>
      </c>
      <c r="AH16" s="16" t="str">
        <f t="shared" si="0"/>
        <v/>
      </c>
      <c r="AI16" s="16" t="str">
        <f t="shared" si="0"/>
        <v/>
      </c>
      <c r="AJ16" s="16" t="str">
        <f t="shared" si="0"/>
        <v/>
      </c>
      <c r="AK16" s="16" t="str">
        <f t="shared" si="0"/>
        <v/>
      </c>
      <c r="AL16" s="16" t="str">
        <f t="shared" si="0"/>
        <v/>
      </c>
      <c r="AM16" s="16" t="str">
        <f t="shared" si="0"/>
        <v/>
      </c>
      <c r="AN16" s="16" t="str">
        <f t="shared" si="0"/>
        <v/>
      </c>
      <c r="AO16" s="17" t="str">
        <f t="shared" si="0"/>
        <v/>
      </c>
      <c r="AP16" s="23" t="str">
        <f t="shared" si="24"/>
        <v/>
      </c>
      <c r="AQ16" s="22" t="str">
        <f t="shared" si="1"/>
        <v/>
      </c>
      <c r="AR16" s="22" t="str">
        <f t="shared" si="1"/>
        <v/>
      </c>
      <c r="AS16" s="22" t="str">
        <f t="shared" si="1"/>
        <v/>
      </c>
      <c r="AT16" s="22" t="str">
        <f t="shared" si="1"/>
        <v/>
      </c>
      <c r="AU16" s="22" t="str">
        <f t="shared" si="1"/>
        <v/>
      </c>
      <c r="AV16" s="22" t="str">
        <f t="shared" si="1"/>
        <v/>
      </c>
      <c r="AW16" s="22" t="str">
        <f t="shared" si="1"/>
        <v/>
      </c>
      <c r="AX16" s="24" t="str">
        <f t="shared" si="1"/>
        <v/>
      </c>
      <c r="AY16" s="23" t="str">
        <f t="shared" si="25"/>
        <v/>
      </c>
      <c r="AZ16" s="22" t="str">
        <f t="shared" si="2"/>
        <v/>
      </c>
      <c r="BA16" s="22" t="str">
        <f t="shared" si="2"/>
        <v/>
      </c>
      <c r="BB16" s="22" t="str">
        <f t="shared" si="2"/>
        <v/>
      </c>
      <c r="BC16" s="22" t="str">
        <f t="shared" si="2"/>
        <v/>
      </c>
      <c r="BD16" s="22" t="str">
        <f t="shared" si="2"/>
        <v/>
      </c>
      <c r="BE16" s="22" t="str">
        <f t="shared" si="2"/>
        <v/>
      </c>
      <c r="BF16" s="22" t="str">
        <f t="shared" si="2"/>
        <v/>
      </c>
      <c r="BG16" s="24" t="str">
        <f t="shared" si="2"/>
        <v/>
      </c>
      <c r="BH16" s="22">
        <f t="shared" si="26"/>
        <v>0</v>
      </c>
    </row>
    <row r="17" spans="1:60" x14ac:dyDescent="0.25">
      <c r="A17" t="s">
        <v>30</v>
      </c>
      <c r="B17" t="str">
        <f t="shared" si="3"/>
        <v>MARS</v>
      </c>
      <c r="C17" s="15">
        <v>34.707178045810402</v>
      </c>
      <c r="D17" s="16">
        <v>34.578228693933802</v>
      </c>
      <c r="E17" s="16">
        <v>34.727482015681197</v>
      </c>
      <c r="F17" s="16">
        <v>23.627439888600701</v>
      </c>
      <c r="G17" s="16">
        <v>26.484592531127898</v>
      </c>
      <c r="H17" s="16">
        <v>29.734361600867398</v>
      </c>
      <c r="I17" s="16">
        <v>31.0702713369602</v>
      </c>
      <c r="J17" s="16">
        <v>30.7778930664062</v>
      </c>
      <c r="K17" s="17">
        <v>30.808841705322301</v>
      </c>
      <c r="L17" s="3" t="s">
        <v>11</v>
      </c>
      <c r="M17">
        <v>6</v>
      </c>
      <c r="N17" s="1">
        <f t="shared" si="4"/>
        <v>28.707178045810402</v>
      </c>
      <c r="O17" s="1">
        <f t="shared" si="5"/>
        <v>28.578228693933802</v>
      </c>
      <c r="P17" s="1">
        <f t="shared" si="6"/>
        <v>28.727482015681197</v>
      </c>
      <c r="Q17" s="1">
        <f t="shared" si="7"/>
        <v>17.627439888600701</v>
      </c>
      <c r="R17" s="1">
        <f t="shared" si="8"/>
        <v>20.484592531127898</v>
      </c>
      <c r="S17" s="1">
        <f t="shared" si="9"/>
        <v>23.734361600867398</v>
      </c>
      <c r="T17" s="1">
        <f t="shared" si="10"/>
        <v>25.0702713369602</v>
      </c>
      <c r="U17" s="1">
        <f t="shared" si="11"/>
        <v>24.7778930664062</v>
      </c>
      <c r="V17" s="1">
        <f t="shared" si="12"/>
        <v>24.808841705322301</v>
      </c>
      <c r="W17" s="13">
        <f t="shared" si="13"/>
        <v>17.627439888600701</v>
      </c>
      <c r="X17" s="8" t="str">
        <f t="shared" si="14"/>
        <v/>
      </c>
      <c r="Y17" s="9" t="str">
        <f t="shared" si="15"/>
        <v/>
      </c>
      <c r="Z17" s="9" t="str">
        <f t="shared" si="16"/>
        <v/>
      </c>
      <c r="AA17" s="9">
        <f t="shared" si="17"/>
        <v>1</v>
      </c>
      <c r="AB17" s="9" t="str">
        <f t="shared" si="18"/>
        <v/>
      </c>
      <c r="AC17" s="9" t="str">
        <f t="shared" si="19"/>
        <v/>
      </c>
      <c r="AD17" s="9" t="str">
        <f t="shared" si="20"/>
        <v/>
      </c>
      <c r="AE17" s="9" t="str">
        <f t="shared" si="21"/>
        <v/>
      </c>
      <c r="AF17" s="9" t="str">
        <f t="shared" si="22"/>
        <v/>
      </c>
      <c r="AG17" s="15" t="str">
        <f t="shared" si="23"/>
        <v/>
      </c>
      <c r="AH17" s="16" t="str">
        <f t="shared" si="0"/>
        <v/>
      </c>
      <c r="AI17" s="16" t="str">
        <f t="shared" si="0"/>
        <v/>
      </c>
      <c r="AJ17" s="16" t="str">
        <f t="shared" si="0"/>
        <v/>
      </c>
      <c r="AK17" s="16" t="str">
        <f t="shared" si="0"/>
        <v/>
      </c>
      <c r="AL17" s="16" t="str">
        <f t="shared" si="0"/>
        <v/>
      </c>
      <c r="AM17" s="16" t="str">
        <f t="shared" si="0"/>
        <v/>
      </c>
      <c r="AN17" s="16" t="str">
        <f t="shared" si="0"/>
        <v/>
      </c>
      <c r="AO17" s="17" t="str">
        <f t="shared" si="0"/>
        <v/>
      </c>
      <c r="AP17" s="23" t="str">
        <f t="shared" si="24"/>
        <v/>
      </c>
      <c r="AQ17" s="22" t="str">
        <f t="shared" si="1"/>
        <v/>
      </c>
      <c r="AR17" s="22" t="str">
        <f t="shared" si="1"/>
        <v/>
      </c>
      <c r="AS17" s="22" t="str">
        <f t="shared" si="1"/>
        <v/>
      </c>
      <c r="AT17" s="22" t="str">
        <f t="shared" si="1"/>
        <v/>
      </c>
      <c r="AU17" s="22" t="str">
        <f t="shared" si="1"/>
        <v/>
      </c>
      <c r="AV17" s="22" t="str">
        <f t="shared" si="1"/>
        <v/>
      </c>
      <c r="AW17" s="22" t="str">
        <f t="shared" si="1"/>
        <v/>
      </c>
      <c r="AX17" s="24" t="str">
        <f t="shared" si="1"/>
        <v/>
      </c>
      <c r="AY17" s="23" t="str">
        <f t="shared" si="25"/>
        <v/>
      </c>
      <c r="AZ17" s="22" t="str">
        <f t="shared" si="2"/>
        <v/>
      </c>
      <c r="BA17" s="22" t="str">
        <f t="shared" si="2"/>
        <v/>
      </c>
      <c r="BB17" s="22" t="str">
        <f t="shared" si="2"/>
        <v/>
      </c>
      <c r="BC17" s="22" t="str">
        <f t="shared" si="2"/>
        <v/>
      </c>
      <c r="BD17" s="22" t="str">
        <f t="shared" si="2"/>
        <v/>
      </c>
      <c r="BE17" s="22" t="str">
        <f t="shared" si="2"/>
        <v/>
      </c>
      <c r="BF17" s="22" t="str">
        <f t="shared" si="2"/>
        <v/>
      </c>
      <c r="BG17" s="24" t="str">
        <f t="shared" si="2"/>
        <v/>
      </c>
      <c r="BH17" s="22" t="str">
        <f t="shared" si="26"/>
        <v>MARS</v>
      </c>
    </row>
    <row r="18" spans="1:60" x14ac:dyDescent="0.25">
      <c r="A18" t="s">
        <v>31</v>
      </c>
      <c r="B18" t="str">
        <f t="shared" si="3"/>
        <v>rf</v>
      </c>
      <c r="C18" s="15">
        <v>40.434873947392298</v>
      </c>
      <c r="D18" s="16">
        <v>39.870060819606998</v>
      </c>
      <c r="E18" s="16">
        <v>40.563385377695703</v>
      </c>
      <c r="F18" s="16">
        <v>38.711604070024599</v>
      </c>
      <c r="G18" s="16">
        <v>57.636477800559803</v>
      </c>
      <c r="H18" s="16">
        <v>42.5954193875044</v>
      </c>
      <c r="I18" s="16">
        <v>41.1336197977826</v>
      </c>
      <c r="J18" s="16">
        <v>39.563892364502003</v>
      </c>
      <c r="K18" s="17">
        <v>25.066270828247099</v>
      </c>
      <c r="L18" s="3" t="s">
        <v>11</v>
      </c>
      <c r="M18">
        <v>45</v>
      </c>
      <c r="N18" s="1">
        <f t="shared" si="4"/>
        <v>4.5651260526077024</v>
      </c>
      <c r="O18" s="1">
        <f t="shared" si="5"/>
        <v>5.1299391803930021</v>
      </c>
      <c r="P18" s="1">
        <f t="shared" si="6"/>
        <v>4.4366146223042975</v>
      </c>
      <c r="Q18" s="1">
        <f t="shared" si="7"/>
        <v>6.2883959299754011</v>
      </c>
      <c r="R18" s="1">
        <f t="shared" si="8"/>
        <v>12.636477800559803</v>
      </c>
      <c r="S18" s="1">
        <f t="shared" si="9"/>
        <v>2.4045806124956002</v>
      </c>
      <c r="T18" s="1">
        <f t="shared" si="10"/>
        <v>3.8663802022173996</v>
      </c>
      <c r="U18" s="1">
        <f t="shared" si="11"/>
        <v>5.4361076354979971</v>
      </c>
      <c r="V18" s="1">
        <f t="shared" si="12"/>
        <v>19.933729171752901</v>
      </c>
      <c r="W18" s="13">
        <f t="shared" si="13"/>
        <v>2.4045806124956002</v>
      </c>
      <c r="X18" s="8" t="str">
        <f t="shared" si="14"/>
        <v/>
      </c>
      <c r="Y18" s="9" t="str">
        <f t="shared" si="15"/>
        <v/>
      </c>
      <c r="Z18" s="9" t="str">
        <f t="shared" si="16"/>
        <v/>
      </c>
      <c r="AA18" s="9" t="str">
        <f t="shared" si="17"/>
        <v/>
      </c>
      <c r="AB18" s="9" t="str">
        <f t="shared" si="18"/>
        <v/>
      </c>
      <c r="AC18" s="9">
        <f t="shared" si="19"/>
        <v>1</v>
      </c>
      <c r="AD18" s="9" t="str">
        <f t="shared" si="20"/>
        <v/>
      </c>
      <c r="AE18" s="9" t="str">
        <f t="shared" si="21"/>
        <v/>
      </c>
      <c r="AF18" s="9" t="str">
        <f t="shared" si="22"/>
        <v/>
      </c>
      <c r="AG18" s="15">
        <f t="shared" si="23"/>
        <v>1</v>
      </c>
      <c r="AH18" s="16" t="str">
        <f t="shared" si="23"/>
        <v/>
      </c>
      <c r="AI18" s="16">
        <f t="shared" si="23"/>
        <v>1</v>
      </c>
      <c r="AJ18" s="16" t="str">
        <f t="shared" si="23"/>
        <v/>
      </c>
      <c r="AK18" s="16" t="str">
        <f t="shared" si="23"/>
        <v/>
      </c>
      <c r="AL18" s="16">
        <f t="shared" si="23"/>
        <v>1</v>
      </c>
      <c r="AM18" s="16">
        <f t="shared" si="23"/>
        <v>1</v>
      </c>
      <c r="AN18" s="16" t="str">
        <f t="shared" si="23"/>
        <v/>
      </c>
      <c r="AO18" s="17" t="str">
        <f t="shared" si="23"/>
        <v/>
      </c>
      <c r="AP18" s="23">
        <f t="shared" si="24"/>
        <v>1</v>
      </c>
      <c r="AQ18" s="22">
        <f t="shared" si="24"/>
        <v>1</v>
      </c>
      <c r="AR18" s="22">
        <f t="shared" si="24"/>
        <v>1</v>
      </c>
      <c r="AS18" s="22">
        <f t="shared" si="24"/>
        <v>1</v>
      </c>
      <c r="AT18" s="22" t="str">
        <f t="shared" si="24"/>
        <v/>
      </c>
      <c r="AU18" s="22">
        <f t="shared" si="24"/>
        <v>1</v>
      </c>
      <c r="AV18" s="22">
        <f t="shared" si="24"/>
        <v>1</v>
      </c>
      <c r="AW18" s="22">
        <f t="shared" si="24"/>
        <v>1</v>
      </c>
      <c r="AX18" s="24" t="str">
        <f t="shared" si="24"/>
        <v/>
      </c>
      <c r="AY18" s="23">
        <f t="shared" si="25"/>
        <v>1</v>
      </c>
      <c r="AZ18" s="22">
        <f t="shared" si="25"/>
        <v>1</v>
      </c>
      <c r="BA18" s="22">
        <f t="shared" si="25"/>
        <v>1</v>
      </c>
      <c r="BB18" s="22">
        <f t="shared" si="25"/>
        <v>1</v>
      </c>
      <c r="BC18" s="22">
        <f t="shared" si="25"/>
        <v>1</v>
      </c>
      <c r="BD18" s="22">
        <f t="shared" si="25"/>
        <v>1</v>
      </c>
      <c r="BE18" s="22">
        <f t="shared" si="25"/>
        <v>1</v>
      </c>
      <c r="BF18" s="22">
        <f t="shared" si="25"/>
        <v>1</v>
      </c>
      <c r="BG18" s="24" t="str">
        <f t="shared" si="25"/>
        <v/>
      </c>
      <c r="BH18" s="22" t="str">
        <f t="shared" si="26"/>
        <v>rf</v>
      </c>
    </row>
    <row r="19" spans="1:60" x14ac:dyDescent="0.25">
      <c r="A19" t="s">
        <v>32</v>
      </c>
      <c r="B19" t="str">
        <f t="shared" si="3"/>
        <v/>
      </c>
      <c r="C19" s="15">
        <v>24.367107986552401</v>
      </c>
      <c r="D19" s="16">
        <v>26.0443755903141</v>
      </c>
      <c r="E19" s="16">
        <v>24.586668879807998</v>
      </c>
      <c r="F19" s="16">
        <v>26.744548428451299</v>
      </c>
      <c r="G19" s="16">
        <v>11.5304609736649</v>
      </c>
      <c r="H19" s="16">
        <v>26.917571878687099</v>
      </c>
      <c r="I19" s="16">
        <v>31.3099427655707</v>
      </c>
      <c r="J19" s="16">
        <v>26.605894088745099</v>
      </c>
      <c r="K19" s="17">
        <v>19.943056106567401</v>
      </c>
      <c r="L19" s="3" t="s">
        <v>10</v>
      </c>
      <c r="M19">
        <v>14</v>
      </c>
      <c r="N19" s="1" t="str">
        <f t="shared" si="4"/>
        <v/>
      </c>
      <c r="O19" s="1" t="str">
        <f t="shared" si="5"/>
        <v/>
      </c>
      <c r="P19" s="1" t="str">
        <f t="shared" si="6"/>
        <v/>
      </c>
      <c r="Q19" s="1" t="str">
        <f t="shared" si="7"/>
        <v/>
      </c>
      <c r="R19" s="1" t="str">
        <f t="shared" si="8"/>
        <v/>
      </c>
      <c r="S19" s="1" t="str">
        <f t="shared" si="9"/>
        <v/>
      </c>
      <c r="T19" s="1" t="str">
        <f t="shared" si="10"/>
        <v/>
      </c>
      <c r="U19" s="1" t="str">
        <f t="shared" si="11"/>
        <v/>
      </c>
      <c r="V19" s="1" t="str">
        <f t="shared" si="12"/>
        <v/>
      </c>
      <c r="W19" s="13">
        <f t="shared" si="13"/>
        <v>0</v>
      </c>
      <c r="X19" s="8" t="str">
        <f t="shared" si="14"/>
        <v/>
      </c>
      <c r="Y19" s="9" t="str">
        <f t="shared" si="15"/>
        <v/>
      </c>
      <c r="Z19" s="9" t="str">
        <f t="shared" si="16"/>
        <v/>
      </c>
      <c r="AA19" s="9" t="str">
        <f t="shared" si="17"/>
        <v/>
      </c>
      <c r="AB19" s="9" t="str">
        <f t="shared" si="18"/>
        <v/>
      </c>
      <c r="AC19" s="9" t="str">
        <f t="shared" si="19"/>
        <v/>
      </c>
      <c r="AD19" s="9" t="str">
        <f t="shared" si="20"/>
        <v/>
      </c>
      <c r="AE19" s="9" t="str">
        <f t="shared" si="21"/>
        <v/>
      </c>
      <c r="AF19" s="9" t="str">
        <f t="shared" si="22"/>
        <v/>
      </c>
      <c r="AG19" s="15" t="str">
        <f t="shared" si="23"/>
        <v/>
      </c>
      <c r="AH19" s="16" t="str">
        <f t="shared" si="23"/>
        <v/>
      </c>
      <c r="AI19" s="16" t="str">
        <f t="shared" si="23"/>
        <v/>
      </c>
      <c r="AJ19" s="16" t="str">
        <f t="shared" si="23"/>
        <v/>
      </c>
      <c r="AK19" s="16" t="str">
        <f t="shared" si="23"/>
        <v/>
      </c>
      <c r="AL19" s="16" t="str">
        <f t="shared" si="23"/>
        <v/>
      </c>
      <c r="AM19" s="16" t="str">
        <f t="shared" si="23"/>
        <v/>
      </c>
      <c r="AN19" s="16" t="str">
        <f t="shared" si="23"/>
        <v/>
      </c>
      <c r="AO19" s="17" t="str">
        <f t="shared" si="23"/>
        <v/>
      </c>
      <c r="AP19" s="23" t="str">
        <f t="shared" si="24"/>
        <v/>
      </c>
      <c r="AQ19" s="22" t="str">
        <f t="shared" si="24"/>
        <v/>
      </c>
      <c r="AR19" s="22" t="str">
        <f t="shared" si="24"/>
        <v/>
      </c>
      <c r="AS19" s="22" t="str">
        <f t="shared" si="24"/>
        <v/>
      </c>
      <c r="AT19" s="22" t="str">
        <f t="shared" si="24"/>
        <v/>
      </c>
      <c r="AU19" s="22" t="str">
        <f t="shared" si="24"/>
        <v/>
      </c>
      <c r="AV19" s="22" t="str">
        <f t="shared" si="24"/>
        <v/>
      </c>
      <c r="AW19" s="22" t="str">
        <f t="shared" si="24"/>
        <v/>
      </c>
      <c r="AX19" s="24" t="str">
        <f t="shared" si="24"/>
        <v/>
      </c>
      <c r="AY19" s="23" t="str">
        <f t="shared" si="25"/>
        <v/>
      </c>
      <c r="AZ19" s="22" t="str">
        <f t="shared" si="25"/>
        <v/>
      </c>
      <c r="BA19" s="22" t="str">
        <f t="shared" si="25"/>
        <v/>
      </c>
      <c r="BB19" s="22" t="str">
        <f t="shared" si="25"/>
        <v/>
      </c>
      <c r="BC19" s="22" t="str">
        <f t="shared" si="25"/>
        <v/>
      </c>
      <c r="BD19" s="22" t="str">
        <f t="shared" si="25"/>
        <v/>
      </c>
      <c r="BE19" s="22" t="str">
        <f t="shared" si="25"/>
        <v/>
      </c>
      <c r="BF19" s="22" t="str">
        <f t="shared" si="25"/>
        <v/>
      </c>
      <c r="BG19" s="24" t="str">
        <f t="shared" si="25"/>
        <v/>
      </c>
      <c r="BH19" s="22">
        <f t="shared" si="26"/>
        <v>0</v>
      </c>
    </row>
    <row r="20" spans="1:60" x14ac:dyDescent="0.25">
      <c r="A20" t="s">
        <v>33</v>
      </c>
      <c r="B20" t="str">
        <f t="shared" si="3"/>
        <v>pls</v>
      </c>
      <c r="C20" s="15">
        <v>46.302508447167597</v>
      </c>
      <c r="D20" s="16">
        <v>46.577471808871302</v>
      </c>
      <c r="E20" s="16">
        <v>46.294555441836501</v>
      </c>
      <c r="F20" s="16">
        <v>38.4325032333401</v>
      </c>
      <c r="G20" s="16">
        <v>40.752223706853002</v>
      </c>
      <c r="H20" s="16">
        <v>38.502808507393198</v>
      </c>
      <c r="I20" s="16">
        <v>42.062225967364199</v>
      </c>
      <c r="J20" s="16">
        <v>46.045894622802699</v>
      </c>
      <c r="K20" s="17">
        <v>43.365589141845703</v>
      </c>
      <c r="L20" s="3" t="s">
        <v>11</v>
      </c>
      <c r="M20">
        <v>88.25</v>
      </c>
      <c r="N20" s="1">
        <f t="shared" si="4"/>
        <v>41.947491552832403</v>
      </c>
      <c r="O20" s="1">
        <f t="shared" si="5"/>
        <v>41.672528191128698</v>
      </c>
      <c r="P20" s="1">
        <f t="shared" si="6"/>
        <v>41.955444558163499</v>
      </c>
      <c r="Q20" s="1">
        <f t="shared" si="7"/>
        <v>49.8174967666599</v>
      </c>
      <c r="R20" s="1">
        <f t="shared" si="8"/>
        <v>47.497776293146998</v>
      </c>
      <c r="S20" s="1">
        <f t="shared" si="9"/>
        <v>49.747191492606802</v>
      </c>
      <c r="T20" s="1">
        <f t="shared" si="10"/>
        <v>46.187774032635801</v>
      </c>
      <c r="U20" s="1">
        <f t="shared" si="11"/>
        <v>42.204105377197301</v>
      </c>
      <c r="V20" s="1">
        <f t="shared" si="12"/>
        <v>44.884410858154297</v>
      </c>
      <c r="W20" s="13">
        <f t="shared" si="13"/>
        <v>41.672528191128698</v>
      </c>
      <c r="X20" s="8" t="str">
        <f t="shared" si="14"/>
        <v/>
      </c>
      <c r="Y20" s="9">
        <f t="shared" si="15"/>
        <v>1</v>
      </c>
      <c r="Z20" s="9" t="str">
        <f t="shared" si="16"/>
        <v/>
      </c>
      <c r="AA20" s="9" t="str">
        <f t="shared" si="17"/>
        <v/>
      </c>
      <c r="AB20" s="9" t="str">
        <f t="shared" si="18"/>
        <v/>
      </c>
      <c r="AC20" s="9" t="str">
        <f t="shared" si="19"/>
        <v/>
      </c>
      <c r="AD20" s="9" t="str">
        <f t="shared" si="20"/>
        <v/>
      </c>
      <c r="AE20" s="9" t="str">
        <f t="shared" si="21"/>
        <v/>
      </c>
      <c r="AF20" s="9" t="str">
        <f t="shared" si="22"/>
        <v/>
      </c>
      <c r="AG20" s="15" t="str">
        <f t="shared" si="23"/>
        <v/>
      </c>
      <c r="AH20" s="16" t="str">
        <f t="shared" si="23"/>
        <v/>
      </c>
      <c r="AI20" s="16" t="str">
        <f t="shared" si="23"/>
        <v/>
      </c>
      <c r="AJ20" s="16" t="str">
        <f t="shared" si="23"/>
        <v/>
      </c>
      <c r="AK20" s="16" t="str">
        <f t="shared" si="23"/>
        <v/>
      </c>
      <c r="AL20" s="16" t="str">
        <f t="shared" si="23"/>
        <v/>
      </c>
      <c r="AM20" s="16" t="str">
        <f t="shared" si="23"/>
        <v/>
      </c>
      <c r="AN20" s="16" t="str">
        <f t="shared" si="23"/>
        <v/>
      </c>
      <c r="AO20" s="17" t="str">
        <f t="shared" si="23"/>
        <v/>
      </c>
      <c r="AP20" s="23" t="str">
        <f t="shared" si="24"/>
        <v/>
      </c>
      <c r="AQ20" s="22" t="str">
        <f t="shared" si="24"/>
        <v/>
      </c>
      <c r="AR20" s="22" t="str">
        <f t="shared" si="24"/>
        <v/>
      </c>
      <c r="AS20" s="22" t="str">
        <f t="shared" si="24"/>
        <v/>
      </c>
      <c r="AT20" s="22" t="str">
        <f t="shared" si="24"/>
        <v/>
      </c>
      <c r="AU20" s="22" t="str">
        <f t="shared" si="24"/>
        <v/>
      </c>
      <c r="AV20" s="22" t="str">
        <f t="shared" si="24"/>
        <v/>
      </c>
      <c r="AW20" s="22" t="str">
        <f t="shared" si="24"/>
        <v/>
      </c>
      <c r="AX20" s="24" t="str">
        <f t="shared" si="24"/>
        <v/>
      </c>
      <c r="AY20" s="23" t="str">
        <f t="shared" si="25"/>
        <v/>
      </c>
      <c r="AZ20" s="22" t="str">
        <f t="shared" si="25"/>
        <v/>
      </c>
      <c r="BA20" s="22" t="str">
        <f t="shared" si="25"/>
        <v/>
      </c>
      <c r="BB20" s="22" t="str">
        <f t="shared" si="25"/>
        <v/>
      </c>
      <c r="BC20" s="22" t="str">
        <f t="shared" si="25"/>
        <v/>
      </c>
      <c r="BD20" s="22" t="str">
        <f t="shared" si="25"/>
        <v/>
      </c>
      <c r="BE20" s="22" t="str">
        <f t="shared" si="25"/>
        <v/>
      </c>
      <c r="BF20" s="22" t="str">
        <f t="shared" si="25"/>
        <v/>
      </c>
      <c r="BG20" s="24" t="str">
        <f t="shared" si="25"/>
        <v/>
      </c>
      <c r="BH20" s="22" t="str">
        <f t="shared" si="26"/>
        <v>pls</v>
      </c>
    </row>
    <row r="21" spans="1:60" x14ac:dyDescent="0.25">
      <c r="A21" t="s">
        <v>34</v>
      </c>
      <c r="B21" t="str">
        <f t="shared" si="3"/>
        <v>gbm</v>
      </c>
      <c r="C21" s="15">
        <v>30.0627721837755</v>
      </c>
      <c r="D21" s="16">
        <v>29.859439702808899</v>
      </c>
      <c r="E21" s="16">
        <v>30.116559602107898</v>
      </c>
      <c r="F21" s="16">
        <v>24.963343548536699</v>
      </c>
      <c r="G21" s="16">
        <v>25.9998132852845</v>
      </c>
      <c r="H21" s="16">
        <v>28.741152990143</v>
      </c>
      <c r="I21" s="16">
        <v>32.093223063479797</v>
      </c>
      <c r="J21" s="16">
        <v>27.169893264770501</v>
      </c>
      <c r="K21" s="17">
        <v>25.158027648925799</v>
      </c>
      <c r="L21" s="3" t="s">
        <v>11</v>
      </c>
      <c r="M21">
        <v>40.5</v>
      </c>
      <c r="N21" s="1">
        <f t="shared" si="4"/>
        <v>10.4372278162245</v>
      </c>
      <c r="O21" s="1">
        <f t="shared" si="5"/>
        <v>10.640560297191101</v>
      </c>
      <c r="P21" s="1">
        <f t="shared" si="6"/>
        <v>10.383440397892102</v>
      </c>
      <c r="Q21" s="1">
        <f t="shared" si="7"/>
        <v>15.536656451463301</v>
      </c>
      <c r="R21" s="1">
        <f t="shared" si="8"/>
        <v>14.5001867147155</v>
      </c>
      <c r="S21" s="1">
        <f t="shared" si="9"/>
        <v>11.758847009857</v>
      </c>
      <c r="T21" s="1">
        <f t="shared" si="10"/>
        <v>8.4067769365202025</v>
      </c>
      <c r="U21" s="1">
        <f t="shared" si="11"/>
        <v>13.330106735229499</v>
      </c>
      <c r="V21" s="1">
        <f t="shared" si="12"/>
        <v>15.341972351074201</v>
      </c>
      <c r="W21" s="13">
        <f t="shared" si="13"/>
        <v>8.4067769365202025</v>
      </c>
      <c r="X21" s="8" t="str">
        <f t="shared" si="14"/>
        <v/>
      </c>
      <c r="Y21" s="9" t="str">
        <f t="shared" si="15"/>
        <v/>
      </c>
      <c r="Z21" s="9" t="str">
        <f t="shared" si="16"/>
        <v/>
      </c>
      <c r="AA21" s="9" t="str">
        <f t="shared" si="17"/>
        <v/>
      </c>
      <c r="AB21" s="9" t="str">
        <f t="shared" si="18"/>
        <v/>
      </c>
      <c r="AC21" s="9" t="str">
        <f t="shared" si="19"/>
        <v/>
      </c>
      <c r="AD21" s="9">
        <f t="shared" si="20"/>
        <v>1</v>
      </c>
      <c r="AE21" s="9" t="str">
        <f t="shared" si="21"/>
        <v/>
      </c>
      <c r="AF21" s="9" t="str">
        <f t="shared" si="22"/>
        <v/>
      </c>
      <c r="AG21" s="15" t="str">
        <f t="shared" si="23"/>
        <v/>
      </c>
      <c r="AH21" s="16" t="str">
        <f t="shared" si="23"/>
        <v/>
      </c>
      <c r="AI21" s="16" t="str">
        <f t="shared" si="23"/>
        <v/>
      </c>
      <c r="AJ21" s="16" t="str">
        <f t="shared" si="23"/>
        <v/>
      </c>
      <c r="AK21" s="16" t="str">
        <f t="shared" si="23"/>
        <v/>
      </c>
      <c r="AL21" s="16" t="str">
        <f t="shared" si="23"/>
        <v/>
      </c>
      <c r="AM21" s="16" t="str">
        <f t="shared" si="23"/>
        <v/>
      </c>
      <c r="AN21" s="16" t="str">
        <f t="shared" si="23"/>
        <v/>
      </c>
      <c r="AO21" s="17" t="str">
        <f t="shared" si="23"/>
        <v/>
      </c>
      <c r="AP21" s="23" t="str">
        <f t="shared" si="24"/>
        <v/>
      </c>
      <c r="AQ21" s="22" t="str">
        <f t="shared" si="24"/>
        <v/>
      </c>
      <c r="AR21" s="22" t="str">
        <f t="shared" si="24"/>
        <v/>
      </c>
      <c r="AS21" s="22" t="str">
        <f t="shared" si="24"/>
        <v/>
      </c>
      <c r="AT21" s="22" t="str">
        <f t="shared" si="24"/>
        <v/>
      </c>
      <c r="AU21" s="22" t="str">
        <f t="shared" si="24"/>
        <v/>
      </c>
      <c r="AV21" s="22">
        <f t="shared" si="24"/>
        <v>1</v>
      </c>
      <c r="AW21" s="22" t="str">
        <f t="shared" si="24"/>
        <v/>
      </c>
      <c r="AX21" s="24" t="str">
        <f t="shared" si="24"/>
        <v/>
      </c>
      <c r="AY21" s="23">
        <f t="shared" si="25"/>
        <v>1</v>
      </c>
      <c r="AZ21" s="22">
        <f t="shared" si="25"/>
        <v>1</v>
      </c>
      <c r="BA21" s="22">
        <f t="shared" si="25"/>
        <v>1</v>
      </c>
      <c r="BB21" s="22" t="str">
        <f t="shared" si="25"/>
        <v/>
      </c>
      <c r="BC21" s="22">
        <f t="shared" si="25"/>
        <v>1</v>
      </c>
      <c r="BD21" s="22">
        <f t="shared" si="25"/>
        <v>1</v>
      </c>
      <c r="BE21" s="22">
        <f t="shared" si="25"/>
        <v>1</v>
      </c>
      <c r="BF21" s="22">
        <f t="shared" si="25"/>
        <v>1</v>
      </c>
      <c r="BG21" s="24" t="str">
        <f t="shared" si="25"/>
        <v/>
      </c>
      <c r="BH21" s="22" t="str">
        <f t="shared" si="26"/>
        <v>gbm</v>
      </c>
    </row>
    <row r="22" spans="1:60" x14ac:dyDescent="0.25">
      <c r="A22" t="s">
        <v>35</v>
      </c>
      <c r="B22" t="str">
        <f t="shared" si="3"/>
        <v>rf</v>
      </c>
      <c r="C22" s="15">
        <v>84.789790964823098</v>
      </c>
      <c r="D22" s="16">
        <v>82.697196089618998</v>
      </c>
      <c r="E22" s="16">
        <v>83.491060336042295</v>
      </c>
      <c r="F22" s="16">
        <v>73.151323001281398</v>
      </c>
      <c r="G22" s="16">
        <v>70.502773932720501</v>
      </c>
      <c r="H22" s="16">
        <v>46.043773090667699</v>
      </c>
      <c r="I22" s="16">
        <v>44.375125218208403</v>
      </c>
      <c r="J22" s="16">
        <v>45.599895477294901</v>
      </c>
      <c r="K22" s="17">
        <v>75.526969909667997</v>
      </c>
      <c r="L22" s="3" t="s">
        <v>11</v>
      </c>
      <c r="M22">
        <v>55</v>
      </c>
      <c r="N22" s="1">
        <f t="shared" si="4"/>
        <v>29.789790964823098</v>
      </c>
      <c r="O22" s="1">
        <f t="shared" si="5"/>
        <v>27.697196089618998</v>
      </c>
      <c r="P22" s="1">
        <f t="shared" si="6"/>
        <v>28.491060336042295</v>
      </c>
      <c r="Q22" s="1">
        <f t="shared" si="7"/>
        <v>18.151323001281398</v>
      </c>
      <c r="R22" s="1">
        <f t="shared" si="8"/>
        <v>15.502773932720501</v>
      </c>
      <c r="S22" s="1">
        <f t="shared" si="9"/>
        <v>8.956226909332301</v>
      </c>
      <c r="T22" s="1">
        <f t="shared" si="10"/>
        <v>10.624874781791597</v>
      </c>
      <c r="U22" s="1">
        <f t="shared" si="11"/>
        <v>9.4001045227050994</v>
      </c>
      <c r="V22" s="1">
        <f>IF(L22="Running",ABS(M22-K22),"")</f>
        <v>20.526969909667997</v>
      </c>
      <c r="W22" s="13">
        <f t="shared" si="13"/>
        <v>8.956226909332301</v>
      </c>
      <c r="X22" s="8" t="str">
        <f t="shared" si="14"/>
        <v/>
      </c>
      <c r="Y22" s="9" t="str">
        <f t="shared" si="15"/>
        <v/>
      </c>
      <c r="Z22" s="9" t="str">
        <f t="shared" si="16"/>
        <v/>
      </c>
      <c r="AA22" s="9" t="str">
        <f t="shared" si="17"/>
        <v/>
      </c>
      <c r="AB22" s="9" t="str">
        <f t="shared" si="18"/>
        <v/>
      </c>
      <c r="AC22" s="9">
        <f t="shared" si="19"/>
        <v>1</v>
      </c>
      <c r="AD22" s="9" t="str">
        <f t="shared" si="20"/>
        <v/>
      </c>
      <c r="AE22" s="9" t="str">
        <f t="shared" si="21"/>
        <v/>
      </c>
      <c r="AF22" s="9" t="str">
        <f t="shared" si="22"/>
        <v/>
      </c>
      <c r="AG22" s="15" t="str">
        <f t="shared" si="23"/>
        <v/>
      </c>
      <c r="AH22" s="16" t="str">
        <f t="shared" si="23"/>
        <v/>
      </c>
      <c r="AI22" s="16" t="str">
        <f t="shared" si="23"/>
        <v/>
      </c>
      <c r="AJ22" s="16" t="str">
        <f t="shared" si="23"/>
        <v/>
      </c>
      <c r="AK22" s="16" t="str">
        <f t="shared" si="23"/>
        <v/>
      </c>
      <c r="AL22" s="16" t="str">
        <f t="shared" si="23"/>
        <v/>
      </c>
      <c r="AM22" s="16" t="str">
        <f t="shared" si="23"/>
        <v/>
      </c>
      <c r="AN22" s="16" t="str">
        <f t="shared" si="23"/>
        <v/>
      </c>
      <c r="AO22" s="17" t="str">
        <f t="shared" si="23"/>
        <v/>
      </c>
      <c r="AP22" s="23" t="str">
        <f t="shared" si="24"/>
        <v/>
      </c>
      <c r="AQ22" s="22" t="str">
        <f t="shared" si="24"/>
        <v/>
      </c>
      <c r="AR22" s="22" t="str">
        <f t="shared" si="24"/>
        <v/>
      </c>
      <c r="AS22" s="22" t="str">
        <f t="shared" si="24"/>
        <v/>
      </c>
      <c r="AT22" s="22" t="str">
        <f t="shared" si="24"/>
        <v/>
      </c>
      <c r="AU22" s="22">
        <f t="shared" si="24"/>
        <v>1</v>
      </c>
      <c r="AV22" s="22" t="str">
        <f t="shared" si="24"/>
        <v/>
      </c>
      <c r="AW22" s="22">
        <f t="shared" si="24"/>
        <v>1</v>
      </c>
      <c r="AX22" s="24" t="str">
        <f t="shared" si="24"/>
        <v/>
      </c>
      <c r="AY22" s="23" t="str">
        <f t="shared" si="25"/>
        <v/>
      </c>
      <c r="AZ22" s="22" t="str">
        <f t="shared" si="25"/>
        <v/>
      </c>
      <c r="BA22" s="22" t="str">
        <f t="shared" si="25"/>
        <v/>
      </c>
      <c r="BB22" s="22" t="str">
        <f t="shared" si="25"/>
        <v/>
      </c>
      <c r="BC22" s="22" t="str">
        <f t="shared" si="25"/>
        <v/>
      </c>
      <c r="BD22" s="22">
        <f t="shared" si="25"/>
        <v>1</v>
      </c>
      <c r="BE22" s="22">
        <f t="shared" si="25"/>
        <v>1</v>
      </c>
      <c r="BF22" s="22">
        <f t="shared" si="25"/>
        <v>1</v>
      </c>
      <c r="BG22" s="24" t="str">
        <f t="shared" si="25"/>
        <v/>
      </c>
      <c r="BH22" s="22" t="str">
        <f t="shared" si="26"/>
        <v>rf</v>
      </c>
    </row>
    <row r="23" spans="1:60" x14ac:dyDescent="0.25">
      <c r="A23" t="s">
        <v>36</v>
      </c>
      <c r="B23" t="str">
        <f t="shared" si="3"/>
        <v>gbm</v>
      </c>
      <c r="C23" s="15">
        <v>47.295951362129301</v>
      </c>
      <c r="D23" s="16">
        <v>47.377420394930297</v>
      </c>
      <c r="E23" s="16">
        <v>47.346854628079697</v>
      </c>
      <c r="F23" s="16">
        <v>39.406139751510302</v>
      </c>
      <c r="G23" s="16">
        <v>44.546846665147598</v>
      </c>
      <c r="H23" s="16">
        <v>45.288408323570103</v>
      </c>
      <c r="I23" s="16">
        <v>50.742007340819299</v>
      </c>
      <c r="J23" s="16">
        <v>46.745895385742202</v>
      </c>
      <c r="K23" s="17">
        <v>48.641475677490199</v>
      </c>
      <c r="L23" s="3" t="s">
        <v>11</v>
      </c>
      <c r="M23">
        <v>74.5</v>
      </c>
      <c r="N23" s="1">
        <f t="shared" si="4"/>
        <v>27.204048637870699</v>
      </c>
      <c r="O23" s="1">
        <f t="shared" si="5"/>
        <v>27.122579605069703</v>
      </c>
      <c r="P23" s="1">
        <f t="shared" si="6"/>
        <v>27.153145371920303</v>
      </c>
      <c r="Q23" s="1">
        <f t="shared" si="7"/>
        <v>35.093860248489698</v>
      </c>
      <c r="R23" s="1">
        <f t="shared" si="8"/>
        <v>29.953153334852402</v>
      </c>
      <c r="S23" s="1">
        <f t="shared" si="9"/>
        <v>29.211591676429897</v>
      </c>
      <c r="T23" s="1">
        <f t="shared" si="10"/>
        <v>23.757992659180701</v>
      </c>
      <c r="U23" s="1">
        <f t="shared" si="11"/>
        <v>27.754104614257798</v>
      </c>
      <c r="V23" s="1">
        <f t="shared" si="12"/>
        <v>25.858524322509801</v>
      </c>
      <c r="W23" s="13">
        <f t="shared" si="13"/>
        <v>23.757992659180701</v>
      </c>
      <c r="X23" s="8" t="str">
        <f t="shared" si="14"/>
        <v/>
      </c>
      <c r="Y23" s="9" t="str">
        <f t="shared" si="15"/>
        <v/>
      </c>
      <c r="Z23" s="9" t="str">
        <f t="shared" si="16"/>
        <v/>
      </c>
      <c r="AA23" s="9" t="str">
        <f t="shared" si="17"/>
        <v/>
      </c>
      <c r="AB23" s="9" t="str">
        <f t="shared" si="18"/>
        <v/>
      </c>
      <c r="AC23" s="9" t="str">
        <f t="shared" si="19"/>
        <v/>
      </c>
      <c r="AD23" s="9">
        <f t="shared" si="20"/>
        <v>1</v>
      </c>
      <c r="AE23" s="9" t="str">
        <f t="shared" si="21"/>
        <v/>
      </c>
      <c r="AF23" s="9" t="str">
        <f t="shared" si="22"/>
        <v/>
      </c>
      <c r="AG23" s="15" t="str">
        <f t="shared" si="23"/>
        <v/>
      </c>
      <c r="AH23" s="16" t="str">
        <f t="shared" si="23"/>
        <v/>
      </c>
      <c r="AI23" s="16" t="str">
        <f t="shared" si="23"/>
        <v/>
      </c>
      <c r="AJ23" s="16" t="str">
        <f t="shared" si="23"/>
        <v/>
      </c>
      <c r="AK23" s="16" t="str">
        <f t="shared" si="23"/>
        <v/>
      </c>
      <c r="AL23" s="16" t="str">
        <f t="shared" si="23"/>
        <v/>
      </c>
      <c r="AM23" s="16" t="str">
        <f t="shared" si="23"/>
        <v/>
      </c>
      <c r="AN23" s="16" t="str">
        <f t="shared" si="23"/>
        <v/>
      </c>
      <c r="AO23" s="17" t="str">
        <f t="shared" si="23"/>
        <v/>
      </c>
      <c r="AP23" s="23" t="str">
        <f t="shared" si="24"/>
        <v/>
      </c>
      <c r="AQ23" s="22" t="str">
        <f t="shared" si="24"/>
        <v/>
      </c>
      <c r="AR23" s="22" t="str">
        <f t="shared" si="24"/>
        <v/>
      </c>
      <c r="AS23" s="22" t="str">
        <f t="shared" si="24"/>
        <v/>
      </c>
      <c r="AT23" s="22" t="str">
        <f t="shared" si="24"/>
        <v/>
      </c>
      <c r="AU23" s="22" t="str">
        <f t="shared" si="24"/>
        <v/>
      </c>
      <c r="AV23" s="22" t="str">
        <f t="shared" si="24"/>
        <v/>
      </c>
      <c r="AW23" s="22" t="str">
        <f t="shared" si="24"/>
        <v/>
      </c>
      <c r="AX23" s="24" t="str">
        <f t="shared" si="24"/>
        <v/>
      </c>
      <c r="AY23" s="23" t="str">
        <f t="shared" si="25"/>
        <v/>
      </c>
      <c r="AZ23" s="22" t="str">
        <f t="shared" si="25"/>
        <v/>
      </c>
      <c r="BA23" s="22" t="str">
        <f t="shared" si="25"/>
        <v/>
      </c>
      <c r="BB23" s="22" t="str">
        <f t="shared" si="25"/>
        <v/>
      </c>
      <c r="BC23" s="22" t="str">
        <f t="shared" si="25"/>
        <v/>
      </c>
      <c r="BD23" s="22" t="str">
        <f t="shared" si="25"/>
        <v/>
      </c>
      <c r="BE23" s="22" t="str">
        <f t="shared" si="25"/>
        <v/>
      </c>
      <c r="BF23" s="22" t="str">
        <f t="shared" si="25"/>
        <v/>
      </c>
      <c r="BG23" s="24" t="str">
        <f t="shared" si="25"/>
        <v/>
      </c>
      <c r="BH23" s="22" t="str">
        <f t="shared" si="26"/>
        <v>gbm</v>
      </c>
    </row>
    <row r="24" spans="1:60" x14ac:dyDescent="0.25">
      <c r="A24" t="s">
        <v>37</v>
      </c>
      <c r="B24" t="str">
        <f t="shared" si="3"/>
        <v>Keras</v>
      </c>
      <c r="C24" s="15">
        <v>80.477731126383304</v>
      </c>
      <c r="D24" s="16">
        <v>80.224211682178506</v>
      </c>
      <c r="E24" s="16">
        <v>80.562547038808603</v>
      </c>
      <c r="F24" s="16">
        <v>80.282577573445593</v>
      </c>
      <c r="G24" s="16">
        <v>84.372397229567397</v>
      </c>
      <c r="H24" s="16">
        <v>73.468914385709795</v>
      </c>
      <c r="I24" s="16">
        <v>86.615435015279601</v>
      </c>
      <c r="J24" s="16">
        <v>72.697891235351605</v>
      </c>
      <c r="K24" s="17">
        <v>58.143268585205099</v>
      </c>
      <c r="L24" s="3" t="s">
        <v>11</v>
      </c>
      <c r="M24">
        <v>30.5</v>
      </c>
      <c r="N24" s="1">
        <f t="shared" si="4"/>
        <v>49.977731126383304</v>
      </c>
      <c r="O24" s="1">
        <f t="shared" si="5"/>
        <v>49.724211682178506</v>
      </c>
      <c r="P24" s="1">
        <f t="shared" si="6"/>
        <v>50.062547038808603</v>
      </c>
      <c r="Q24" s="1">
        <f t="shared" si="7"/>
        <v>49.782577573445593</v>
      </c>
      <c r="R24" s="1">
        <f t="shared" si="8"/>
        <v>53.872397229567397</v>
      </c>
      <c r="S24" s="1">
        <f t="shared" si="9"/>
        <v>42.968914385709795</v>
      </c>
      <c r="T24" s="1">
        <f t="shared" si="10"/>
        <v>56.115435015279601</v>
      </c>
      <c r="U24" s="1">
        <f t="shared" si="11"/>
        <v>42.197891235351605</v>
      </c>
      <c r="V24" s="1">
        <f t="shared" si="12"/>
        <v>27.643268585205099</v>
      </c>
      <c r="W24" s="13">
        <f t="shared" si="13"/>
        <v>27.643268585205099</v>
      </c>
      <c r="X24" s="8" t="str">
        <f t="shared" si="14"/>
        <v/>
      </c>
      <c r="Y24" s="9" t="str">
        <f t="shared" si="15"/>
        <v/>
      </c>
      <c r="Z24" s="9" t="str">
        <f t="shared" si="16"/>
        <v/>
      </c>
      <c r="AA24" s="9" t="str">
        <f t="shared" si="17"/>
        <v/>
      </c>
      <c r="AB24" s="9" t="str">
        <f t="shared" si="18"/>
        <v/>
      </c>
      <c r="AC24" s="9" t="str">
        <f t="shared" si="19"/>
        <v/>
      </c>
      <c r="AD24" s="9" t="str">
        <f t="shared" si="20"/>
        <v/>
      </c>
      <c r="AE24" s="9" t="str">
        <f t="shared" si="21"/>
        <v/>
      </c>
      <c r="AF24" s="9">
        <f t="shared" si="22"/>
        <v>1</v>
      </c>
      <c r="AG24" s="15" t="str">
        <f t="shared" si="23"/>
        <v/>
      </c>
      <c r="AH24" s="16" t="str">
        <f t="shared" si="23"/>
        <v/>
      </c>
      <c r="AI24" s="16" t="str">
        <f t="shared" si="23"/>
        <v/>
      </c>
      <c r="AJ24" s="16" t="str">
        <f t="shared" si="23"/>
        <v/>
      </c>
      <c r="AK24" s="16" t="str">
        <f t="shared" si="23"/>
        <v/>
      </c>
      <c r="AL24" s="16" t="str">
        <f t="shared" si="23"/>
        <v/>
      </c>
      <c r="AM24" s="16" t="str">
        <f t="shared" si="23"/>
        <v/>
      </c>
      <c r="AN24" s="16" t="str">
        <f t="shared" si="23"/>
        <v/>
      </c>
      <c r="AO24" s="17" t="str">
        <f t="shared" si="23"/>
        <v/>
      </c>
      <c r="AP24" s="23" t="str">
        <f t="shared" si="24"/>
        <v/>
      </c>
      <c r="AQ24" s="22" t="str">
        <f t="shared" si="24"/>
        <v/>
      </c>
      <c r="AR24" s="22" t="str">
        <f t="shared" si="24"/>
        <v/>
      </c>
      <c r="AS24" s="22" t="str">
        <f t="shared" si="24"/>
        <v/>
      </c>
      <c r="AT24" s="22" t="str">
        <f t="shared" si="24"/>
        <v/>
      </c>
      <c r="AU24" s="22" t="str">
        <f t="shared" si="24"/>
        <v/>
      </c>
      <c r="AV24" s="22" t="str">
        <f t="shared" si="24"/>
        <v/>
      </c>
      <c r="AW24" s="22" t="str">
        <f t="shared" si="24"/>
        <v/>
      </c>
      <c r="AX24" s="24" t="str">
        <f t="shared" si="24"/>
        <v/>
      </c>
      <c r="AY24" s="23" t="str">
        <f t="shared" si="25"/>
        <v/>
      </c>
      <c r="AZ24" s="22" t="str">
        <f t="shared" si="25"/>
        <v/>
      </c>
      <c r="BA24" s="22" t="str">
        <f t="shared" si="25"/>
        <v/>
      </c>
      <c r="BB24" s="22" t="str">
        <f t="shared" si="25"/>
        <v/>
      </c>
      <c r="BC24" s="22" t="str">
        <f t="shared" si="25"/>
        <v/>
      </c>
      <c r="BD24" s="22" t="str">
        <f t="shared" si="25"/>
        <v/>
      </c>
      <c r="BE24" s="22" t="str">
        <f t="shared" si="25"/>
        <v/>
      </c>
      <c r="BF24" s="22" t="str">
        <f t="shared" si="25"/>
        <v/>
      </c>
      <c r="BG24" s="24" t="str">
        <f t="shared" si="25"/>
        <v/>
      </c>
      <c r="BH24" s="22" t="str">
        <f t="shared" si="26"/>
        <v>Keras</v>
      </c>
    </row>
    <row r="25" spans="1:60" x14ac:dyDescent="0.25">
      <c r="A25" t="s">
        <v>38</v>
      </c>
      <c r="B25" t="str">
        <f t="shared" si="3"/>
        <v>MARS</v>
      </c>
      <c r="C25" s="15">
        <v>48.503641391330198</v>
      </c>
      <c r="D25" s="16">
        <v>47.840349368282098</v>
      </c>
      <c r="E25" s="16">
        <v>48.654871668449999</v>
      </c>
      <c r="F25" s="16">
        <v>57.532010990807201</v>
      </c>
      <c r="G25" s="16">
        <v>35.947948389051803</v>
      </c>
      <c r="H25" s="16">
        <v>62.452262070347203</v>
      </c>
      <c r="I25" s="16">
        <v>76.700022078200206</v>
      </c>
      <c r="J25" s="16">
        <v>41.919895172119098</v>
      </c>
      <c r="K25" s="17">
        <v>60.5244750976562</v>
      </c>
      <c r="L25" s="3" t="s">
        <v>11</v>
      </c>
      <c r="M25">
        <v>57.25</v>
      </c>
      <c r="N25" s="1">
        <f t="shared" si="4"/>
        <v>8.7463586086698015</v>
      </c>
      <c r="O25" s="1">
        <f t="shared" si="5"/>
        <v>9.4096506317179021</v>
      </c>
      <c r="P25" s="1">
        <f t="shared" si="6"/>
        <v>8.5951283315500007</v>
      </c>
      <c r="Q25" s="1">
        <f t="shared" si="7"/>
        <v>0.28201099080720127</v>
      </c>
      <c r="R25" s="1">
        <f t="shared" si="8"/>
        <v>21.302051610948197</v>
      </c>
      <c r="S25" s="1">
        <f t="shared" si="9"/>
        <v>5.2022620703472029</v>
      </c>
      <c r="T25" s="1">
        <f t="shared" si="10"/>
        <v>19.450022078200206</v>
      </c>
      <c r="U25" s="1">
        <f t="shared" si="11"/>
        <v>15.330104827880902</v>
      </c>
      <c r="V25" s="1">
        <f t="shared" si="12"/>
        <v>3.2744750976562003</v>
      </c>
      <c r="W25" s="13">
        <f t="shared" si="13"/>
        <v>0.28201099080720127</v>
      </c>
      <c r="X25" s="8" t="str">
        <f t="shared" si="14"/>
        <v/>
      </c>
      <c r="Y25" s="9" t="str">
        <f t="shared" si="15"/>
        <v/>
      </c>
      <c r="Z25" s="9" t="str">
        <f t="shared" si="16"/>
        <v/>
      </c>
      <c r="AA25" s="9">
        <f t="shared" si="17"/>
        <v>1</v>
      </c>
      <c r="AB25" s="9" t="str">
        <f t="shared" si="18"/>
        <v/>
      </c>
      <c r="AC25" s="9" t="str">
        <f t="shared" si="19"/>
        <v/>
      </c>
      <c r="AD25" s="9" t="str">
        <f t="shared" si="20"/>
        <v/>
      </c>
      <c r="AE25" s="9" t="str">
        <f t="shared" si="21"/>
        <v/>
      </c>
      <c r="AF25" s="9" t="str">
        <f t="shared" si="22"/>
        <v/>
      </c>
      <c r="AG25" s="15" t="str">
        <f t="shared" si="23"/>
        <v/>
      </c>
      <c r="AH25" s="16" t="str">
        <f t="shared" si="23"/>
        <v/>
      </c>
      <c r="AI25" s="16" t="str">
        <f t="shared" si="23"/>
        <v/>
      </c>
      <c r="AJ25" s="16">
        <f t="shared" si="23"/>
        <v>1</v>
      </c>
      <c r="AK25" s="16" t="str">
        <f t="shared" si="23"/>
        <v/>
      </c>
      <c r="AL25" s="16" t="str">
        <f t="shared" si="23"/>
        <v/>
      </c>
      <c r="AM25" s="16" t="str">
        <f t="shared" si="23"/>
        <v/>
      </c>
      <c r="AN25" s="16" t="str">
        <f t="shared" si="23"/>
        <v/>
      </c>
      <c r="AO25" s="17">
        <f t="shared" si="23"/>
        <v>1</v>
      </c>
      <c r="AP25" s="23">
        <f t="shared" si="24"/>
        <v>1</v>
      </c>
      <c r="AQ25" s="22">
        <f t="shared" si="24"/>
        <v>1</v>
      </c>
      <c r="AR25" s="22">
        <f t="shared" si="24"/>
        <v>1</v>
      </c>
      <c r="AS25" s="22">
        <f t="shared" si="24"/>
        <v>1</v>
      </c>
      <c r="AT25" s="22" t="str">
        <f t="shared" si="24"/>
        <v/>
      </c>
      <c r="AU25" s="22">
        <f t="shared" si="24"/>
        <v>1</v>
      </c>
      <c r="AV25" s="22" t="str">
        <f t="shared" si="24"/>
        <v/>
      </c>
      <c r="AW25" s="22" t="str">
        <f t="shared" si="24"/>
        <v/>
      </c>
      <c r="AX25" s="24">
        <f t="shared" si="24"/>
        <v>1</v>
      </c>
      <c r="AY25" s="23">
        <f t="shared" si="25"/>
        <v>1</v>
      </c>
      <c r="AZ25" s="22">
        <f t="shared" si="25"/>
        <v>1</v>
      </c>
      <c r="BA25" s="22">
        <f t="shared" si="25"/>
        <v>1</v>
      </c>
      <c r="BB25" s="22">
        <f t="shared" si="25"/>
        <v>1</v>
      </c>
      <c r="BC25" s="22" t="str">
        <f t="shared" si="25"/>
        <v/>
      </c>
      <c r="BD25" s="22">
        <f t="shared" si="25"/>
        <v>1</v>
      </c>
      <c r="BE25" s="22" t="str">
        <f t="shared" si="25"/>
        <v/>
      </c>
      <c r="BF25" s="22" t="str">
        <f t="shared" si="25"/>
        <v/>
      </c>
      <c r="BG25" s="24">
        <f t="shared" si="25"/>
        <v>1</v>
      </c>
      <c r="BH25" s="22" t="str">
        <f t="shared" si="26"/>
        <v>MARS</v>
      </c>
    </row>
    <row r="26" spans="1:60" x14ac:dyDescent="0.25">
      <c r="A26" t="s">
        <v>39</v>
      </c>
      <c r="B26" t="str">
        <f t="shared" si="3"/>
        <v>svm</v>
      </c>
      <c r="C26" s="15">
        <v>27.161179190433302</v>
      </c>
      <c r="D26" s="16">
        <v>27.126263073514998</v>
      </c>
      <c r="E26" s="16">
        <v>27.155675022356601</v>
      </c>
      <c r="F26" s="16">
        <v>27.857801478397999</v>
      </c>
      <c r="G26" s="16">
        <v>28.839388162041701</v>
      </c>
      <c r="H26" s="16">
        <v>28.243460896833302</v>
      </c>
      <c r="I26" s="16">
        <v>39.611190876193099</v>
      </c>
      <c r="J26" s="16">
        <v>28.235893249511701</v>
      </c>
      <c r="K26" s="17">
        <v>22.547094345092798</v>
      </c>
      <c r="L26" s="3" t="s">
        <v>11</v>
      </c>
      <c r="M26">
        <v>33</v>
      </c>
      <c r="N26" s="1">
        <f t="shared" si="4"/>
        <v>5.8388208095666982</v>
      </c>
      <c r="O26" s="1">
        <f t="shared" si="5"/>
        <v>5.8737369264850017</v>
      </c>
      <c r="P26" s="1">
        <f t="shared" si="6"/>
        <v>5.8443249776433994</v>
      </c>
      <c r="Q26" s="1">
        <f t="shared" si="7"/>
        <v>5.1421985216020012</v>
      </c>
      <c r="R26" s="1">
        <f t="shared" si="8"/>
        <v>4.1606118379582995</v>
      </c>
      <c r="S26" s="1">
        <f t="shared" si="9"/>
        <v>4.7565391031666984</v>
      </c>
      <c r="T26" s="1">
        <f t="shared" si="10"/>
        <v>6.6111908761930991</v>
      </c>
      <c r="U26" s="1">
        <f t="shared" si="11"/>
        <v>4.764106750488299</v>
      </c>
      <c r="V26" s="1">
        <f t="shared" si="12"/>
        <v>10.452905654907202</v>
      </c>
      <c r="W26" s="13">
        <f t="shared" si="13"/>
        <v>4.1606118379582995</v>
      </c>
      <c r="X26" s="8" t="str">
        <f t="shared" si="14"/>
        <v/>
      </c>
      <c r="Y26" s="9" t="str">
        <f t="shared" si="15"/>
        <v/>
      </c>
      <c r="Z26" s="9" t="str">
        <f t="shared" si="16"/>
        <v/>
      </c>
      <c r="AA26" s="9" t="str">
        <f t="shared" si="17"/>
        <v/>
      </c>
      <c r="AB26" s="9">
        <f t="shared" si="18"/>
        <v>1</v>
      </c>
      <c r="AC26" s="9" t="str">
        <f t="shared" si="19"/>
        <v/>
      </c>
      <c r="AD26" s="9" t="str">
        <f t="shared" si="20"/>
        <v/>
      </c>
      <c r="AE26" s="9" t="str">
        <f t="shared" si="21"/>
        <v/>
      </c>
      <c r="AF26" s="9" t="str">
        <f t="shared" si="22"/>
        <v/>
      </c>
      <c r="AG26" s="15" t="str">
        <f t="shared" si="23"/>
        <v/>
      </c>
      <c r="AH26" s="16" t="str">
        <f t="shared" si="23"/>
        <v/>
      </c>
      <c r="AI26" s="16" t="str">
        <f t="shared" si="23"/>
        <v/>
      </c>
      <c r="AJ26" s="16" t="str">
        <f t="shared" si="23"/>
        <v/>
      </c>
      <c r="AK26" s="16">
        <f t="shared" si="23"/>
        <v>1</v>
      </c>
      <c r="AL26" s="16">
        <f t="shared" si="23"/>
        <v>1</v>
      </c>
      <c r="AM26" s="16" t="str">
        <f t="shared" si="23"/>
        <v/>
      </c>
      <c r="AN26" s="16">
        <f t="shared" si="23"/>
        <v>1</v>
      </c>
      <c r="AO26" s="17" t="str">
        <f t="shared" si="23"/>
        <v/>
      </c>
      <c r="AP26" s="23">
        <f t="shared" si="24"/>
        <v>1</v>
      </c>
      <c r="AQ26" s="22">
        <f t="shared" si="24"/>
        <v>1</v>
      </c>
      <c r="AR26" s="22">
        <f t="shared" si="24"/>
        <v>1</v>
      </c>
      <c r="AS26" s="22">
        <f t="shared" si="24"/>
        <v>1</v>
      </c>
      <c r="AT26" s="22">
        <f t="shared" si="24"/>
        <v>1</v>
      </c>
      <c r="AU26" s="22">
        <f t="shared" si="24"/>
        <v>1</v>
      </c>
      <c r="AV26" s="22">
        <f t="shared" si="24"/>
        <v>1</v>
      </c>
      <c r="AW26" s="22">
        <f t="shared" si="24"/>
        <v>1</v>
      </c>
      <c r="AX26" s="24" t="str">
        <f t="shared" si="24"/>
        <v/>
      </c>
      <c r="AY26" s="23">
        <f t="shared" si="25"/>
        <v>1</v>
      </c>
      <c r="AZ26" s="22">
        <f t="shared" si="25"/>
        <v>1</v>
      </c>
      <c r="BA26" s="22">
        <f t="shared" si="25"/>
        <v>1</v>
      </c>
      <c r="BB26" s="22">
        <f t="shared" si="25"/>
        <v>1</v>
      </c>
      <c r="BC26" s="22">
        <f t="shared" si="25"/>
        <v>1</v>
      </c>
      <c r="BD26" s="22">
        <f t="shared" si="25"/>
        <v>1</v>
      </c>
      <c r="BE26" s="22">
        <f t="shared" si="25"/>
        <v>1</v>
      </c>
      <c r="BF26" s="22">
        <f t="shared" si="25"/>
        <v>1</v>
      </c>
      <c r="BG26" s="24">
        <f t="shared" si="25"/>
        <v>1</v>
      </c>
      <c r="BH26" s="22" t="str">
        <f t="shared" si="26"/>
        <v>svm</v>
      </c>
    </row>
    <row r="27" spans="1:60" x14ac:dyDescent="0.25">
      <c r="A27" t="s">
        <v>40</v>
      </c>
      <c r="B27" t="str">
        <f t="shared" si="3"/>
        <v/>
      </c>
      <c r="C27" s="15">
        <v>66.733568126201206</v>
      </c>
      <c r="D27" s="16">
        <v>66.924763129913302</v>
      </c>
      <c r="E27" s="16">
        <v>66.712476210151195</v>
      </c>
      <c r="F27" s="16">
        <v>55.6613894839913</v>
      </c>
      <c r="G27" s="16">
        <v>61.222129905645602</v>
      </c>
      <c r="H27" s="16">
        <v>44.604176550093101</v>
      </c>
      <c r="I27" s="16">
        <v>55.115329380067003</v>
      </c>
      <c r="J27" s="16">
        <v>60.505893707275398</v>
      </c>
      <c r="K27" s="17">
        <v>49.862155914306598</v>
      </c>
      <c r="L27" s="3" t="s">
        <v>10</v>
      </c>
      <c r="M27">
        <v>7.5</v>
      </c>
      <c r="N27" s="1" t="str">
        <f t="shared" si="4"/>
        <v/>
      </c>
      <c r="O27" s="1" t="str">
        <f t="shared" si="5"/>
        <v/>
      </c>
      <c r="P27" s="1" t="str">
        <f t="shared" si="6"/>
        <v/>
      </c>
      <c r="Q27" s="1" t="str">
        <f t="shared" si="7"/>
        <v/>
      </c>
      <c r="R27" s="1" t="str">
        <f t="shared" si="8"/>
        <v/>
      </c>
      <c r="S27" s="1" t="str">
        <f t="shared" si="9"/>
        <v/>
      </c>
      <c r="T27" s="1" t="str">
        <f t="shared" si="10"/>
        <v/>
      </c>
      <c r="U27" s="1" t="str">
        <f t="shared" si="11"/>
        <v/>
      </c>
      <c r="V27" s="1" t="str">
        <f t="shared" si="12"/>
        <v/>
      </c>
      <c r="W27" s="13">
        <f t="shared" si="13"/>
        <v>0</v>
      </c>
      <c r="X27" s="8" t="str">
        <f t="shared" si="14"/>
        <v/>
      </c>
      <c r="Y27" s="9" t="str">
        <f t="shared" si="15"/>
        <v/>
      </c>
      <c r="Z27" s="9" t="str">
        <f t="shared" si="16"/>
        <v/>
      </c>
      <c r="AA27" s="9" t="str">
        <f t="shared" si="17"/>
        <v/>
      </c>
      <c r="AB27" s="9" t="str">
        <f t="shared" si="18"/>
        <v/>
      </c>
      <c r="AC27" s="9" t="str">
        <f t="shared" si="19"/>
        <v/>
      </c>
      <c r="AD27" s="9" t="str">
        <f t="shared" si="20"/>
        <v/>
      </c>
      <c r="AE27" s="9" t="str">
        <f t="shared" si="21"/>
        <v/>
      </c>
      <c r="AF27" s="9" t="str">
        <f t="shared" si="22"/>
        <v/>
      </c>
      <c r="AG27" s="15" t="str">
        <f t="shared" si="23"/>
        <v/>
      </c>
      <c r="AH27" s="16" t="str">
        <f t="shared" si="23"/>
        <v/>
      </c>
      <c r="AI27" s="16" t="str">
        <f t="shared" si="23"/>
        <v/>
      </c>
      <c r="AJ27" s="16" t="str">
        <f t="shared" si="23"/>
        <v/>
      </c>
      <c r="AK27" s="16" t="str">
        <f t="shared" si="23"/>
        <v/>
      </c>
      <c r="AL27" s="16" t="str">
        <f t="shared" si="23"/>
        <v/>
      </c>
      <c r="AM27" s="16" t="str">
        <f t="shared" si="23"/>
        <v/>
      </c>
      <c r="AN27" s="16" t="str">
        <f t="shared" si="23"/>
        <v/>
      </c>
      <c r="AO27" s="17" t="str">
        <f t="shared" si="23"/>
        <v/>
      </c>
      <c r="AP27" s="23" t="str">
        <f t="shared" si="24"/>
        <v/>
      </c>
      <c r="AQ27" s="22" t="str">
        <f t="shared" si="24"/>
        <v/>
      </c>
      <c r="AR27" s="22" t="str">
        <f t="shared" si="24"/>
        <v/>
      </c>
      <c r="AS27" s="22" t="str">
        <f t="shared" si="24"/>
        <v/>
      </c>
      <c r="AT27" s="22" t="str">
        <f t="shared" si="24"/>
        <v/>
      </c>
      <c r="AU27" s="22" t="str">
        <f t="shared" si="24"/>
        <v/>
      </c>
      <c r="AV27" s="22" t="str">
        <f t="shared" si="24"/>
        <v/>
      </c>
      <c r="AW27" s="22" t="str">
        <f t="shared" si="24"/>
        <v/>
      </c>
      <c r="AX27" s="24" t="str">
        <f t="shared" si="24"/>
        <v/>
      </c>
      <c r="AY27" s="23" t="str">
        <f t="shared" si="25"/>
        <v/>
      </c>
      <c r="AZ27" s="22" t="str">
        <f t="shared" si="25"/>
        <v/>
      </c>
      <c r="BA27" s="22" t="str">
        <f t="shared" si="25"/>
        <v/>
      </c>
      <c r="BB27" s="22" t="str">
        <f t="shared" si="25"/>
        <v/>
      </c>
      <c r="BC27" s="22" t="str">
        <f t="shared" si="25"/>
        <v/>
      </c>
      <c r="BD27" s="22" t="str">
        <f t="shared" si="25"/>
        <v/>
      </c>
      <c r="BE27" s="22" t="str">
        <f t="shared" si="25"/>
        <v/>
      </c>
      <c r="BF27" s="22" t="str">
        <f t="shared" si="25"/>
        <v/>
      </c>
      <c r="BG27" s="24" t="str">
        <f t="shared" si="25"/>
        <v/>
      </c>
      <c r="BH27" s="22">
        <f t="shared" si="26"/>
        <v>0</v>
      </c>
    </row>
    <row r="28" spans="1:60" x14ac:dyDescent="0.25">
      <c r="A28" t="s">
        <v>41</v>
      </c>
      <c r="B28" t="str">
        <f t="shared" si="3"/>
        <v>Keras</v>
      </c>
      <c r="C28" s="15">
        <v>25.371953460768001</v>
      </c>
      <c r="D28" s="16">
        <v>25.5554014024328</v>
      </c>
      <c r="E28" s="16">
        <v>25.435098225739502</v>
      </c>
      <c r="F28" s="16">
        <v>22.122531435321399</v>
      </c>
      <c r="G28" s="16">
        <v>25.8995133482805</v>
      </c>
      <c r="H28" s="16">
        <v>26.773723305116501</v>
      </c>
      <c r="I28" s="16">
        <v>34.243038570646902</v>
      </c>
      <c r="J28" s="16">
        <v>24.345893859863299</v>
      </c>
      <c r="K28" s="17">
        <v>28.5281581878662</v>
      </c>
      <c r="L28" s="3" t="s">
        <v>11</v>
      </c>
      <c r="M28">
        <v>29</v>
      </c>
      <c r="N28" s="1">
        <f t="shared" si="4"/>
        <v>3.6280465392319989</v>
      </c>
      <c r="O28" s="1">
        <f t="shared" si="5"/>
        <v>3.4445985975672002</v>
      </c>
      <c r="P28" s="1">
        <f t="shared" si="6"/>
        <v>3.5649017742604983</v>
      </c>
      <c r="Q28" s="1">
        <f t="shared" si="7"/>
        <v>6.8774685646786011</v>
      </c>
      <c r="R28" s="1">
        <f t="shared" si="8"/>
        <v>3.1004866517194998</v>
      </c>
      <c r="S28" s="1">
        <f t="shared" si="9"/>
        <v>2.2262766948834987</v>
      </c>
      <c r="T28" s="1">
        <f t="shared" si="10"/>
        <v>5.2430385706469025</v>
      </c>
      <c r="U28" s="1">
        <f t="shared" si="11"/>
        <v>4.654106140136701</v>
      </c>
      <c r="V28" s="1">
        <f t="shared" si="12"/>
        <v>0.47184181213379972</v>
      </c>
      <c r="W28" s="13">
        <f t="shared" si="13"/>
        <v>0.47184181213379972</v>
      </c>
      <c r="X28" s="8" t="str">
        <f t="shared" si="14"/>
        <v/>
      </c>
      <c r="Y28" s="9" t="str">
        <f t="shared" si="15"/>
        <v/>
      </c>
      <c r="Z28" s="9" t="str">
        <f t="shared" si="16"/>
        <v/>
      </c>
      <c r="AA28" s="9" t="str">
        <f t="shared" si="17"/>
        <v/>
      </c>
      <c r="AB28" s="9" t="str">
        <f t="shared" si="18"/>
        <v/>
      </c>
      <c r="AC28" s="9" t="str">
        <f t="shared" si="19"/>
        <v/>
      </c>
      <c r="AD28" s="9" t="str">
        <f t="shared" si="20"/>
        <v/>
      </c>
      <c r="AE28" s="9" t="str">
        <f t="shared" si="21"/>
        <v/>
      </c>
      <c r="AF28" s="9">
        <f t="shared" si="22"/>
        <v>1</v>
      </c>
      <c r="AG28" s="15">
        <f t="shared" si="23"/>
        <v>1</v>
      </c>
      <c r="AH28" s="16">
        <f t="shared" si="23"/>
        <v>1</v>
      </c>
      <c r="AI28" s="16">
        <f t="shared" si="23"/>
        <v>1</v>
      </c>
      <c r="AJ28" s="16" t="str">
        <f t="shared" si="23"/>
        <v/>
      </c>
      <c r="AK28" s="16">
        <f t="shared" si="23"/>
        <v>1</v>
      </c>
      <c r="AL28" s="16">
        <f t="shared" si="23"/>
        <v>1</v>
      </c>
      <c r="AM28" s="16" t="str">
        <f t="shared" si="23"/>
        <v/>
      </c>
      <c r="AN28" s="16">
        <f t="shared" si="23"/>
        <v>1</v>
      </c>
      <c r="AO28" s="17">
        <f t="shared" si="23"/>
        <v>1</v>
      </c>
      <c r="AP28" s="23">
        <f t="shared" si="24"/>
        <v>1</v>
      </c>
      <c r="AQ28" s="22">
        <f t="shared" si="24"/>
        <v>1</v>
      </c>
      <c r="AR28" s="22">
        <f t="shared" si="24"/>
        <v>1</v>
      </c>
      <c r="AS28" s="22">
        <f t="shared" si="24"/>
        <v>1</v>
      </c>
      <c r="AT28" s="22">
        <f t="shared" si="24"/>
        <v>1</v>
      </c>
      <c r="AU28" s="22">
        <f t="shared" si="24"/>
        <v>1</v>
      </c>
      <c r="AV28" s="22">
        <f t="shared" si="24"/>
        <v>1</v>
      </c>
      <c r="AW28" s="22">
        <f t="shared" si="24"/>
        <v>1</v>
      </c>
      <c r="AX28" s="24">
        <f t="shared" si="24"/>
        <v>1</v>
      </c>
      <c r="AY28" s="23">
        <f t="shared" si="25"/>
        <v>1</v>
      </c>
      <c r="AZ28" s="22">
        <f t="shared" si="25"/>
        <v>1</v>
      </c>
      <c r="BA28" s="22">
        <f t="shared" si="25"/>
        <v>1</v>
      </c>
      <c r="BB28" s="22">
        <f t="shared" si="25"/>
        <v>1</v>
      </c>
      <c r="BC28" s="22">
        <f t="shared" si="25"/>
        <v>1</v>
      </c>
      <c r="BD28" s="22">
        <f t="shared" si="25"/>
        <v>1</v>
      </c>
      <c r="BE28" s="22">
        <f t="shared" si="25"/>
        <v>1</v>
      </c>
      <c r="BF28" s="22">
        <f t="shared" si="25"/>
        <v>1</v>
      </c>
      <c r="BG28" s="24">
        <f t="shared" si="25"/>
        <v>1</v>
      </c>
      <c r="BH28" s="22" t="str">
        <f t="shared" si="26"/>
        <v>Keras</v>
      </c>
    </row>
    <row r="29" spans="1:60" x14ac:dyDescent="0.25">
      <c r="A29" t="s">
        <v>42</v>
      </c>
      <c r="B29" t="str">
        <f t="shared" si="3"/>
        <v/>
      </c>
      <c r="C29" s="15">
        <v>31.046891887236999</v>
      </c>
      <c r="D29" s="16">
        <v>31.338566942865899</v>
      </c>
      <c r="E29" s="16">
        <v>31.054824068659901</v>
      </c>
      <c r="F29" s="16">
        <v>25.624179366821402</v>
      </c>
      <c r="G29" s="16">
        <v>27.037360576038299</v>
      </c>
      <c r="H29" s="16">
        <v>28.504502451763098</v>
      </c>
      <c r="I29" s="16">
        <v>37.275290979638001</v>
      </c>
      <c r="J29" s="16">
        <v>29.469894409179702</v>
      </c>
      <c r="K29" s="17">
        <v>34.451229095458999</v>
      </c>
      <c r="L29" s="3" t="s">
        <v>10</v>
      </c>
      <c r="M29">
        <v>1</v>
      </c>
      <c r="N29" s="1" t="str">
        <f t="shared" si="4"/>
        <v/>
      </c>
      <c r="O29" s="1" t="str">
        <f t="shared" si="5"/>
        <v/>
      </c>
      <c r="P29" s="1" t="str">
        <f t="shared" si="6"/>
        <v/>
      </c>
      <c r="Q29" s="1" t="str">
        <f t="shared" si="7"/>
        <v/>
      </c>
      <c r="R29" s="1" t="str">
        <f t="shared" si="8"/>
        <v/>
      </c>
      <c r="S29" s="1" t="str">
        <f t="shared" si="9"/>
        <v/>
      </c>
      <c r="T29" s="1" t="str">
        <f t="shared" si="10"/>
        <v/>
      </c>
      <c r="U29" s="1" t="str">
        <f t="shared" si="11"/>
        <v/>
      </c>
      <c r="V29" s="1" t="str">
        <f t="shared" si="12"/>
        <v/>
      </c>
      <c r="W29" s="13">
        <f t="shared" si="13"/>
        <v>0</v>
      </c>
      <c r="X29" s="8" t="str">
        <f t="shared" si="14"/>
        <v/>
      </c>
      <c r="Y29" s="9" t="str">
        <f t="shared" si="15"/>
        <v/>
      </c>
      <c r="Z29" s="9" t="str">
        <f t="shared" si="16"/>
        <v/>
      </c>
      <c r="AA29" s="9" t="str">
        <f t="shared" si="17"/>
        <v/>
      </c>
      <c r="AB29" s="9" t="str">
        <f t="shared" si="18"/>
        <v/>
      </c>
      <c r="AC29" s="9" t="str">
        <f t="shared" si="19"/>
        <v/>
      </c>
      <c r="AD29" s="9" t="str">
        <f t="shared" si="20"/>
        <v/>
      </c>
      <c r="AE29" s="9" t="str">
        <f t="shared" si="21"/>
        <v/>
      </c>
      <c r="AF29" s="9" t="str">
        <f t="shared" si="22"/>
        <v/>
      </c>
      <c r="AG29" s="15" t="str">
        <f t="shared" si="23"/>
        <v/>
      </c>
      <c r="AH29" s="16" t="str">
        <f t="shared" si="23"/>
        <v/>
      </c>
      <c r="AI29" s="16" t="str">
        <f t="shared" si="23"/>
        <v/>
      </c>
      <c r="AJ29" s="16" t="str">
        <f t="shared" si="23"/>
        <v/>
      </c>
      <c r="AK29" s="16" t="str">
        <f t="shared" si="23"/>
        <v/>
      </c>
      <c r="AL29" s="16" t="str">
        <f t="shared" si="23"/>
        <v/>
      </c>
      <c r="AM29" s="16" t="str">
        <f t="shared" si="23"/>
        <v/>
      </c>
      <c r="AN29" s="16" t="str">
        <f t="shared" si="23"/>
        <v/>
      </c>
      <c r="AO29" s="17" t="str">
        <f t="shared" si="23"/>
        <v/>
      </c>
      <c r="AP29" s="23" t="str">
        <f t="shared" si="24"/>
        <v/>
      </c>
      <c r="AQ29" s="22" t="str">
        <f t="shared" si="24"/>
        <v/>
      </c>
      <c r="AR29" s="22" t="str">
        <f t="shared" si="24"/>
        <v/>
      </c>
      <c r="AS29" s="22" t="str">
        <f t="shared" si="24"/>
        <v/>
      </c>
      <c r="AT29" s="22" t="str">
        <f t="shared" si="24"/>
        <v/>
      </c>
      <c r="AU29" s="22" t="str">
        <f t="shared" si="24"/>
        <v/>
      </c>
      <c r="AV29" s="22" t="str">
        <f t="shared" si="24"/>
        <v/>
      </c>
      <c r="AW29" s="22" t="str">
        <f t="shared" si="24"/>
        <v/>
      </c>
      <c r="AX29" s="24" t="str">
        <f t="shared" si="24"/>
        <v/>
      </c>
      <c r="AY29" s="23" t="str">
        <f t="shared" si="25"/>
        <v/>
      </c>
      <c r="AZ29" s="22" t="str">
        <f t="shared" si="25"/>
        <v/>
      </c>
      <c r="BA29" s="22" t="str">
        <f t="shared" si="25"/>
        <v/>
      </c>
      <c r="BB29" s="22" t="str">
        <f t="shared" si="25"/>
        <v/>
      </c>
      <c r="BC29" s="22" t="str">
        <f t="shared" si="25"/>
        <v/>
      </c>
      <c r="BD29" s="22" t="str">
        <f t="shared" si="25"/>
        <v/>
      </c>
      <c r="BE29" s="22" t="str">
        <f t="shared" si="25"/>
        <v/>
      </c>
      <c r="BF29" s="22" t="str">
        <f t="shared" si="25"/>
        <v/>
      </c>
      <c r="BG29" s="24" t="str">
        <f t="shared" si="25"/>
        <v/>
      </c>
      <c r="BH29" s="22">
        <f t="shared" si="26"/>
        <v>0</v>
      </c>
    </row>
    <row r="30" spans="1:60" x14ac:dyDescent="0.25">
      <c r="A30" t="s">
        <v>43</v>
      </c>
      <c r="B30" t="str">
        <f t="shared" si="3"/>
        <v/>
      </c>
      <c r="C30" s="15">
        <v>28.570624450149101</v>
      </c>
      <c r="D30" s="16">
        <v>28.439183983846402</v>
      </c>
      <c r="E30" s="16">
        <v>28.734356228275701</v>
      </c>
      <c r="F30" s="16">
        <v>32.469757066273097</v>
      </c>
      <c r="G30" s="16">
        <v>26.541587139073801</v>
      </c>
      <c r="H30" s="16">
        <v>41.760289643112301</v>
      </c>
      <c r="I30" s="16">
        <v>37.9566899937535</v>
      </c>
      <c r="J30" s="16">
        <v>28.075893402099599</v>
      </c>
      <c r="K30" s="17">
        <v>52.395519256591797</v>
      </c>
      <c r="L30" s="3" t="s">
        <v>10</v>
      </c>
      <c r="M30">
        <v>-23.5</v>
      </c>
      <c r="N30" s="1" t="str">
        <f t="shared" si="4"/>
        <v/>
      </c>
      <c r="O30" s="1" t="str">
        <f t="shared" si="5"/>
        <v/>
      </c>
      <c r="P30" s="1" t="str">
        <f t="shared" si="6"/>
        <v/>
      </c>
      <c r="Q30" s="1" t="str">
        <f t="shared" si="7"/>
        <v/>
      </c>
      <c r="R30" s="1" t="str">
        <f t="shared" si="8"/>
        <v/>
      </c>
      <c r="S30" s="1" t="str">
        <f t="shared" si="9"/>
        <v/>
      </c>
      <c r="T30" s="1" t="str">
        <f t="shared" si="10"/>
        <v/>
      </c>
      <c r="U30" s="1" t="str">
        <f t="shared" si="11"/>
        <v/>
      </c>
      <c r="V30" s="1" t="str">
        <f t="shared" si="12"/>
        <v/>
      </c>
      <c r="W30" s="13">
        <f t="shared" si="13"/>
        <v>0</v>
      </c>
      <c r="X30" s="8" t="str">
        <f t="shared" si="14"/>
        <v/>
      </c>
      <c r="Y30" s="9" t="str">
        <f t="shared" si="15"/>
        <v/>
      </c>
      <c r="Z30" s="9" t="str">
        <f t="shared" si="16"/>
        <v/>
      </c>
      <c r="AA30" s="9" t="str">
        <f t="shared" si="17"/>
        <v/>
      </c>
      <c r="AB30" s="9" t="str">
        <f t="shared" si="18"/>
        <v/>
      </c>
      <c r="AC30" s="9" t="str">
        <f t="shared" si="19"/>
        <v/>
      </c>
      <c r="AD30" s="9" t="str">
        <f t="shared" si="20"/>
        <v/>
      </c>
      <c r="AE30" s="9" t="str">
        <f t="shared" si="21"/>
        <v/>
      </c>
      <c r="AF30" s="9" t="str">
        <f t="shared" si="22"/>
        <v/>
      </c>
      <c r="AG30" s="15" t="str">
        <f t="shared" si="23"/>
        <v/>
      </c>
      <c r="AH30" s="16" t="str">
        <f t="shared" si="23"/>
        <v/>
      </c>
      <c r="AI30" s="16" t="str">
        <f t="shared" si="23"/>
        <v/>
      </c>
      <c r="AJ30" s="16" t="str">
        <f t="shared" si="23"/>
        <v/>
      </c>
      <c r="AK30" s="16" t="str">
        <f t="shared" si="23"/>
        <v/>
      </c>
      <c r="AL30" s="16" t="str">
        <f t="shared" si="23"/>
        <v/>
      </c>
      <c r="AM30" s="16" t="str">
        <f t="shared" si="23"/>
        <v/>
      </c>
      <c r="AN30" s="16" t="str">
        <f t="shared" si="23"/>
        <v/>
      </c>
      <c r="AO30" s="17" t="str">
        <f t="shared" si="23"/>
        <v/>
      </c>
      <c r="AP30" s="23" t="str">
        <f t="shared" si="24"/>
        <v/>
      </c>
      <c r="AQ30" s="22" t="str">
        <f t="shared" si="24"/>
        <v/>
      </c>
      <c r="AR30" s="22" t="str">
        <f t="shared" si="24"/>
        <v/>
      </c>
      <c r="AS30" s="22" t="str">
        <f t="shared" si="24"/>
        <v/>
      </c>
      <c r="AT30" s="22" t="str">
        <f t="shared" si="24"/>
        <v/>
      </c>
      <c r="AU30" s="22" t="str">
        <f t="shared" si="24"/>
        <v/>
      </c>
      <c r="AV30" s="22" t="str">
        <f t="shared" si="24"/>
        <v/>
      </c>
      <c r="AW30" s="22" t="str">
        <f t="shared" si="24"/>
        <v/>
      </c>
      <c r="AX30" s="24" t="str">
        <f t="shared" si="24"/>
        <v/>
      </c>
      <c r="AY30" s="23" t="str">
        <f t="shared" si="25"/>
        <v/>
      </c>
      <c r="AZ30" s="22" t="str">
        <f t="shared" si="25"/>
        <v/>
      </c>
      <c r="BA30" s="22" t="str">
        <f t="shared" si="25"/>
        <v/>
      </c>
      <c r="BB30" s="22" t="str">
        <f t="shared" si="25"/>
        <v/>
      </c>
      <c r="BC30" s="22" t="str">
        <f t="shared" si="25"/>
        <v/>
      </c>
      <c r="BD30" s="22" t="str">
        <f t="shared" si="25"/>
        <v/>
      </c>
      <c r="BE30" s="22" t="str">
        <f t="shared" si="25"/>
        <v/>
      </c>
      <c r="BF30" s="22" t="str">
        <f t="shared" si="25"/>
        <v/>
      </c>
      <c r="BG30" s="24" t="str">
        <f t="shared" si="25"/>
        <v/>
      </c>
      <c r="BH30" s="22">
        <f t="shared" si="26"/>
        <v>0</v>
      </c>
    </row>
    <row r="31" spans="1:60" x14ac:dyDescent="0.25">
      <c r="A31" t="s">
        <v>44</v>
      </c>
      <c r="B31" t="str">
        <f t="shared" si="3"/>
        <v>MARS</v>
      </c>
      <c r="C31" s="15">
        <v>27.147139491449799</v>
      </c>
      <c r="D31" s="16">
        <v>27.3049873192126</v>
      </c>
      <c r="E31" s="16">
        <v>27.239629750078201</v>
      </c>
      <c r="F31" s="16">
        <v>23.672240427948999</v>
      </c>
      <c r="G31" s="16">
        <v>24.727762555513699</v>
      </c>
      <c r="H31" s="16">
        <v>30.080082144092099</v>
      </c>
      <c r="I31" s="16">
        <v>33.461274784816503</v>
      </c>
      <c r="J31" s="16">
        <v>26.311893463134801</v>
      </c>
      <c r="K31" s="17">
        <v>36.656375885009801</v>
      </c>
      <c r="L31" s="3" t="s">
        <v>11</v>
      </c>
      <c r="M31">
        <v>23.5</v>
      </c>
      <c r="N31" s="1">
        <f t="shared" si="4"/>
        <v>3.6471394914497992</v>
      </c>
      <c r="O31" s="1">
        <f t="shared" si="5"/>
        <v>3.8049873192126</v>
      </c>
      <c r="P31" s="1">
        <f t="shared" si="6"/>
        <v>3.7396297500782012</v>
      </c>
      <c r="Q31" s="1">
        <f t="shared" si="7"/>
        <v>0.1722404279489993</v>
      </c>
      <c r="R31" s="1">
        <f t="shared" si="8"/>
        <v>1.2277625555136993</v>
      </c>
      <c r="S31" s="1">
        <f t="shared" si="9"/>
        <v>6.5800821440920991</v>
      </c>
      <c r="T31" s="1">
        <f t="shared" si="10"/>
        <v>9.9612747848165029</v>
      </c>
      <c r="U31" s="1">
        <f t="shared" si="11"/>
        <v>2.8118934631348012</v>
      </c>
      <c r="V31" s="1">
        <f t="shared" si="12"/>
        <v>13.156375885009801</v>
      </c>
      <c r="W31" s="13">
        <f t="shared" si="13"/>
        <v>0.1722404279489993</v>
      </c>
      <c r="X31" s="8" t="str">
        <f t="shared" si="14"/>
        <v/>
      </c>
      <c r="Y31" s="9" t="str">
        <f t="shared" si="15"/>
        <v/>
      </c>
      <c r="Z31" s="9" t="str">
        <f t="shared" si="16"/>
        <v/>
      </c>
      <c r="AA31" s="9">
        <f t="shared" si="17"/>
        <v>1</v>
      </c>
      <c r="AB31" s="9" t="str">
        <f t="shared" si="18"/>
        <v/>
      </c>
      <c r="AC31" s="9" t="str">
        <f t="shared" si="19"/>
        <v/>
      </c>
      <c r="AD31" s="9" t="str">
        <f t="shared" si="20"/>
        <v/>
      </c>
      <c r="AE31" s="9" t="str">
        <f t="shared" si="21"/>
        <v/>
      </c>
      <c r="AF31" s="9" t="str">
        <f t="shared" si="22"/>
        <v/>
      </c>
      <c r="AG31" s="15">
        <f t="shared" si="23"/>
        <v>1</v>
      </c>
      <c r="AH31" s="16">
        <f t="shared" si="23"/>
        <v>1</v>
      </c>
      <c r="AI31" s="16">
        <f t="shared" si="23"/>
        <v>1</v>
      </c>
      <c r="AJ31" s="16">
        <f t="shared" si="23"/>
        <v>1</v>
      </c>
      <c r="AK31" s="16">
        <f t="shared" si="23"/>
        <v>1</v>
      </c>
      <c r="AL31" s="16" t="str">
        <f t="shared" si="23"/>
        <v/>
      </c>
      <c r="AM31" s="16" t="str">
        <f t="shared" si="23"/>
        <v/>
      </c>
      <c r="AN31" s="16">
        <f t="shared" si="23"/>
        <v>1</v>
      </c>
      <c r="AO31" s="17" t="str">
        <f t="shared" si="23"/>
        <v/>
      </c>
      <c r="AP31" s="23">
        <f t="shared" si="24"/>
        <v>1</v>
      </c>
      <c r="AQ31" s="22">
        <f t="shared" si="24"/>
        <v>1</v>
      </c>
      <c r="AR31" s="22">
        <f t="shared" si="24"/>
        <v>1</v>
      </c>
      <c r="AS31" s="22">
        <f t="shared" si="24"/>
        <v>1</v>
      </c>
      <c r="AT31" s="22">
        <f t="shared" si="24"/>
        <v>1</v>
      </c>
      <c r="AU31" s="22">
        <f t="shared" si="24"/>
        <v>1</v>
      </c>
      <c r="AV31" s="22">
        <f t="shared" si="24"/>
        <v>1</v>
      </c>
      <c r="AW31" s="22">
        <f t="shared" si="24"/>
        <v>1</v>
      </c>
      <c r="AX31" s="24" t="str">
        <f t="shared" si="24"/>
        <v/>
      </c>
      <c r="AY31" s="23">
        <f t="shared" si="25"/>
        <v>1</v>
      </c>
      <c r="AZ31" s="22">
        <f t="shared" si="25"/>
        <v>1</v>
      </c>
      <c r="BA31" s="22">
        <f t="shared" si="25"/>
        <v>1</v>
      </c>
      <c r="BB31" s="22">
        <f t="shared" si="25"/>
        <v>1</v>
      </c>
      <c r="BC31" s="22">
        <f t="shared" si="25"/>
        <v>1</v>
      </c>
      <c r="BD31" s="22">
        <f t="shared" si="25"/>
        <v>1</v>
      </c>
      <c r="BE31" s="22">
        <f t="shared" si="25"/>
        <v>1</v>
      </c>
      <c r="BF31" s="22">
        <f t="shared" si="25"/>
        <v>1</v>
      </c>
      <c r="BG31" s="24">
        <f t="shared" si="25"/>
        <v>1</v>
      </c>
      <c r="BH31" s="22" t="str">
        <f t="shared" si="26"/>
        <v>MARS</v>
      </c>
    </row>
    <row r="32" spans="1:60" x14ac:dyDescent="0.25">
      <c r="A32" t="s">
        <v>45</v>
      </c>
      <c r="B32" t="str">
        <f t="shared" si="3"/>
        <v>enet</v>
      </c>
      <c r="C32" s="15">
        <v>26.9537990608016</v>
      </c>
      <c r="D32" s="16">
        <v>26.8562920235007</v>
      </c>
      <c r="E32" s="16">
        <v>26.9676688510832</v>
      </c>
      <c r="F32" s="16">
        <v>26.967199038440601</v>
      </c>
      <c r="G32" s="16">
        <v>22.628599101693499</v>
      </c>
      <c r="H32" s="16">
        <v>23.447438530055301</v>
      </c>
      <c r="I32" s="16">
        <v>32.535723977442103</v>
      </c>
      <c r="J32" s="16">
        <v>26.7478942871094</v>
      </c>
      <c r="K32" s="17">
        <v>24.0141716003418</v>
      </c>
      <c r="L32" s="3" t="s">
        <v>11</v>
      </c>
      <c r="M32">
        <v>27</v>
      </c>
      <c r="N32" s="1">
        <f t="shared" si="4"/>
        <v>4.6200939198399738E-2</v>
      </c>
      <c r="O32" s="1">
        <f t="shared" si="5"/>
        <v>0.14370797649930012</v>
      </c>
      <c r="P32" s="1">
        <f t="shared" si="6"/>
        <v>3.233114891679989E-2</v>
      </c>
      <c r="Q32" s="1">
        <f t="shared" si="7"/>
        <v>3.2800961559399155E-2</v>
      </c>
      <c r="R32" s="1">
        <f t="shared" si="8"/>
        <v>4.3714008983065007</v>
      </c>
      <c r="S32" s="1">
        <f t="shared" si="9"/>
        <v>3.552561469944699</v>
      </c>
      <c r="T32" s="1">
        <f t="shared" si="10"/>
        <v>5.5357239774421032</v>
      </c>
      <c r="U32" s="1">
        <f t="shared" si="11"/>
        <v>0.25210571289060013</v>
      </c>
      <c r="V32" s="1">
        <f t="shared" si="12"/>
        <v>2.9858283996581996</v>
      </c>
      <c r="W32" s="13">
        <f t="shared" si="13"/>
        <v>3.233114891679989E-2</v>
      </c>
      <c r="X32" s="8" t="str">
        <f t="shared" si="14"/>
        <v/>
      </c>
      <c r="Y32" s="9" t="str">
        <f t="shared" si="15"/>
        <v/>
      </c>
      <c r="Z32" s="9">
        <f t="shared" si="16"/>
        <v>1</v>
      </c>
      <c r="AA32" s="9" t="str">
        <f t="shared" si="17"/>
        <v/>
      </c>
      <c r="AB32" s="9" t="str">
        <f t="shared" si="18"/>
        <v/>
      </c>
      <c r="AC32" s="9" t="str">
        <f t="shared" si="19"/>
        <v/>
      </c>
      <c r="AD32" s="9" t="str">
        <f t="shared" si="20"/>
        <v/>
      </c>
      <c r="AE32" s="9" t="str">
        <f t="shared" si="21"/>
        <v/>
      </c>
      <c r="AF32" s="9" t="str">
        <f t="shared" si="22"/>
        <v/>
      </c>
      <c r="AG32" s="15">
        <f t="shared" si="23"/>
        <v>1</v>
      </c>
      <c r="AH32" s="16">
        <f t="shared" si="23"/>
        <v>1</v>
      </c>
      <c r="AI32" s="16">
        <f t="shared" si="23"/>
        <v>1</v>
      </c>
      <c r="AJ32" s="16">
        <f t="shared" si="23"/>
        <v>1</v>
      </c>
      <c r="AK32" s="16">
        <f t="shared" si="23"/>
        <v>1</v>
      </c>
      <c r="AL32" s="16">
        <f t="shared" si="23"/>
        <v>1</v>
      </c>
      <c r="AM32" s="16" t="str">
        <f t="shared" si="23"/>
        <v/>
      </c>
      <c r="AN32" s="16">
        <f t="shared" si="23"/>
        <v>1</v>
      </c>
      <c r="AO32" s="17">
        <f t="shared" si="23"/>
        <v>1</v>
      </c>
      <c r="AP32" s="23">
        <f t="shared" si="24"/>
        <v>1</v>
      </c>
      <c r="AQ32" s="22">
        <f t="shared" si="24"/>
        <v>1</v>
      </c>
      <c r="AR32" s="22">
        <f t="shared" si="24"/>
        <v>1</v>
      </c>
      <c r="AS32" s="22">
        <f t="shared" si="24"/>
        <v>1</v>
      </c>
      <c r="AT32" s="22">
        <f t="shared" si="24"/>
        <v>1</v>
      </c>
      <c r="AU32" s="22">
        <f t="shared" si="24"/>
        <v>1</v>
      </c>
      <c r="AV32" s="22">
        <f t="shared" si="24"/>
        <v>1</v>
      </c>
      <c r="AW32" s="22">
        <f t="shared" si="24"/>
        <v>1</v>
      </c>
      <c r="AX32" s="24">
        <f t="shared" si="24"/>
        <v>1</v>
      </c>
      <c r="AY32" s="23">
        <f t="shared" si="25"/>
        <v>1</v>
      </c>
      <c r="AZ32" s="22">
        <f t="shared" si="25"/>
        <v>1</v>
      </c>
      <c r="BA32" s="22">
        <f t="shared" si="25"/>
        <v>1</v>
      </c>
      <c r="BB32" s="22">
        <f t="shared" si="25"/>
        <v>1</v>
      </c>
      <c r="BC32" s="22">
        <f t="shared" si="25"/>
        <v>1</v>
      </c>
      <c r="BD32" s="22">
        <f t="shared" si="25"/>
        <v>1</v>
      </c>
      <c r="BE32" s="22">
        <f t="shared" si="25"/>
        <v>1</v>
      </c>
      <c r="BF32" s="22">
        <f t="shared" si="25"/>
        <v>1</v>
      </c>
      <c r="BG32" s="24">
        <f t="shared" si="25"/>
        <v>1</v>
      </c>
      <c r="BH32" s="22" t="str">
        <f t="shared" si="26"/>
        <v>enet</v>
      </c>
    </row>
    <row r="33" spans="1:60" x14ac:dyDescent="0.25">
      <c r="A33" t="s">
        <v>46</v>
      </c>
      <c r="B33" t="str">
        <f t="shared" si="3"/>
        <v>Keras</v>
      </c>
      <c r="C33" s="15">
        <v>46.7392020434608</v>
      </c>
      <c r="D33" s="16">
        <v>46.800867612067599</v>
      </c>
      <c r="E33" s="16">
        <v>46.791886308612703</v>
      </c>
      <c r="F33" s="16">
        <v>39.163134779454602</v>
      </c>
      <c r="G33" s="16">
        <v>39.342660041076797</v>
      </c>
      <c r="H33" s="16">
        <v>45.674776713659902</v>
      </c>
      <c r="I33" s="16">
        <v>47.090004221026497</v>
      </c>
      <c r="J33" s="16">
        <v>47.127895355224602</v>
      </c>
      <c r="K33" s="17">
        <v>57.185306549072301</v>
      </c>
      <c r="L33" s="3" t="s">
        <v>11</v>
      </c>
      <c r="M33">
        <v>85.25</v>
      </c>
      <c r="N33" s="1">
        <f t="shared" si="4"/>
        <v>38.5107979565392</v>
      </c>
      <c r="O33" s="1">
        <f t="shared" si="5"/>
        <v>38.449132387932401</v>
      </c>
      <c r="P33" s="1">
        <f t="shared" si="6"/>
        <v>38.458113691387297</v>
      </c>
      <c r="Q33" s="1">
        <f t="shared" si="7"/>
        <v>46.086865220545398</v>
      </c>
      <c r="R33" s="1">
        <f t="shared" si="8"/>
        <v>45.907339958923203</v>
      </c>
      <c r="S33" s="1">
        <f t="shared" si="9"/>
        <v>39.575223286340098</v>
      </c>
      <c r="T33" s="1">
        <f t="shared" si="10"/>
        <v>38.159995778973503</v>
      </c>
      <c r="U33" s="1">
        <f t="shared" si="11"/>
        <v>38.122104644775398</v>
      </c>
      <c r="V33" s="1">
        <f t="shared" si="12"/>
        <v>28.064693450927699</v>
      </c>
      <c r="W33" s="13">
        <f t="shared" si="13"/>
        <v>28.064693450927699</v>
      </c>
      <c r="X33" s="8" t="str">
        <f t="shared" si="14"/>
        <v/>
      </c>
      <c r="Y33" s="9" t="str">
        <f t="shared" si="15"/>
        <v/>
      </c>
      <c r="Z33" s="9" t="str">
        <f t="shared" si="16"/>
        <v/>
      </c>
      <c r="AA33" s="9" t="str">
        <f t="shared" si="17"/>
        <v/>
      </c>
      <c r="AB33" s="9" t="str">
        <f t="shared" si="18"/>
        <v/>
      </c>
      <c r="AC33" s="9" t="str">
        <f t="shared" si="19"/>
        <v/>
      </c>
      <c r="AD33" s="9" t="str">
        <f t="shared" si="20"/>
        <v/>
      </c>
      <c r="AE33" s="9" t="str">
        <f t="shared" si="21"/>
        <v/>
      </c>
      <c r="AF33" s="9">
        <f t="shared" si="22"/>
        <v>1</v>
      </c>
      <c r="AG33" s="15" t="str">
        <f t="shared" si="23"/>
        <v/>
      </c>
      <c r="AH33" s="16" t="str">
        <f t="shared" si="23"/>
        <v/>
      </c>
      <c r="AI33" s="16" t="str">
        <f t="shared" si="23"/>
        <v/>
      </c>
      <c r="AJ33" s="16" t="str">
        <f t="shared" si="23"/>
        <v/>
      </c>
      <c r="AK33" s="16" t="str">
        <f t="shared" si="23"/>
        <v/>
      </c>
      <c r="AL33" s="16" t="str">
        <f t="shared" si="23"/>
        <v/>
      </c>
      <c r="AM33" s="16" t="str">
        <f t="shared" si="23"/>
        <v/>
      </c>
      <c r="AN33" s="16" t="str">
        <f t="shared" si="23"/>
        <v/>
      </c>
      <c r="AO33" s="17" t="str">
        <f t="shared" si="23"/>
        <v/>
      </c>
      <c r="AP33" s="23" t="str">
        <f t="shared" si="24"/>
        <v/>
      </c>
      <c r="AQ33" s="22" t="str">
        <f t="shared" si="24"/>
        <v/>
      </c>
      <c r="AR33" s="22" t="str">
        <f t="shared" si="24"/>
        <v/>
      </c>
      <c r="AS33" s="22" t="str">
        <f t="shared" si="24"/>
        <v/>
      </c>
      <c r="AT33" s="22" t="str">
        <f t="shared" si="24"/>
        <v/>
      </c>
      <c r="AU33" s="22" t="str">
        <f t="shared" si="24"/>
        <v/>
      </c>
      <c r="AV33" s="22" t="str">
        <f t="shared" si="24"/>
        <v/>
      </c>
      <c r="AW33" s="22" t="str">
        <f t="shared" si="24"/>
        <v/>
      </c>
      <c r="AX33" s="24" t="str">
        <f t="shared" si="24"/>
        <v/>
      </c>
      <c r="AY33" s="23" t="str">
        <f t="shared" si="25"/>
        <v/>
      </c>
      <c r="AZ33" s="22" t="str">
        <f t="shared" si="25"/>
        <v/>
      </c>
      <c r="BA33" s="22" t="str">
        <f t="shared" si="25"/>
        <v/>
      </c>
      <c r="BB33" s="22" t="str">
        <f t="shared" si="25"/>
        <v/>
      </c>
      <c r="BC33" s="22" t="str">
        <f t="shared" si="25"/>
        <v/>
      </c>
      <c r="BD33" s="22" t="str">
        <f t="shared" si="25"/>
        <v/>
      </c>
      <c r="BE33" s="22" t="str">
        <f t="shared" si="25"/>
        <v/>
      </c>
      <c r="BF33" s="22" t="str">
        <f t="shared" si="25"/>
        <v/>
      </c>
      <c r="BG33" s="24" t="str">
        <f t="shared" si="25"/>
        <v/>
      </c>
      <c r="BH33" s="22" t="str">
        <f t="shared" si="26"/>
        <v>Keras</v>
      </c>
    </row>
    <row r="34" spans="1:60" x14ac:dyDescent="0.25">
      <c r="A34" t="s">
        <v>47</v>
      </c>
      <c r="B34" t="str">
        <f t="shared" si="3"/>
        <v>svm</v>
      </c>
      <c r="C34" s="15">
        <v>35.116249833153397</v>
      </c>
      <c r="D34" s="16">
        <v>35.1973833224732</v>
      </c>
      <c r="E34" s="16">
        <v>35.071459103191202</v>
      </c>
      <c r="F34" s="16">
        <v>24.518042328558</v>
      </c>
      <c r="G34" s="16">
        <v>40.489105547391297</v>
      </c>
      <c r="H34" s="16">
        <v>34.558562238065598</v>
      </c>
      <c r="I34" s="16">
        <v>30.929346957836099</v>
      </c>
      <c r="J34" s="16">
        <v>30.305894851684599</v>
      </c>
      <c r="K34" s="17">
        <v>49.264621734619098</v>
      </c>
      <c r="L34" s="3" t="s">
        <v>11</v>
      </c>
      <c r="M34">
        <v>44.75</v>
      </c>
      <c r="N34" s="1">
        <f t="shared" si="4"/>
        <v>9.6337501668466032</v>
      </c>
      <c r="O34" s="1">
        <f t="shared" si="5"/>
        <v>9.5526166775267995</v>
      </c>
      <c r="P34" s="1">
        <f t="shared" si="6"/>
        <v>9.6785408968087978</v>
      </c>
      <c r="Q34" s="1">
        <f t="shared" si="7"/>
        <v>20.231957671442</v>
      </c>
      <c r="R34" s="1">
        <f t="shared" si="8"/>
        <v>4.2608944526087029</v>
      </c>
      <c r="S34" s="1">
        <f t="shared" si="9"/>
        <v>10.191437761934402</v>
      </c>
      <c r="T34" s="1">
        <f t="shared" si="10"/>
        <v>13.820653042163901</v>
      </c>
      <c r="U34" s="1">
        <f t="shared" si="11"/>
        <v>14.444105148315401</v>
      </c>
      <c r="V34" s="1">
        <f t="shared" si="12"/>
        <v>4.514621734619098</v>
      </c>
      <c r="W34" s="13">
        <f t="shared" si="13"/>
        <v>4.2608944526087029</v>
      </c>
      <c r="X34" s="8" t="str">
        <f t="shared" si="14"/>
        <v/>
      </c>
      <c r="Y34" s="9" t="str">
        <f t="shared" si="15"/>
        <v/>
      </c>
      <c r="Z34" s="9" t="str">
        <f t="shared" si="16"/>
        <v/>
      </c>
      <c r="AA34" s="9" t="str">
        <f t="shared" si="17"/>
        <v/>
      </c>
      <c r="AB34" s="9">
        <f t="shared" si="18"/>
        <v>1</v>
      </c>
      <c r="AC34" s="9" t="str">
        <f t="shared" si="19"/>
        <v/>
      </c>
      <c r="AD34" s="9" t="str">
        <f t="shared" si="20"/>
        <v/>
      </c>
      <c r="AE34" s="9" t="str">
        <f t="shared" si="21"/>
        <v/>
      </c>
      <c r="AF34" s="9" t="str">
        <f t="shared" si="22"/>
        <v/>
      </c>
      <c r="AG34" s="15" t="str">
        <f t="shared" si="23"/>
        <v/>
      </c>
      <c r="AH34" s="16" t="str">
        <f t="shared" si="23"/>
        <v/>
      </c>
      <c r="AI34" s="16" t="str">
        <f t="shared" si="23"/>
        <v/>
      </c>
      <c r="AJ34" s="16" t="str">
        <f t="shared" si="23"/>
        <v/>
      </c>
      <c r="AK34" s="16">
        <f t="shared" si="23"/>
        <v>1</v>
      </c>
      <c r="AL34" s="16" t="str">
        <f t="shared" si="23"/>
        <v/>
      </c>
      <c r="AM34" s="16" t="str">
        <f t="shared" si="23"/>
        <v/>
      </c>
      <c r="AN34" s="16" t="str">
        <f t="shared" si="23"/>
        <v/>
      </c>
      <c r="AO34" s="17">
        <f t="shared" si="23"/>
        <v>1</v>
      </c>
      <c r="AP34" s="23">
        <f t="shared" si="24"/>
        <v>1</v>
      </c>
      <c r="AQ34" s="22">
        <f t="shared" si="24"/>
        <v>1</v>
      </c>
      <c r="AR34" s="22">
        <f t="shared" si="24"/>
        <v>1</v>
      </c>
      <c r="AS34" s="22" t="str">
        <f t="shared" si="24"/>
        <v/>
      </c>
      <c r="AT34" s="22">
        <f t="shared" si="24"/>
        <v>1</v>
      </c>
      <c r="AU34" s="22" t="str">
        <f t="shared" si="24"/>
        <v/>
      </c>
      <c r="AV34" s="22" t="str">
        <f t="shared" si="24"/>
        <v/>
      </c>
      <c r="AW34" s="22" t="str">
        <f t="shared" si="24"/>
        <v/>
      </c>
      <c r="AX34" s="24">
        <f t="shared" si="24"/>
        <v>1</v>
      </c>
      <c r="AY34" s="23">
        <f t="shared" si="25"/>
        <v>1</v>
      </c>
      <c r="AZ34" s="22">
        <f t="shared" si="25"/>
        <v>1</v>
      </c>
      <c r="BA34" s="22">
        <f t="shared" si="25"/>
        <v>1</v>
      </c>
      <c r="BB34" s="22" t="str">
        <f t="shared" si="25"/>
        <v/>
      </c>
      <c r="BC34" s="22">
        <f t="shared" si="25"/>
        <v>1</v>
      </c>
      <c r="BD34" s="22">
        <f t="shared" si="25"/>
        <v>1</v>
      </c>
      <c r="BE34" s="22">
        <f t="shared" si="25"/>
        <v>1</v>
      </c>
      <c r="BF34" s="22">
        <f t="shared" si="25"/>
        <v>1</v>
      </c>
      <c r="BG34" s="24">
        <f t="shared" si="25"/>
        <v>1</v>
      </c>
      <c r="BH34" s="22" t="str">
        <f t="shared" si="26"/>
        <v>svm</v>
      </c>
    </row>
    <row r="35" spans="1:60" x14ac:dyDescent="0.25">
      <c r="A35" t="s">
        <v>48</v>
      </c>
      <c r="B35" t="str">
        <f t="shared" si="3"/>
        <v>Keras</v>
      </c>
      <c r="C35" s="15">
        <v>21.763856985907299</v>
      </c>
      <c r="D35" s="16">
        <v>21.476781684846301</v>
      </c>
      <c r="E35" s="16">
        <v>21.727071945873</v>
      </c>
      <c r="F35" s="16">
        <v>27.4125002584193</v>
      </c>
      <c r="G35" s="16">
        <v>13.046192427265</v>
      </c>
      <c r="H35" s="16">
        <v>20.8918081276245</v>
      </c>
      <c r="I35" s="16">
        <v>35.690981537388303</v>
      </c>
      <c r="J35" s="16">
        <v>23.545894622802699</v>
      </c>
      <c r="K35" s="17">
        <v>24.974950790405298</v>
      </c>
      <c r="L35" s="3" t="s">
        <v>11</v>
      </c>
      <c r="M35">
        <v>25</v>
      </c>
      <c r="N35" s="1">
        <f t="shared" si="4"/>
        <v>3.2361430140927006</v>
      </c>
      <c r="O35" s="1">
        <f t="shared" si="5"/>
        <v>3.5232183151536987</v>
      </c>
      <c r="P35" s="1">
        <f t="shared" si="6"/>
        <v>3.2729280541270001</v>
      </c>
      <c r="Q35" s="1">
        <f t="shared" si="7"/>
        <v>2.4125002584192998</v>
      </c>
      <c r="R35" s="1">
        <f t="shared" si="8"/>
        <v>11.953807572735</v>
      </c>
      <c r="S35" s="1">
        <f t="shared" si="9"/>
        <v>4.1081918723754995</v>
      </c>
      <c r="T35" s="1">
        <f t="shared" si="10"/>
        <v>10.690981537388303</v>
      </c>
      <c r="U35" s="1">
        <f t="shared" si="11"/>
        <v>1.4541053771973012</v>
      </c>
      <c r="V35" s="1">
        <f t="shared" si="12"/>
        <v>2.5049209594701694E-2</v>
      </c>
      <c r="W35" s="13">
        <f t="shared" si="13"/>
        <v>2.5049209594701694E-2</v>
      </c>
      <c r="X35" s="8" t="str">
        <f t="shared" si="14"/>
        <v/>
      </c>
      <c r="Y35" s="9" t="str">
        <f t="shared" si="15"/>
        <v/>
      </c>
      <c r="Z35" s="9" t="str">
        <f t="shared" si="16"/>
        <v/>
      </c>
      <c r="AA35" s="9" t="str">
        <f t="shared" si="17"/>
        <v/>
      </c>
      <c r="AB35" s="9" t="str">
        <f t="shared" si="18"/>
        <v/>
      </c>
      <c r="AC35" s="9" t="str">
        <f t="shared" si="19"/>
        <v/>
      </c>
      <c r="AD35" s="9" t="str">
        <f t="shared" si="20"/>
        <v/>
      </c>
      <c r="AE35" s="9" t="str">
        <f t="shared" si="21"/>
        <v/>
      </c>
      <c r="AF35" s="9">
        <f t="shared" si="22"/>
        <v>1</v>
      </c>
      <c r="AG35" s="15">
        <f t="shared" si="23"/>
        <v>1</v>
      </c>
      <c r="AH35" s="16">
        <f t="shared" si="23"/>
        <v>1</v>
      </c>
      <c r="AI35" s="16">
        <f t="shared" si="23"/>
        <v>1</v>
      </c>
      <c r="AJ35" s="16">
        <f t="shared" si="23"/>
        <v>1</v>
      </c>
      <c r="AK35" s="16" t="str">
        <f t="shared" si="23"/>
        <v/>
      </c>
      <c r="AL35" s="16">
        <f t="shared" si="23"/>
        <v>1</v>
      </c>
      <c r="AM35" s="16" t="str">
        <f t="shared" si="23"/>
        <v/>
      </c>
      <c r="AN35" s="16">
        <f t="shared" si="23"/>
        <v>1</v>
      </c>
      <c r="AO35" s="17">
        <f t="shared" si="23"/>
        <v>1</v>
      </c>
      <c r="AP35" s="23">
        <f t="shared" si="24"/>
        <v>1</v>
      </c>
      <c r="AQ35" s="22">
        <f t="shared" si="24"/>
        <v>1</v>
      </c>
      <c r="AR35" s="22">
        <f t="shared" si="24"/>
        <v>1</v>
      </c>
      <c r="AS35" s="22">
        <f t="shared" si="24"/>
        <v>1</v>
      </c>
      <c r="AT35" s="22" t="str">
        <f t="shared" si="24"/>
        <v/>
      </c>
      <c r="AU35" s="22">
        <f t="shared" si="24"/>
        <v>1</v>
      </c>
      <c r="AV35" s="22" t="str">
        <f t="shared" si="24"/>
        <v/>
      </c>
      <c r="AW35" s="22">
        <f t="shared" si="24"/>
        <v>1</v>
      </c>
      <c r="AX35" s="24">
        <f t="shared" si="24"/>
        <v>1</v>
      </c>
      <c r="AY35" s="23">
        <f t="shared" si="25"/>
        <v>1</v>
      </c>
      <c r="AZ35" s="22">
        <f t="shared" si="25"/>
        <v>1</v>
      </c>
      <c r="BA35" s="22">
        <f t="shared" si="25"/>
        <v>1</v>
      </c>
      <c r="BB35" s="22">
        <f t="shared" si="25"/>
        <v>1</v>
      </c>
      <c r="BC35" s="22">
        <f t="shared" si="25"/>
        <v>1</v>
      </c>
      <c r="BD35" s="22">
        <f t="shared" si="25"/>
        <v>1</v>
      </c>
      <c r="BE35" s="22">
        <f t="shared" si="25"/>
        <v>1</v>
      </c>
      <c r="BF35" s="22">
        <f t="shared" si="25"/>
        <v>1</v>
      </c>
      <c r="BG35" s="24">
        <f t="shared" si="25"/>
        <v>1</v>
      </c>
      <c r="BH35" s="22" t="str">
        <f t="shared" si="26"/>
        <v>Keras</v>
      </c>
    </row>
    <row r="36" spans="1:60" x14ac:dyDescent="0.25">
      <c r="A36" t="s">
        <v>49</v>
      </c>
      <c r="B36" t="str">
        <f t="shared" si="3"/>
        <v>gbm</v>
      </c>
      <c r="C36" s="15">
        <v>27.851515043515398</v>
      </c>
      <c r="D36" s="16">
        <v>28.104605701677201</v>
      </c>
      <c r="E36" s="16">
        <v>27.910638512200102</v>
      </c>
      <c r="F36" s="16">
        <v>24.744645372657601</v>
      </c>
      <c r="G36" s="16">
        <v>24.041023743575501</v>
      </c>
      <c r="H36" s="16">
        <v>30.5730543615249</v>
      </c>
      <c r="I36" s="16">
        <v>44.4145178237235</v>
      </c>
      <c r="J36" s="16">
        <v>26.3138942718506</v>
      </c>
      <c r="K36" s="17">
        <v>27.946870803833001</v>
      </c>
      <c r="L36" s="3" t="s">
        <v>11</v>
      </c>
      <c r="M36">
        <v>47.5</v>
      </c>
      <c r="N36" s="1">
        <f t="shared" si="4"/>
        <v>19.648484956484602</v>
      </c>
      <c r="O36" s="1">
        <f t="shared" si="5"/>
        <v>19.395394298322799</v>
      </c>
      <c r="P36" s="1">
        <f t="shared" si="6"/>
        <v>19.589361487799898</v>
      </c>
      <c r="Q36" s="1">
        <f t="shared" si="7"/>
        <v>22.755354627342399</v>
      </c>
      <c r="R36" s="1">
        <f t="shared" si="8"/>
        <v>23.458976256424499</v>
      </c>
      <c r="S36" s="1">
        <f t="shared" si="9"/>
        <v>16.9269456384751</v>
      </c>
      <c r="T36" s="1">
        <f t="shared" si="10"/>
        <v>3.0854821762764999</v>
      </c>
      <c r="U36" s="1">
        <f t="shared" si="11"/>
        <v>21.1861057281494</v>
      </c>
      <c r="V36" s="1">
        <f t="shared" si="12"/>
        <v>19.553129196166999</v>
      </c>
      <c r="W36" s="13">
        <f t="shared" si="13"/>
        <v>3.0854821762764999</v>
      </c>
      <c r="X36" s="8" t="str">
        <f t="shared" si="14"/>
        <v/>
      </c>
      <c r="Y36" s="9" t="str">
        <f t="shared" si="15"/>
        <v/>
      </c>
      <c r="Z36" s="9" t="str">
        <f t="shared" si="16"/>
        <v/>
      </c>
      <c r="AA36" s="9" t="str">
        <f t="shared" si="17"/>
        <v/>
      </c>
      <c r="AB36" s="9" t="str">
        <f t="shared" si="18"/>
        <v/>
      </c>
      <c r="AC36" s="9" t="str">
        <f t="shared" si="19"/>
        <v/>
      </c>
      <c r="AD36" s="9">
        <f t="shared" si="20"/>
        <v>1</v>
      </c>
      <c r="AE36" s="9" t="str">
        <f t="shared" si="21"/>
        <v/>
      </c>
      <c r="AF36" s="9" t="str">
        <f t="shared" si="22"/>
        <v/>
      </c>
      <c r="AG36" s="15" t="str">
        <f t="shared" si="23"/>
        <v/>
      </c>
      <c r="AH36" s="16" t="str">
        <f t="shared" si="23"/>
        <v/>
      </c>
      <c r="AI36" s="16" t="str">
        <f t="shared" si="23"/>
        <v/>
      </c>
      <c r="AJ36" s="16" t="str">
        <f t="shared" si="23"/>
        <v/>
      </c>
      <c r="AK36" s="16" t="str">
        <f t="shared" si="23"/>
        <v/>
      </c>
      <c r="AL36" s="16" t="str">
        <f t="shared" si="23"/>
        <v/>
      </c>
      <c r="AM36" s="16">
        <f t="shared" si="23"/>
        <v>1</v>
      </c>
      <c r="AN36" s="16" t="str">
        <f t="shared" si="23"/>
        <v/>
      </c>
      <c r="AO36" s="17" t="str">
        <f t="shared" si="23"/>
        <v/>
      </c>
      <c r="AP36" s="23" t="str">
        <f t="shared" si="24"/>
        <v/>
      </c>
      <c r="AQ36" s="22" t="str">
        <f t="shared" si="24"/>
        <v/>
      </c>
      <c r="AR36" s="22" t="str">
        <f t="shared" si="24"/>
        <v/>
      </c>
      <c r="AS36" s="22" t="str">
        <f t="shared" si="24"/>
        <v/>
      </c>
      <c r="AT36" s="22" t="str">
        <f t="shared" si="24"/>
        <v/>
      </c>
      <c r="AU36" s="22" t="str">
        <f t="shared" si="24"/>
        <v/>
      </c>
      <c r="AV36" s="22">
        <f t="shared" si="24"/>
        <v>1</v>
      </c>
      <c r="AW36" s="22" t="str">
        <f t="shared" si="24"/>
        <v/>
      </c>
      <c r="AX36" s="24" t="str">
        <f t="shared" si="24"/>
        <v/>
      </c>
      <c r="AY36" s="23" t="str">
        <f t="shared" si="25"/>
        <v/>
      </c>
      <c r="AZ36" s="22" t="str">
        <f t="shared" si="25"/>
        <v/>
      </c>
      <c r="BA36" s="22" t="str">
        <f t="shared" si="25"/>
        <v/>
      </c>
      <c r="BB36" s="22" t="str">
        <f t="shared" si="25"/>
        <v/>
      </c>
      <c r="BC36" s="22" t="str">
        <f t="shared" si="25"/>
        <v/>
      </c>
      <c r="BD36" s="22" t="str">
        <f t="shared" si="25"/>
        <v/>
      </c>
      <c r="BE36" s="22">
        <f t="shared" si="25"/>
        <v>1</v>
      </c>
      <c r="BF36" s="22" t="str">
        <f t="shared" si="25"/>
        <v/>
      </c>
      <c r="BG36" s="24" t="str">
        <f t="shared" si="25"/>
        <v/>
      </c>
      <c r="BH36" s="22" t="str">
        <f t="shared" si="26"/>
        <v>gbm</v>
      </c>
    </row>
    <row r="37" spans="1:60" x14ac:dyDescent="0.25">
      <c r="A37" t="s">
        <v>50</v>
      </c>
      <c r="B37" t="str">
        <f t="shared" si="3"/>
        <v>gbm</v>
      </c>
      <c r="C37" s="15">
        <v>30.679163369072398</v>
      </c>
      <c r="D37" s="16">
        <v>30.578324252437</v>
      </c>
      <c r="E37" s="16">
        <v>30.682131792714401</v>
      </c>
      <c r="F37" s="16">
        <v>26.2992472084727</v>
      </c>
      <c r="G37" s="16">
        <v>29.9041808954278</v>
      </c>
      <c r="H37" s="16">
        <v>27.011909791734901</v>
      </c>
      <c r="I37" s="16">
        <v>31.3099427655707</v>
      </c>
      <c r="J37" s="16">
        <v>28.341894149780298</v>
      </c>
      <c r="K37" s="17">
        <v>28.700403213501001</v>
      </c>
      <c r="L37" s="3" t="s">
        <v>11</v>
      </c>
      <c r="M37">
        <v>34</v>
      </c>
      <c r="N37" s="1">
        <f t="shared" si="4"/>
        <v>3.3208366309276016</v>
      </c>
      <c r="O37" s="1">
        <f t="shared" si="5"/>
        <v>3.4216757475630004</v>
      </c>
      <c r="P37" s="1">
        <f t="shared" si="6"/>
        <v>3.3178682072855992</v>
      </c>
      <c r="Q37" s="1">
        <f t="shared" si="7"/>
        <v>7.7007527915273002</v>
      </c>
      <c r="R37" s="1">
        <f t="shared" si="8"/>
        <v>4.0958191045722003</v>
      </c>
      <c r="S37" s="1">
        <f t="shared" si="9"/>
        <v>6.9880902082650991</v>
      </c>
      <c r="T37" s="1">
        <f t="shared" si="10"/>
        <v>2.6900572344293003</v>
      </c>
      <c r="U37" s="1">
        <f t="shared" si="11"/>
        <v>5.6581058502197017</v>
      </c>
      <c r="V37" s="1">
        <f t="shared" si="12"/>
        <v>5.2995967864989986</v>
      </c>
      <c r="W37" s="13">
        <f t="shared" si="13"/>
        <v>2.6900572344293003</v>
      </c>
      <c r="X37" s="8" t="str">
        <f t="shared" si="14"/>
        <v/>
      </c>
      <c r="Y37" s="9" t="str">
        <f t="shared" si="15"/>
        <v/>
      </c>
      <c r="Z37" s="9" t="str">
        <f t="shared" si="16"/>
        <v/>
      </c>
      <c r="AA37" s="9" t="str">
        <f t="shared" si="17"/>
        <v/>
      </c>
      <c r="AB37" s="9" t="str">
        <f t="shared" si="18"/>
        <v/>
      </c>
      <c r="AC37" s="9" t="str">
        <f t="shared" si="19"/>
        <v/>
      </c>
      <c r="AD37" s="9">
        <f t="shared" si="20"/>
        <v>1</v>
      </c>
      <c r="AE37" s="9" t="str">
        <f t="shared" si="21"/>
        <v/>
      </c>
      <c r="AF37" s="9" t="str">
        <f t="shared" si="22"/>
        <v/>
      </c>
      <c r="AG37" s="15">
        <f t="shared" si="23"/>
        <v>1</v>
      </c>
      <c r="AH37" s="16">
        <f t="shared" si="23"/>
        <v>1</v>
      </c>
      <c r="AI37" s="16">
        <f t="shared" si="23"/>
        <v>1</v>
      </c>
      <c r="AJ37" s="16" t="str">
        <f t="shared" si="23"/>
        <v/>
      </c>
      <c r="AK37" s="16">
        <f t="shared" si="23"/>
        <v>1</v>
      </c>
      <c r="AL37" s="16" t="str">
        <f t="shared" si="23"/>
        <v/>
      </c>
      <c r="AM37" s="16">
        <f t="shared" si="23"/>
        <v>1</v>
      </c>
      <c r="AN37" s="16" t="str">
        <f t="shared" si="23"/>
        <v/>
      </c>
      <c r="AO37" s="17" t="str">
        <f t="shared" si="23"/>
        <v/>
      </c>
      <c r="AP37" s="23">
        <f t="shared" si="24"/>
        <v>1</v>
      </c>
      <c r="AQ37" s="22">
        <f t="shared" si="24"/>
        <v>1</v>
      </c>
      <c r="AR37" s="22">
        <f t="shared" si="24"/>
        <v>1</v>
      </c>
      <c r="AS37" s="22">
        <f t="shared" si="24"/>
        <v>1</v>
      </c>
      <c r="AT37" s="22">
        <f t="shared" si="24"/>
        <v>1</v>
      </c>
      <c r="AU37" s="22">
        <f t="shared" si="24"/>
        <v>1</v>
      </c>
      <c r="AV37" s="22">
        <f t="shared" si="24"/>
        <v>1</v>
      </c>
      <c r="AW37" s="22">
        <f t="shared" si="24"/>
        <v>1</v>
      </c>
      <c r="AX37" s="24">
        <f t="shared" si="24"/>
        <v>1</v>
      </c>
      <c r="AY37" s="23">
        <f t="shared" si="25"/>
        <v>1</v>
      </c>
      <c r="AZ37" s="22">
        <f t="shared" si="25"/>
        <v>1</v>
      </c>
      <c r="BA37" s="22">
        <f t="shared" si="25"/>
        <v>1</v>
      </c>
      <c r="BB37" s="22">
        <f t="shared" si="25"/>
        <v>1</v>
      </c>
      <c r="BC37" s="22">
        <f t="shared" si="25"/>
        <v>1</v>
      </c>
      <c r="BD37" s="22">
        <f t="shared" si="25"/>
        <v>1</v>
      </c>
      <c r="BE37" s="22">
        <f t="shared" si="25"/>
        <v>1</v>
      </c>
      <c r="BF37" s="22">
        <f t="shared" si="25"/>
        <v>1</v>
      </c>
      <c r="BG37" s="24">
        <f t="shared" si="25"/>
        <v>1</v>
      </c>
      <c r="BH37" s="22" t="str">
        <f t="shared" si="26"/>
        <v>gbm</v>
      </c>
    </row>
    <row r="38" spans="1:60" x14ac:dyDescent="0.25">
      <c r="A38" t="s">
        <v>51</v>
      </c>
      <c r="B38" t="str">
        <f t="shared" si="3"/>
        <v>svm</v>
      </c>
      <c r="C38" s="15">
        <v>26.8564241205404</v>
      </c>
      <c r="D38" s="16">
        <v>26.328702635086099</v>
      </c>
      <c r="E38" s="16">
        <v>27.0263756684935</v>
      </c>
      <c r="F38" s="16">
        <v>24.294106796344899</v>
      </c>
      <c r="G38" s="16">
        <v>18.2214324472146</v>
      </c>
      <c r="H38" s="16">
        <v>42.007494663597001</v>
      </c>
      <c r="I38" s="16">
        <v>30.788492645607601</v>
      </c>
      <c r="J38" s="16">
        <v>24.867893218994102</v>
      </c>
      <c r="K38" s="17">
        <v>33.250324249267599</v>
      </c>
      <c r="L38" s="3" t="s">
        <v>11</v>
      </c>
      <c r="M38">
        <v>3</v>
      </c>
      <c r="N38" s="1">
        <f t="shared" si="4"/>
        <v>23.8564241205404</v>
      </c>
      <c r="O38" s="1">
        <f t="shared" si="5"/>
        <v>23.328702635086099</v>
      </c>
      <c r="P38" s="1">
        <f t="shared" si="6"/>
        <v>24.0263756684935</v>
      </c>
      <c r="Q38" s="1">
        <f t="shared" si="7"/>
        <v>21.294106796344899</v>
      </c>
      <c r="R38" s="1">
        <f t="shared" si="8"/>
        <v>15.2214324472146</v>
      </c>
      <c r="S38" s="1">
        <f t="shared" si="9"/>
        <v>39.007494663597001</v>
      </c>
      <c r="T38" s="1">
        <f t="shared" si="10"/>
        <v>27.788492645607601</v>
      </c>
      <c r="U38" s="1">
        <f t="shared" si="11"/>
        <v>21.867893218994102</v>
      </c>
      <c r="V38" s="1">
        <f t="shared" si="12"/>
        <v>30.250324249267599</v>
      </c>
      <c r="W38" s="13">
        <f t="shared" si="13"/>
        <v>15.2214324472146</v>
      </c>
      <c r="X38" s="8" t="str">
        <f t="shared" si="14"/>
        <v/>
      </c>
      <c r="Y38" s="9" t="str">
        <f t="shared" si="15"/>
        <v/>
      </c>
      <c r="Z38" s="9" t="str">
        <f t="shared" si="16"/>
        <v/>
      </c>
      <c r="AA38" s="9" t="str">
        <f t="shared" si="17"/>
        <v/>
      </c>
      <c r="AB38" s="9">
        <f t="shared" si="18"/>
        <v>1</v>
      </c>
      <c r="AC38" s="9" t="str">
        <f t="shared" si="19"/>
        <v/>
      </c>
      <c r="AD38" s="9" t="str">
        <f t="shared" si="20"/>
        <v/>
      </c>
      <c r="AE38" s="9" t="str">
        <f t="shared" si="21"/>
        <v/>
      </c>
      <c r="AF38" s="9" t="str">
        <f t="shared" si="22"/>
        <v/>
      </c>
      <c r="AG38" s="15" t="str">
        <f t="shared" si="23"/>
        <v/>
      </c>
      <c r="AH38" s="16" t="str">
        <f t="shared" si="23"/>
        <v/>
      </c>
      <c r="AI38" s="16" t="str">
        <f t="shared" si="23"/>
        <v/>
      </c>
      <c r="AJ38" s="16" t="str">
        <f t="shared" si="23"/>
        <v/>
      </c>
      <c r="AK38" s="16" t="str">
        <f t="shared" si="23"/>
        <v/>
      </c>
      <c r="AL38" s="16" t="str">
        <f t="shared" si="23"/>
        <v/>
      </c>
      <c r="AM38" s="16" t="str">
        <f t="shared" si="23"/>
        <v/>
      </c>
      <c r="AN38" s="16" t="str">
        <f t="shared" si="23"/>
        <v/>
      </c>
      <c r="AO38" s="17" t="str">
        <f t="shared" si="23"/>
        <v/>
      </c>
      <c r="AP38" s="23" t="str">
        <f t="shared" si="24"/>
        <v/>
      </c>
      <c r="AQ38" s="22" t="str">
        <f t="shared" si="24"/>
        <v/>
      </c>
      <c r="AR38" s="22" t="str">
        <f t="shared" si="24"/>
        <v/>
      </c>
      <c r="AS38" s="22" t="str">
        <f t="shared" si="24"/>
        <v/>
      </c>
      <c r="AT38" s="22" t="str">
        <f t="shared" si="24"/>
        <v/>
      </c>
      <c r="AU38" s="22" t="str">
        <f t="shared" si="24"/>
        <v/>
      </c>
      <c r="AV38" s="22" t="str">
        <f t="shared" si="24"/>
        <v/>
      </c>
      <c r="AW38" s="22" t="str">
        <f t="shared" si="24"/>
        <v/>
      </c>
      <c r="AX38" s="24" t="str">
        <f t="shared" si="24"/>
        <v/>
      </c>
      <c r="AY38" s="23" t="str">
        <f t="shared" si="25"/>
        <v/>
      </c>
      <c r="AZ38" s="22" t="str">
        <f t="shared" si="25"/>
        <v/>
      </c>
      <c r="BA38" s="22" t="str">
        <f t="shared" si="25"/>
        <v/>
      </c>
      <c r="BB38" s="22" t="str">
        <f t="shared" si="25"/>
        <v/>
      </c>
      <c r="BC38" s="22" t="str">
        <f t="shared" si="25"/>
        <v/>
      </c>
      <c r="BD38" s="22" t="str">
        <f t="shared" si="25"/>
        <v/>
      </c>
      <c r="BE38" s="22" t="str">
        <f t="shared" si="25"/>
        <v/>
      </c>
      <c r="BF38" s="22" t="str">
        <f t="shared" si="25"/>
        <v/>
      </c>
      <c r="BG38" s="24" t="str">
        <f t="shared" si="25"/>
        <v/>
      </c>
      <c r="BH38" s="22" t="str">
        <f t="shared" si="26"/>
        <v>svm</v>
      </c>
    </row>
    <row r="39" spans="1:60" x14ac:dyDescent="0.25">
      <c r="B39" t="str">
        <f t="shared" si="3"/>
        <v/>
      </c>
      <c r="C39" s="15"/>
      <c r="D39" s="16"/>
      <c r="E39" s="16"/>
      <c r="F39" s="16"/>
      <c r="G39" s="16"/>
      <c r="H39" s="16"/>
      <c r="I39" s="16"/>
      <c r="J39" s="16"/>
      <c r="K39" s="17"/>
      <c r="L39" s="3"/>
      <c r="N39" s="1" t="str">
        <f t="shared" si="4"/>
        <v/>
      </c>
      <c r="O39" s="1" t="str">
        <f t="shared" si="5"/>
        <v/>
      </c>
      <c r="P39" s="1" t="str">
        <f t="shared" si="6"/>
        <v/>
      </c>
      <c r="Q39" s="1" t="str">
        <f t="shared" si="7"/>
        <v/>
      </c>
      <c r="R39" s="1" t="str">
        <f t="shared" si="8"/>
        <v/>
      </c>
      <c r="S39" s="1" t="str">
        <f t="shared" si="9"/>
        <v/>
      </c>
      <c r="T39" s="1" t="str">
        <f t="shared" si="10"/>
        <v/>
      </c>
      <c r="U39" s="1" t="str">
        <f t="shared" si="11"/>
        <v/>
      </c>
      <c r="V39" s="1" t="str">
        <f t="shared" si="12"/>
        <v/>
      </c>
      <c r="W39" s="13">
        <f t="shared" si="13"/>
        <v>0</v>
      </c>
      <c r="X39" s="8" t="str">
        <f t="shared" si="14"/>
        <v/>
      </c>
      <c r="Y39" s="9" t="str">
        <f t="shared" si="15"/>
        <v/>
      </c>
      <c r="Z39" s="9" t="str">
        <f t="shared" si="16"/>
        <v/>
      </c>
      <c r="AA39" s="9" t="str">
        <f t="shared" si="17"/>
        <v/>
      </c>
      <c r="AB39" s="9" t="str">
        <f t="shared" si="18"/>
        <v/>
      </c>
      <c r="AC39" s="9" t="str">
        <f t="shared" si="19"/>
        <v/>
      </c>
      <c r="AD39" s="9" t="str">
        <f t="shared" si="20"/>
        <v/>
      </c>
      <c r="AE39" s="9" t="str">
        <f t="shared" si="21"/>
        <v/>
      </c>
      <c r="AF39" s="9" t="str">
        <f t="shared" si="22"/>
        <v/>
      </c>
      <c r="AG39" s="15" t="str">
        <f t="shared" si="23"/>
        <v/>
      </c>
      <c r="AH39" s="16" t="str">
        <f t="shared" si="23"/>
        <v/>
      </c>
      <c r="AI39" s="16" t="str">
        <f t="shared" si="23"/>
        <v/>
      </c>
      <c r="AJ39" s="16" t="str">
        <f t="shared" si="23"/>
        <v/>
      </c>
      <c r="AK39" s="16" t="str">
        <f t="shared" si="23"/>
        <v/>
      </c>
      <c r="AL39" s="16" t="str">
        <f t="shared" si="23"/>
        <v/>
      </c>
      <c r="AM39" s="16" t="str">
        <f t="shared" si="23"/>
        <v/>
      </c>
      <c r="AN39" s="16" t="str">
        <f t="shared" si="23"/>
        <v/>
      </c>
      <c r="AO39" s="17" t="str">
        <f t="shared" si="23"/>
        <v/>
      </c>
      <c r="AP39" s="23" t="str">
        <f t="shared" si="24"/>
        <v/>
      </c>
      <c r="AQ39" s="22" t="str">
        <f t="shared" si="24"/>
        <v/>
      </c>
      <c r="AR39" s="22" t="str">
        <f t="shared" si="24"/>
        <v/>
      </c>
      <c r="AS39" s="22" t="str">
        <f t="shared" si="24"/>
        <v/>
      </c>
      <c r="AT39" s="22" t="str">
        <f t="shared" si="24"/>
        <v/>
      </c>
      <c r="AU39" s="22" t="str">
        <f t="shared" si="24"/>
        <v/>
      </c>
      <c r="AV39" s="22" t="str">
        <f t="shared" si="24"/>
        <v/>
      </c>
      <c r="AW39" s="22" t="str">
        <f t="shared" si="24"/>
        <v/>
      </c>
      <c r="AX39" s="24" t="str">
        <f t="shared" si="24"/>
        <v/>
      </c>
      <c r="AY39" s="23" t="str">
        <f t="shared" si="25"/>
        <v/>
      </c>
      <c r="AZ39" s="22" t="str">
        <f t="shared" si="25"/>
        <v/>
      </c>
      <c r="BA39" s="22" t="str">
        <f t="shared" si="25"/>
        <v/>
      </c>
      <c r="BB39" s="22" t="str">
        <f t="shared" si="25"/>
        <v/>
      </c>
      <c r="BC39" s="22" t="str">
        <f t="shared" si="25"/>
        <v/>
      </c>
      <c r="BD39" s="22" t="str">
        <f t="shared" si="25"/>
        <v/>
      </c>
      <c r="BE39" s="22" t="str">
        <f t="shared" si="25"/>
        <v/>
      </c>
      <c r="BF39" s="22" t="str">
        <f t="shared" si="25"/>
        <v/>
      </c>
      <c r="BG39" s="24" t="str">
        <f t="shared" si="25"/>
        <v/>
      </c>
      <c r="BH39" s="22">
        <f t="shared" si="26"/>
        <v>0</v>
      </c>
    </row>
    <row r="40" spans="1:60" ht="15.75" thickBot="1" x14ac:dyDescent="0.3">
      <c r="B40" t="str">
        <f t="shared" si="3"/>
        <v/>
      </c>
      <c r="C40" s="18"/>
      <c r="D40" s="19"/>
      <c r="E40" s="19"/>
      <c r="F40" s="19"/>
      <c r="G40" s="19"/>
      <c r="H40" s="19"/>
      <c r="I40" s="19"/>
      <c r="J40" s="19"/>
      <c r="K40" s="20"/>
      <c r="L40" s="3"/>
      <c r="N40" s="1" t="str">
        <f t="shared" si="4"/>
        <v/>
      </c>
      <c r="O40" s="1" t="str">
        <f t="shared" si="5"/>
        <v/>
      </c>
      <c r="P40" s="1" t="str">
        <f t="shared" si="6"/>
        <v/>
      </c>
      <c r="Q40" s="1" t="str">
        <f t="shared" si="7"/>
        <v/>
      </c>
      <c r="R40" s="1" t="str">
        <f t="shared" si="8"/>
        <v/>
      </c>
      <c r="S40" s="1" t="str">
        <f t="shared" si="9"/>
        <v/>
      </c>
      <c r="T40" s="1" t="str">
        <f t="shared" si="10"/>
        <v/>
      </c>
      <c r="U40" s="1" t="str">
        <f t="shared" si="11"/>
        <v/>
      </c>
      <c r="V40" s="1" t="str">
        <f t="shared" si="12"/>
        <v/>
      </c>
      <c r="W40" s="13">
        <f t="shared" si="13"/>
        <v>0</v>
      </c>
      <c r="X40" s="10" t="str">
        <f t="shared" si="14"/>
        <v/>
      </c>
      <c r="Y40" s="11" t="str">
        <f t="shared" si="15"/>
        <v/>
      </c>
      <c r="Z40" s="11" t="str">
        <f t="shared" si="16"/>
        <v/>
      </c>
      <c r="AA40" s="11" t="str">
        <f t="shared" si="17"/>
        <v/>
      </c>
      <c r="AB40" s="11" t="str">
        <f t="shared" si="18"/>
        <v/>
      </c>
      <c r="AC40" s="11" t="str">
        <f t="shared" si="19"/>
        <v/>
      </c>
      <c r="AD40" s="11" t="str">
        <f t="shared" si="20"/>
        <v/>
      </c>
      <c r="AE40" s="11" t="str">
        <f t="shared" si="21"/>
        <v/>
      </c>
      <c r="AF40" s="11" t="str">
        <f t="shared" si="22"/>
        <v/>
      </c>
      <c r="AG40" s="18" t="str">
        <f t="shared" si="23"/>
        <v/>
      </c>
      <c r="AH40" s="19" t="str">
        <f t="shared" si="23"/>
        <v/>
      </c>
      <c r="AI40" s="19" t="str">
        <f t="shared" si="23"/>
        <v/>
      </c>
      <c r="AJ40" s="19" t="str">
        <f t="shared" si="23"/>
        <v/>
      </c>
      <c r="AK40" s="19" t="str">
        <f t="shared" si="23"/>
        <v/>
      </c>
      <c r="AL40" s="19" t="str">
        <f t="shared" si="23"/>
        <v/>
      </c>
      <c r="AM40" s="19" t="str">
        <f t="shared" si="23"/>
        <v/>
      </c>
      <c r="AN40" s="19" t="str">
        <f t="shared" si="23"/>
        <v/>
      </c>
      <c r="AO40" s="20" t="str">
        <f t="shared" si="23"/>
        <v/>
      </c>
      <c r="AP40" s="25" t="str">
        <f t="shared" si="24"/>
        <v/>
      </c>
      <c r="AQ40" s="26" t="str">
        <f t="shared" si="24"/>
        <v/>
      </c>
      <c r="AR40" s="26" t="str">
        <f t="shared" si="24"/>
        <v/>
      </c>
      <c r="AS40" s="26" t="str">
        <f t="shared" si="24"/>
        <v/>
      </c>
      <c r="AT40" s="26" t="str">
        <f t="shared" si="24"/>
        <v/>
      </c>
      <c r="AU40" s="26" t="str">
        <f t="shared" si="24"/>
        <v/>
      </c>
      <c r="AV40" s="26" t="str">
        <f t="shared" si="24"/>
        <v/>
      </c>
      <c r="AW40" s="26" t="str">
        <f t="shared" si="24"/>
        <v/>
      </c>
      <c r="AX40" s="27" t="str">
        <f t="shared" si="24"/>
        <v/>
      </c>
      <c r="AY40" s="25" t="str">
        <f t="shared" si="25"/>
        <v/>
      </c>
      <c r="AZ40" s="26" t="str">
        <f t="shared" si="25"/>
        <v/>
      </c>
      <c r="BA40" s="26" t="str">
        <f t="shared" si="25"/>
        <v/>
      </c>
      <c r="BB40" s="26" t="str">
        <f t="shared" si="25"/>
        <v/>
      </c>
      <c r="BC40" s="26" t="str">
        <f t="shared" si="25"/>
        <v/>
      </c>
      <c r="BD40" s="26" t="str">
        <f t="shared" si="25"/>
        <v/>
      </c>
      <c r="BE40" s="26" t="str">
        <f t="shared" si="25"/>
        <v/>
      </c>
      <c r="BF40" s="26" t="str">
        <f t="shared" si="25"/>
        <v/>
      </c>
      <c r="BG40" s="27" t="str">
        <f t="shared" si="25"/>
        <v/>
      </c>
      <c r="BH40" s="22">
        <f t="shared" si="26"/>
        <v>0</v>
      </c>
    </row>
    <row r="41" spans="1:60" x14ac:dyDescent="0.25">
      <c r="N41" s="2">
        <f>AVERAGE(N2:N40)</f>
        <v>19.078095521192278</v>
      </c>
      <c r="O41" s="2">
        <f t="shared" ref="O41:W41" si="27">AVERAGE(O2:O40)</f>
        <v>19.003901174563939</v>
      </c>
      <c r="P41" s="2">
        <f t="shared" si="27"/>
        <v>19.026033041414795</v>
      </c>
      <c r="Q41" s="2">
        <f t="shared" si="27"/>
        <v>20.747457940729738</v>
      </c>
      <c r="R41" s="2">
        <f t="shared" si="27"/>
        <v>19.24214804023336</v>
      </c>
      <c r="S41" s="2">
        <f t="shared" si="27"/>
        <v>19.18583553790544</v>
      </c>
      <c r="T41" s="2">
        <f t="shared" si="27"/>
        <v>19.372905632557114</v>
      </c>
      <c r="U41" s="2">
        <f t="shared" si="27"/>
        <v>19.263502844448752</v>
      </c>
      <c r="V41" s="2">
        <f t="shared" si="27"/>
        <v>21.08840015016753</v>
      </c>
      <c r="W41" s="2">
        <f t="shared" si="27"/>
        <v>9.1199570205071741</v>
      </c>
      <c r="X41" s="12">
        <f>SUM(X2:X40)</f>
        <v>0</v>
      </c>
      <c r="Y41" s="12">
        <f t="shared" ref="Y41:BG41" si="28">SUM(Y2:Y40)</f>
        <v>2</v>
      </c>
      <c r="Z41" s="12">
        <f t="shared" si="28"/>
        <v>1</v>
      </c>
      <c r="AA41" s="12">
        <f t="shared" si="28"/>
        <v>5</v>
      </c>
      <c r="AB41" s="12">
        <f t="shared" si="28"/>
        <v>7</v>
      </c>
      <c r="AC41" s="12">
        <f t="shared" si="28"/>
        <v>3</v>
      </c>
      <c r="AD41" s="12">
        <f t="shared" si="28"/>
        <v>7</v>
      </c>
      <c r="AE41" s="12">
        <f t="shared" si="28"/>
        <v>0</v>
      </c>
      <c r="AF41" s="12">
        <f t="shared" si="28"/>
        <v>4</v>
      </c>
      <c r="AG41" s="21">
        <f t="shared" si="28"/>
        <v>8</v>
      </c>
      <c r="AH41" s="21">
        <f t="shared" si="28"/>
        <v>7</v>
      </c>
      <c r="AI41" s="21">
        <f t="shared" si="28"/>
        <v>8</v>
      </c>
      <c r="AJ41" s="21">
        <f t="shared" si="28"/>
        <v>4</v>
      </c>
      <c r="AK41" s="21">
        <f t="shared" si="28"/>
        <v>8</v>
      </c>
      <c r="AL41" s="21">
        <f t="shared" si="28"/>
        <v>6</v>
      </c>
      <c r="AM41" s="21">
        <f t="shared" si="28"/>
        <v>4</v>
      </c>
      <c r="AN41" s="21">
        <f t="shared" si="28"/>
        <v>6</v>
      </c>
      <c r="AO41" s="21">
        <f t="shared" si="28"/>
        <v>5</v>
      </c>
      <c r="AP41" s="29">
        <f t="shared" si="28"/>
        <v>13</v>
      </c>
      <c r="AQ41" s="29">
        <f t="shared" si="28"/>
        <v>13</v>
      </c>
      <c r="AR41" s="29">
        <f t="shared" si="28"/>
        <v>13</v>
      </c>
      <c r="AS41" s="29">
        <f t="shared" si="28"/>
        <v>9</v>
      </c>
      <c r="AT41" s="29">
        <f t="shared" si="28"/>
        <v>9</v>
      </c>
      <c r="AU41" s="29">
        <f t="shared" si="28"/>
        <v>12</v>
      </c>
      <c r="AV41" s="29">
        <f t="shared" si="28"/>
        <v>12</v>
      </c>
      <c r="AW41" s="29">
        <f t="shared" si="28"/>
        <v>12</v>
      </c>
      <c r="AX41" s="29">
        <f t="shared" si="28"/>
        <v>8</v>
      </c>
      <c r="AY41" s="28">
        <f t="shared" si="28"/>
        <v>14</v>
      </c>
      <c r="AZ41" s="28">
        <f t="shared" si="28"/>
        <v>14</v>
      </c>
      <c r="BA41" s="28">
        <f t="shared" si="28"/>
        <v>14</v>
      </c>
      <c r="BB41" s="28">
        <f t="shared" si="28"/>
        <v>12</v>
      </c>
      <c r="BC41" s="28">
        <f t="shared" si="28"/>
        <v>14</v>
      </c>
      <c r="BD41" s="28">
        <f t="shared" si="28"/>
        <v>15</v>
      </c>
      <c r="BE41" s="28">
        <f t="shared" si="28"/>
        <v>15</v>
      </c>
      <c r="BF41" s="28">
        <f t="shared" si="28"/>
        <v>14</v>
      </c>
      <c r="BG41" s="28">
        <f t="shared" si="28"/>
        <v>12</v>
      </c>
    </row>
    <row r="42" spans="1:60" x14ac:dyDescent="0.25">
      <c r="B42" s="30"/>
      <c r="W42" s="14"/>
    </row>
    <row r="43" spans="1:60" x14ac:dyDescent="0.25">
      <c r="W43" s="14"/>
    </row>
    <row r="44" spans="1:60" x14ac:dyDescent="0.25">
      <c r="W44" s="14"/>
    </row>
    <row r="45" spans="1:60" x14ac:dyDescent="0.25">
      <c r="W45" s="14"/>
    </row>
    <row r="46" spans="1:60" x14ac:dyDescent="0.25">
      <c r="W46" s="14"/>
    </row>
    <row r="47" spans="1:60" x14ac:dyDescent="0.25">
      <c r="W47" s="14"/>
    </row>
    <row r="48" spans="1:60" x14ac:dyDescent="0.25">
      <c r="W48" s="14"/>
    </row>
    <row r="49" spans="23:23" x14ac:dyDescent="0.25">
      <c r="W49" s="14"/>
    </row>
    <row r="50" spans="23:23" x14ac:dyDescent="0.25">
      <c r="W50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07C83-2149-4C0F-8870-3EF281225AF3}">
  <dimension ref="A1:BH50"/>
  <sheetViews>
    <sheetView zoomScale="70" zoomScaleNormal="70" workbookViewId="0">
      <selection activeCell="A41" sqref="A41:B43"/>
    </sheetView>
  </sheetViews>
  <sheetFormatPr defaultRowHeight="15" x14ac:dyDescent="0.25"/>
  <cols>
    <col min="1" max="1" width="53.5703125" customWidth="1"/>
    <col min="2" max="2" width="14.28515625" customWidth="1"/>
  </cols>
  <sheetData>
    <row r="1" spans="1:60" x14ac:dyDescent="0.25">
      <c r="A1" t="s">
        <v>58</v>
      </c>
      <c r="B1" t="s">
        <v>59</v>
      </c>
      <c r="C1" s="5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7" t="s">
        <v>8</v>
      </c>
      <c r="L1" s="4" t="s">
        <v>13</v>
      </c>
      <c r="M1" s="31" t="s">
        <v>63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s="4" t="s">
        <v>14</v>
      </c>
      <c r="X1" s="5" t="s">
        <v>0</v>
      </c>
      <c r="Y1" s="6" t="s">
        <v>1</v>
      </c>
      <c r="Z1" s="6" t="s">
        <v>2</v>
      </c>
      <c r="AA1" s="6" t="s">
        <v>3</v>
      </c>
      <c r="AB1" s="6" t="s">
        <v>4</v>
      </c>
      <c r="AC1" s="6" t="s">
        <v>5</v>
      </c>
      <c r="AD1" s="6" t="s">
        <v>6</v>
      </c>
      <c r="AE1" s="6" t="s">
        <v>7</v>
      </c>
      <c r="AF1" s="6" t="s">
        <v>8</v>
      </c>
      <c r="AG1" s="5" t="s">
        <v>0</v>
      </c>
      <c r="AH1" s="6" t="s">
        <v>1</v>
      </c>
      <c r="AI1" s="6" t="s">
        <v>2</v>
      </c>
      <c r="AJ1" s="6" t="s">
        <v>3</v>
      </c>
      <c r="AK1" s="6" t="s">
        <v>4</v>
      </c>
      <c r="AL1" s="6" t="s">
        <v>5</v>
      </c>
      <c r="AM1" s="6" t="s">
        <v>6</v>
      </c>
      <c r="AN1" s="6" t="s">
        <v>7</v>
      </c>
      <c r="AO1" s="7" t="s">
        <v>8</v>
      </c>
      <c r="AP1" s="5" t="s">
        <v>0</v>
      </c>
      <c r="AQ1" s="6" t="s">
        <v>1</v>
      </c>
      <c r="AR1" s="6" t="s">
        <v>2</v>
      </c>
      <c r="AS1" s="6" t="s">
        <v>3</v>
      </c>
      <c r="AT1" s="6" t="s">
        <v>4</v>
      </c>
      <c r="AU1" s="6" t="s">
        <v>5</v>
      </c>
      <c r="AV1" s="6" t="s">
        <v>6</v>
      </c>
      <c r="AW1" s="6" t="s">
        <v>7</v>
      </c>
      <c r="AX1" s="7" t="s">
        <v>8</v>
      </c>
      <c r="AY1" s="5" t="s">
        <v>0</v>
      </c>
      <c r="AZ1" s="6" t="s">
        <v>1</v>
      </c>
      <c r="BA1" s="6" t="s">
        <v>2</v>
      </c>
      <c r="BB1" s="6" t="s">
        <v>3</v>
      </c>
      <c r="BC1" s="6" t="s">
        <v>4</v>
      </c>
      <c r="BD1" s="6" t="s">
        <v>5</v>
      </c>
      <c r="BE1" s="6" t="s">
        <v>6</v>
      </c>
      <c r="BF1" s="6" t="s">
        <v>7</v>
      </c>
      <c r="BG1" s="7" t="s">
        <v>8</v>
      </c>
    </row>
    <row r="2" spans="1:60" x14ac:dyDescent="0.25">
      <c r="A2" t="s">
        <v>15</v>
      </c>
      <c r="B2" t="str">
        <f>IF(BH2=0,"",BH2)</f>
        <v>Cube</v>
      </c>
      <c r="C2" s="15">
        <v>27.3990652863761</v>
      </c>
      <c r="D2" s="16">
        <v>28.134670831005099</v>
      </c>
      <c r="E2" s="16">
        <v>27.393631804725501</v>
      </c>
      <c r="F2" s="16">
        <v>24.983158120887399</v>
      </c>
      <c r="G2" s="16">
        <v>30.611101233586002</v>
      </c>
      <c r="H2" s="16">
        <v>26.905943154625</v>
      </c>
      <c r="I2" s="16">
        <v>26.489555828867399</v>
      </c>
      <c r="J2" s="16">
        <v>24.2297458648682</v>
      </c>
      <c r="K2" s="17">
        <v>26.947250366210898</v>
      </c>
      <c r="L2" s="3" t="s">
        <v>11</v>
      </c>
      <c r="M2">
        <v>-9</v>
      </c>
      <c r="N2" s="1">
        <f>IF(L2="Running",ABS(M2-C2),"")</f>
        <v>36.3990652863761</v>
      </c>
      <c r="O2" s="1">
        <f>IF(L2="Running",ABS(M2-D2),"")</f>
        <v>37.134670831005096</v>
      </c>
      <c r="P2" s="1">
        <f>IF(L2="Running",ABS(M2-E2),"")</f>
        <v>36.393631804725501</v>
      </c>
      <c r="Q2" s="1">
        <f>IF(L2="Running",ABS(M2-F2),"")</f>
        <v>33.983158120887396</v>
      </c>
      <c r="R2" s="1">
        <f>IF(L2="Running",ABS(M2-G2),"")</f>
        <v>39.611101233585998</v>
      </c>
      <c r="S2" s="1">
        <f>IF(L2="Running",ABS(M2-H2),"")</f>
        <v>35.905943154625</v>
      </c>
      <c r="T2" s="1">
        <f>IF(L2="Running",ABS(M2-I2),"")</f>
        <v>35.489555828867395</v>
      </c>
      <c r="U2" s="1">
        <f>IF(L2="Running",ABS(M2-J2),"")</f>
        <v>33.2297458648682</v>
      </c>
      <c r="V2" s="1">
        <f>IF(L2="Running",ABS(M2-K2),"")</f>
        <v>35.947250366210895</v>
      </c>
      <c r="W2" s="13">
        <f>MIN(N2:V2)</f>
        <v>33.2297458648682</v>
      </c>
      <c r="X2" s="8" t="str">
        <f>IF(N2=W2,1,"")</f>
        <v/>
      </c>
      <c r="Y2" s="9" t="str">
        <f>IF(O2=W2,1,"")</f>
        <v/>
      </c>
      <c r="Z2" s="9" t="str">
        <f>IF(P2=W2,1,"")</f>
        <v/>
      </c>
      <c r="AA2" s="9" t="str">
        <f>IF(Q2=W2,1,"")</f>
        <v/>
      </c>
      <c r="AB2" s="9" t="str">
        <f>IF(R2=W2,1,"")</f>
        <v/>
      </c>
      <c r="AC2" s="9" t="str">
        <f>IF(S2=W2,1,"")</f>
        <v/>
      </c>
      <c r="AD2" s="9" t="str">
        <f>IF(T2=W2,1,"")</f>
        <v/>
      </c>
      <c r="AE2" s="9">
        <f>IF(U2=W2,1,"")</f>
        <v>1</v>
      </c>
      <c r="AF2" s="9" t="str">
        <f>IF(V2=W2,1,"")</f>
        <v/>
      </c>
      <c r="AG2" s="15" t="str">
        <f>IF(N2&lt;5,1,"")</f>
        <v/>
      </c>
      <c r="AH2" s="16" t="str">
        <f t="shared" ref="AH2:AO17" si="0">IF(O2&lt;5,1,"")</f>
        <v/>
      </c>
      <c r="AI2" s="16" t="str">
        <f t="shared" si="0"/>
        <v/>
      </c>
      <c r="AJ2" s="16" t="str">
        <f t="shared" si="0"/>
        <v/>
      </c>
      <c r="AK2" s="16" t="str">
        <f t="shared" si="0"/>
        <v/>
      </c>
      <c r="AL2" s="16" t="str">
        <f t="shared" si="0"/>
        <v/>
      </c>
      <c r="AM2" s="16" t="str">
        <f t="shared" si="0"/>
        <v/>
      </c>
      <c r="AN2" s="16" t="str">
        <f t="shared" si="0"/>
        <v/>
      </c>
      <c r="AO2" s="17" t="str">
        <f t="shared" si="0"/>
        <v/>
      </c>
      <c r="AP2" s="23" t="str">
        <f>IF(N2&lt;10,1,"")</f>
        <v/>
      </c>
      <c r="AQ2" s="22" t="str">
        <f t="shared" ref="AQ2:AX17" si="1">IF(O2&lt;10,1,"")</f>
        <v/>
      </c>
      <c r="AR2" s="22" t="str">
        <f t="shared" si="1"/>
        <v/>
      </c>
      <c r="AS2" s="22" t="str">
        <f t="shared" si="1"/>
        <v/>
      </c>
      <c r="AT2" s="22" t="str">
        <f t="shared" si="1"/>
        <v/>
      </c>
      <c r="AU2" s="22" t="str">
        <f t="shared" si="1"/>
        <v/>
      </c>
      <c r="AV2" s="22" t="str">
        <f t="shared" si="1"/>
        <v/>
      </c>
      <c r="AW2" s="22" t="str">
        <f t="shared" si="1"/>
        <v/>
      </c>
      <c r="AX2" s="24" t="str">
        <f t="shared" si="1"/>
        <v/>
      </c>
      <c r="AY2" s="23" t="str">
        <f>IF(N2&lt;15,1,"")</f>
        <v/>
      </c>
      <c r="AZ2" s="22" t="str">
        <f t="shared" ref="AZ2:BG17" si="2">IF(O2&lt;15,1,"")</f>
        <v/>
      </c>
      <c r="BA2" s="22" t="str">
        <f t="shared" si="2"/>
        <v/>
      </c>
      <c r="BB2" s="22" t="str">
        <f t="shared" si="2"/>
        <v/>
      </c>
      <c r="BC2" s="22" t="str">
        <f t="shared" si="2"/>
        <v/>
      </c>
      <c r="BD2" s="22" t="str">
        <f t="shared" si="2"/>
        <v/>
      </c>
      <c r="BE2" s="22" t="str">
        <f t="shared" si="2"/>
        <v/>
      </c>
      <c r="BF2" s="22" t="str">
        <f t="shared" si="2"/>
        <v/>
      </c>
      <c r="BG2" s="24" t="str">
        <f t="shared" si="2"/>
        <v/>
      </c>
      <c r="BH2" s="22" t="str">
        <f>IF(X2=1,"linReg",IF(Y2=1,"pls",IF(Z2=1,"enet",IF(AA2=1,"MARS",IF(AB2=1,"svm",IF(AC2=1,"rf",IF(AD2=1,"gbm",IF(AE2=1,"Cube",IF(AF2=1,"Keras",)))))))))</f>
        <v>Cube</v>
      </c>
    </row>
    <row r="3" spans="1:60" x14ac:dyDescent="0.25">
      <c r="A3" t="s">
        <v>16</v>
      </c>
      <c r="B3" t="str">
        <f t="shared" ref="B3:B40" si="3">IF(BH3=0,"",BH3)</f>
        <v>rf</v>
      </c>
      <c r="C3" s="15">
        <v>26.846867116860199</v>
      </c>
      <c r="D3" s="16">
        <v>27.294767877971498</v>
      </c>
      <c r="E3" s="16">
        <v>26.953780377662</v>
      </c>
      <c r="F3" s="16">
        <v>26.608237144049099</v>
      </c>
      <c r="G3" s="16">
        <v>23.648803020008501</v>
      </c>
      <c r="H3" s="16">
        <v>33.183943337621699</v>
      </c>
      <c r="I3" s="16">
        <v>29.465894536757101</v>
      </c>
      <c r="J3" s="16">
        <v>25.0863437652588</v>
      </c>
      <c r="K3" s="17">
        <v>26.1724967956543</v>
      </c>
      <c r="L3" s="3" t="s">
        <v>11</v>
      </c>
      <c r="M3">
        <v>56</v>
      </c>
      <c r="N3" s="1">
        <f t="shared" ref="N3:N40" si="4">IF(L3="Running",ABS(M3-C3),"")</f>
        <v>29.153132883139801</v>
      </c>
      <c r="O3" s="1">
        <f t="shared" ref="O3:O40" si="5">IF(L3="Running",ABS(M3-D3),"")</f>
        <v>28.705232122028502</v>
      </c>
      <c r="P3" s="1">
        <f t="shared" ref="P3:P40" si="6">IF(L3="Running",ABS(M3-E3),"")</f>
        <v>29.046219622338</v>
      </c>
      <c r="Q3" s="1">
        <f t="shared" ref="Q3:Q40" si="7">IF(L3="Running",ABS(M3-F3),"")</f>
        <v>29.391762855950901</v>
      </c>
      <c r="R3" s="1">
        <f t="shared" ref="R3:R40" si="8">IF(L3="Running",ABS(M3-G3),"")</f>
        <v>32.351196979991499</v>
      </c>
      <c r="S3" s="1">
        <f t="shared" ref="S3:S40" si="9">IF(L3="Running",ABS(M3-H3),"")</f>
        <v>22.816056662378301</v>
      </c>
      <c r="T3" s="1">
        <f t="shared" ref="T3:T40" si="10">IF(L3="Running",ABS(M3-I3),"")</f>
        <v>26.534105463242899</v>
      </c>
      <c r="U3" s="1">
        <f t="shared" ref="U3:U40" si="11">IF(L3="Running",ABS(M3-J3),"")</f>
        <v>30.9136562347412</v>
      </c>
      <c r="V3" s="1">
        <f t="shared" ref="V3:V40" si="12">IF(L3="Running",ABS(M3-K3),"")</f>
        <v>29.8275032043457</v>
      </c>
      <c r="W3" s="13">
        <f t="shared" ref="W3:W40" si="13">MIN(N3:V3)</f>
        <v>22.816056662378301</v>
      </c>
      <c r="X3" s="8" t="str">
        <f t="shared" ref="X3:X40" si="14">IF(N3=W3,1,"")</f>
        <v/>
      </c>
      <c r="Y3" s="9" t="str">
        <f t="shared" ref="Y3:Y40" si="15">IF(O3=W3,1,"")</f>
        <v/>
      </c>
      <c r="Z3" s="9" t="str">
        <f t="shared" ref="Z3:Z40" si="16">IF(P3=W3,1,"")</f>
        <v/>
      </c>
      <c r="AA3" s="9" t="str">
        <f t="shared" ref="AA3:AA40" si="17">IF(Q3=W3,1,"")</f>
        <v/>
      </c>
      <c r="AB3" s="9" t="str">
        <f t="shared" ref="AB3:AB40" si="18">IF(R3=W3,1,"")</f>
        <v/>
      </c>
      <c r="AC3" s="9">
        <f t="shared" ref="AC3:AC40" si="19">IF(S3=W3,1,"")</f>
        <v>1</v>
      </c>
      <c r="AD3" s="9" t="str">
        <f t="shared" ref="AD3:AD40" si="20">IF(T3=W3,1,"")</f>
        <v/>
      </c>
      <c r="AE3" s="9" t="str">
        <f t="shared" ref="AE3:AE40" si="21">IF(U3=W3,1,"")</f>
        <v/>
      </c>
      <c r="AF3" s="9" t="str">
        <f t="shared" ref="AF3:AF40" si="22">IF(V3=W3,1,"")</f>
        <v/>
      </c>
      <c r="AG3" s="15" t="str">
        <f t="shared" ref="AG3:AO40" si="23">IF(N3&lt;5,1,"")</f>
        <v/>
      </c>
      <c r="AH3" s="16" t="str">
        <f t="shared" si="0"/>
        <v/>
      </c>
      <c r="AI3" s="16" t="str">
        <f t="shared" si="0"/>
        <v/>
      </c>
      <c r="AJ3" s="16" t="str">
        <f t="shared" si="0"/>
        <v/>
      </c>
      <c r="AK3" s="16" t="str">
        <f t="shared" si="0"/>
        <v/>
      </c>
      <c r="AL3" s="16" t="str">
        <f t="shared" si="0"/>
        <v/>
      </c>
      <c r="AM3" s="16" t="str">
        <f t="shared" si="0"/>
        <v/>
      </c>
      <c r="AN3" s="16" t="str">
        <f t="shared" si="0"/>
        <v/>
      </c>
      <c r="AO3" s="17" t="str">
        <f t="shared" si="0"/>
        <v/>
      </c>
      <c r="AP3" s="23" t="str">
        <f t="shared" ref="AP3:AX40" si="24">IF(N3&lt;10,1,"")</f>
        <v/>
      </c>
      <c r="AQ3" s="22" t="str">
        <f t="shared" si="1"/>
        <v/>
      </c>
      <c r="AR3" s="22" t="str">
        <f t="shared" si="1"/>
        <v/>
      </c>
      <c r="AS3" s="22" t="str">
        <f t="shared" si="1"/>
        <v/>
      </c>
      <c r="AT3" s="22" t="str">
        <f t="shared" si="1"/>
        <v/>
      </c>
      <c r="AU3" s="22" t="str">
        <f t="shared" si="1"/>
        <v/>
      </c>
      <c r="AV3" s="22" t="str">
        <f t="shared" si="1"/>
        <v/>
      </c>
      <c r="AW3" s="22" t="str">
        <f t="shared" si="1"/>
        <v/>
      </c>
      <c r="AX3" s="24" t="str">
        <f t="shared" si="1"/>
        <v/>
      </c>
      <c r="AY3" s="23" t="str">
        <f t="shared" ref="AY3:BG40" si="25">IF(N3&lt;15,1,"")</f>
        <v/>
      </c>
      <c r="AZ3" s="22" t="str">
        <f t="shared" si="2"/>
        <v/>
      </c>
      <c r="BA3" s="22" t="str">
        <f t="shared" si="2"/>
        <v/>
      </c>
      <c r="BB3" s="22" t="str">
        <f t="shared" si="2"/>
        <v/>
      </c>
      <c r="BC3" s="22" t="str">
        <f t="shared" si="2"/>
        <v/>
      </c>
      <c r="BD3" s="22" t="str">
        <f t="shared" si="2"/>
        <v/>
      </c>
      <c r="BE3" s="22" t="str">
        <f t="shared" si="2"/>
        <v/>
      </c>
      <c r="BF3" s="22" t="str">
        <f t="shared" si="2"/>
        <v/>
      </c>
      <c r="BG3" s="24" t="str">
        <f t="shared" si="2"/>
        <v/>
      </c>
      <c r="BH3" s="22" t="str">
        <f t="shared" ref="BH3:BH40" si="26">IF(X3=1,"linReg",IF(Y3=1,"pls",IF(Z3=1,"enet",IF(AA3=1,"MARS",IF(AB3=1,"svm",IF(AC3=1,"rf",IF(AD3=1,"gbm",IF(AE3=1,"Cube",IF(AF3=1,"Keras",)))))))))</f>
        <v>rf</v>
      </c>
    </row>
    <row r="4" spans="1:60" x14ac:dyDescent="0.25">
      <c r="A4" t="s">
        <v>17</v>
      </c>
      <c r="B4" t="str">
        <f t="shared" si="3"/>
        <v>linReg</v>
      </c>
      <c r="C4" s="15">
        <v>38.930785292582797</v>
      </c>
      <c r="D4" s="16">
        <v>39.733745532623097</v>
      </c>
      <c r="E4" s="16">
        <v>38.987903041800301</v>
      </c>
      <c r="F4" s="16">
        <v>46.5976046943941</v>
      </c>
      <c r="G4" s="16">
        <v>40.028898376607501</v>
      </c>
      <c r="H4" s="16">
        <v>43.510280983987499</v>
      </c>
      <c r="I4" s="16">
        <v>41.487889846756303</v>
      </c>
      <c r="J4" s="16">
        <v>45.261745452880902</v>
      </c>
      <c r="K4" s="17">
        <v>39.591194152832003</v>
      </c>
      <c r="L4" s="3" t="s">
        <v>11</v>
      </c>
      <c r="M4">
        <v>3</v>
      </c>
      <c r="N4" s="1">
        <f t="shared" si="4"/>
        <v>35.930785292582797</v>
      </c>
      <c r="O4" s="1">
        <f t="shared" si="5"/>
        <v>36.733745532623097</v>
      </c>
      <c r="P4" s="1">
        <f t="shared" si="6"/>
        <v>35.987903041800301</v>
      </c>
      <c r="Q4" s="1">
        <f t="shared" si="7"/>
        <v>43.5976046943941</v>
      </c>
      <c r="R4" s="1">
        <f t="shared" si="8"/>
        <v>37.028898376607501</v>
      </c>
      <c r="S4" s="1">
        <f t="shared" si="9"/>
        <v>40.510280983987499</v>
      </c>
      <c r="T4" s="1">
        <f t="shared" si="10"/>
        <v>38.487889846756303</v>
      </c>
      <c r="U4" s="1">
        <f t="shared" si="11"/>
        <v>42.261745452880902</v>
      </c>
      <c r="V4" s="1">
        <f t="shared" si="12"/>
        <v>36.591194152832003</v>
      </c>
      <c r="W4" s="13">
        <f t="shared" si="13"/>
        <v>35.930785292582797</v>
      </c>
      <c r="X4" s="8">
        <f t="shared" si="14"/>
        <v>1</v>
      </c>
      <c r="Y4" s="9" t="str">
        <f t="shared" si="15"/>
        <v/>
      </c>
      <c r="Z4" s="9" t="str">
        <f t="shared" si="16"/>
        <v/>
      </c>
      <c r="AA4" s="9" t="str">
        <f t="shared" si="17"/>
        <v/>
      </c>
      <c r="AB4" s="9" t="str">
        <f t="shared" si="18"/>
        <v/>
      </c>
      <c r="AC4" s="9" t="str">
        <f t="shared" si="19"/>
        <v/>
      </c>
      <c r="AD4" s="9" t="str">
        <f t="shared" si="20"/>
        <v/>
      </c>
      <c r="AE4" s="9" t="str">
        <f t="shared" si="21"/>
        <v/>
      </c>
      <c r="AF4" s="9" t="str">
        <f t="shared" si="22"/>
        <v/>
      </c>
      <c r="AG4" s="15" t="str">
        <f t="shared" si="23"/>
        <v/>
      </c>
      <c r="AH4" s="16" t="str">
        <f t="shared" si="0"/>
        <v/>
      </c>
      <c r="AI4" s="16" t="str">
        <f t="shared" si="0"/>
        <v/>
      </c>
      <c r="AJ4" s="16" t="str">
        <f t="shared" si="0"/>
        <v/>
      </c>
      <c r="AK4" s="16" t="str">
        <f t="shared" si="0"/>
        <v/>
      </c>
      <c r="AL4" s="16" t="str">
        <f t="shared" si="0"/>
        <v/>
      </c>
      <c r="AM4" s="16" t="str">
        <f t="shared" si="0"/>
        <v/>
      </c>
      <c r="AN4" s="16" t="str">
        <f t="shared" si="0"/>
        <v/>
      </c>
      <c r="AO4" s="17" t="str">
        <f t="shared" si="0"/>
        <v/>
      </c>
      <c r="AP4" s="23" t="str">
        <f t="shared" si="24"/>
        <v/>
      </c>
      <c r="AQ4" s="22" t="str">
        <f t="shared" si="1"/>
        <v/>
      </c>
      <c r="AR4" s="22" t="str">
        <f t="shared" si="1"/>
        <v/>
      </c>
      <c r="AS4" s="22" t="str">
        <f t="shared" si="1"/>
        <v/>
      </c>
      <c r="AT4" s="22" t="str">
        <f t="shared" si="1"/>
        <v/>
      </c>
      <c r="AU4" s="22" t="str">
        <f t="shared" si="1"/>
        <v/>
      </c>
      <c r="AV4" s="22" t="str">
        <f t="shared" si="1"/>
        <v/>
      </c>
      <c r="AW4" s="22" t="str">
        <f t="shared" si="1"/>
        <v/>
      </c>
      <c r="AX4" s="24" t="str">
        <f t="shared" si="1"/>
        <v/>
      </c>
      <c r="AY4" s="23" t="str">
        <f t="shared" si="25"/>
        <v/>
      </c>
      <c r="AZ4" s="22" t="str">
        <f t="shared" si="2"/>
        <v/>
      </c>
      <c r="BA4" s="22" t="str">
        <f t="shared" si="2"/>
        <v/>
      </c>
      <c r="BB4" s="22" t="str">
        <f t="shared" si="2"/>
        <v/>
      </c>
      <c r="BC4" s="22" t="str">
        <f t="shared" si="2"/>
        <v/>
      </c>
      <c r="BD4" s="22" t="str">
        <f t="shared" si="2"/>
        <v/>
      </c>
      <c r="BE4" s="22" t="str">
        <f t="shared" si="2"/>
        <v/>
      </c>
      <c r="BF4" s="22" t="str">
        <f t="shared" si="2"/>
        <v/>
      </c>
      <c r="BG4" s="24" t="str">
        <f t="shared" si="2"/>
        <v/>
      </c>
      <c r="BH4" s="22" t="str">
        <f t="shared" si="26"/>
        <v>linReg</v>
      </c>
    </row>
    <row r="5" spans="1:60" x14ac:dyDescent="0.25">
      <c r="A5" t="s">
        <v>18</v>
      </c>
      <c r="B5" t="str">
        <f t="shared" si="3"/>
        <v>pls</v>
      </c>
      <c r="C5" s="15">
        <v>27.571108446102901</v>
      </c>
      <c r="D5" s="16">
        <v>28.399949342041399</v>
      </c>
      <c r="E5" s="16">
        <v>27.564149535494401</v>
      </c>
      <c r="F5" s="16">
        <v>23.170185875307801</v>
      </c>
      <c r="G5" s="16">
        <v>27.0114996016408</v>
      </c>
      <c r="H5" s="16">
        <v>26.047393545473799</v>
      </c>
      <c r="I5" s="16">
        <v>25.163720632465399</v>
      </c>
      <c r="J5" s="16">
        <v>23.376745223998999</v>
      </c>
      <c r="K5" s="17">
        <v>21.590877532958999</v>
      </c>
      <c r="L5" s="3" t="s">
        <v>11</v>
      </c>
      <c r="M5">
        <v>36.5</v>
      </c>
      <c r="N5" s="1">
        <f t="shared" si="4"/>
        <v>8.928891553897099</v>
      </c>
      <c r="O5" s="1">
        <f t="shared" si="5"/>
        <v>8.1000506579586009</v>
      </c>
      <c r="P5" s="1">
        <f t="shared" si="6"/>
        <v>8.9358504645055987</v>
      </c>
      <c r="Q5" s="1">
        <f t="shared" si="7"/>
        <v>13.329814124692199</v>
      </c>
      <c r="R5" s="1">
        <f t="shared" si="8"/>
        <v>9.4885003983592</v>
      </c>
      <c r="S5" s="1">
        <f t="shared" si="9"/>
        <v>10.452606454526201</v>
      </c>
      <c r="T5" s="1">
        <f t="shared" si="10"/>
        <v>11.336279367534601</v>
      </c>
      <c r="U5" s="1">
        <f t="shared" si="11"/>
        <v>13.123254776001001</v>
      </c>
      <c r="V5" s="1">
        <f t="shared" si="12"/>
        <v>14.909122467041001</v>
      </c>
      <c r="W5" s="13">
        <f t="shared" si="13"/>
        <v>8.1000506579586009</v>
      </c>
      <c r="X5" s="8" t="str">
        <f t="shared" si="14"/>
        <v/>
      </c>
      <c r="Y5" s="9">
        <f t="shared" si="15"/>
        <v>1</v>
      </c>
      <c r="Z5" s="9" t="str">
        <f t="shared" si="16"/>
        <v/>
      </c>
      <c r="AA5" s="9" t="str">
        <f t="shared" si="17"/>
        <v/>
      </c>
      <c r="AB5" s="9" t="str">
        <f t="shared" si="18"/>
        <v/>
      </c>
      <c r="AC5" s="9" t="str">
        <f t="shared" si="19"/>
        <v/>
      </c>
      <c r="AD5" s="9" t="str">
        <f t="shared" si="20"/>
        <v/>
      </c>
      <c r="AE5" s="9" t="str">
        <f t="shared" si="21"/>
        <v/>
      </c>
      <c r="AF5" s="9" t="str">
        <f t="shared" si="22"/>
        <v/>
      </c>
      <c r="AG5" s="15" t="str">
        <f t="shared" si="23"/>
        <v/>
      </c>
      <c r="AH5" s="16" t="str">
        <f t="shared" si="0"/>
        <v/>
      </c>
      <c r="AI5" s="16" t="str">
        <f t="shared" si="0"/>
        <v/>
      </c>
      <c r="AJ5" s="16" t="str">
        <f t="shared" si="0"/>
        <v/>
      </c>
      <c r="AK5" s="16" t="str">
        <f t="shared" si="0"/>
        <v/>
      </c>
      <c r="AL5" s="16" t="str">
        <f t="shared" si="0"/>
        <v/>
      </c>
      <c r="AM5" s="16" t="str">
        <f t="shared" si="0"/>
        <v/>
      </c>
      <c r="AN5" s="16" t="str">
        <f t="shared" si="0"/>
        <v/>
      </c>
      <c r="AO5" s="17" t="str">
        <f t="shared" si="0"/>
        <v/>
      </c>
      <c r="AP5" s="23">
        <f t="shared" si="24"/>
        <v>1</v>
      </c>
      <c r="AQ5" s="22">
        <f t="shared" si="1"/>
        <v>1</v>
      </c>
      <c r="AR5" s="22">
        <f t="shared" si="1"/>
        <v>1</v>
      </c>
      <c r="AS5" s="22" t="str">
        <f t="shared" si="1"/>
        <v/>
      </c>
      <c r="AT5" s="22">
        <f t="shared" si="1"/>
        <v>1</v>
      </c>
      <c r="AU5" s="22" t="str">
        <f t="shared" si="1"/>
        <v/>
      </c>
      <c r="AV5" s="22" t="str">
        <f t="shared" si="1"/>
        <v/>
      </c>
      <c r="AW5" s="22" t="str">
        <f t="shared" si="1"/>
        <v/>
      </c>
      <c r="AX5" s="24" t="str">
        <f t="shared" si="1"/>
        <v/>
      </c>
      <c r="AY5" s="23">
        <f t="shared" si="25"/>
        <v>1</v>
      </c>
      <c r="AZ5" s="22">
        <f t="shared" si="2"/>
        <v>1</v>
      </c>
      <c r="BA5" s="22">
        <f t="shared" si="2"/>
        <v>1</v>
      </c>
      <c r="BB5" s="22">
        <f t="shared" si="2"/>
        <v>1</v>
      </c>
      <c r="BC5" s="22">
        <f t="shared" si="2"/>
        <v>1</v>
      </c>
      <c r="BD5" s="22">
        <f t="shared" si="2"/>
        <v>1</v>
      </c>
      <c r="BE5" s="22">
        <f t="shared" si="2"/>
        <v>1</v>
      </c>
      <c r="BF5" s="22">
        <f t="shared" si="2"/>
        <v>1</v>
      </c>
      <c r="BG5" s="24">
        <f t="shared" si="2"/>
        <v>1</v>
      </c>
      <c r="BH5" s="22" t="str">
        <f t="shared" si="26"/>
        <v>pls</v>
      </c>
    </row>
    <row r="6" spans="1:60" x14ac:dyDescent="0.25">
      <c r="A6" t="s">
        <v>60</v>
      </c>
      <c r="B6" t="str">
        <f t="shared" si="3"/>
        <v>Cube</v>
      </c>
      <c r="C6" s="15">
        <v>14.8107721405111</v>
      </c>
      <c r="D6" s="16">
        <v>9.9822350005068401</v>
      </c>
      <c r="E6" s="16">
        <v>12.433158579963401</v>
      </c>
      <c r="F6" s="16">
        <v>28.911264652976399</v>
      </c>
      <c r="G6" s="16">
        <v>10.067197515015</v>
      </c>
      <c r="H6" s="16">
        <v>16.770891565241602</v>
      </c>
      <c r="I6" s="16">
        <v>31.8811388215336</v>
      </c>
      <c r="J6" s="16">
        <v>27.321245193481399</v>
      </c>
      <c r="K6" s="17">
        <v>16.8868312835693</v>
      </c>
      <c r="L6" s="3" t="s">
        <v>11</v>
      </c>
      <c r="M6">
        <v>25</v>
      </c>
      <c r="N6" s="1">
        <f t="shared" si="4"/>
        <v>10.1892278594889</v>
      </c>
      <c r="O6" s="1">
        <f t="shared" si="5"/>
        <v>15.01776499949316</v>
      </c>
      <c r="P6" s="1">
        <f t="shared" si="6"/>
        <v>12.566841420036599</v>
      </c>
      <c r="Q6" s="1">
        <f t="shared" si="7"/>
        <v>3.9112646529763992</v>
      </c>
      <c r="R6" s="1">
        <f t="shared" si="8"/>
        <v>14.932802484985</v>
      </c>
      <c r="S6" s="1">
        <f t="shared" si="9"/>
        <v>8.2291084347583983</v>
      </c>
      <c r="T6" s="1">
        <f t="shared" si="10"/>
        <v>6.8811388215336002</v>
      </c>
      <c r="U6" s="1">
        <f t="shared" si="11"/>
        <v>2.3212451934813991</v>
      </c>
      <c r="V6" s="1">
        <f t="shared" si="12"/>
        <v>8.1131687164306996</v>
      </c>
      <c r="W6" s="13">
        <f t="shared" si="13"/>
        <v>2.3212451934813991</v>
      </c>
      <c r="X6" s="8" t="str">
        <f t="shared" si="14"/>
        <v/>
      </c>
      <c r="Y6" s="9" t="str">
        <f t="shared" si="15"/>
        <v/>
      </c>
      <c r="Z6" s="9" t="str">
        <f t="shared" si="16"/>
        <v/>
      </c>
      <c r="AA6" s="9" t="str">
        <f t="shared" si="17"/>
        <v/>
      </c>
      <c r="AB6" s="9" t="str">
        <f t="shared" si="18"/>
        <v/>
      </c>
      <c r="AC6" s="9" t="str">
        <f t="shared" si="19"/>
        <v/>
      </c>
      <c r="AD6" s="9" t="str">
        <f t="shared" si="20"/>
        <v/>
      </c>
      <c r="AE6" s="9">
        <f t="shared" si="21"/>
        <v>1</v>
      </c>
      <c r="AF6" s="9" t="str">
        <f t="shared" si="22"/>
        <v/>
      </c>
      <c r="AG6" s="15" t="str">
        <f t="shared" si="23"/>
        <v/>
      </c>
      <c r="AH6" s="16" t="str">
        <f t="shared" si="0"/>
        <v/>
      </c>
      <c r="AI6" s="16" t="str">
        <f t="shared" si="0"/>
        <v/>
      </c>
      <c r="AJ6" s="16">
        <f t="shared" si="0"/>
        <v>1</v>
      </c>
      <c r="AK6" s="16" t="str">
        <f t="shared" si="0"/>
        <v/>
      </c>
      <c r="AL6" s="16" t="str">
        <f t="shared" si="0"/>
        <v/>
      </c>
      <c r="AM6" s="16" t="str">
        <f t="shared" si="0"/>
        <v/>
      </c>
      <c r="AN6" s="16">
        <f t="shared" si="0"/>
        <v>1</v>
      </c>
      <c r="AO6" s="17" t="str">
        <f t="shared" si="0"/>
        <v/>
      </c>
      <c r="AP6" s="23" t="str">
        <f t="shared" si="24"/>
        <v/>
      </c>
      <c r="AQ6" s="22" t="str">
        <f t="shared" si="1"/>
        <v/>
      </c>
      <c r="AR6" s="22" t="str">
        <f t="shared" si="1"/>
        <v/>
      </c>
      <c r="AS6" s="22">
        <f t="shared" si="1"/>
        <v>1</v>
      </c>
      <c r="AT6" s="22" t="str">
        <f t="shared" si="1"/>
        <v/>
      </c>
      <c r="AU6" s="22">
        <f t="shared" si="1"/>
        <v>1</v>
      </c>
      <c r="AV6" s="22">
        <f t="shared" si="1"/>
        <v>1</v>
      </c>
      <c r="AW6" s="22">
        <f t="shared" si="1"/>
        <v>1</v>
      </c>
      <c r="AX6" s="24">
        <f t="shared" si="1"/>
        <v>1</v>
      </c>
      <c r="AY6" s="23">
        <f t="shared" si="25"/>
        <v>1</v>
      </c>
      <c r="AZ6" s="22" t="str">
        <f t="shared" si="2"/>
        <v/>
      </c>
      <c r="BA6" s="22">
        <f t="shared" si="2"/>
        <v>1</v>
      </c>
      <c r="BB6" s="22">
        <f t="shared" si="2"/>
        <v>1</v>
      </c>
      <c r="BC6" s="22">
        <f t="shared" si="2"/>
        <v>1</v>
      </c>
      <c r="BD6" s="22">
        <f t="shared" si="2"/>
        <v>1</v>
      </c>
      <c r="BE6" s="22">
        <f t="shared" si="2"/>
        <v>1</v>
      </c>
      <c r="BF6" s="22">
        <f t="shared" si="2"/>
        <v>1</v>
      </c>
      <c r="BG6" s="24">
        <f t="shared" si="2"/>
        <v>1</v>
      </c>
      <c r="BH6" s="22" t="str">
        <f t="shared" si="26"/>
        <v>Cube</v>
      </c>
    </row>
    <row r="7" spans="1:60" x14ac:dyDescent="0.25">
      <c r="A7" t="s">
        <v>19</v>
      </c>
      <c r="B7" t="str">
        <f t="shared" si="3"/>
        <v>rf</v>
      </c>
      <c r="C7" s="15">
        <v>45.019913003936203</v>
      </c>
      <c r="D7" s="16">
        <v>46.095456113657498</v>
      </c>
      <c r="E7" s="16">
        <v>45.003708254914997</v>
      </c>
      <c r="F7" s="16">
        <v>46.899766735324</v>
      </c>
      <c r="G7" s="16">
        <v>50.884240095947099</v>
      </c>
      <c r="H7" s="16">
        <v>43.458303368072201</v>
      </c>
      <c r="I7" s="16">
        <v>44.215347551820699</v>
      </c>
      <c r="J7" s="16">
        <v>45.517246246337898</v>
      </c>
      <c r="K7" s="17">
        <v>45.916999816894503</v>
      </c>
      <c r="L7" s="3" t="s">
        <v>11</v>
      </c>
      <c r="M7">
        <v>-5</v>
      </c>
      <c r="N7" s="1">
        <f t="shared" si="4"/>
        <v>50.019913003936203</v>
      </c>
      <c r="O7" s="1">
        <f t="shared" si="5"/>
        <v>51.095456113657498</v>
      </c>
      <c r="P7" s="1">
        <f t="shared" si="6"/>
        <v>50.003708254914997</v>
      </c>
      <c r="Q7" s="1">
        <f t="shared" si="7"/>
        <v>51.899766735324</v>
      </c>
      <c r="R7" s="1">
        <f t="shared" si="8"/>
        <v>55.884240095947099</v>
      </c>
      <c r="S7" s="1">
        <f t="shared" si="9"/>
        <v>48.458303368072201</v>
      </c>
      <c r="T7" s="1">
        <f t="shared" si="10"/>
        <v>49.215347551820699</v>
      </c>
      <c r="U7" s="1">
        <f t="shared" si="11"/>
        <v>50.517246246337898</v>
      </c>
      <c r="V7" s="1">
        <f t="shared" si="12"/>
        <v>50.916999816894503</v>
      </c>
      <c r="W7" s="13">
        <f t="shared" si="13"/>
        <v>48.458303368072201</v>
      </c>
      <c r="X7" s="8" t="str">
        <f t="shared" si="14"/>
        <v/>
      </c>
      <c r="Y7" s="9" t="str">
        <f t="shared" si="15"/>
        <v/>
      </c>
      <c r="Z7" s="9" t="str">
        <f t="shared" si="16"/>
        <v/>
      </c>
      <c r="AA7" s="9" t="str">
        <f t="shared" si="17"/>
        <v/>
      </c>
      <c r="AB7" s="9" t="str">
        <f t="shared" si="18"/>
        <v/>
      </c>
      <c r="AC7" s="9">
        <f t="shared" si="19"/>
        <v>1</v>
      </c>
      <c r="AD7" s="9" t="str">
        <f t="shared" si="20"/>
        <v/>
      </c>
      <c r="AE7" s="9" t="str">
        <f t="shared" si="21"/>
        <v/>
      </c>
      <c r="AF7" s="9" t="str">
        <f t="shared" si="22"/>
        <v/>
      </c>
      <c r="AG7" s="15" t="str">
        <f t="shared" si="23"/>
        <v/>
      </c>
      <c r="AH7" s="16" t="str">
        <f t="shared" si="0"/>
        <v/>
      </c>
      <c r="AI7" s="16" t="str">
        <f t="shared" si="0"/>
        <v/>
      </c>
      <c r="AJ7" s="16" t="str">
        <f t="shared" si="0"/>
        <v/>
      </c>
      <c r="AK7" s="16" t="str">
        <f t="shared" si="0"/>
        <v/>
      </c>
      <c r="AL7" s="16" t="str">
        <f t="shared" si="0"/>
        <v/>
      </c>
      <c r="AM7" s="16" t="str">
        <f t="shared" si="0"/>
        <v/>
      </c>
      <c r="AN7" s="16" t="str">
        <f t="shared" si="0"/>
        <v/>
      </c>
      <c r="AO7" s="17" t="str">
        <f t="shared" si="0"/>
        <v/>
      </c>
      <c r="AP7" s="23" t="str">
        <f t="shared" si="24"/>
        <v/>
      </c>
      <c r="AQ7" s="22" t="str">
        <f t="shared" si="1"/>
        <v/>
      </c>
      <c r="AR7" s="22" t="str">
        <f t="shared" si="1"/>
        <v/>
      </c>
      <c r="AS7" s="22" t="str">
        <f t="shared" si="1"/>
        <v/>
      </c>
      <c r="AT7" s="22" t="str">
        <f t="shared" si="1"/>
        <v/>
      </c>
      <c r="AU7" s="22" t="str">
        <f t="shared" si="1"/>
        <v/>
      </c>
      <c r="AV7" s="22" t="str">
        <f t="shared" si="1"/>
        <v/>
      </c>
      <c r="AW7" s="22" t="str">
        <f t="shared" si="1"/>
        <v/>
      </c>
      <c r="AX7" s="24" t="str">
        <f t="shared" si="1"/>
        <v/>
      </c>
      <c r="AY7" s="23" t="str">
        <f t="shared" si="25"/>
        <v/>
      </c>
      <c r="AZ7" s="22" t="str">
        <f t="shared" si="2"/>
        <v/>
      </c>
      <c r="BA7" s="22" t="str">
        <f t="shared" si="2"/>
        <v/>
      </c>
      <c r="BB7" s="22" t="str">
        <f t="shared" si="2"/>
        <v/>
      </c>
      <c r="BC7" s="22" t="str">
        <f t="shared" si="2"/>
        <v/>
      </c>
      <c r="BD7" s="22" t="str">
        <f t="shared" si="2"/>
        <v/>
      </c>
      <c r="BE7" s="22" t="str">
        <f t="shared" si="2"/>
        <v/>
      </c>
      <c r="BF7" s="22" t="str">
        <f t="shared" si="2"/>
        <v/>
      </c>
      <c r="BG7" s="24" t="str">
        <f t="shared" si="2"/>
        <v/>
      </c>
      <c r="BH7" s="22" t="str">
        <f t="shared" si="26"/>
        <v>rf</v>
      </c>
    </row>
    <row r="8" spans="1:60" x14ac:dyDescent="0.25">
      <c r="A8" t="s">
        <v>20</v>
      </c>
      <c r="B8" t="str">
        <f t="shared" si="3"/>
        <v>Keras</v>
      </c>
      <c r="C8" s="15">
        <v>24.6516658907688</v>
      </c>
      <c r="D8" s="16">
        <v>25.526232554679002</v>
      </c>
      <c r="E8" s="16">
        <v>24.618455074624499</v>
      </c>
      <c r="F8" s="16">
        <v>25.8896442436772</v>
      </c>
      <c r="G8" s="16">
        <v>26.024994215726899</v>
      </c>
      <c r="H8" s="16">
        <v>24.2483837651539</v>
      </c>
      <c r="I8" s="16">
        <v>27.381243758306798</v>
      </c>
      <c r="J8" s="16">
        <v>24.2662448883057</v>
      </c>
      <c r="K8" s="17">
        <v>29.023530960083001</v>
      </c>
      <c r="L8" s="3" t="s">
        <v>11</v>
      </c>
      <c r="M8">
        <v>90.5</v>
      </c>
      <c r="N8" s="1">
        <f t="shared" si="4"/>
        <v>65.848334109231203</v>
      </c>
      <c r="O8" s="1">
        <f t="shared" si="5"/>
        <v>64.973767445321002</v>
      </c>
      <c r="P8" s="1">
        <f t="shared" si="6"/>
        <v>65.881544925375493</v>
      </c>
      <c r="Q8" s="1">
        <f t="shared" si="7"/>
        <v>64.610355756322804</v>
      </c>
      <c r="R8" s="1">
        <f t="shared" si="8"/>
        <v>64.475005784273094</v>
      </c>
      <c r="S8" s="1">
        <f t="shared" si="9"/>
        <v>66.251616234846097</v>
      </c>
      <c r="T8" s="1">
        <f t="shared" si="10"/>
        <v>63.118756241693205</v>
      </c>
      <c r="U8" s="1">
        <f t="shared" si="11"/>
        <v>66.233755111694308</v>
      </c>
      <c r="V8" s="1">
        <f t="shared" si="12"/>
        <v>61.476469039916999</v>
      </c>
      <c r="W8" s="13">
        <f t="shared" si="13"/>
        <v>61.476469039916999</v>
      </c>
      <c r="X8" s="8" t="str">
        <f t="shared" si="14"/>
        <v/>
      </c>
      <c r="Y8" s="9" t="str">
        <f t="shared" si="15"/>
        <v/>
      </c>
      <c r="Z8" s="9" t="str">
        <f t="shared" si="16"/>
        <v/>
      </c>
      <c r="AA8" s="9" t="str">
        <f t="shared" si="17"/>
        <v/>
      </c>
      <c r="AB8" s="9" t="str">
        <f t="shared" si="18"/>
        <v/>
      </c>
      <c r="AC8" s="9" t="str">
        <f t="shared" si="19"/>
        <v/>
      </c>
      <c r="AD8" s="9" t="str">
        <f t="shared" si="20"/>
        <v/>
      </c>
      <c r="AE8" s="9" t="str">
        <f t="shared" si="21"/>
        <v/>
      </c>
      <c r="AF8" s="9">
        <f t="shared" si="22"/>
        <v>1</v>
      </c>
      <c r="AG8" s="15" t="str">
        <f t="shared" si="23"/>
        <v/>
      </c>
      <c r="AH8" s="16" t="str">
        <f t="shared" si="0"/>
        <v/>
      </c>
      <c r="AI8" s="16" t="str">
        <f t="shared" si="0"/>
        <v/>
      </c>
      <c r="AJ8" s="16" t="str">
        <f t="shared" si="0"/>
        <v/>
      </c>
      <c r="AK8" s="16" t="str">
        <f t="shared" si="0"/>
        <v/>
      </c>
      <c r="AL8" s="16" t="str">
        <f t="shared" si="0"/>
        <v/>
      </c>
      <c r="AM8" s="16" t="str">
        <f t="shared" si="0"/>
        <v/>
      </c>
      <c r="AN8" s="16" t="str">
        <f t="shared" si="0"/>
        <v/>
      </c>
      <c r="AO8" s="17" t="str">
        <f t="shared" si="0"/>
        <v/>
      </c>
      <c r="AP8" s="23" t="str">
        <f t="shared" si="24"/>
        <v/>
      </c>
      <c r="AQ8" s="22" t="str">
        <f t="shared" si="1"/>
        <v/>
      </c>
      <c r="AR8" s="22" t="str">
        <f t="shared" si="1"/>
        <v/>
      </c>
      <c r="AS8" s="22" t="str">
        <f t="shared" si="1"/>
        <v/>
      </c>
      <c r="AT8" s="22" t="str">
        <f t="shared" si="1"/>
        <v/>
      </c>
      <c r="AU8" s="22" t="str">
        <f t="shared" si="1"/>
        <v/>
      </c>
      <c r="AV8" s="22" t="str">
        <f t="shared" si="1"/>
        <v/>
      </c>
      <c r="AW8" s="22" t="str">
        <f t="shared" si="1"/>
        <v/>
      </c>
      <c r="AX8" s="24" t="str">
        <f t="shared" si="1"/>
        <v/>
      </c>
      <c r="AY8" s="23" t="str">
        <f t="shared" si="25"/>
        <v/>
      </c>
      <c r="AZ8" s="22" t="str">
        <f t="shared" si="2"/>
        <v/>
      </c>
      <c r="BA8" s="22" t="str">
        <f t="shared" si="2"/>
        <v/>
      </c>
      <c r="BB8" s="22" t="str">
        <f t="shared" si="2"/>
        <v/>
      </c>
      <c r="BC8" s="22" t="str">
        <f t="shared" si="2"/>
        <v/>
      </c>
      <c r="BD8" s="22" t="str">
        <f t="shared" si="2"/>
        <v/>
      </c>
      <c r="BE8" s="22" t="str">
        <f t="shared" si="2"/>
        <v/>
      </c>
      <c r="BF8" s="22" t="str">
        <f t="shared" si="2"/>
        <v/>
      </c>
      <c r="BG8" s="24" t="str">
        <f t="shared" si="2"/>
        <v/>
      </c>
      <c r="BH8" s="22" t="str">
        <f t="shared" si="26"/>
        <v>Keras</v>
      </c>
    </row>
    <row r="9" spans="1:60" x14ac:dyDescent="0.25">
      <c r="A9" t="s">
        <v>21</v>
      </c>
      <c r="B9" t="str">
        <f t="shared" si="3"/>
        <v>rf</v>
      </c>
      <c r="C9" s="15">
        <v>40.528963909606901</v>
      </c>
      <c r="D9" s="16">
        <v>41.130144707389299</v>
      </c>
      <c r="E9" s="16">
        <v>40.548643523238802</v>
      </c>
      <c r="F9" s="16">
        <v>38.112760326910802</v>
      </c>
      <c r="G9" s="16">
        <v>37.534756038082001</v>
      </c>
      <c r="H9" s="16">
        <v>36.953986799480298</v>
      </c>
      <c r="I9" s="16">
        <v>38.585587936409603</v>
      </c>
      <c r="J9" s="16">
        <v>39.998245239257798</v>
      </c>
      <c r="K9" s="17">
        <v>16.519773483276399</v>
      </c>
      <c r="L9" s="3" t="s">
        <v>11</v>
      </c>
      <c r="M9">
        <v>35.5</v>
      </c>
      <c r="N9" s="1">
        <f t="shared" si="4"/>
        <v>5.028963909606901</v>
      </c>
      <c r="O9" s="1">
        <f t="shared" si="5"/>
        <v>5.6301447073892987</v>
      </c>
      <c r="P9" s="1">
        <f t="shared" si="6"/>
        <v>5.0486435232388018</v>
      </c>
      <c r="Q9" s="1">
        <f t="shared" si="7"/>
        <v>2.6127603269108022</v>
      </c>
      <c r="R9" s="1">
        <f t="shared" si="8"/>
        <v>2.0347560380820013</v>
      </c>
      <c r="S9" s="1">
        <f t="shared" si="9"/>
        <v>1.4539867994802975</v>
      </c>
      <c r="T9" s="1">
        <f t="shared" si="10"/>
        <v>3.0855879364096026</v>
      </c>
      <c r="U9" s="1">
        <f t="shared" si="11"/>
        <v>4.4982452392577983</v>
      </c>
      <c r="V9" s="1">
        <f t="shared" si="12"/>
        <v>18.980226516723601</v>
      </c>
      <c r="W9" s="13">
        <f t="shared" si="13"/>
        <v>1.4539867994802975</v>
      </c>
      <c r="X9" s="8" t="str">
        <f t="shared" si="14"/>
        <v/>
      </c>
      <c r="Y9" s="9" t="str">
        <f t="shared" si="15"/>
        <v/>
      </c>
      <c r="Z9" s="9" t="str">
        <f t="shared" si="16"/>
        <v/>
      </c>
      <c r="AA9" s="9" t="str">
        <f t="shared" si="17"/>
        <v/>
      </c>
      <c r="AB9" s="9" t="str">
        <f t="shared" si="18"/>
        <v/>
      </c>
      <c r="AC9" s="9">
        <f t="shared" si="19"/>
        <v>1</v>
      </c>
      <c r="AD9" s="9" t="str">
        <f t="shared" si="20"/>
        <v/>
      </c>
      <c r="AE9" s="9" t="str">
        <f t="shared" si="21"/>
        <v/>
      </c>
      <c r="AF9" s="9" t="str">
        <f t="shared" si="22"/>
        <v/>
      </c>
      <c r="AG9" s="15" t="str">
        <f t="shared" si="23"/>
        <v/>
      </c>
      <c r="AH9" s="16" t="str">
        <f t="shared" si="0"/>
        <v/>
      </c>
      <c r="AI9" s="16" t="str">
        <f t="shared" si="0"/>
        <v/>
      </c>
      <c r="AJ9" s="16">
        <f t="shared" si="0"/>
        <v>1</v>
      </c>
      <c r="AK9" s="16">
        <f t="shared" si="0"/>
        <v>1</v>
      </c>
      <c r="AL9" s="16">
        <f t="shared" si="0"/>
        <v>1</v>
      </c>
      <c r="AM9" s="16">
        <f t="shared" si="0"/>
        <v>1</v>
      </c>
      <c r="AN9" s="16">
        <f t="shared" si="0"/>
        <v>1</v>
      </c>
      <c r="AO9" s="17" t="str">
        <f t="shared" si="0"/>
        <v/>
      </c>
      <c r="AP9" s="23">
        <f t="shared" si="24"/>
        <v>1</v>
      </c>
      <c r="AQ9" s="22">
        <f t="shared" si="1"/>
        <v>1</v>
      </c>
      <c r="AR9" s="22">
        <f t="shared" si="1"/>
        <v>1</v>
      </c>
      <c r="AS9" s="22">
        <f t="shared" si="1"/>
        <v>1</v>
      </c>
      <c r="AT9" s="22">
        <f t="shared" si="1"/>
        <v>1</v>
      </c>
      <c r="AU9" s="22">
        <f t="shared" si="1"/>
        <v>1</v>
      </c>
      <c r="AV9" s="22">
        <f t="shared" si="1"/>
        <v>1</v>
      </c>
      <c r="AW9" s="22">
        <f t="shared" si="1"/>
        <v>1</v>
      </c>
      <c r="AX9" s="24" t="str">
        <f t="shared" si="1"/>
        <v/>
      </c>
      <c r="AY9" s="23">
        <f t="shared" si="25"/>
        <v>1</v>
      </c>
      <c r="AZ9" s="22">
        <f t="shared" si="2"/>
        <v>1</v>
      </c>
      <c r="BA9" s="22">
        <f t="shared" si="2"/>
        <v>1</v>
      </c>
      <c r="BB9" s="22">
        <f t="shared" si="2"/>
        <v>1</v>
      </c>
      <c r="BC9" s="22">
        <f t="shared" si="2"/>
        <v>1</v>
      </c>
      <c r="BD9" s="22">
        <f t="shared" si="2"/>
        <v>1</v>
      </c>
      <c r="BE9" s="22">
        <f t="shared" si="2"/>
        <v>1</v>
      </c>
      <c r="BF9" s="22">
        <f t="shared" si="2"/>
        <v>1</v>
      </c>
      <c r="BG9" s="24" t="str">
        <f t="shared" si="2"/>
        <v/>
      </c>
      <c r="BH9" s="22" t="str">
        <f t="shared" si="26"/>
        <v>rf</v>
      </c>
    </row>
    <row r="10" spans="1:60" x14ac:dyDescent="0.25">
      <c r="A10" t="s">
        <v>22</v>
      </c>
      <c r="B10" t="str">
        <f t="shared" si="3"/>
        <v>Keras</v>
      </c>
      <c r="C10" s="15">
        <v>21.343028476334101</v>
      </c>
      <c r="D10" s="16">
        <v>22.114126715852901</v>
      </c>
      <c r="E10" s="16">
        <v>21.361218216994601</v>
      </c>
      <c r="F10" s="16">
        <v>23.472347916237801</v>
      </c>
      <c r="G10" s="16">
        <v>21.8045382106761</v>
      </c>
      <c r="H10" s="16">
        <v>22.885527098279201</v>
      </c>
      <c r="I10" s="16">
        <v>22.803464998945699</v>
      </c>
      <c r="J10" s="16">
        <v>21.8222465515137</v>
      </c>
      <c r="K10" s="17">
        <v>28.3633422851562</v>
      </c>
      <c r="L10" s="3" t="s">
        <v>11</v>
      </c>
      <c r="M10">
        <v>96</v>
      </c>
      <c r="N10" s="1">
        <f t="shared" si="4"/>
        <v>74.656971523665902</v>
      </c>
      <c r="O10" s="1">
        <f t="shared" si="5"/>
        <v>73.885873284147095</v>
      </c>
      <c r="P10" s="1">
        <f t="shared" si="6"/>
        <v>74.638781783005399</v>
      </c>
      <c r="Q10" s="1">
        <f t="shared" si="7"/>
        <v>72.527652083762206</v>
      </c>
      <c r="R10" s="1">
        <f t="shared" si="8"/>
        <v>74.1954617893239</v>
      </c>
      <c r="S10" s="1">
        <f t="shared" si="9"/>
        <v>73.114472901720802</v>
      </c>
      <c r="T10" s="1">
        <f t="shared" si="10"/>
        <v>73.196535001054301</v>
      </c>
      <c r="U10" s="1">
        <f t="shared" si="11"/>
        <v>74.1777534484863</v>
      </c>
      <c r="V10" s="1">
        <f t="shared" si="12"/>
        <v>67.636657714843807</v>
      </c>
      <c r="W10" s="13">
        <f t="shared" si="13"/>
        <v>67.636657714843807</v>
      </c>
      <c r="X10" s="8" t="str">
        <f t="shared" si="14"/>
        <v/>
      </c>
      <c r="Y10" s="9" t="str">
        <f t="shared" si="15"/>
        <v/>
      </c>
      <c r="Z10" s="9" t="str">
        <f t="shared" si="16"/>
        <v/>
      </c>
      <c r="AA10" s="9" t="str">
        <f t="shared" si="17"/>
        <v/>
      </c>
      <c r="AB10" s="9" t="str">
        <f t="shared" si="18"/>
        <v/>
      </c>
      <c r="AC10" s="9" t="str">
        <f t="shared" si="19"/>
        <v/>
      </c>
      <c r="AD10" s="9" t="str">
        <f t="shared" si="20"/>
        <v/>
      </c>
      <c r="AE10" s="9" t="str">
        <f t="shared" si="21"/>
        <v/>
      </c>
      <c r="AF10" s="9">
        <f t="shared" si="22"/>
        <v>1</v>
      </c>
      <c r="AG10" s="15" t="str">
        <f t="shared" si="23"/>
        <v/>
      </c>
      <c r="AH10" s="16" t="str">
        <f t="shared" si="0"/>
        <v/>
      </c>
      <c r="AI10" s="16" t="str">
        <f t="shared" si="0"/>
        <v/>
      </c>
      <c r="AJ10" s="16" t="str">
        <f t="shared" si="0"/>
        <v/>
      </c>
      <c r="AK10" s="16" t="str">
        <f t="shared" si="0"/>
        <v/>
      </c>
      <c r="AL10" s="16" t="str">
        <f t="shared" si="0"/>
        <v/>
      </c>
      <c r="AM10" s="16" t="str">
        <f t="shared" si="0"/>
        <v/>
      </c>
      <c r="AN10" s="16" t="str">
        <f t="shared" si="0"/>
        <v/>
      </c>
      <c r="AO10" s="17" t="str">
        <f t="shared" si="0"/>
        <v/>
      </c>
      <c r="AP10" s="23" t="str">
        <f t="shared" si="24"/>
        <v/>
      </c>
      <c r="AQ10" s="22" t="str">
        <f t="shared" si="1"/>
        <v/>
      </c>
      <c r="AR10" s="22" t="str">
        <f t="shared" si="1"/>
        <v/>
      </c>
      <c r="AS10" s="22" t="str">
        <f t="shared" si="1"/>
        <v/>
      </c>
      <c r="AT10" s="22" t="str">
        <f t="shared" si="1"/>
        <v/>
      </c>
      <c r="AU10" s="22" t="str">
        <f t="shared" si="1"/>
        <v/>
      </c>
      <c r="AV10" s="22" t="str">
        <f t="shared" si="1"/>
        <v/>
      </c>
      <c r="AW10" s="22" t="str">
        <f t="shared" si="1"/>
        <v/>
      </c>
      <c r="AX10" s="24" t="str">
        <f t="shared" si="1"/>
        <v/>
      </c>
      <c r="AY10" s="23" t="str">
        <f t="shared" si="25"/>
        <v/>
      </c>
      <c r="AZ10" s="22" t="str">
        <f t="shared" si="2"/>
        <v/>
      </c>
      <c r="BA10" s="22" t="str">
        <f t="shared" si="2"/>
        <v/>
      </c>
      <c r="BB10" s="22" t="str">
        <f t="shared" si="2"/>
        <v/>
      </c>
      <c r="BC10" s="22" t="str">
        <f t="shared" si="2"/>
        <v/>
      </c>
      <c r="BD10" s="22" t="str">
        <f t="shared" si="2"/>
        <v/>
      </c>
      <c r="BE10" s="22" t="str">
        <f t="shared" si="2"/>
        <v/>
      </c>
      <c r="BF10" s="22" t="str">
        <f t="shared" si="2"/>
        <v/>
      </c>
      <c r="BG10" s="24" t="str">
        <f t="shared" si="2"/>
        <v/>
      </c>
      <c r="BH10" s="22" t="str">
        <f t="shared" si="26"/>
        <v>Keras</v>
      </c>
    </row>
    <row r="11" spans="1:60" x14ac:dyDescent="0.25">
      <c r="A11" t="s">
        <v>23</v>
      </c>
      <c r="B11" t="str">
        <f t="shared" si="3"/>
        <v/>
      </c>
      <c r="C11" s="15">
        <v>15.0699660942938</v>
      </c>
      <c r="D11" s="16">
        <v>15.266659012711401</v>
      </c>
      <c r="E11" s="16">
        <v>15.052968574750199</v>
      </c>
      <c r="F11" s="16">
        <v>10.992599994498301</v>
      </c>
      <c r="G11" s="16">
        <v>-10.9216864329284</v>
      </c>
      <c r="H11" s="16">
        <v>10.7016156568087</v>
      </c>
      <c r="I11" s="16">
        <v>13.299216903095401</v>
      </c>
      <c r="J11" s="16">
        <v>9.9916458129882795</v>
      </c>
      <c r="K11" s="17">
        <v>7.9680743217468297</v>
      </c>
      <c r="L11" s="3" t="s">
        <v>10</v>
      </c>
      <c r="M11">
        <v>6.5</v>
      </c>
      <c r="N11" s="1" t="str">
        <f t="shared" si="4"/>
        <v/>
      </c>
      <c r="O11" s="1" t="str">
        <f t="shared" si="5"/>
        <v/>
      </c>
      <c r="P11" s="1" t="str">
        <f t="shared" si="6"/>
        <v/>
      </c>
      <c r="Q11" s="1" t="str">
        <f t="shared" si="7"/>
        <v/>
      </c>
      <c r="R11" s="1" t="str">
        <f t="shared" si="8"/>
        <v/>
      </c>
      <c r="S11" s="1" t="str">
        <f t="shared" si="9"/>
        <v/>
      </c>
      <c r="T11" s="1" t="str">
        <f t="shared" si="10"/>
        <v/>
      </c>
      <c r="U11" s="1" t="str">
        <f t="shared" si="11"/>
        <v/>
      </c>
      <c r="V11" s="1" t="str">
        <f t="shared" si="12"/>
        <v/>
      </c>
      <c r="W11" s="13">
        <f t="shared" si="13"/>
        <v>0</v>
      </c>
      <c r="X11" s="8" t="str">
        <f t="shared" si="14"/>
        <v/>
      </c>
      <c r="Y11" s="9" t="str">
        <f t="shared" si="15"/>
        <v/>
      </c>
      <c r="Z11" s="9" t="str">
        <f t="shared" si="16"/>
        <v/>
      </c>
      <c r="AA11" s="9" t="str">
        <f t="shared" si="17"/>
        <v/>
      </c>
      <c r="AB11" s="9" t="str">
        <f t="shared" si="18"/>
        <v/>
      </c>
      <c r="AC11" s="9" t="str">
        <f t="shared" si="19"/>
        <v/>
      </c>
      <c r="AD11" s="9" t="str">
        <f t="shared" si="20"/>
        <v/>
      </c>
      <c r="AE11" s="9" t="str">
        <f t="shared" si="21"/>
        <v/>
      </c>
      <c r="AF11" s="9" t="str">
        <f t="shared" si="22"/>
        <v/>
      </c>
      <c r="AG11" s="15" t="str">
        <f t="shared" si="23"/>
        <v/>
      </c>
      <c r="AH11" s="16" t="str">
        <f t="shared" si="0"/>
        <v/>
      </c>
      <c r="AI11" s="16" t="str">
        <f t="shared" si="0"/>
        <v/>
      </c>
      <c r="AJ11" s="16" t="str">
        <f t="shared" si="0"/>
        <v/>
      </c>
      <c r="AK11" s="16" t="str">
        <f t="shared" si="0"/>
        <v/>
      </c>
      <c r="AL11" s="16" t="str">
        <f t="shared" si="0"/>
        <v/>
      </c>
      <c r="AM11" s="16" t="str">
        <f t="shared" si="0"/>
        <v/>
      </c>
      <c r="AN11" s="16" t="str">
        <f t="shared" si="0"/>
        <v/>
      </c>
      <c r="AO11" s="17" t="str">
        <f t="shared" si="0"/>
        <v/>
      </c>
      <c r="AP11" s="23" t="str">
        <f t="shared" si="24"/>
        <v/>
      </c>
      <c r="AQ11" s="22" t="str">
        <f t="shared" si="1"/>
        <v/>
      </c>
      <c r="AR11" s="22" t="str">
        <f t="shared" si="1"/>
        <v/>
      </c>
      <c r="AS11" s="22" t="str">
        <f t="shared" si="1"/>
        <v/>
      </c>
      <c r="AT11" s="22" t="str">
        <f t="shared" si="1"/>
        <v/>
      </c>
      <c r="AU11" s="22" t="str">
        <f t="shared" si="1"/>
        <v/>
      </c>
      <c r="AV11" s="22" t="str">
        <f t="shared" si="1"/>
        <v/>
      </c>
      <c r="AW11" s="22" t="str">
        <f t="shared" si="1"/>
        <v/>
      </c>
      <c r="AX11" s="24" t="str">
        <f t="shared" si="1"/>
        <v/>
      </c>
      <c r="AY11" s="23" t="str">
        <f t="shared" si="25"/>
        <v/>
      </c>
      <c r="AZ11" s="22" t="str">
        <f t="shared" si="2"/>
        <v/>
      </c>
      <c r="BA11" s="22" t="str">
        <f t="shared" si="2"/>
        <v/>
      </c>
      <c r="BB11" s="22" t="str">
        <f t="shared" si="2"/>
        <v/>
      </c>
      <c r="BC11" s="22" t="str">
        <f t="shared" si="2"/>
        <v/>
      </c>
      <c r="BD11" s="22" t="str">
        <f t="shared" si="2"/>
        <v/>
      </c>
      <c r="BE11" s="22" t="str">
        <f t="shared" si="2"/>
        <v/>
      </c>
      <c r="BF11" s="22" t="str">
        <f t="shared" si="2"/>
        <v/>
      </c>
      <c r="BG11" s="24" t="str">
        <f t="shared" si="2"/>
        <v/>
      </c>
      <c r="BH11" s="22">
        <f t="shared" si="26"/>
        <v>0</v>
      </c>
    </row>
    <row r="12" spans="1:60" x14ac:dyDescent="0.25">
      <c r="A12" t="s">
        <v>24</v>
      </c>
      <c r="B12" t="str">
        <f t="shared" si="3"/>
        <v>MARS</v>
      </c>
      <c r="C12" s="15">
        <v>24.640408473717599</v>
      </c>
      <c r="D12" s="16">
        <v>25.3305825084948</v>
      </c>
      <c r="E12" s="16">
        <v>24.5989139982428</v>
      </c>
      <c r="F12" s="16">
        <v>28.004778530186599</v>
      </c>
      <c r="G12" s="16">
        <v>23.295097552089501</v>
      </c>
      <c r="H12" s="16">
        <v>21.555147237538499</v>
      </c>
      <c r="I12" s="16">
        <v>27.163301977548301</v>
      </c>
      <c r="J12" s="16">
        <v>26.4047451019287</v>
      </c>
      <c r="K12" s="17">
        <v>19.535659790039102</v>
      </c>
      <c r="L12" s="3" t="s">
        <v>11</v>
      </c>
      <c r="M12">
        <v>38.5</v>
      </c>
      <c r="N12" s="1">
        <f t="shared" si="4"/>
        <v>13.859591526282401</v>
      </c>
      <c r="O12" s="1">
        <f t="shared" si="5"/>
        <v>13.1694174915052</v>
      </c>
      <c r="P12" s="1">
        <f t="shared" si="6"/>
        <v>13.9010860017572</v>
      </c>
      <c r="Q12" s="1">
        <f t="shared" si="7"/>
        <v>10.495221469813401</v>
      </c>
      <c r="R12" s="1">
        <f t="shared" si="8"/>
        <v>15.204902447910499</v>
      </c>
      <c r="S12" s="1">
        <f t="shared" si="9"/>
        <v>16.944852762461501</v>
      </c>
      <c r="T12" s="1">
        <f t="shared" si="10"/>
        <v>11.336698022451699</v>
      </c>
      <c r="U12" s="1">
        <f t="shared" si="11"/>
        <v>12.0952548980713</v>
      </c>
      <c r="V12" s="1">
        <f t="shared" si="12"/>
        <v>18.964340209960898</v>
      </c>
      <c r="W12" s="13">
        <f t="shared" si="13"/>
        <v>10.495221469813401</v>
      </c>
      <c r="X12" s="8" t="str">
        <f t="shared" si="14"/>
        <v/>
      </c>
      <c r="Y12" s="9" t="str">
        <f t="shared" si="15"/>
        <v/>
      </c>
      <c r="Z12" s="9" t="str">
        <f t="shared" si="16"/>
        <v/>
      </c>
      <c r="AA12" s="9">
        <f t="shared" si="17"/>
        <v>1</v>
      </c>
      <c r="AB12" s="9" t="str">
        <f t="shared" si="18"/>
        <v/>
      </c>
      <c r="AC12" s="9" t="str">
        <f t="shared" si="19"/>
        <v/>
      </c>
      <c r="AD12" s="9" t="str">
        <f t="shared" si="20"/>
        <v/>
      </c>
      <c r="AE12" s="9" t="str">
        <f t="shared" si="21"/>
        <v/>
      </c>
      <c r="AF12" s="9" t="str">
        <f t="shared" si="22"/>
        <v/>
      </c>
      <c r="AG12" s="15" t="str">
        <f t="shared" si="23"/>
        <v/>
      </c>
      <c r="AH12" s="16" t="str">
        <f t="shared" si="0"/>
        <v/>
      </c>
      <c r="AI12" s="16" t="str">
        <f t="shared" si="0"/>
        <v/>
      </c>
      <c r="AJ12" s="16" t="str">
        <f t="shared" si="0"/>
        <v/>
      </c>
      <c r="AK12" s="16" t="str">
        <f t="shared" si="0"/>
        <v/>
      </c>
      <c r="AL12" s="16" t="str">
        <f t="shared" si="0"/>
        <v/>
      </c>
      <c r="AM12" s="16" t="str">
        <f t="shared" si="0"/>
        <v/>
      </c>
      <c r="AN12" s="16" t="str">
        <f t="shared" si="0"/>
        <v/>
      </c>
      <c r="AO12" s="17" t="str">
        <f t="shared" si="0"/>
        <v/>
      </c>
      <c r="AP12" s="23" t="str">
        <f t="shared" si="24"/>
        <v/>
      </c>
      <c r="AQ12" s="22" t="str">
        <f t="shared" si="1"/>
        <v/>
      </c>
      <c r="AR12" s="22" t="str">
        <f t="shared" si="1"/>
        <v/>
      </c>
      <c r="AS12" s="22" t="str">
        <f t="shared" si="1"/>
        <v/>
      </c>
      <c r="AT12" s="22" t="str">
        <f t="shared" si="1"/>
        <v/>
      </c>
      <c r="AU12" s="22" t="str">
        <f t="shared" si="1"/>
        <v/>
      </c>
      <c r="AV12" s="22" t="str">
        <f t="shared" si="1"/>
        <v/>
      </c>
      <c r="AW12" s="22" t="str">
        <f t="shared" si="1"/>
        <v/>
      </c>
      <c r="AX12" s="24" t="str">
        <f t="shared" si="1"/>
        <v/>
      </c>
      <c r="AY12" s="23">
        <f t="shared" si="25"/>
        <v>1</v>
      </c>
      <c r="AZ12" s="22">
        <f t="shared" si="2"/>
        <v>1</v>
      </c>
      <c r="BA12" s="22">
        <f t="shared" si="2"/>
        <v>1</v>
      </c>
      <c r="BB12" s="22">
        <f t="shared" si="2"/>
        <v>1</v>
      </c>
      <c r="BC12" s="22" t="str">
        <f t="shared" si="2"/>
        <v/>
      </c>
      <c r="BD12" s="22" t="str">
        <f t="shared" si="2"/>
        <v/>
      </c>
      <c r="BE12" s="22">
        <f t="shared" si="2"/>
        <v>1</v>
      </c>
      <c r="BF12" s="22">
        <f t="shared" si="2"/>
        <v>1</v>
      </c>
      <c r="BG12" s="24" t="str">
        <f t="shared" si="2"/>
        <v/>
      </c>
      <c r="BH12" s="22" t="str">
        <f t="shared" si="26"/>
        <v>MARS</v>
      </c>
    </row>
    <row r="13" spans="1:60" x14ac:dyDescent="0.25">
      <c r="A13" t="s">
        <v>25</v>
      </c>
      <c r="B13" t="str">
        <f t="shared" si="3"/>
        <v>gbm</v>
      </c>
      <c r="C13" s="15">
        <v>29.060805638189599</v>
      </c>
      <c r="D13" s="16">
        <v>30.336851901948201</v>
      </c>
      <c r="E13" s="16">
        <v>29.059654799803599</v>
      </c>
      <c r="F13" s="16">
        <v>22.565861793448001</v>
      </c>
      <c r="G13" s="16">
        <v>23.437899517180099</v>
      </c>
      <c r="H13" s="16">
        <v>26.812832673551199</v>
      </c>
      <c r="I13" s="16">
        <v>24.120971627337099</v>
      </c>
      <c r="J13" s="16">
        <v>29.508745193481399</v>
      </c>
      <c r="K13" s="17">
        <v>20.542417526245099</v>
      </c>
      <c r="L13" s="3" t="s">
        <v>11</v>
      </c>
      <c r="M13">
        <v>25</v>
      </c>
      <c r="N13" s="1">
        <f t="shared" si="4"/>
        <v>4.0608056381895992</v>
      </c>
      <c r="O13" s="1">
        <f t="shared" si="5"/>
        <v>5.3368519019482008</v>
      </c>
      <c r="P13" s="1">
        <f t="shared" si="6"/>
        <v>4.0596547998035994</v>
      </c>
      <c r="Q13" s="1">
        <f t="shared" si="7"/>
        <v>2.4341382065519994</v>
      </c>
      <c r="R13" s="1">
        <f t="shared" si="8"/>
        <v>1.5621004828199005</v>
      </c>
      <c r="S13" s="1">
        <f t="shared" si="9"/>
        <v>1.812832673551199</v>
      </c>
      <c r="T13" s="1">
        <f t="shared" si="10"/>
        <v>0.87902837266290135</v>
      </c>
      <c r="U13" s="1">
        <f t="shared" si="11"/>
        <v>4.5087451934813991</v>
      </c>
      <c r="V13" s="1">
        <f t="shared" si="12"/>
        <v>4.4575824737549006</v>
      </c>
      <c r="W13" s="13">
        <f t="shared" si="13"/>
        <v>0.87902837266290135</v>
      </c>
      <c r="X13" s="8" t="str">
        <f t="shared" si="14"/>
        <v/>
      </c>
      <c r="Y13" s="9" t="str">
        <f t="shared" si="15"/>
        <v/>
      </c>
      <c r="Z13" s="9" t="str">
        <f t="shared" si="16"/>
        <v/>
      </c>
      <c r="AA13" s="9" t="str">
        <f t="shared" si="17"/>
        <v/>
      </c>
      <c r="AB13" s="9" t="str">
        <f t="shared" si="18"/>
        <v/>
      </c>
      <c r="AC13" s="9" t="str">
        <f t="shared" si="19"/>
        <v/>
      </c>
      <c r="AD13" s="9">
        <f t="shared" si="20"/>
        <v>1</v>
      </c>
      <c r="AE13" s="9" t="str">
        <f t="shared" si="21"/>
        <v/>
      </c>
      <c r="AF13" s="9" t="str">
        <f t="shared" si="22"/>
        <v/>
      </c>
      <c r="AG13" s="15">
        <f t="shared" si="23"/>
        <v>1</v>
      </c>
      <c r="AH13" s="16" t="str">
        <f t="shared" si="0"/>
        <v/>
      </c>
      <c r="AI13" s="16">
        <f t="shared" si="0"/>
        <v>1</v>
      </c>
      <c r="AJ13" s="16">
        <f t="shared" si="0"/>
        <v>1</v>
      </c>
      <c r="AK13" s="16">
        <f t="shared" si="0"/>
        <v>1</v>
      </c>
      <c r="AL13" s="16">
        <f t="shared" si="0"/>
        <v>1</v>
      </c>
      <c r="AM13" s="16">
        <f t="shared" si="0"/>
        <v>1</v>
      </c>
      <c r="AN13" s="16">
        <f t="shared" si="0"/>
        <v>1</v>
      </c>
      <c r="AO13" s="17">
        <f t="shared" si="0"/>
        <v>1</v>
      </c>
      <c r="AP13" s="23">
        <f t="shared" si="24"/>
        <v>1</v>
      </c>
      <c r="AQ13" s="22">
        <f t="shared" si="1"/>
        <v>1</v>
      </c>
      <c r="AR13" s="22">
        <f t="shared" si="1"/>
        <v>1</v>
      </c>
      <c r="AS13" s="22">
        <f t="shared" si="1"/>
        <v>1</v>
      </c>
      <c r="AT13" s="22">
        <f t="shared" si="1"/>
        <v>1</v>
      </c>
      <c r="AU13" s="22">
        <f t="shared" si="1"/>
        <v>1</v>
      </c>
      <c r="AV13" s="22">
        <f t="shared" si="1"/>
        <v>1</v>
      </c>
      <c r="AW13" s="22">
        <f t="shared" si="1"/>
        <v>1</v>
      </c>
      <c r="AX13" s="24">
        <f t="shared" si="1"/>
        <v>1</v>
      </c>
      <c r="AY13" s="23">
        <f t="shared" si="25"/>
        <v>1</v>
      </c>
      <c r="AZ13" s="22">
        <f t="shared" si="2"/>
        <v>1</v>
      </c>
      <c r="BA13" s="22">
        <f t="shared" si="2"/>
        <v>1</v>
      </c>
      <c r="BB13" s="22">
        <f t="shared" si="2"/>
        <v>1</v>
      </c>
      <c r="BC13" s="22">
        <f t="shared" si="2"/>
        <v>1</v>
      </c>
      <c r="BD13" s="22">
        <f t="shared" si="2"/>
        <v>1</v>
      </c>
      <c r="BE13" s="22">
        <f t="shared" si="2"/>
        <v>1</v>
      </c>
      <c r="BF13" s="22">
        <f t="shared" si="2"/>
        <v>1</v>
      </c>
      <c r="BG13" s="24">
        <f t="shared" si="2"/>
        <v>1</v>
      </c>
      <c r="BH13" s="22" t="str">
        <f t="shared" si="26"/>
        <v>gbm</v>
      </c>
    </row>
    <row r="14" spans="1:60" x14ac:dyDescent="0.25">
      <c r="A14" t="s">
        <v>26</v>
      </c>
      <c r="B14" t="str">
        <f t="shared" si="3"/>
        <v>pls</v>
      </c>
      <c r="C14" s="15">
        <v>21.6610342625242</v>
      </c>
      <c r="D14" s="16">
        <v>22.733367242931099</v>
      </c>
      <c r="E14" s="16">
        <v>21.682436876991201</v>
      </c>
      <c r="F14" s="16">
        <v>21.564217841389699</v>
      </c>
      <c r="G14" s="16">
        <v>19.7718513384613</v>
      </c>
      <c r="H14" s="16">
        <v>25.9322098633615</v>
      </c>
      <c r="I14" s="16">
        <v>26.7842663688232</v>
      </c>
      <c r="J14" s="16">
        <v>21.252244949340799</v>
      </c>
      <c r="K14" s="17">
        <v>22.2129917144775</v>
      </c>
      <c r="L14" s="3" t="s">
        <v>11</v>
      </c>
      <c r="M14">
        <v>23.5</v>
      </c>
      <c r="N14" s="1">
        <f t="shared" si="4"/>
        <v>1.8389657374757995</v>
      </c>
      <c r="O14" s="1">
        <f t="shared" si="5"/>
        <v>0.76663275706890133</v>
      </c>
      <c r="P14" s="1">
        <f t="shared" si="6"/>
        <v>1.8175631230087994</v>
      </c>
      <c r="Q14" s="1">
        <f t="shared" si="7"/>
        <v>1.9357821586103015</v>
      </c>
      <c r="R14" s="1">
        <f t="shared" si="8"/>
        <v>3.7281486615387003</v>
      </c>
      <c r="S14" s="1">
        <f t="shared" si="9"/>
        <v>2.4322098633614999</v>
      </c>
      <c r="T14" s="1">
        <f t="shared" si="10"/>
        <v>3.2842663688232001</v>
      </c>
      <c r="U14" s="1">
        <f t="shared" si="11"/>
        <v>2.247755050659201</v>
      </c>
      <c r="V14" s="1">
        <f t="shared" si="12"/>
        <v>1.2870082855225</v>
      </c>
      <c r="W14" s="13">
        <f t="shared" si="13"/>
        <v>0.76663275706890133</v>
      </c>
      <c r="X14" s="8" t="str">
        <f t="shared" si="14"/>
        <v/>
      </c>
      <c r="Y14" s="9">
        <f t="shared" si="15"/>
        <v>1</v>
      </c>
      <c r="Z14" s="9" t="str">
        <f t="shared" si="16"/>
        <v/>
      </c>
      <c r="AA14" s="9" t="str">
        <f t="shared" si="17"/>
        <v/>
      </c>
      <c r="AB14" s="9" t="str">
        <f t="shared" si="18"/>
        <v/>
      </c>
      <c r="AC14" s="9" t="str">
        <f t="shared" si="19"/>
        <v/>
      </c>
      <c r="AD14" s="9" t="str">
        <f t="shared" si="20"/>
        <v/>
      </c>
      <c r="AE14" s="9" t="str">
        <f t="shared" si="21"/>
        <v/>
      </c>
      <c r="AF14" s="9" t="str">
        <f t="shared" si="22"/>
        <v/>
      </c>
      <c r="AG14" s="15">
        <f t="shared" si="23"/>
        <v>1</v>
      </c>
      <c r="AH14" s="16">
        <f t="shared" si="0"/>
        <v>1</v>
      </c>
      <c r="AI14" s="16">
        <f t="shared" si="0"/>
        <v>1</v>
      </c>
      <c r="AJ14" s="16">
        <f t="shared" si="0"/>
        <v>1</v>
      </c>
      <c r="AK14" s="16">
        <f t="shared" si="0"/>
        <v>1</v>
      </c>
      <c r="AL14" s="16">
        <f t="shared" si="0"/>
        <v>1</v>
      </c>
      <c r="AM14" s="16">
        <f t="shared" si="0"/>
        <v>1</v>
      </c>
      <c r="AN14" s="16">
        <f t="shared" si="0"/>
        <v>1</v>
      </c>
      <c r="AO14" s="17">
        <f t="shared" si="0"/>
        <v>1</v>
      </c>
      <c r="AP14" s="23">
        <f t="shared" si="24"/>
        <v>1</v>
      </c>
      <c r="AQ14" s="22">
        <f t="shared" si="1"/>
        <v>1</v>
      </c>
      <c r="AR14" s="22">
        <f t="shared" si="1"/>
        <v>1</v>
      </c>
      <c r="AS14" s="22">
        <f t="shared" si="1"/>
        <v>1</v>
      </c>
      <c r="AT14" s="22">
        <f t="shared" si="1"/>
        <v>1</v>
      </c>
      <c r="AU14" s="22">
        <f t="shared" si="1"/>
        <v>1</v>
      </c>
      <c r="AV14" s="22">
        <f t="shared" si="1"/>
        <v>1</v>
      </c>
      <c r="AW14" s="22">
        <f t="shared" si="1"/>
        <v>1</v>
      </c>
      <c r="AX14" s="24">
        <f t="shared" si="1"/>
        <v>1</v>
      </c>
      <c r="AY14" s="23">
        <f t="shared" si="25"/>
        <v>1</v>
      </c>
      <c r="AZ14" s="22">
        <f t="shared" si="2"/>
        <v>1</v>
      </c>
      <c r="BA14" s="22">
        <f t="shared" si="2"/>
        <v>1</v>
      </c>
      <c r="BB14" s="22">
        <f t="shared" si="2"/>
        <v>1</v>
      </c>
      <c r="BC14" s="22">
        <f t="shared" si="2"/>
        <v>1</v>
      </c>
      <c r="BD14" s="22">
        <f t="shared" si="2"/>
        <v>1</v>
      </c>
      <c r="BE14" s="22">
        <f t="shared" si="2"/>
        <v>1</v>
      </c>
      <c r="BF14" s="22">
        <f t="shared" si="2"/>
        <v>1</v>
      </c>
      <c r="BG14" s="24">
        <f t="shared" si="2"/>
        <v>1</v>
      </c>
      <c r="BH14" s="22" t="str">
        <f t="shared" si="26"/>
        <v>pls</v>
      </c>
    </row>
    <row r="15" spans="1:60" x14ac:dyDescent="0.25">
      <c r="A15" t="s">
        <v>27</v>
      </c>
      <c r="B15" t="str">
        <f t="shared" si="3"/>
        <v>rf</v>
      </c>
      <c r="C15" s="15">
        <v>38.847077469282702</v>
      </c>
      <c r="D15" s="16">
        <v>39.695148665043703</v>
      </c>
      <c r="E15" s="16">
        <v>38.943910905823103</v>
      </c>
      <c r="F15" s="16">
        <v>52.777218172615697</v>
      </c>
      <c r="G15" s="16">
        <v>30.1780309388799</v>
      </c>
      <c r="H15" s="16">
        <v>57.540283264077303</v>
      </c>
      <c r="I15" s="16">
        <v>64.875870199836598</v>
      </c>
      <c r="J15" s="16">
        <v>35.800544738769503</v>
      </c>
      <c r="K15" s="17">
        <v>47.481094360351598</v>
      </c>
      <c r="L15" s="3" t="s">
        <v>11</v>
      </c>
      <c r="M15">
        <v>60</v>
      </c>
      <c r="N15" s="1">
        <f t="shared" si="4"/>
        <v>21.152922530717298</v>
      </c>
      <c r="O15" s="1">
        <f t="shared" si="5"/>
        <v>20.304851334956297</v>
      </c>
      <c r="P15" s="1">
        <f t="shared" si="6"/>
        <v>21.056089094176897</v>
      </c>
      <c r="Q15" s="1">
        <f t="shared" si="7"/>
        <v>7.2227818273843027</v>
      </c>
      <c r="R15" s="1">
        <f t="shared" si="8"/>
        <v>29.8219690611201</v>
      </c>
      <c r="S15" s="1">
        <f t="shared" si="9"/>
        <v>2.4597167359226972</v>
      </c>
      <c r="T15" s="1">
        <f t="shared" si="10"/>
        <v>4.8758701998365979</v>
      </c>
      <c r="U15" s="1">
        <f t="shared" si="11"/>
        <v>24.199455261230497</v>
      </c>
      <c r="V15" s="1">
        <f t="shared" si="12"/>
        <v>12.518905639648402</v>
      </c>
      <c r="W15" s="13">
        <f t="shared" si="13"/>
        <v>2.4597167359226972</v>
      </c>
      <c r="X15" s="8" t="str">
        <f t="shared" si="14"/>
        <v/>
      </c>
      <c r="Y15" s="9" t="str">
        <f t="shared" si="15"/>
        <v/>
      </c>
      <c r="Z15" s="9" t="str">
        <f t="shared" si="16"/>
        <v/>
      </c>
      <c r="AA15" s="9" t="str">
        <f t="shared" si="17"/>
        <v/>
      </c>
      <c r="AB15" s="9" t="str">
        <f t="shared" si="18"/>
        <v/>
      </c>
      <c r="AC15" s="9">
        <f t="shared" si="19"/>
        <v>1</v>
      </c>
      <c r="AD15" s="9" t="str">
        <f t="shared" si="20"/>
        <v/>
      </c>
      <c r="AE15" s="9" t="str">
        <f t="shared" si="21"/>
        <v/>
      </c>
      <c r="AF15" s="9" t="str">
        <f t="shared" si="22"/>
        <v/>
      </c>
      <c r="AG15" s="15" t="str">
        <f t="shared" si="23"/>
        <v/>
      </c>
      <c r="AH15" s="16" t="str">
        <f t="shared" si="0"/>
        <v/>
      </c>
      <c r="AI15" s="16" t="str">
        <f t="shared" si="0"/>
        <v/>
      </c>
      <c r="AJ15" s="16" t="str">
        <f t="shared" si="0"/>
        <v/>
      </c>
      <c r="AK15" s="16" t="str">
        <f t="shared" si="0"/>
        <v/>
      </c>
      <c r="AL15" s="16">
        <f t="shared" si="0"/>
        <v>1</v>
      </c>
      <c r="AM15" s="16">
        <f t="shared" si="0"/>
        <v>1</v>
      </c>
      <c r="AN15" s="16" t="str">
        <f t="shared" si="0"/>
        <v/>
      </c>
      <c r="AO15" s="17" t="str">
        <f t="shared" si="0"/>
        <v/>
      </c>
      <c r="AP15" s="23" t="str">
        <f t="shared" si="24"/>
        <v/>
      </c>
      <c r="AQ15" s="22" t="str">
        <f t="shared" si="1"/>
        <v/>
      </c>
      <c r="AR15" s="22" t="str">
        <f t="shared" si="1"/>
        <v/>
      </c>
      <c r="AS15" s="22">
        <f t="shared" si="1"/>
        <v>1</v>
      </c>
      <c r="AT15" s="22" t="str">
        <f t="shared" si="1"/>
        <v/>
      </c>
      <c r="AU15" s="22">
        <f t="shared" si="1"/>
        <v>1</v>
      </c>
      <c r="AV15" s="22">
        <f t="shared" si="1"/>
        <v>1</v>
      </c>
      <c r="AW15" s="22" t="str">
        <f t="shared" si="1"/>
        <v/>
      </c>
      <c r="AX15" s="24" t="str">
        <f t="shared" si="1"/>
        <v/>
      </c>
      <c r="AY15" s="23" t="str">
        <f t="shared" si="25"/>
        <v/>
      </c>
      <c r="AZ15" s="22" t="str">
        <f t="shared" si="2"/>
        <v/>
      </c>
      <c r="BA15" s="22" t="str">
        <f t="shared" si="2"/>
        <v/>
      </c>
      <c r="BB15" s="22">
        <f t="shared" si="2"/>
        <v>1</v>
      </c>
      <c r="BC15" s="22" t="str">
        <f t="shared" si="2"/>
        <v/>
      </c>
      <c r="BD15" s="22">
        <f t="shared" si="2"/>
        <v>1</v>
      </c>
      <c r="BE15" s="22">
        <f t="shared" si="2"/>
        <v>1</v>
      </c>
      <c r="BF15" s="22" t="str">
        <f t="shared" si="2"/>
        <v/>
      </c>
      <c r="BG15" s="24">
        <f t="shared" si="2"/>
        <v>1</v>
      </c>
      <c r="BH15" s="22" t="str">
        <f t="shared" si="26"/>
        <v>rf</v>
      </c>
    </row>
    <row r="16" spans="1:60" x14ac:dyDescent="0.25">
      <c r="A16" t="s">
        <v>53</v>
      </c>
      <c r="B16" t="str">
        <f t="shared" si="3"/>
        <v>svm</v>
      </c>
      <c r="C16" s="15">
        <v>31.512682545519901</v>
      </c>
      <c r="D16" s="16">
        <v>31.566208776284601</v>
      </c>
      <c r="E16" s="16">
        <v>31.491648793557999</v>
      </c>
      <c r="F16" s="16">
        <v>29.2134266939063</v>
      </c>
      <c r="G16" s="16">
        <v>9.8453836959300602</v>
      </c>
      <c r="H16" s="16">
        <v>23.3692526298566</v>
      </c>
      <c r="I16" s="16">
        <v>33.384402728506501</v>
      </c>
      <c r="J16" s="16">
        <v>27.626745223998999</v>
      </c>
      <c r="K16" s="17">
        <v>18.6487731933594</v>
      </c>
      <c r="L16" s="3" t="s">
        <v>11</v>
      </c>
      <c r="M16">
        <v>2</v>
      </c>
      <c r="N16" s="1">
        <f t="shared" si="4"/>
        <v>29.512682545519901</v>
      </c>
      <c r="O16" s="1">
        <f t="shared" si="5"/>
        <v>29.566208776284601</v>
      </c>
      <c r="P16" s="1">
        <f t="shared" si="6"/>
        <v>29.491648793557999</v>
      </c>
      <c r="Q16" s="1">
        <f t="shared" si="7"/>
        <v>27.2134266939063</v>
      </c>
      <c r="R16" s="1">
        <f t="shared" si="8"/>
        <v>7.8453836959300602</v>
      </c>
      <c r="S16" s="1">
        <f t="shared" si="9"/>
        <v>21.3692526298566</v>
      </c>
      <c r="T16" s="1">
        <f t="shared" si="10"/>
        <v>31.384402728506501</v>
      </c>
      <c r="U16" s="1">
        <f t="shared" si="11"/>
        <v>25.626745223998999</v>
      </c>
      <c r="V16" s="1">
        <f t="shared" si="12"/>
        <v>16.6487731933594</v>
      </c>
      <c r="W16" s="13">
        <f t="shared" si="13"/>
        <v>7.8453836959300602</v>
      </c>
      <c r="X16" s="8" t="str">
        <f t="shared" si="14"/>
        <v/>
      </c>
      <c r="Y16" s="9" t="str">
        <f t="shared" si="15"/>
        <v/>
      </c>
      <c r="Z16" s="9" t="str">
        <f t="shared" si="16"/>
        <v/>
      </c>
      <c r="AA16" s="9" t="str">
        <f t="shared" si="17"/>
        <v/>
      </c>
      <c r="AB16" s="9">
        <f t="shared" si="18"/>
        <v>1</v>
      </c>
      <c r="AC16" s="9" t="str">
        <f t="shared" si="19"/>
        <v/>
      </c>
      <c r="AD16" s="9" t="str">
        <f t="shared" si="20"/>
        <v/>
      </c>
      <c r="AE16" s="9" t="str">
        <f t="shared" si="21"/>
        <v/>
      </c>
      <c r="AF16" s="9" t="str">
        <f t="shared" si="22"/>
        <v/>
      </c>
      <c r="AG16" s="15" t="str">
        <f t="shared" si="23"/>
        <v/>
      </c>
      <c r="AH16" s="16" t="str">
        <f t="shared" si="0"/>
        <v/>
      </c>
      <c r="AI16" s="16" t="str">
        <f t="shared" si="0"/>
        <v/>
      </c>
      <c r="AJ16" s="16" t="str">
        <f t="shared" si="0"/>
        <v/>
      </c>
      <c r="AK16" s="16" t="str">
        <f t="shared" si="0"/>
        <v/>
      </c>
      <c r="AL16" s="16" t="str">
        <f t="shared" si="0"/>
        <v/>
      </c>
      <c r="AM16" s="16" t="str">
        <f t="shared" si="0"/>
        <v/>
      </c>
      <c r="AN16" s="16" t="str">
        <f t="shared" si="0"/>
        <v/>
      </c>
      <c r="AO16" s="17" t="str">
        <f t="shared" si="0"/>
        <v/>
      </c>
      <c r="AP16" s="23" t="str">
        <f t="shared" si="24"/>
        <v/>
      </c>
      <c r="AQ16" s="22" t="str">
        <f t="shared" si="1"/>
        <v/>
      </c>
      <c r="AR16" s="22" t="str">
        <f t="shared" si="1"/>
        <v/>
      </c>
      <c r="AS16" s="22" t="str">
        <f t="shared" si="1"/>
        <v/>
      </c>
      <c r="AT16" s="22">
        <f t="shared" si="1"/>
        <v>1</v>
      </c>
      <c r="AU16" s="22" t="str">
        <f t="shared" si="1"/>
        <v/>
      </c>
      <c r="AV16" s="22" t="str">
        <f t="shared" si="1"/>
        <v/>
      </c>
      <c r="AW16" s="22" t="str">
        <f t="shared" si="1"/>
        <v/>
      </c>
      <c r="AX16" s="24" t="str">
        <f t="shared" si="1"/>
        <v/>
      </c>
      <c r="AY16" s="23" t="str">
        <f t="shared" si="25"/>
        <v/>
      </c>
      <c r="AZ16" s="22" t="str">
        <f t="shared" si="2"/>
        <v/>
      </c>
      <c r="BA16" s="22" t="str">
        <f t="shared" si="2"/>
        <v/>
      </c>
      <c r="BB16" s="22" t="str">
        <f t="shared" si="2"/>
        <v/>
      </c>
      <c r="BC16" s="22">
        <f t="shared" si="2"/>
        <v>1</v>
      </c>
      <c r="BD16" s="22" t="str">
        <f t="shared" si="2"/>
        <v/>
      </c>
      <c r="BE16" s="22" t="str">
        <f t="shared" si="2"/>
        <v/>
      </c>
      <c r="BF16" s="22" t="str">
        <f t="shared" si="2"/>
        <v/>
      </c>
      <c r="BG16" s="24" t="str">
        <f t="shared" si="2"/>
        <v/>
      </c>
      <c r="BH16" s="22" t="str">
        <f t="shared" si="26"/>
        <v>svm</v>
      </c>
    </row>
    <row r="17" spans="1:60" x14ac:dyDescent="0.25">
      <c r="A17" t="s">
        <v>28</v>
      </c>
      <c r="B17" t="str">
        <f t="shared" si="3"/>
        <v>svm</v>
      </c>
      <c r="C17" s="15">
        <v>31.623189880779101</v>
      </c>
      <c r="D17" s="16">
        <v>32.878882751873803</v>
      </c>
      <c r="E17" s="16">
        <v>31.643940273117099</v>
      </c>
      <c r="F17" s="16">
        <v>19.846403425078702</v>
      </c>
      <c r="G17" s="16">
        <v>18.965841292080999</v>
      </c>
      <c r="H17" s="16">
        <v>31.955201123832399</v>
      </c>
      <c r="I17" s="16">
        <v>27.381434632971299</v>
      </c>
      <c r="J17" s="16">
        <v>28.231216430664102</v>
      </c>
      <c r="K17" s="17">
        <v>26.167686462402301</v>
      </c>
      <c r="L17" s="3" t="s">
        <v>11</v>
      </c>
      <c r="M17">
        <v>6</v>
      </c>
      <c r="N17" s="1">
        <f t="shared" si="4"/>
        <v>25.623189880779101</v>
      </c>
      <c r="O17" s="1">
        <f t="shared" si="5"/>
        <v>26.878882751873803</v>
      </c>
      <c r="P17" s="1">
        <f t="shared" si="6"/>
        <v>25.643940273117099</v>
      </c>
      <c r="Q17" s="1">
        <f t="shared" si="7"/>
        <v>13.846403425078702</v>
      </c>
      <c r="R17" s="1">
        <f t="shared" si="8"/>
        <v>12.965841292080999</v>
      </c>
      <c r="S17" s="1">
        <f t="shared" si="9"/>
        <v>25.955201123832399</v>
      </c>
      <c r="T17" s="1">
        <f t="shared" si="10"/>
        <v>21.381434632971299</v>
      </c>
      <c r="U17" s="1">
        <f t="shared" si="11"/>
        <v>22.231216430664102</v>
      </c>
      <c r="V17" s="1">
        <f t="shared" si="12"/>
        <v>20.167686462402301</v>
      </c>
      <c r="W17" s="13">
        <f t="shared" si="13"/>
        <v>12.965841292080999</v>
      </c>
      <c r="X17" s="8" t="str">
        <f t="shared" si="14"/>
        <v/>
      </c>
      <c r="Y17" s="9" t="str">
        <f t="shared" si="15"/>
        <v/>
      </c>
      <c r="Z17" s="9" t="str">
        <f t="shared" si="16"/>
        <v/>
      </c>
      <c r="AA17" s="9" t="str">
        <f t="shared" si="17"/>
        <v/>
      </c>
      <c r="AB17" s="9">
        <f t="shared" si="18"/>
        <v>1</v>
      </c>
      <c r="AC17" s="9" t="str">
        <f t="shared" si="19"/>
        <v/>
      </c>
      <c r="AD17" s="9" t="str">
        <f t="shared" si="20"/>
        <v/>
      </c>
      <c r="AE17" s="9" t="str">
        <f t="shared" si="21"/>
        <v/>
      </c>
      <c r="AF17" s="9" t="str">
        <f t="shared" si="22"/>
        <v/>
      </c>
      <c r="AG17" s="15" t="str">
        <f t="shared" si="23"/>
        <v/>
      </c>
      <c r="AH17" s="16" t="str">
        <f t="shared" si="0"/>
        <v/>
      </c>
      <c r="AI17" s="16" t="str">
        <f t="shared" si="0"/>
        <v/>
      </c>
      <c r="AJ17" s="16" t="str">
        <f t="shared" si="0"/>
        <v/>
      </c>
      <c r="AK17" s="16" t="str">
        <f t="shared" si="0"/>
        <v/>
      </c>
      <c r="AL17" s="16" t="str">
        <f t="shared" si="0"/>
        <v/>
      </c>
      <c r="AM17" s="16" t="str">
        <f t="shared" si="0"/>
        <v/>
      </c>
      <c r="AN17" s="16" t="str">
        <f t="shared" si="0"/>
        <v/>
      </c>
      <c r="AO17" s="17" t="str">
        <f t="shared" si="0"/>
        <v/>
      </c>
      <c r="AP17" s="23" t="str">
        <f t="shared" si="24"/>
        <v/>
      </c>
      <c r="AQ17" s="22" t="str">
        <f t="shared" si="1"/>
        <v/>
      </c>
      <c r="AR17" s="22" t="str">
        <f t="shared" si="1"/>
        <v/>
      </c>
      <c r="AS17" s="22" t="str">
        <f t="shared" si="1"/>
        <v/>
      </c>
      <c r="AT17" s="22" t="str">
        <f t="shared" si="1"/>
        <v/>
      </c>
      <c r="AU17" s="22" t="str">
        <f t="shared" si="1"/>
        <v/>
      </c>
      <c r="AV17" s="22" t="str">
        <f t="shared" si="1"/>
        <v/>
      </c>
      <c r="AW17" s="22" t="str">
        <f t="shared" si="1"/>
        <v/>
      </c>
      <c r="AX17" s="24" t="str">
        <f t="shared" si="1"/>
        <v/>
      </c>
      <c r="AY17" s="23" t="str">
        <f t="shared" si="25"/>
        <v/>
      </c>
      <c r="AZ17" s="22" t="str">
        <f t="shared" si="2"/>
        <v/>
      </c>
      <c r="BA17" s="22" t="str">
        <f t="shared" si="2"/>
        <v/>
      </c>
      <c r="BB17" s="22">
        <f t="shared" si="2"/>
        <v>1</v>
      </c>
      <c r="BC17" s="22">
        <f t="shared" si="2"/>
        <v>1</v>
      </c>
      <c r="BD17" s="22" t="str">
        <f t="shared" si="2"/>
        <v/>
      </c>
      <c r="BE17" s="22" t="str">
        <f t="shared" si="2"/>
        <v/>
      </c>
      <c r="BF17" s="22" t="str">
        <f t="shared" si="2"/>
        <v/>
      </c>
      <c r="BG17" s="24" t="str">
        <f t="shared" si="2"/>
        <v/>
      </c>
      <c r="BH17" s="22" t="str">
        <f t="shared" si="26"/>
        <v>svm</v>
      </c>
    </row>
    <row r="18" spans="1:60" x14ac:dyDescent="0.25">
      <c r="A18" t="s">
        <v>30</v>
      </c>
      <c r="B18" t="str">
        <f t="shared" si="3"/>
        <v>svm</v>
      </c>
      <c r="C18" s="15">
        <v>35.241146418558799</v>
      </c>
      <c r="D18" s="16">
        <v>36.395578636774601</v>
      </c>
      <c r="E18" s="16">
        <v>35.111113324006602</v>
      </c>
      <c r="F18" s="16">
        <v>27.098292407396801</v>
      </c>
      <c r="G18" s="16">
        <v>42.507544585359803</v>
      </c>
      <c r="H18" s="16">
        <v>29.834494061398299</v>
      </c>
      <c r="I18" s="16">
        <v>29.205641541032399</v>
      </c>
      <c r="J18" s="16">
        <v>28.3982448577881</v>
      </c>
      <c r="K18" s="17">
        <v>37.927906036377003</v>
      </c>
      <c r="L18" s="3" t="s">
        <v>11</v>
      </c>
      <c r="M18">
        <v>45</v>
      </c>
      <c r="N18" s="1">
        <f t="shared" si="4"/>
        <v>9.7588535814412012</v>
      </c>
      <c r="O18" s="1">
        <f t="shared" si="5"/>
        <v>8.6044213632253985</v>
      </c>
      <c r="P18" s="1">
        <f t="shared" si="6"/>
        <v>9.8888866759933975</v>
      </c>
      <c r="Q18" s="1">
        <f t="shared" si="7"/>
        <v>17.901707592603199</v>
      </c>
      <c r="R18" s="1">
        <f t="shared" si="8"/>
        <v>2.4924554146401974</v>
      </c>
      <c r="S18" s="1">
        <f t="shared" si="9"/>
        <v>15.165505938601701</v>
      </c>
      <c r="T18" s="1">
        <f t="shared" si="10"/>
        <v>15.794358458967601</v>
      </c>
      <c r="U18" s="1">
        <f t="shared" si="11"/>
        <v>16.6017551422119</v>
      </c>
      <c r="V18" s="1">
        <f t="shared" si="12"/>
        <v>7.0720939636229971</v>
      </c>
      <c r="W18" s="13">
        <f t="shared" si="13"/>
        <v>2.4924554146401974</v>
      </c>
      <c r="X18" s="8" t="str">
        <f t="shared" si="14"/>
        <v/>
      </c>
      <c r="Y18" s="9" t="str">
        <f t="shared" si="15"/>
        <v/>
      </c>
      <c r="Z18" s="9" t="str">
        <f t="shared" si="16"/>
        <v/>
      </c>
      <c r="AA18" s="9" t="str">
        <f t="shared" si="17"/>
        <v/>
      </c>
      <c r="AB18" s="9">
        <f t="shared" si="18"/>
        <v>1</v>
      </c>
      <c r="AC18" s="9" t="str">
        <f t="shared" si="19"/>
        <v/>
      </c>
      <c r="AD18" s="9" t="str">
        <f t="shared" si="20"/>
        <v/>
      </c>
      <c r="AE18" s="9" t="str">
        <f t="shared" si="21"/>
        <v/>
      </c>
      <c r="AF18" s="9" t="str">
        <f t="shared" si="22"/>
        <v/>
      </c>
      <c r="AG18" s="15" t="str">
        <f t="shared" si="23"/>
        <v/>
      </c>
      <c r="AH18" s="16" t="str">
        <f t="shared" si="23"/>
        <v/>
      </c>
      <c r="AI18" s="16" t="str">
        <f t="shared" si="23"/>
        <v/>
      </c>
      <c r="AJ18" s="16" t="str">
        <f t="shared" si="23"/>
        <v/>
      </c>
      <c r="AK18" s="16">
        <f t="shared" si="23"/>
        <v>1</v>
      </c>
      <c r="AL18" s="16" t="str">
        <f t="shared" si="23"/>
        <v/>
      </c>
      <c r="AM18" s="16" t="str">
        <f t="shared" si="23"/>
        <v/>
      </c>
      <c r="AN18" s="16" t="str">
        <f t="shared" si="23"/>
        <v/>
      </c>
      <c r="AO18" s="17" t="str">
        <f t="shared" si="23"/>
        <v/>
      </c>
      <c r="AP18" s="23">
        <f t="shared" si="24"/>
        <v>1</v>
      </c>
      <c r="AQ18" s="22">
        <f t="shared" si="24"/>
        <v>1</v>
      </c>
      <c r="AR18" s="22">
        <f t="shared" si="24"/>
        <v>1</v>
      </c>
      <c r="AS18" s="22" t="str">
        <f t="shared" si="24"/>
        <v/>
      </c>
      <c r="AT18" s="22">
        <f t="shared" si="24"/>
        <v>1</v>
      </c>
      <c r="AU18" s="22" t="str">
        <f t="shared" si="24"/>
        <v/>
      </c>
      <c r="AV18" s="22" t="str">
        <f t="shared" si="24"/>
        <v/>
      </c>
      <c r="AW18" s="22" t="str">
        <f t="shared" si="24"/>
        <v/>
      </c>
      <c r="AX18" s="24">
        <f t="shared" si="24"/>
        <v>1</v>
      </c>
      <c r="AY18" s="23">
        <f t="shared" si="25"/>
        <v>1</v>
      </c>
      <c r="AZ18" s="22">
        <f t="shared" si="25"/>
        <v>1</v>
      </c>
      <c r="BA18" s="22">
        <f t="shared" si="25"/>
        <v>1</v>
      </c>
      <c r="BB18" s="22" t="str">
        <f t="shared" si="25"/>
        <v/>
      </c>
      <c r="BC18" s="22">
        <f t="shared" si="25"/>
        <v>1</v>
      </c>
      <c r="BD18" s="22" t="str">
        <f t="shared" si="25"/>
        <v/>
      </c>
      <c r="BE18" s="22" t="str">
        <f t="shared" si="25"/>
        <v/>
      </c>
      <c r="BF18" s="22" t="str">
        <f t="shared" si="25"/>
        <v/>
      </c>
      <c r="BG18" s="24">
        <f t="shared" si="25"/>
        <v>1</v>
      </c>
      <c r="BH18" s="22" t="str">
        <f t="shared" si="26"/>
        <v>svm</v>
      </c>
    </row>
    <row r="19" spans="1:60" x14ac:dyDescent="0.25">
      <c r="A19" t="s">
        <v>104</v>
      </c>
      <c r="B19" t="str">
        <f t="shared" si="3"/>
        <v>pls</v>
      </c>
      <c r="C19" s="15">
        <v>16.655590317399501</v>
      </c>
      <c r="D19" s="16">
        <v>14.6783525834202</v>
      </c>
      <c r="E19" s="16">
        <v>16.199774361654601</v>
      </c>
      <c r="F19" s="16">
        <v>29.8177507757662</v>
      </c>
      <c r="G19" s="16">
        <v>12.8200434848328</v>
      </c>
      <c r="H19" s="16">
        <v>24.602402227649598</v>
      </c>
      <c r="I19" s="16">
        <v>32.252494104700098</v>
      </c>
      <c r="J19" s="16">
        <v>33.510746002197301</v>
      </c>
      <c r="K19" s="17">
        <v>28.174140930175799</v>
      </c>
      <c r="L19" s="3" t="s">
        <v>11</v>
      </c>
      <c r="M19">
        <v>14</v>
      </c>
      <c r="N19" s="1">
        <f t="shared" si="4"/>
        <v>2.6555903173995006</v>
      </c>
      <c r="O19" s="1">
        <f t="shared" si="5"/>
        <v>0.67835258342019955</v>
      </c>
      <c r="P19" s="1">
        <f t="shared" si="6"/>
        <v>2.1997743616546011</v>
      </c>
      <c r="Q19" s="1">
        <f t="shared" si="7"/>
        <v>15.8177507757662</v>
      </c>
      <c r="R19" s="1">
        <f t="shared" si="8"/>
        <v>1.1799565151672002</v>
      </c>
      <c r="S19" s="1">
        <f t="shared" si="9"/>
        <v>10.602402227649598</v>
      </c>
      <c r="T19" s="1">
        <f t="shared" si="10"/>
        <v>18.252494104700098</v>
      </c>
      <c r="U19" s="1">
        <f t="shared" si="11"/>
        <v>19.510746002197301</v>
      </c>
      <c r="V19" s="1">
        <f t="shared" si="12"/>
        <v>14.174140930175799</v>
      </c>
      <c r="W19" s="13">
        <f t="shared" si="13"/>
        <v>0.67835258342019955</v>
      </c>
      <c r="X19" s="8" t="str">
        <f t="shared" si="14"/>
        <v/>
      </c>
      <c r="Y19" s="9">
        <f t="shared" si="15"/>
        <v>1</v>
      </c>
      <c r="Z19" s="9" t="str">
        <f t="shared" si="16"/>
        <v/>
      </c>
      <c r="AA19" s="9" t="str">
        <f t="shared" si="17"/>
        <v/>
      </c>
      <c r="AB19" s="9" t="str">
        <f t="shared" si="18"/>
        <v/>
      </c>
      <c r="AC19" s="9" t="str">
        <f t="shared" si="19"/>
        <v/>
      </c>
      <c r="AD19" s="9" t="str">
        <f t="shared" si="20"/>
        <v/>
      </c>
      <c r="AE19" s="9" t="str">
        <f t="shared" si="21"/>
        <v/>
      </c>
      <c r="AF19" s="9" t="str">
        <f t="shared" si="22"/>
        <v/>
      </c>
      <c r="AG19" s="15">
        <f t="shared" si="23"/>
        <v>1</v>
      </c>
      <c r="AH19" s="16">
        <f t="shared" si="23"/>
        <v>1</v>
      </c>
      <c r="AI19" s="16">
        <f t="shared" si="23"/>
        <v>1</v>
      </c>
      <c r="AJ19" s="16" t="str">
        <f t="shared" si="23"/>
        <v/>
      </c>
      <c r="AK19" s="16">
        <f t="shared" si="23"/>
        <v>1</v>
      </c>
      <c r="AL19" s="16" t="str">
        <f t="shared" si="23"/>
        <v/>
      </c>
      <c r="AM19" s="16" t="str">
        <f t="shared" si="23"/>
        <v/>
      </c>
      <c r="AN19" s="16" t="str">
        <f t="shared" si="23"/>
        <v/>
      </c>
      <c r="AO19" s="17" t="str">
        <f t="shared" si="23"/>
        <v/>
      </c>
      <c r="AP19" s="23">
        <f t="shared" si="24"/>
        <v>1</v>
      </c>
      <c r="AQ19" s="22">
        <f t="shared" si="24"/>
        <v>1</v>
      </c>
      <c r="AR19" s="22">
        <f t="shared" si="24"/>
        <v>1</v>
      </c>
      <c r="AS19" s="22" t="str">
        <f t="shared" si="24"/>
        <v/>
      </c>
      <c r="AT19" s="22">
        <f t="shared" si="24"/>
        <v>1</v>
      </c>
      <c r="AU19" s="22" t="str">
        <f t="shared" si="24"/>
        <v/>
      </c>
      <c r="AV19" s="22" t="str">
        <f t="shared" si="24"/>
        <v/>
      </c>
      <c r="AW19" s="22" t="str">
        <f t="shared" si="24"/>
        <v/>
      </c>
      <c r="AX19" s="24" t="str">
        <f t="shared" si="24"/>
        <v/>
      </c>
      <c r="AY19" s="23">
        <f t="shared" si="25"/>
        <v>1</v>
      </c>
      <c r="AZ19" s="22">
        <f t="shared" si="25"/>
        <v>1</v>
      </c>
      <c r="BA19" s="22">
        <f t="shared" si="25"/>
        <v>1</v>
      </c>
      <c r="BB19" s="22" t="str">
        <f t="shared" si="25"/>
        <v/>
      </c>
      <c r="BC19" s="22">
        <f t="shared" si="25"/>
        <v>1</v>
      </c>
      <c r="BD19" s="22">
        <f t="shared" si="25"/>
        <v>1</v>
      </c>
      <c r="BE19" s="22" t="str">
        <f t="shared" si="25"/>
        <v/>
      </c>
      <c r="BF19" s="22" t="str">
        <f t="shared" si="25"/>
        <v/>
      </c>
      <c r="BG19" s="24">
        <f t="shared" si="25"/>
        <v>1</v>
      </c>
      <c r="BH19" s="22" t="str">
        <f t="shared" si="26"/>
        <v>pls</v>
      </c>
    </row>
    <row r="20" spans="1:60" x14ac:dyDescent="0.25">
      <c r="A20" t="s">
        <v>31</v>
      </c>
      <c r="B20" t="str">
        <f t="shared" si="3"/>
        <v/>
      </c>
      <c r="C20" s="15">
        <v>16.5105538715667</v>
      </c>
      <c r="D20" s="16">
        <v>17.690410037857799</v>
      </c>
      <c r="E20" s="16">
        <v>16.563331086424402</v>
      </c>
      <c r="F20" s="16">
        <v>12.9906699659367</v>
      </c>
      <c r="G20" s="16">
        <v>8.0190220841433604</v>
      </c>
      <c r="H20" s="16">
        <v>8.7034442181781309</v>
      </c>
      <c r="I20" s="16">
        <v>8.9096241734716095</v>
      </c>
      <c r="J20" s="16">
        <v>14.807745933532701</v>
      </c>
      <c r="K20" s="17">
        <v>-12.923748016357401</v>
      </c>
      <c r="L20" s="3" t="s">
        <v>115</v>
      </c>
      <c r="M20">
        <v>88.25</v>
      </c>
      <c r="N20" s="1" t="str">
        <f t="shared" si="4"/>
        <v/>
      </c>
      <c r="O20" s="1" t="str">
        <f t="shared" si="5"/>
        <v/>
      </c>
      <c r="P20" s="1" t="str">
        <f t="shared" si="6"/>
        <v/>
      </c>
      <c r="Q20" s="1" t="str">
        <f t="shared" si="7"/>
        <v/>
      </c>
      <c r="R20" s="1" t="str">
        <f t="shared" si="8"/>
        <v/>
      </c>
      <c r="S20" s="1" t="str">
        <f t="shared" si="9"/>
        <v/>
      </c>
      <c r="T20" s="1" t="str">
        <f t="shared" si="10"/>
        <v/>
      </c>
      <c r="U20" s="1" t="str">
        <f t="shared" si="11"/>
        <v/>
      </c>
      <c r="V20" s="1" t="str">
        <f t="shared" si="12"/>
        <v/>
      </c>
      <c r="W20" s="13">
        <f t="shared" si="13"/>
        <v>0</v>
      </c>
      <c r="X20" s="8" t="str">
        <f t="shared" si="14"/>
        <v/>
      </c>
      <c r="Y20" s="9" t="str">
        <f t="shared" si="15"/>
        <v/>
      </c>
      <c r="Z20" s="9" t="str">
        <f t="shared" si="16"/>
        <v/>
      </c>
      <c r="AA20" s="9" t="str">
        <f t="shared" si="17"/>
        <v/>
      </c>
      <c r="AB20" s="9" t="str">
        <f t="shared" si="18"/>
        <v/>
      </c>
      <c r="AC20" s="9" t="str">
        <f t="shared" si="19"/>
        <v/>
      </c>
      <c r="AD20" s="9" t="str">
        <f t="shared" si="20"/>
        <v/>
      </c>
      <c r="AE20" s="9" t="str">
        <f t="shared" si="21"/>
        <v/>
      </c>
      <c r="AF20" s="9" t="str">
        <f t="shared" si="22"/>
        <v/>
      </c>
      <c r="AG20" s="15" t="str">
        <f t="shared" si="23"/>
        <v/>
      </c>
      <c r="AH20" s="16" t="str">
        <f t="shared" si="23"/>
        <v/>
      </c>
      <c r="AI20" s="16" t="str">
        <f t="shared" si="23"/>
        <v/>
      </c>
      <c r="AJ20" s="16" t="str">
        <f t="shared" si="23"/>
        <v/>
      </c>
      <c r="AK20" s="16" t="str">
        <f t="shared" si="23"/>
        <v/>
      </c>
      <c r="AL20" s="16" t="str">
        <f t="shared" si="23"/>
        <v/>
      </c>
      <c r="AM20" s="16" t="str">
        <f t="shared" si="23"/>
        <v/>
      </c>
      <c r="AN20" s="16" t="str">
        <f t="shared" si="23"/>
        <v/>
      </c>
      <c r="AO20" s="17" t="str">
        <f t="shared" si="23"/>
        <v/>
      </c>
      <c r="AP20" s="23" t="str">
        <f t="shared" si="24"/>
        <v/>
      </c>
      <c r="AQ20" s="22" t="str">
        <f t="shared" si="24"/>
        <v/>
      </c>
      <c r="AR20" s="22" t="str">
        <f t="shared" si="24"/>
        <v/>
      </c>
      <c r="AS20" s="22" t="str">
        <f t="shared" si="24"/>
        <v/>
      </c>
      <c r="AT20" s="22" t="str">
        <f t="shared" si="24"/>
        <v/>
      </c>
      <c r="AU20" s="22" t="str">
        <f t="shared" si="24"/>
        <v/>
      </c>
      <c r="AV20" s="22" t="str">
        <f t="shared" si="24"/>
        <v/>
      </c>
      <c r="AW20" s="22" t="str">
        <f t="shared" si="24"/>
        <v/>
      </c>
      <c r="AX20" s="24" t="str">
        <f t="shared" si="24"/>
        <v/>
      </c>
      <c r="AY20" s="23" t="str">
        <f t="shared" si="25"/>
        <v/>
      </c>
      <c r="AZ20" s="22" t="str">
        <f t="shared" si="25"/>
        <v/>
      </c>
      <c r="BA20" s="22" t="str">
        <f t="shared" si="25"/>
        <v/>
      </c>
      <c r="BB20" s="22" t="str">
        <f t="shared" si="25"/>
        <v/>
      </c>
      <c r="BC20" s="22" t="str">
        <f t="shared" si="25"/>
        <v/>
      </c>
      <c r="BD20" s="22" t="str">
        <f t="shared" si="25"/>
        <v/>
      </c>
      <c r="BE20" s="22" t="str">
        <f t="shared" si="25"/>
        <v/>
      </c>
      <c r="BF20" s="22" t="str">
        <f t="shared" si="25"/>
        <v/>
      </c>
      <c r="BG20" s="24" t="str">
        <f t="shared" si="25"/>
        <v/>
      </c>
      <c r="BH20" s="22">
        <f t="shared" si="26"/>
        <v>0</v>
      </c>
    </row>
    <row r="21" spans="1:60" x14ac:dyDescent="0.25">
      <c r="A21" t="s">
        <v>32</v>
      </c>
      <c r="B21" t="str">
        <f t="shared" si="3"/>
        <v>pls</v>
      </c>
      <c r="C21" s="15">
        <v>27.4723816832796</v>
      </c>
      <c r="D21" s="16">
        <v>29.558135515796401</v>
      </c>
      <c r="E21" s="16">
        <v>27.5649227567846</v>
      </c>
      <c r="F21" s="16">
        <v>27.400454448326801</v>
      </c>
      <c r="G21" s="16">
        <v>17.604189457775401</v>
      </c>
      <c r="H21" s="16">
        <v>24.060358396289001</v>
      </c>
      <c r="I21" s="16">
        <v>26.605510972306099</v>
      </c>
      <c r="J21" s="16">
        <v>25.793745040893601</v>
      </c>
      <c r="K21" s="17">
        <v>16.307765960693398</v>
      </c>
      <c r="L21" s="3" t="s">
        <v>11</v>
      </c>
      <c r="M21">
        <v>40.5</v>
      </c>
      <c r="N21" s="1">
        <f t="shared" si="4"/>
        <v>13.0276183167204</v>
      </c>
      <c r="O21" s="1">
        <f t="shared" si="5"/>
        <v>10.941864484203599</v>
      </c>
      <c r="P21" s="1">
        <f t="shared" si="6"/>
        <v>12.9350772432154</v>
      </c>
      <c r="Q21" s="1">
        <f t="shared" si="7"/>
        <v>13.099545551673199</v>
      </c>
      <c r="R21" s="1">
        <f t="shared" si="8"/>
        <v>22.895810542224599</v>
      </c>
      <c r="S21" s="1">
        <f t="shared" si="9"/>
        <v>16.439641603710999</v>
      </c>
      <c r="T21" s="1">
        <f t="shared" si="10"/>
        <v>13.894489027693901</v>
      </c>
      <c r="U21" s="1">
        <f t="shared" si="11"/>
        <v>14.706254959106399</v>
      </c>
      <c r="V21" s="1">
        <f t="shared" si="12"/>
        <v>24.192234039306602</v>
      </c>
      <c r="W21" s="13">
        <f t="shared" si="13"/>
        <v>10.941864484203599</v>
      </c>
      <c r="X21" s="8" t="str">
        <f t="shared" si="14"/>
        <v/>
      </c>
      <c r="Y21" s="9">
        <f t="shared" si="15"/>
        <v>1</v>
      </c>
      <c r="Z21" s="9" t="str">
        <f t="shared" si="16"/>
        <v/>
      </c>
      <c r="AA21" s="9" t="str">
        <f t="shared" si="17"/>
        <v/>
      </c>
      <c r="AB21" s="9" t="str">
        <f t="shared" si="18"/>
        <v/>
      </c>
      <c r="AC21" s="9" t="str">
        <f t="shared" si="19"/>
        <v/>
      </c>
      <c r="AD21" s="9" t="str">
        <f t="shared" si="20"/>
        <v/>
      </c>
      <c r="AE21" s="9" t="str">
        <f t="shared" si="21"/>
        <v/>
      </c>
      <c r="AF21" s="9" t="str">
        <f t="shared" si="22"/>
        <v/>
      </c>
      <c r="AG21" s="15" t="str">
        <f t="shared" si="23"/>
        <v/>
      </c>
      <c r="AH21" s="16" t="str">
        <f t="shared" si="23"/>
        <v/>
      </c>
      <c r="AI21" s="16" t="str">
        <f t="shared" si="23"/>
        <v/>
      </c>
      <c r="AJ21" s="16" t="str">
        <f t="shared" si="23"/>
        <v/>
      </c>
      <c r="AK21" s="16" t="str">
        <f t="shared" si="23"/>
        <v/>
      </c>
      <c r="AL21" s="16" t="str">
        <f t="shared" si="23"/>
        <v/>
      </c>
      <c r="AM21" s="16" t="str">
        <f t="shared" si="23"/>
        <v/>
      </c>
      <c r="AN21" s="16" t="str">
        <f t="shared" si="23"/>
        <v/>
      </c>
      <c r="AO21" s="17" t="str">
        <f t="shared" si="23"/>
        <v/>
      </c>
      <c r="AP21" s="23" t="str">
        <f t="shared" si="24"/>
        <v/>
      </c>
      <c r="AQ21" s="22" t="str">
        <f t="shared" si="24"/>
        <v/>
      </c>
      <c r="AR21" s="22" t="str">
        <f t="shared" si="24"/>
        <v/>
      </c>
      <c r="AS21" s="22" t="str">
        <f t="shared" si="24"/>
        <v/>
      </c>
      <c r="AT21" s="22" t="str">
        <f t="shared" si="24"/>
        <v/>
      </c>
      <c r="AU21" s="22" t="str">
        <f t="shared" si="24"/>
        <v/>
      </c>
      <c r="AV21" s="22" t="str">
        <f t="shared" si="24"/>
        <v/>
      </c>
      <c r="AW21" s="22" t="str">
        <f t="shared" si="24"/>
        <v/>
      </c>
      <c r="AX21" s="24" t="str">
        <f t="shared" si="24"/>
        <v/>
      </c>
      <c r="AY21" s="23">
        <f t="shared" si="25"/>
        <v>1</v>
      </c>
      <c r="AZ21" s="22">
        <f t="shared" si="25"/>
        <v>1</v>
      </c>
      <c r="BA21" s="22">
        <f t="shared" si="25"/>
        <v>1</v>
      </c>
      <c r="BB21" s="22">
        <f t="shared" si="25"/>
        <v>1</v>
      </c>
      <c r="BC21" s="22" t="str">
        <f t="shared" si="25"/>
        <v/>
      </c>
      <c r="BD21" s="22" t="str">
        <f t="shared" si="25"/>
        <v/>
      </c>
      <c r="BE21" s="22">
        <f t="shared" si="25"/>
        <v>1</v>
      </c>
      <c r="BF21" s="22">
        <f t="shared" si="25"/>
        <v>1</v>
      </c>
      <c r="BG21" s="24" t="str">
        <f t="shared" si="25"/>
        <v/>
      </c>
      <c r="BH21" s="22" t="str">
        <f t="shared" si="26"/>
        <v>pls</v>
      </c>
    </row>
    <row r="22" spans="1:60" x14ac:dyDescent="0.25">
      <c r="A22" t="s">
        <v>33</v>
      </c>
      <c r="B22" t="str">
        <f t="shared" si="3"/>
        <v>MARS</v>
      </c>
      <c r="C22" s="15">
        <v>39.5808023710226</v>
      </c>
      <c r="D22" s="16">
        <v>40.490137409628403</v>
      </c>
      <c r="E22" s="16">
        <v>39.626657539894602</v>
      </c>
      <c r="F22" s="16">
        <v>45.388956530674399</v>
      </c>
      <c r="G22" s="16">
        <v>33.851251311248198</v>
      </c>
      <c r="H22" s="16">
        <v>42.531297255173001</v>
      </c>
      <c r="I22" s="16">
        <v>41.477911158815097</v>
      </c>
      <c r="J22" s="16">
        <v>42.974216461181598</v>
      </c>
      <c r="K22" s="17">
        <v>36.9115600585938</v>
      </c>
      <c r="L22" s="3" t="s">
        <v>11</v>
      </c>
      <c r="M22">
        <v>55</v>
      </c>
      <c r="N22" s="1">
        <f t="shared" si="4"/>
        <v>15.4191976289774</v>
      </c>
      <c r="O22" s="1">
        <f t="shared" si="5"/>
        <v>14.509862590371597</v>
      </c>
      <c r="P22" s="1">
        <f t="shared" si="6"/>
        <v>15.373342460105398</v>
      </c>
      <c r="Q22" s="1">
        <f t="shared" si="7"/>
        <v>9.6110434693256011</v>
      </c>
      <c r="R22" s="1">
        <f t="shared" si="8"/>
        <v>21.148748688751802</v>
      </c>
      <c r="S22" s="1">
        <f t="shared" si="9"/>
        <v>12.468702744826999</v>
      </c>
      <c r="T22" s="1">
        <f t="shared" si="10"/>
        <v>13.522088841184903</v>
      </c>
      <c r="U22" s="1">
        <f t="shared" si="11"/>
        <v>12.025783538818402</v>
      </c>
      <c r="V22" s="1">
        <f>IF(L22="Running",ABS(M22-K22),"")</f>
        <v>18.0884399414062</v>
      </c>
      <c r="W22" s="13">
        <f t="shared" si="13"/>
        <v>9.6110434693256011</v>
      </c>
      <c r="X22" s="8" t="str">
        <f t="shared" si="14"/>
        <v/>
      </c>
      <c r="Y22" s="9" t="str">
        <f t="shared" si="15"/>
        <v/>
      </c>
      <c r="Z22" s="9" t="str">
        <f t="shared" si="16"/>
        <v/>
      </c>
      <c r="AA22" s="9">
        <f t="shared" si="17"/>
        <v>1</v>
      </c>
      <c r="AB22" s="9" t="str">
        <f t="shared" si="18"/>
        <v/>
      </c>
      <c r="AC22" s="9" t="str">
        <f t="shared" si="19"/>
        <v/>
      </c>
      <c r="AD22" s="9" t="str">
        <f t="shared" si="20"/>
        <v/>
      </c>
      <c r="AE22" s="9" t="str">
        <f t="shared" si="21"/>
        <v/>
      </c>
      <c r="AF22" s="9" t="str">
        <f t="shared" si="22"/>
        <v/>
      </c>
      <c r="AG22" s="15" t="str">
        <f t="shared" si="23"/>
        <v/>
      </c>
      <c r="AH22" s="16" t="str">
        <f t="shared" si="23"/>
        <v/>
      </c>
      <c r="AI22" s="16" t="str">
        <f t="shared" si="23"/>
        <v/>
      </c>
      <c r="AJ22" s="16" t="str">
        <f t="shared" si="23"/>
        <v/>
      </c>
      <c r="AK22" s="16" t="str">
        <f t="shared" si="23"/>
        <v/>
      </c>
      <c r="AL22" s="16" t="str">
        <f t="shared" si="23"/>
        <v/>
      </c>
      <c r="AM22" s="16" t="str">
        <f t="shared" si="23"/>
        <v/>
      </c>
      <c r="AN22" s="16" t="str">
        <f t="shared" si="23"/>
        <v/>
      </c>
      <c r="AO22" s="17" t="str">
        <f t="shared" si="23"/>
        <v/>
      </c>
      <c r="AP22" s="23" t="str">
        <f t="shared" si="24"/>
        <v/>
      </c>
      <c r="AQ22" s="22" t="str">
        <f t="shared" si="24"/>
        <v/>
      </c>
      <c r="AR22" s="22" t="str">
        <f t="shared" si="24"/>
        <v/>
      </c>
      <c r="AS22" s="22">
        <f t="shared" si="24"/>
        <v>1</v>
      </c>
      <c r="AT22" s="22" t="str">
        <f t="shared" si="24"/>
        <v/>
      </c>
      <c r="AU22" s="22" t="str">
        <f t="shared" si="24"/>
        <v/>
      </c>
      <c r="AV22" s="22" t="str">
        <f t="shared" si="24"/>
        <v/>
      </c>
      <c r="AW22" s="22" t="str">
        <f t="shared" si="24"/>
        <v/>
      </c>
      <c r="AX22" s="24" t="str">
        <f t="shared" si="24"/>
        <v/>
      </c>
      <c r="AY22" s="23" t="str">
        <f t="shared" si="25"/>
        <v/>
      </c>
      <c r="AZ22" s="22">
        <f t="shared" si="25"/>
        <v>1</v>
      </c>
      <c r="BA22" s="22" t="str">
        <f t="shared" si="25"/>
        <v/>
      </c>
      <c r="BB22" s="22">
        <f t="shared" si="25"/>
        <v>1</v>
      </c>
      <c r="BC22" s="22" t="str">
        <f t="shared" si="25"/>
        <v/>
      </c>
      <c r="BD22" s="22">
        <f t="shared" si="25"/>
        <v>1</v>
      </c>
      <c r="BE22" s="22">
        <f t="shared" si="25"/>
        <v>1</v>
      </c>
      <c r="BF22" s="22">
        <f t="shared" si="25"/>
        <v>1</v>
      </c>
      <c r="BG22" s="24" t="str">
        <f t="shared" si="25"/>
        <v/>
      </c>
      <c r="BH22" s="22" t="str">
        <f t="shared" si="26"/>
        <v>MARS</v>
      </c>
    </row>
    <row r="23" spans="1:60" x14ac:dyDescent="0.25">
      <c r="A23" t="s">
        <v>34</v>
      </c>
      <c r="B23" t="str">
        <f t="shared" si="3"/>
        <v>svm</v>
      </c>
      <c r="C23" s="15">
        <v>28.583988017227401</v>
      </c>
      <c r="D23" s="16">
        <v>29.336947256180601</v>
      </c>
      <c r="E23" s="16">
        <v>28.559986130900999</v>
      </c>
      <c r="F23" s="16">
        <v>26.493968325537001</v>
      </c>
      <c r="G23" s="16">
        <v>34.521428265887003</v>
      </c>
      <c r="H23" s="16">
        <v>28.496865519431299</v>
      </c>
      <c r="I23" s="16">
        <v>27.381243758306798</v>
      </c>
      <c r="J23" s="16">
        <v>24.877244949340799</v>
      </c>
      <c r="K23" s="17">
        <v>25.271612167358398</v>
      </c>
      <c r="L23" s="3" t="s">
        <v>11</v>
      </c>
      <c r="M23">
        <v>74.5</v>
      </c>
      <c r="N23" s="1">
        <f t="shared" si="4"/>
        <v>45.916011982772602</v>
      </c>
      <c r="O23" s="1">
        <f t="shared" si="5"/>
        <v>45.163052743819399</v>
      </c>
      <c r="P23" s="1">
        <f t="shared" si="6"/>
        <v>45.940013869099005</v>
      </c>
      <c r="Q23" s="1">
        <f t="shared" si="7"/>
        <v>48.006031674463003</v>
      </c>
      <c r="R23" s="1">
        <f t="shared" si="8"/>
        <v>39.978571734112997</v>
      </c>
      <c r="S23" s="1">
        <f t="shared" si="9"/>
        <v>46.003134480568704</v>
      </c>
      <c r="T23" s="1">
        <f t="shared" si="10"/>
        <v>47.118756241693205</v>
      </c>
      <c r="U23" s="1">
        <f t="shared" si="11"/>
        <v>49.622755050659201</v>
      </c>
      <c r="V23" s="1">
        <f t="shared" si="12"/>
        <v>49.228387832641602</v>
      </c>
      <c r="W23" s="13">
        <f t="shared" si="13"/>
        <v>39.978571734112997</v>
      </c>
      <c r="X23" s="8" t="str">
        <f t="shared" si="14"/>
        <v/>
      </c>
      <c r="Y23" s="9" t="str">
        <f t="shared" si="15"/>
        <v/>
      </c>
      <c r="Z23" s="9" t="str">
        <f t="shared" si="16"/>
        <v/>
      </c>
      <c r="AA23" s="9" t="str">
        <f t="shared" si="17"/>
        <v/>
      </c>
      <c r="AB23" s="9">
        <f t="shared" si="18"/>
        <v>1</v>
      </c>
      <c r="AC23" s="9" t="str">
        <f t="shared" si="19"/>
        <v/>
      </c>
      <c r="AD23" s="9" t="str">
        <f t="shared" si="20"/>
        <v/>
      </c>
      <c r="AE23" s="9" t="str">
        <f t="shared" si="21"/>
        <v/>
      </c>
      <c r="AF23" s="9" t="str">
        <f t="shared" si="22"/>
        <v/>
      </c>
      <c r="AG23" s="15" t="str">
        <f t="shared" si="23"/>
        <v/>
      </c>
      <c r="AH23" s="16" t="str">
        <f t="shared" si="23"/>
        <v/>
      </c>
      <c r="AI23" s="16" t="str">
        <f t="shared" si="23"/>
        <v/>
      </c>
      <c r="AJ23" s="16" t="str">
        <f t="shared" si="23"/>
        <v/>
      </c>
      <c r="AK23" s="16" t="str">
        <f t="shared" si="23"/>
        <v/>
      </c>
      <c r="AL23" s="16" t="str">
        <f t="shared" si="23"/>
        <v/>
      </c>
      <c r="AM23" s="16" t="str">
        <f t="shared" si="23"/>
        <v/>
      </c>
      <c r="AN23" s="16" t="str">
        <f t="shared" si="23"/>
        <v/>
      </c>
      <c r="AO23" s="17" t="str">
        <f t="shared" si="23"/>
        <v/>
      </c>
      <c r="AP23" s="23" t="str">
        <f t="shared" si="24"/>
        <v/>
      </c>
      <c r="AQ23" s="22" t="str">
        <f t="shared" si="24"/>
        <v/>
      </c>
      <c r="AR23" s="22" t="str">
        <f t="shared" si="24"/>
        <v/>
      </c>
      <c r="AS23" s="22" t="str">
        <f t="shared" si="24"/>
        <v/>
      </c>
      <c r="AT23" s="22" t="str">
        <f t="shared" si="24"/>
        <v/>
      </c>
      <c r="AU23" s="22" t="str">
        <f t="shared" si="24"/>
        <v/>
      </c>
      <c r="AV23" s="22" t="str">
        <f t="shared" si="24"/>
        <v/>
      </c>
      <c r="AW23" s="22" t="str">
        <f t="shared" si="24"/>
        <v/>
      </c>
      <c r="AX23" s="24" t="str">
        <f t="shared" si="24"/>
        <v/>
      </c>
      <c r="AY23" s="23" t="str">
        <f t="shared" si="25"/>
        <v/>
      </c>
      <c r="AZ23" s="22" t="str">
        <f t="shared" si="25"/>
        <v/>
      </c>
      <c r="BA23" s="22" t="str">
        <f t="shared" si="25"/>
        <v/>
      </c>
      <c r="BB23" s="22" t="str">
        <f t="shared" si="25"/>
        <v/>
      </c>
      <c r="BC23" s="22" t="str">
        <f t="shared" si="25"/>
        <v/>
      </c>
      <c r="BD23" s="22" t="str">
        <f t="shared" si="25"/>
        <v/>
      </c>
      <c r="BE23" s="22" t="str">
        <f t="shared" si="25"/>
        <v/>
      </c>
      <c r="BF23" s="22" t="str">
        <f t="shared" si="25"/>
        <v/>
      </c>
      <c r="BG23" s="24" t="str">
        <f t="shared" si="25"/>
        <v/>
      </c>
      <c r="BH23" s="22" t="str">
        <f t="shared" si="26"/>
        <v>svm</v>
      </c>
    </row>
    <row r="24" spans="1:60" x14ac:dyDescent="0.25">
      <c r="A24" t="s">
        <v>35</v>
      </c>
      <c r="B24" t="str">
        <f t="shared" si="3"/>
        <v>rf</v>
      </c>
      <c r="C24" s="15">
        <v>87.617024424747598</v>
      </c>
      <c r="D24" s="16">
        <v>86.673850995603999</v>
      </c>
      <c r="E24" s="16">
        <v>86.173715494402103</v>
      </c>
      <c r="F24" s="16">
        <v>49.619225103693303</v>
      </c>
      <c r="G24" s="16">
        <v>82.872676796705505</v>
      </c>
      <c r="H24" s="16">
        <v>32.178255017601899</v>
      </c>
      <c r="I24" s="16">
        <v>40.158902152950702</v>
      </c>
      <c r="J24" s="16">
        <v>48.266746520996101</v>
      </c>
      <c r="K24" s="17">
        <v>59.342281341552699</v>
      </c>
      <c r="L24" s="3" t="s">
        <v>11</v>
      </c>
      <c r="M24">
        <v>30.5</v>
      </c>
      <c r="N24" s="1">
        <f t="shared" si="4"/>
        <v>57.117024424747598</v>
      </c>
      <c r="O24" s="1">
        <f t="shared" si="5"/>
        <v>56.173850995603999</v>
      </c>
      <c r="P24" s="1">
        <f t="shared" si="6"/>
        <v>55.673715494402103</v>
      </c>
      <c r="Q24" s="1">
        <f t="shared" si="7"/>
        <v>19.119225103693303</v>
      </c>
      <c r="R24" s="1">
        <f t="shared" si="8"/>
        <v>52.372676796705505</v>
      </c>
      <c r="S24" s="1">
        <f t="shared" si="9"/>
        <v>1.6782550176018987</v>
      </c>
      <c r="T24" s="1">
        <f t="shared" si="10"/>
        <v>9.6589021529507022</v>
      </c>
      <c r="U24" s="1">
        <f t="shared" si="11"/>
        <v>17.766746520996101</v>
      </c>
      <c r="V24" s="1">
        <f t="shared" si="12"/>
        <v>28.842281341552699</v>
      </c>
      <c r="W24" s="13">
        <f t="shared" si="13"/>
        <v>1.6782550176018987</v>
      </c>
      <c r="X24" s="8" t="str">
        <f t="shared" si="14"/>
        <v/>
      </c>
      <c r="Y24" s="9" t="str">
        <f t="shared" si="15"/>
        <v/>
      </c>
      <c r="Z24" s="9" t="str">
        <f t="shared" si="16"/>
        <v/>
      </c>
      <c r="AA24" s="9" t="str">
        <f t="shared" si="17"/>
        <v/>
      </c>
      <c r="AB24" s="9" t="str">
        <f t="shared" si="18"/>
        <v/>
      </c>
      <c r="AC24" s="9">
        <f t="shared" si="19"/>
        <v>1</v>
      </c>
      <c r="AD24" s="9" t="str">
        <f t="shared" si="20"/>
        <v/>
      </c>
      <c r="AE24" s="9" t="str">
        <f t="shared" si="21"/>
        <v/>
      </c>
      <c r="AF24" s="9" t="str">
        <f t="shared" si="22"/>
        <v/>
      </c>
      <c r="AG24" s="15" t="str">
        <f t="shared" si="23"/>
        <v/>
      </c>
      <c r="AH24" s="16" t="str">
        <f t="shared" si="23"/>
        <v/>
      </c>
      <c r="AI24" s="16" t="str">
        <f t="shared" si="23"/>
        <v/>
      </c>
      <c r="AJ24" s="16" t="str">
        <f t="shared" si="23"/>
        <v/>
      </c>
      <c r="AK24" s="16" t="str">
        <f t="shared" si="23"/>
        <v/>
      </c>
      <c r="AL24" s="16">
        <f t="shared" si="23"/>
        <v>1</v>
      </c>
      <c r="AM24" s="16" t="str">
        <f t="shared" si="23"/>
        <v/>
      </c>
      <c r="AN24" s="16" t="str">
        <f t="shared" si="23"/>
        <v/>
      </c>
      <c r="AO24" s="17" t="str">
        <f t="shared" si="23"/>
        <v/>
      </c>
      <c r="AP24" s="23" t="str">
        <f t="shared" si="24"/>
        <v/>
      </c>
      <c r="AQ24" s="22" t="str">
        <f t="shared" si="24"/>
        <v/>
      </c>
      <c r="AR24" s="22" t="str">
        <f t="shared" si="24"/>
        <v/>
      </c>
      <c r="AS24" s="22" t="str">
        <f t="shared" si="24"/>
        <v/>
      </c>
      <c r="AT24" s="22" t="str">
        <f t="shared" si="24"/>
        <v/>
      </c>
      <c r="AU24" s="22">
        <f t="shared" si="24"/>
        <v>1</v>
      </c>
      <c r="AV24" s="22">
        <f t="shared" si="24"/>
        <v>1</v>
      </c>
      <c r="AW24" s="22" t="str">
        <f t="shared" si="24"/>
        <v/>
      </c>
      <c r="AX24" s="24" t="str">
        <f t="shared" si="24"/>
        <v/>
      </c>
      <c r="AY24" s="23" t="str">
        <f t="shared" si="25"/>
        <v/>
      </c>
      <c r="AZ24" s="22" t="str">
        <f t="shared" si="25"/>
        <v/>
      </c>
      <c r="BA24" s="22" t="str">
        <f t="shared" si="25"/>
        <v/>
      </c>
      <c r="BB24" s="22" t="str">
        <f t="shared" si="25"/>
        <v/>
      </c>
      <c r="BC24" s="22" t="str">
        <f t="shared" si="25"/>
        <v/>
      </c>
      <c r="BD24" s="22">
        <f t="shared" si="25"/>
        <v>1</v>
      </c>
      <c r="BE24" s="22">
        <f t="shared" si="25"/>
        <v>1</v>
      </c>
      <c r="BF24" s="22" t="str">
        <f t="shared" si="25"/>
        <v/>
      </c>
      <c r="BG24" s="24" t="str">
        <f t="shared" si="25"/>
        <v/>
      </c>
      <c r="BH24" s="22" t="str">
        <f t="shared" si="26"/>
        <v>rf</v>
      </c>
    </row>
    <row r="25" spans="1:60" x14ac:dyDescent="0.25">
      <c r="A25" t="s">
        <v>36</v>
      </c>
      <c r="B25" t="str">
        <f t="shared" si="3"/>
        <v>svm</v>
      </c>
      <c r="C25" s="15">
        <v>45.1504531309985</v>
      </c>
      <c r="D25" s="16">
        <v>46.192920953454397</v>
      </c>
      <c r="E25" s="16">
        <v>45.1517673341502</v>
      </c>
      <c r="F25" s="16">
        <v>45.691118571604299</v>
      </c>
      <c r="G25" s="16">
        <v>50.018418204811503</v>
      </c>
      <c r="H25" s="16">
        <v>45.449041325053898</v>
      </c>
      <c r="I25" s="16">
        <v>45.301314758468898</v>
      </c>
      <c r="J25" s="16">
        <v>44.566215515136697</v>
      </c>
      <c r="K25" s="17">
        <v>34.073898315429702</v>
      </c>
      <c r="L25" s="3" t="s">
        <v>11</v>
      </c>
      <c r="M25">
        <v>57.25</v>
      </c>
      <c r="N25" s="1">
        <f t="shared" si="4"/>
        <v>12.0995468690015</v>
      </c>
      <c r="O25" s="1">
        <f t="shared" si="5"/>
        <v>11.057079046545603</v>
      </c>
      <c r="P25" s="1">
        <f t="shared" si="6"/>
        <v>12.0982326658498</v>
      </c>
      <c r="Q25" s="1">
        <f t="shared" si="7"/>
        <v>11.558881428395701</v>
      </c>
      <c r="R25" s="1">
        <f t="shared" si="8"/>
        <v>7.2315817951884966</v>
      </c>
      <c r="S25" s="1">
        <f t="shared" si="9"/>
        <v>11.800958674946102</v>
      </c>
      <c r="T25" s="1">
        <f t="shared" si="10"/>
        <v>11.948685241531102</v>
      </c>
      <c r="U25" s="1">
        <f t="shared" si="11"/>
        <v>12.683784484863303</v>
      </c>
      <c r="V25" s="1">
        <f t="shared" si="12"/>
        <v>23.176101684570298</v>
      </c>
      <c r="W25" s="13">
        <f t="shared" si="13"/>
        <v>7.2315817951884966</v>
      </c>
      <c r="X25" s="8" t="str">
        <f t="shared" si="14"/>
        <v/>
      </c>
      <c r="Y25" s="9" t="str">
        <f t="shared" si="15"/>
        <v/>
      </c>
      <c r="Z25" s="9" t="str">
        <f t="shared" si="16"/>
        <v/>
      </c>
      <c r="AA25" s="9" t="str">
        <f t="shared" si="17"/>
        <v/>
      </c>
      <c r="AB25" s="9">
        <f t="shared" si="18"/>
        <v>1</v>
      </c>
      <c r="AC25" s="9" t="str">
        <f t="shared" si="19"/>
        <v/>
      </c>
      <c r="AD25" s="9" t="str">
        <f t="shared" si="20"/>
        <v/>
      </c>
      <c r="AE25" s="9" t="str">
        <f t="shared" si="21"/>
        <v/>
      </c>
      <c r="AF25" s="9" t="str">
        <f t="shared" si="22"/>
        <v/>
      </c>
      <c r="AG25" s="15" t="str">
        <f t="shared" si="23"/>
        <v/>
      </c>
      <c r="AH25" s="16" t="str">
        <f t="shared" si="23"/>
        <v/>
      </c>
      <c r="AI25" s="16" t="str">
        <f t="shared" si="23"/>
        <v/>
      </c>
      <c r="AJ25" s="16" t="str">
        <f t="shared" si="23"/>
        <v/>
      </c>
      <c r="AK25" s="16" t="str">
        <f t="shared" si="23"/>
        <v/>
      </c>
      <c r="AL25" s="16" t="str">
        <f t="shared" si="23"/>
        <v/>
      </c>
      <c r="AM25" s="16" t="str">
        <f t="shared" si="23"/>
        <v/>
      </c>
      <c r="AN25" s="16" t="str">
        <f t="shared" si="23"/>
        <v/>
      </c>
      <c r="AO25" s="17" t="str">
        <f t="shared" si="23"/>
        <v/>
      </c>
      <c r="AP25" s="23" t="str">
        <f t="shared" si="24"/>
        <v/>
      </c>
      <c r="AQ25" s="22" t="str">
        <f t="shared" si="24"/>
        <v/>
      </c>
      <c r="AR25" s="22" t="str">
        <f t="shared" si="24"/>
        <v/>
      </c>
      <c r="AS25" s="22" t="str">
        <f t="shared" si="24"/>
        <v/>
      </c>
      <c r="AT25" s="22">
        <f t="shared" si="24"/>
        <v>1</v>
      </c>
      <c r="AU25" s="22" t="str">
        <f t="shared" si="24"/>
        <v/>
      </c>
      <c r="AV25" s="22" t="str">
        <f t="shared" si="24"/>
        <v/>
      </c>
      <c r="AW25" s="22" t="str">
        <f t="shared" si="24"/>
        <v/>
      </c>
      <c r="AX25" s="24" t="str">
        <f t="shared" si="24"/>
        <v/>
      </c>
      <c r="AY25" s="23">
        <f t="shared" si="25"/>
        <v>1</v>
      </c>
      <c r="AZ25" s="22">
        <f t="shared" si="25"/>
        <v>1</v>
      </c>
      <c r="BA25" s="22">
        <f t="shared" si="25"/>
        <v>1</v>
      </c>
      <c r="BB25" s="22">
        <f t="shared" si="25"/>
        <v>1</v>
      </c>
      <c r="BC25" s="22">
        <f t="shared" si="25"/>
        <v>1</v>
      </c>
      <c r="BD25" s="22">
        <f t="shared" si="25"/>
        <v>1</v>
      </c>
      <c r="BE25" s="22">
        <f t="shared" si="25"/>
        <v>1</v>
      </c>
      <c r="BF25" s="22">
        <f t="shared" si="25"/>
        <v>1</v>
      </c>
      <c r="BG25" s="24" t="str">
        <f t="shared" si="25"/>
        <v/>
      </c>
      <c r="BH25" s="22" t="str">
        <f t="shared" si="26"/>
        <v>svm</v>
      </c>
    </row>
    <row r="26" spans="1:60" x14ac:dyDescent="0.25">
      <c r="A26" t="s">
        <v>37</v>
      </c>
      <c r="B26" t="str">
        <f t="shared" si="3"/>
        <v>Keras</v>
      </c>
      <c r="C26" s="15">
        <v>75.158642947947797</v>
      </c>
      <c r="D26" s="16">
        <v>75.874798294667798</v>
      </c>
      <c r="E26" s="16">
        <v>75.172052686559397</v>
      </c>
      <c r="F26" s="16">
        <v>73.470786472451607</v>
      </c>
      <c r="G26" s="16">
        <v>59.218136284949097</v>
      </c>
      <c r="H26" s="16">
        <v>64.379936744441196</v>
      </c>
      <c r="I26" s="16">
        <v>69.251643262259293</v>
      </c>
      <c r="J26" s="16">
        <v>67.386947631835895</v>
      </c>
      <c r="K26" s="17">
        <v>32.666370391845703</v>
      </c>
      <c r="L26" s="3" t="s">
        <v>11</v>
      </c>
      <c r="M26">
        <v>33</v>
      </c>
      <c r="N26" s="1">
        <f t="shared" si="4"/>
        <v>42.158642947947797</v>
      </c>
      <c r="O26" s="1">
        <f t="shared" si="5"/>
        <v>42.874798294667798</v>
      </c>
      <c r="P26" s="1">
        <f t="shared" si="6"/>
        <v>42.172052686559397</v>
      </c>
      <c r="Q26" s="1">
        <f t="shared" si="7"/>
        <v>40.470786472451607</v>
      </c>
      <c r="R26" s="1">
        <f t="shared" si="8"/>
        <v>26.218136284949097</v>
      </c>
      <c r="S26" s="1">
        <f t="shared" si="9"/>
        <v>31.379936744441196</v>
      </c>
      <c r="T26" s="1">
        <f t="shared" si="10"/>
        <v>36.251643262259293</v>
      </c>
      <c r="U26" s="1">
        <f t="shared" si="11"/>
        <v>34.386947631835895</v>
      </c>
      <c r="V26" s="1">
        <f t="shared" si="12"/>
        <v>0.33362960815429688</v>
      </c>
      <c r="W26" s="13">
        <f t="shared" si="13"/>
        <v>0.33362960815429688</v>
      </c>
      <c r="X26" s="8" t="str">
        <f t="shared" si="14"/>
        <v/>
      </c>
      <c r="Y26" s="9" t="str">
        <f t="shared" si="15"/>
        <v/>
      </c>
      <c r="Z26" s="9" t="str">
        <f t="shared" si="16"/>
        <v/>
      </c>
      <c r="AA26" s="9" t="str">
        <f t="shared" si="17"/>
        <v/>
      </c>
      <c r="AB26" s="9" t="str">
        <f t="shared" si="18"/>
        <v/>
      </c>
      <c r="AC26" s="9" t="str">
        <f t="shared" si="19"/>
        <v/>
      </c>
      <c r="AD26" s="9" t="str">
        <f t="shared" si="20"/>
        <v/>
      </c>
      <c r="AE26" s="9" t="str">
        <f t="shared" si="21"/>
        <v/>
      </c>
      <c r="AF26" s="9">
        <f t="shared" si="22"/>
        <v>1</v>
      </c>
      <c r="AG26" s="15" t="str">
        <f t="shared" si="23"/>
        <v/>
      </c>
      <c r="AH26" s="16" t="str">
        <f t="shared" si="23"/>
        <v/>
      </c>
      <c r="AI26" s="16" t="str">
        <f t="shared" si="23"/>
        <v/>
      </c>
      <c r="AJ26" s="16" t="str">
        <f t="shared" si="23"/>
        <v/>
      </c>
      <c r="AK26" s="16" t="str">
        <f t="shared" si="23"/>
        <v/>
      </c>
      <c r="AL26" s="16" t="str">
        <f t="shared" si="23"/>
        <v/>
      </c>
      <c r="AM26" s="16" t="str">
        <f t="shared" si="23"/>
        <v/>
      </c>
      <c r="AN26" s="16" t="str">
        <f t="shared" si="23"/>
        <v/>
      </c>
      <c r="AO26" s="17">
        <f t="shared" si="23"/>
        <v>1</v>
      </c>
      <c r="AP26" s="23" t="str">
        <f t="shared" si="24"/>
        <v/>
      </c>
      <c r="AQ26" s="22" t="str">
        <f t="shared" si="24"/>
        <v/>
      </c>
      <c r="AR26" s="22" t="str">
        <f t="shared" si="24"/>
        <v/>
      </c>
      <c r="AS26" s="22" t="str">
        <f t="shared" si="24"/>
        <v/>
      </c>
      <c r="AT26" s="22" t="str">
        <f t="shared" si="24"/>
        <v/>
      </c>
      <c r="AU26" s="22" t="str">
        <f t="shared" si="24"/>
        <v/>
      </c>
      <c r="AV26" s="22" t="str">
        <f t="shared" si="24"/>
        <v/>
      </c>
      <c r="AW26" s="22" t="str">
        <f t="shared" si="24"/>
        <v/>
      </c>
      <c r="AX26" s="24">
        <f t="shared" si="24"/>
        <v>1</v>
      </c>
      <c r="AY26" s="23" t="str">
        <f t="shared" si="25"/>
        <v/>
      </c>
      <c r="AZ26" s="22" t="str">
        <f t="shared" si="25"/>
        <v/>
      </c>
      <c r="BA26" s="22" t="str">
        <f t="shared" si="25"/>
        <v/>
      </c>
      <c r="BB26" s="22" t="str">
        <f t="shared" si="25"/>
        <v/>
      </c>
      <c r="BC26" s="22" t="str">
        <f t="shared" si="25"/>
        <v/>
      </c>
      <c r="BD26" s="22" t="str">
        <f t="shared" si="25"/>
        <v/>
      </c>
      <c r="BE26" s="22" t="str">
        <f t="shared" si="25"/>
        <v/>
      </c>
      <c r="BF26" s="22" t="str">
        <f t="shared" si="25"/>
        <v/>
      </c>
      <c r="BG26" s="24">
        <f t="shared" si="25"/>
        <v>1</v>
      </c>
      <c r="BH26" s="22" t="str">
        <f t="shared" si="26"/>
        <v>Keras</v>
      </c>
    </row>
    <row r="27" spans="1:60" x14ac:dyDescent="0.25">
      <c r="A27" t="s">
        <v>38</v>
      </c>
      <c r="B27" t="str">
        <f t="shared" si="3"/>
        <v>Keras</v>
      </c>
      <c r="C27" s="15">
        <v>45.471944288467199</v>
      </c>
      <c r="D27" s="16">
        <v>45.7777431567104</v>
      </c>
      <c r="E27" s="16">
        <v>45.560895296350203</v>
      </c>
      <c r="F27" s="16">
        <v>56.735940505849001</v>
      </c>
      <c r="G27" s="16">
        <v>33.768539213810598</v>
      </c>
      <c r="H27" s="16">
        <v>53.715875407475501</v>
      </c>
      <c r="I27" s="16">
        <v>64.315344907084096</v>
      </c>
      <c r="J27" s="16">
        <v>41.543144226074197</v>
      </c>
      <c r="K27" s="17">
        <v>30.828475952148398</v>
      </c>
      <c r="L27" s="3" t="s">
        <v>11</v>
      </c>
      <c r="M27">
        <v>7.5</v>
      </c>
      <c r="N27" s="1">
        <f t="shared" si="4"/>
        <v>37.971944288467199</v>
      </c>
      <c r="O27" s="1">
        <f t="shared" si="5"/>
        <v>38.2777431567104</v>
      </c>
      <c r="P27" s="1">
        <f t="shared" si="6"/>
        <v>38.060895296350203</v>
      </c>
      <c r="Q27" s="1">
        <f t="shared" si="7"/>
        <v>49.235940505849001</v>
      </c>
      <c r="R27" s="1">
        <f t="shared" si="8"/>
        <v>26.268539213810598</v>
      </c>
      <c r="S27" s="1">
        <f t="shared" si="9"/>
        <v>46.215875407475501</v>
      </c>
      <c r="T27" s="1">
        <f t="shared" si="10"/>
        <v>56.815344907084096</v>
      </c>
      <c r="U27" s="1">
        <f t="shared" si="11"/>
        <v>34.043144226074197</v>
      </c>
      <c r="V27" s="1">
        <f t="shared" si="12"/>
        <v>23.328475952148398</v>
      </c>
      <c r="W27" s="13">
        <f t="shared" si="13"/>
        <v>23.328475952148398</v>
      </c>
      <c r="X27" s="8" t="str">
        <f t="shared" si="14"/>
        <v/>
      </c>
      <c r="Y27" s="9" t="str">
        <f t="shared" si="15"/>
        <v/>
      </c>
      <c r="Z27" s="9" t="str">
        <f t="shared" si="16"/>
        <v/>
      </c>
      <c r="AA27" s="9" t="str">
        <f t="shared" si="17"/>
        <v/>
      </c>
      <c r="AB27" s="9" t="str">
        <f t="shared" si="18"/>
        <v/>
      </c>
      <c r="AC27" s="9" t="str">
        <f t="shared" si="19"/>
        <v/>
      </c>
      <c r="AD27" s="9" t="str">
        <f t="shared" si="20"/>
        <v/>
      </c>
      <c r="AE27" s="9" t="str">
        <f t="shared" si="21"/>
        <v/>
      </c>
      <c r="AF27" s="9">
        <f t="shared" si="22"/>
        <v>1</v>
      </c>
      <c r="AG27" s="15" t="str">
        <f t="shared" si="23"/>
        <v/>
      </c>
      <c r="AH27" s="16" t="str">
        <f t="shared" si="23"/>
        <v/>
      </c>
      <c r="AI27" s="16" t="str">
        <f t="shared" si="23"/>
        <v/>
      </c>
      <c r="AJ27" s="16" t="str">
        <f t="shared" si="23"/>
        <v/>
      </c>
      <c r="AK27" s="16" t="str">
        <f t="shared" si="23"/>
        <v/>
      </c>
      <c r="AL27" s="16" t="str">
        <f t="shared" si="23"/>
        <v/>
      </c>
      <c r="AM27" s="16" t="str">
        <f t="shared" si="23"/>
        <v/>
      </c>
      <c r="AN27" s="16" t="str">
        <f t="shared" si="23"/>
        <v/>
      </c>
      <c r="AO27" s="17" t="str">
        <f t="shared" si="23"/>
        <v/>
      </c>
      <c r="AP27" s="23" t="str">
        <f t="shared" si="24"/>
        <v/>
      </c>
      <c r="AQ27" s="22" t="str">
        <f t="shared" si="24"/>
        <v/>
      </c>
      <c r="AR27" s="22" t="str">
        <f t="shared" si="24"/>
        <v/>
      </c>
      <c r="AS27" s="22" t="str">
        <f t="shared" si="24"/>
        <v/>
      </c>
      <c r="AT27" s="22" t="str">
        <f t="shared" si="24"/>
        <v/>
      </c>
      <c r="AU27" s="22" t="str">
        <f t="shared" si="24"/>
        <v/>
      </c>
      <c r="AV27" s="22" t="str">
        <f t="shared" si="24"/>
        <v/>
      </c>
      <c r="AW27" s="22" t="str">
        <f t="shared" si="24"/>
        <v/>
      </c>
      <c r="AX27" s="24" t="str">
        <f t="shared" si="24"/>
        <v/>
      </c>
      <c r="AY27" s="23" t="str">
        <f t="shared" si="25"/>
        <v/>
      </c>
      <c r="AZ27" s="22" t="str">
        <f t="shared" si="25"/>
        <v/>
      </c>
      <c r="BA27" s="22" t="str">
        <f t="shared" si="25"/>
        <v/>
      </c>
      <c r="BB27" s="22" t="str">
        <f t="shared" si="25"/>
        <v/>
      </c>
      <c r="BC27" s="22" t="str">
        <f t="shared" si="25"/>
        <v/>
      </c>
      <c r="BD27" s="22" t="str">
        <f t="shared" si="25"/>
        <v/>
      </c>
      <c r="BE27" s="22" t="str">
        <f t="shared" si="25"/>
        <v/>
      </c>
      <c r="BF27" s="22" t="str">
        <f t="shared" si="25"/>
        <v/>
      </c>
      <c r="BG27" s="24" t="str">
        <f t="shared" si="25"/>
        <v/>
      </c>
      <c r="BH27" s="22" t="str">
        <f t="shared" si="26"/>
        <v>Keras</v>
      </c>
    </row>
    <row r="28" spans="1:60" x14ac:dyDescent="0.25">
      <c r="A28" t="s">
        <v>39</v>
      </c>
      <c r="B28" t="str">
        <f t="shared" si="3"/>
        <v>MARS</v>
      </c>
      <c r="C28" s="15">
        <v>22.006408243089101</v>
      </c>
      <c r="D28" s="16">
        <v>22.725128098604198</v>
      </c>
      <c r="E28" s="16">
        <v>21.992737130963601</v>
      </c>
      <c r="F28" s="16">
        <v>28.306940571116499</v>
      </c>
      <c r="G28" s="16">
        <v>20.848047985514601</v>
      </c>
      <c r="H28" s="16">
        <v>21.0740401513001</v>
      </c>
      <c r="I28" s="16">
        <v>26.192188335706099</v>
      </c>
      <c r="J28" s="16">
        <v>26.7102451324463</v>
      </c>
      <c r="K28" s="17">
        <v>18.161617279052699</v>
      </c>
      <c r="L28" s="3" t="s">
        <v>11</v>
      </c>
      <c r="M28">
        <v>29</v>
      </c>
      <c r="N28" s="1">
        <f t="shared" si="4"/>
        <v>6.9935917569108987</v>
      </c>
      <c r="O28" s="1">
        <f t="shared" si="5"/>
        <v>6.2748719013958016</v>
      </c>
      <c r="P28" s="1">
        <f t="shared" si="6"/>
        <v>7.0072628690363992</v>
      </c>
      <c r="Q28" s="1">
        <f t="shared" si="7"/>
        <v>0.69305942888350103</v>
      </c>
      <c r="R28" s="1">
        <f t="shared" si="8"/>
        <v>8.1519520144853992</v>
      </c>
      <c r="S28" s="1">
        <f t="shared" si="9"/>
        <v>7.9259598486999003</v>
      </c>
      <c r="T28" s="1">
        <f t="shared" si="10"/>
        <v>2.8078116642939008</v>
      </c>
      <c r="U28" s="1">
        <f t="shared" si="11"/>
        <v>2.2897548675537003</v>
      </c>
      <c r="V28" s="1">
        <f t="shared" si="12"/>
        <v>10.838382720947301</v>
      </c>
      <c r="W28" s="13">
        <f t="shared" si="13"/>
        <v>0.69305942888350103</v>
      </c>
      <c r="X28" s="8" t="str">
        <f t="shared" si="14"/>
        <v/>
      </c>
      <c r="Y28" s="9" t="str">
        <f t="shared" si="15"/>
        <v/>
      </c>
      <c r="Z28" s="9" t="str">
        <f t="shared" si="16"/>
        <v/>
      </c>
      <c r="AA28" s="9">
        <f t="shared" si="17"/>
        <v>1</v>
      </c>
      <c r="AB28" s="9" t="str">
        <f t="shared" si="18"/>
        <v/>
      </c>
      <c r="AC28" s="9" t="str">
        <f t="shared" si="19"/>
        <v/>
      </c>
      <c r="AD28" s="9" t="str">
        <f t="shared" si="20"/>
        <v/>
      </c>
      <c r="AE28" s="9" t="str">
        <f t="shared" si="21"/>
        <v/>
      </c>
      <c r="AF28" s="9" t="str">
        <f t="shared" si="22"/>
        <v/>
      </c>
      <c r="AG28" s="15" t="str">
        <f t="shared" si="23"/>
        <v/>
      </c>
      <c r="AH28" s="16" t="str">
        <f t="shared" si="23"/>
        <v/>
      </c>
      <c r="AI28" s="16" t="str">
        <f t="shared" si="23"/>
        <v/>
      </c>
      <c r="AJ28" s="16">
        <f t="shared" si="23"/>
        <v>1</v>
      </c>
      <c r="AK28" s="16" t="str">
        <f t="shared" si="23"/>
        <v/>
      </c>
      <c r="AL28" s="16" t="str">
        <f t="shared" si="23"/>
        <v/>
      </c>
      <c r="AM28" s="16">
        <f t="shared" si="23"/>
        <v>1</v>
      </c>
      <c r="AN28" s="16">
        <f t="shared" si="23"/>
        <v>1</v>
      </c>
      <c r="AO28" s="17" t="str">
        <f t="shared" si="23"/>
        <v/>
      </c>
      <c r="AP28" s="23">
        <f t="shared" si="24"/>
        <v>1</v>
      </c>
      <c r="AQ28" s="22">
        <f t="shared" si="24"/>
        <v>1</v>
      </c>
      <c r="AR28" s="22">
        <f t="shared" si="24"/>
        <v>1</v>
      </c>
      <c r="AS28" s="22">
        <f t="shared" si="24"/>
        <v>1</v>
      </c>
      <c r="AT28" s="22">
        <f t="shared" si="24"/>
        <v>1</v>
      </c>
      <c r="AU28" s="22">
        <f t="shared" si="24"/>
        <v>1</v>
      </c>
      <c r="AV28" s="22">
        <f t="shared" si="24"/>
        <v>1</v>
      </c>
      <c r="AW28" s="22">
        <f t="shared" si="24"/>
        <v>1</v>
      </c>
      <c r="AX28" s="24" t="str">
        <f t="shared" si="24"/>
        <v/>
      </c>
      <c r="AY28" s="23">
        <f t="shared" si="25"/>
        <v>1</v>
      </c>
      <c r="AZ28" s="22">
        <f t="shared" si="25"/>
        <v>1</v>
      </c>
      <c r="BA28" s="22">
        <f t="shared" si="25"/>
        <v>1</v>
      </c>
      <c r="BB28" s="22">
        <f t="shared" si="25"/>
        <v>1</v>
      </c>
      <c r="BC28" s="22">
        <f t="shared" si="25"/>
        <v>1</v>
      </c>
      <c r="BD28" s="22">
        <f t="shared" si="25"/>
        <v>1</v>
      </c>
      <c r="BE28" s="22">
        <f t="shared" si="25"/>
        <v>1</v>
      </c>
      <c r="BF28" s="22">
        <f t="shared" si="25"/>
        <v>1</v>
      </c>
      <c r="BG28" s="24">
        <f t="shared" si="25"/>
        <v>1</v>
      </c>
      <c r="BH28" s="22" t="str">
        <f t="shared" si="26"/>
        <v>MARS</v>
      </c>
    </row>
    <row r="29" spans="1:60" x14ac:dyDescent="0.25">
      <c r="A29" t="s">
        <v>40</v>
      </c>
      <c r="B29" t="str">
        <f t="shared" si="3"/>
        <v>svm</v>
      </c>
      <c r="C29" s="15">
        <v>55.107103469000997</v>
      </c>
      <c r="D29" s="16">
        <v>55.888371948699401</v>
      </c>
      <c r="E29" s="16">
        <v>55.166339316661798</v>
      </c>
      <c r="F29" s="16">
        <v>60.288882505562903</v>
      </c>
      <c r="G29" s="16">
        <v>46.234795873800103</v>
      </c>
      <c r="H29" s="16">
        <v>56.4183870346315</v>
      </c>
      <c r="I29" s="16">
        <v>55.174883051290898</v>
      </c>
      <c r="J29" s="16">
        <v>54.643745422363303</v>
      </c>
      <c r="K29" s="17">
        <v>47.377155303955099</v>
      </c>
      <c r="L29" s="3" t="s">
        <v>11</v>
      </c>
      <c r="M29">
        <v>1</v>
      </c>
      <c r="N29" s="1">
        <f t="shared" si="4"/>
        <v>54.107103469000997</v>
      </c>
      <c r="O29" s="1">
        <f t="shared" si="5"/>
        <v>54.888371948699401</v>
      </c>
      <c r="P29" s="1">
        <f t="shared" si="6"/>
        <v>54.166339316661798</v>
      </c>
      <c r="Q29" s="1">
        <f t="shared" si="7"/>
        <v>59.288882505562903</v>
      </c>
      <c r="R29" s="1">
        <f t="shared" si="8"/>
        <v>45.234795873800103</v>
      </c>
      <c r="S29" s="1">
        <f t="shared" si="9"/>
        <v>55.4183870346315</v>
      </c>
      <c r="T29" s="1">
        <f t="shared" si="10"/>
        <v>54.174883051290898</v>
      </c>
      <c r="U29" s="1">
        <f t="shared" si="11"/>
        <v>53.643745422363303</v>
      </c>
      <c r="V29" s="1">
        <f t="shared" si="12"/>
        <v>46.377155303955099</v>
      </c>
      <c r="W29" s="13">
        <f t="shared" si="13"/>
        <v>45.234795873800103</v>
      </c>
      <c r="X29" s="8" t="str">
        <f t="shared" si="14"/>
        <v/>
      </c>
      <c r="Y29" s="9" t="str">
        <f t="shared" si="15"/>
        <v/>
      </c>
      <c r="Z29" s="9" t="str">
        <f t="shared" si="16"/>
        <v/>
      </c>
      <c r="AA29" s="9" t="str">
        <f t="shared" si="17"/>
        <v/>
      </c>
      <c r="AB29" s="9">
        <f t="shared" si="18"/>
        <v>1</v>
      </c>
      <c r="AC29" s="9" t="str">
        <f t="shared" si="19"/>
        <v/>
      </c>
      <c r="AD29" s="9" t="str">
        <f t="shared" si="20"/>
        <v/>
      </c>
      <c r="AE29" s="9" t="str">
        <f t="shared" si="21"/>
        <v/>
      </c>
      <c r="AF29" s="9" t="str">
        <f t="shared" si="22"/>
        <v/>
      </c>
      <c r="AG29" s="15" t="str">
        <f t="shared" si="23"/>
        <v/>
      </c>
      <c r="AH29" s="16" t="str">
        <f t="shared" si="23"/>
        <v/>
      </c>
      <c r="AI29" s="16" t="str">
        <f t="shared" si="23"/>
        <v/>
      </c>
      <c r="AJ29" s="16" t="str">
        <f t="shared" si="23"/>
        <v/>
      </c>
      <c r="AK29" s="16" t="str">
        <f t="shared" si="23"/>
        <v/>
      </c>
      <c r="AL29" s="16" t="str">
        <f t="shared" si="23"/>
        <v/>
      </c>
      <c r="AM29" s="16" t="str">
        <f t="shared" si="23"/>
        <v/>
      </c>
      <c r="AN29" s="16" t="str">
        <f t="shared" si="23"/>
        <v/>
      </c>
      <c r="AO29" s="17" t="str">
        <f t="shared" si="23"/>
        <v/>
      </c>
      <c r="AP29" s="23" t="str">
        <f t="shared" si="24"/>
        <v/>
      </c>
      <c r="AQ29" s="22" t="str">
        <f t="shared" si="24"/>
        <v/>
      </c>
      <c r="AR29" s="22" t="str">
        <f t="shared" si="24"/>
        <v/>
      </c>
      <c r="AS29" s="22" t="str">
        <f t="shared" si="24"/>
        <v/>
      </c>
      <c r="AT29" s="22" t="str">
        <f t="shared" si="24"/>
        <v/>
      </c>
      <c r="AU29" s="22" t="str">
        <f t="shared" si="24"/>
        <v/>
      </c>
      <c r="AV29" s="22" t="str">
        <f t="shared" si="24"/>
        <v/>
      </c>
      <c r="AW29" s="22" t="str">
        <f t="shared" si="24"/>
        <v/>
      </c>
      <c r="AX29" s="24" t="str">
        <f t="shared" si="24"/>
        <v/>
      </c>
      <c r="AY29" s="23" t="str">
        <f t="shared" si="25"/>
        <v/>
      </c>
      <c r="AZ29" s="22" t="str">
        <f t="shared" si="25"/>
        <v/>
      </c>
      <c r="BA29" s="22" t="str">
        <f t="shared" si="25"/>
        <v/>
      </c>
      <c r="BB29" s="22" t="str">
        <f t="shared" si="25"/>
        <v/>
      </c>
      <c r="BC29" s="22" t="str">
        <f t="shared" si="25"/>
        <v/>
      </c>
      <c r="BD29" s="22" t="str">
        <f t="shared" si="25"/>
        <v/>
      </c>
      <c r="BE29" s="22" t="str">
        <f t="shared" si="25"/>
        <v/>
      </c>
      <c r="BF29" s="22" t="str">
        <f t="shared" si="25"/>
        <v/>
      </c>
      <c r="BG29" s="24" t="str">
        <f t="shared" si="25"/>
        <v/>
      </c>
      <c r="BH29" s="22" t="str">
        <f t="shared" si="26"/>
        <v>svm</v>
      </c>
    </row>
    <row r="30" spans="1:60" x14ac:dyDescent="0.25">
      <c r="A30" t="s">
        <v>41</v>
      </c>
      <c r="B30" t="str">
        <f t="shared" si="3"/>
        <v/>
      </c>
      <c r="C30" s="15">
        <v>-1.2725435326980601</v>
      </c>
      <c r="D30" s="16">
        <v>0.46129214878920499</v>
      </c>
      <c r="E30" s="16">
        <v>-1.2272413027781901</v>
      </c>
      <c r="F30" s="16">
        <v>-4.5656831719289999</v>
      </c>
      <c r="G30" s="16">
        <v>-9.8406228557706399</v>
      </c>
      <c r="H30" s="16">
        <v>8.4687524402273695</v>
      </c>
      <c r="I30" s="16">
        <v>-4.3911921881365598E-2</v>
      </c>
      <c r="J30" s="16">
        <v>-2.7092542648315399</v>
      </c>
      <c r="K30" s="17">
        <v>1.81415414810181</v>
      </c>
      <c r="L30" s="3" t="s">
        <v>116</v>
      </c>
      <c r="M30">
        <v>-23.5</v>
      </c>
      <c r="N30" s="1" t="str">
        <f t="shared" si="4"/>
        <v/>
      </c>
      <c r="O30" s="1" t="str">
        <f t="shared" si="5"/>
        <v/>
      </c>
      <c r="P30" s="1" t="str">
        <f t="shared" si="6"/>
        <v/>
      </c>
      <c r="Q30" s="1" t="str">
        <f t="shared" si="7"/>
        <v/>
      </c>
      <c r="R30" s="1" t="str">
        <f t="shared" si="8"/>
        <v/>
      </c>
      <c r="S30" s="1" t="str">
        <f t="shared" si="9"/>
        <v/>
      </c>
      <c r="T30" s="1" t="str">
        <f t="shared" si="10"/>
        <v/>
      </c>
      <c r="U30" s="1" t="str">
        <f t="shared" si="11"/>
        <v/>
      </c>
      <c r="V30" s="1" t="str">
        <f t="shared" si="12"/>
        <v/>
      </c>
      <c r="W30" s="13">
        <f t="shared" si="13"/>
        <v>0</v>
      </c>
      <c r="X30" s="8" t="str">
        <f t="shared" si="14"/>
        <v/>
      </c>
      <c r="Y30" s="9" t="str">
        <f t="shared" si="15"/>
        <v/>
      </c>
      <c r="Z30" s="9" t="str">
        <f t="shared" si="16"/>
        <v/>
      </c>
      <c r="AA30" s="9" t="str">
        <f t="shared" si="17"/>
        <v/>
      </c>
      <c r="AB30" s="9" t="str">
        <f t="shared" si="18"/>
        <v/>
      </c>
      <c r="AC30" s="9" t="str">
        <f t="shared" si="19"/>
        <v/>
      </c>
      <c r="AD30" s="9" t="str">
        <f t="shared" si="20"/>
        <v/>
      </c>
      <c r="AE30" s="9" t="str">
        <f t="shared" si="21"/>
        <v/>
      </c>
      <c r="AF30" s="9" t="str">
        <f t="shared" si="22"/>
        <v/>
      </c>
      <c r="AG30" s="15" t="str">
        <f t="shared" si="23"/>
        <v/>
      </c>
      <c r="AH30" s="16" t="str">
        <f t="shared" si="23"/>
        <v/>
      </c>
      <c r="AI30" s="16" t="str">
        <f t="shared" si="23"/>
        <v/>
      </c>
      <c r="AJ30" s="16" t="str">
        <f t="shared" si="23"/>
        <v/>
      </c>
      <c r="AK30" s="16" t="str">
        <f t="shared" si="23"/>
        <v/>
      </c>
      <c r="AL30" s="16" t="str">
        <f t="shared" si="23"/>
        <v/>
      </c>
      <c r="AM30" s="16" t="str">
        <f t="shared" si="23"/>
        <v/>
      </c>
      <c r="AN30" s="16" t="str">
        <f t="shared" si="23"/>
        <v/>
      </c>
      <c r="AO30" s="17" t="str">
        <f t="shared" si="23"/>
        <v/>
      </c>
      <c r="AP30" s="23" t="str">
        <f t="shared" si="24"/>
        <v/>
      </c>
      <c r="AQ30" s="22" t="str">
        <f t="shared" si="24"/>
        <v/>
      </c>
      <c r="AR30" s="22" t="str">
        <f t="shared" si="24"/>
        <v/>
      </c>
      <c r="AS30" s="22" t="str">
        <f t="shared" si="24"/>
        <v/>
      </c>
      <c r="AT30" s="22" t="str">
        <f t="shared" si="24"/>
        <v/>
      </c>
      <c r="AU30" s="22" t="str">
        <f t="shared" si="24"/>
        <v/>
      </c>
      <c r="AV30" s="22" t="str">
        <f t="shared" si="24"/>
        <v/>
      </c>
      <c r="AW30" s="22" t="str">
        <f t="shared" si="24"/>
        <v/>
      </c>
      <c r="AX30" s="24" t="str">
        <f t="shared" si="24"/>
        <v/>
      </c>
      <c r="AY30" s="23" t="str">
        <f t="shared" si="25"/>
        <v/>
      </c>
      <c r="AZ30" s="22" t="str">
        <f t="shared" si="25"/>
        <v/>
      </c>
      <c r="BA30" s="22" t="str">
        <f t="shared" si="25"/>
        <v/>
      </c>
      <c r="BB30" s="22" t="str">
        <f t="shared" si="25"/>
        <v/>
      </c>
      <c r="BC30" s="22" t="str">
        <f t="shared" si="25"/>
        <v/>
      </c>
      <c r="BD30" s="22" t="str">
        <f t="shared" si="25"/>
        <v/>
      </c>
      <c r="BE30" s="22" t="str">
        <f t="shared" si="25"/>
        <v/>
      </c>
      <c r="BF30" s="22" t="str">
        <f t="shared" si="25"/>
        <v/>
      </c>
      <c r="BG30" s="24" t="str">
        <f t="shared" si="25"/>
        <v/>
      </c>
      <c r="BH30" s="22">
        <f t="shared" si="26"/>
        <v>0</v>
      </c>
    </row>
    <row r="31" spans="1:60" x14ac:dyDescent="0.25">
      <c r="A31" t="s">
        <v>54</v>
      </c>
      <c r="B31" t="str">
        <f t="shared" si="3"/>
        <v>Keras</v>
      </c>
      <c r="C31" s="15">
        <v>25.2958610959592</v>
      </c>
      <c r="D31" s="16">
        <v>26.053502629626699</v>
      </c>
      <c r="E31" s="16">
        <v>25.4046231366749</v>
      </c>
      <c r="F31" s="16">
        <v>25.233954847534399</v>
      </c>
      <c r="G31" s="16">
        <v>7.5827703778628602E-2</v>
      </c>
      <c r="H31" s="16">
        <v>33.000236093334998</v>
      </c>
      <c r="I31" s="16">
        <v>38.845744840835401</v>
      </c>
      <c r="J31" s="16">
        <v>46.128246307372997</v>
      </c>
      <c r="K31" s="17">
        <v>24.275852203369102</v>
      </c>
      <c r="L31" s="3" t="s">
        <v>11</v>
      </c>
      <c r="M31">
        <v>23.5</v>
      </c>
      <c r="N31" s="1">
        <f t="shared" si="4"/>
        <v>1.7958610959592001</v>
      </c>
      <c r="O31" s="1">
        <f t="shared" si="5"/>
        <v>2.5535026296266992</v>
      </c>
      <c r="P31" s="1">
        <f t="shared" si="6"/>
        <v>1.9046231366748998</v>
      </c>
      <c r="Q31" s="1">
        <f t="shared" si="7"/>
        <v>1.7339548475343989</v>
      </c>
      <c r="R31" s="1">
        <f t="shared" si="8"/>
        <v>23.424172296221371</v>
      </c>
      <c r="S31" s="1">
        <f t="shared" si="9"/>
        <v>9.5002360933349976</v>
      </c>
      <c r="T31" s="1">
        <f t="shared" si="10"/>
        <v>15.345744840835401</v>
      </c>
      <c r="U31" s="1">
        <f t="shared" si="11"/>
        <v>22.628246307372997</v>
      </c>
      <c r="V31" s="1">
        <f t="shared" si="12"/>
        <v>0.77585220336910155</v>
      </c>
      <c r="W31" s="13">
        <f t="shared" si="13"/>
        <v>0.77585220336910155</v>
      </c>
      <c r="X31" s="8" t="str">
        <f t="shared" si="14"/>
        <v/>
      </c>
      <c r="Y31" s="9" t="str">
        <f t="shared" si="15"/>
        <v/>
      </c>
      <c r="Z31" s="9" t="str">
        <f t="shared" si="16"/>
        <v/>
      </c>
      <c r="AA31" s="9" t="str">
        <f t="shared" si="17"/>
        <v/>
      </c>
      <c r="AB31" s="9" t="str">
        <f t="shared" si="18"/>
        <v/>
      </c>
      <c r="AC31" s="9" t="str">
        <f t="shared" si="19"/>
        <v/>
      </c>
      <c r="AD31" s="9" t="str">
        <f t="shared" si="20"/>
        <v/>
      </c>
      <c r="AE31" s="9" t="str">
        <f t="shared" si="21"/>
        <v/>
      </c>
      <c r="AF31" s="9">
        <f t="shared" si="22"/>
        <v>1</v>
      </c>
      <c r="AG31" s="15">
        <f t="shared" si="23"/>
        <v>1</v>
      </c>
      <c r="AH31" s="16">
        <f t="shared" si="23"/>
        <v>1</v>
      </c>
      <c r="AI31" s="16">
        <f t="shared" si="23"/>
        <v>1</v>
      </c>
      <c r="AJ31" s="16">
        <f t="shared" si="23"/>
        <v>1</v>
      </c>
      <c r="AK31" s="16" t="str">
        <f t="shared" si="23"/>
        <v/>
      </c>
      <c r="AL31" s="16" t="str">
        <f t="shared" si="23"/>
        <v/>
      </c>
      <c r="AM31" s="16" t="str">
        <f t="shared" si="23"/>
        <v/>
      </c>
      <c r="AN31" s="16" t="str">
        <f t="shared" si="23"/>
        <v/>
      </c>
      <c r="AO31" s="17">
        <f t="shared" si="23"/>
        <v>1</v>
      </c>
      <c r="AP31" s="23">
        <f t="shared" si="24"/>
        <v>1</v>
      </c>
      <c r="AQ31" s="22">
        <f t="shared" si="24"/>
        <v>1</v>
      </c>
      <c r="AR31" s="22">
        <f t="shared" si="24"/>
        <v>1</v>
      </c>
      <c r="AS31" s="22">
        <f t="shared" si="24"/>
        <v>1</v>
      </c>
      <c r="AT31" s="22" t="str">
        <f t="shared" si="24"/>
        <v/>
      </c>
      <c r="AU31" s="22">
        <f t="shared" si="24"/>
        <v>1</v>
      </c>
      <c r="AV31" s="22" t="str">
        <f t="shared" si="24"/>
        <v/>
      </c>
      <c r="AW31" s="22" t="str">
        <f t="shared" si="24"/>
        <v/>
      </c>
      <c r="AX31" s="24">
        <f t="shared" si="24"/>
        <v>1</v>
      </c>
      <c r="AY31" s="23">
        <f t="shared" si="25"/>
        <v>1</v>
      </c>
      <c r="AZ31" s="22">
        <f t="shared" si="25"/>
        <v>1</v>
      </c>
      <c r="BA31" s="22">
        <f t="shared" si="25"/>
        <v>1</v>
      </c>
      <c r="BB31" s="22">
        <f t="shared" si="25"/>
        <v>1</v>
      </c>
      <c r="BC31" s="22" t="str">
        <f t="shared" si="25"/>
        <v/>
      </c>
      <c r="BD31" s="22">
        <f t="shared" si="25"/>
        <v>1</v>
      </c>
      <c r="BE31" s="22" t="str">
        <f t="shared" si="25"/>
        <v/>
      </c>
      <c r="BF31" s="22" t="str">
        <f t="shared" si="25"/>
        <v/>
      </c>
      <c r="BG31" s="24">
        <f t="shared" si="25"/>
        <v>1</v>
      </c>
      <c r="BH31" s="22" t="str">
        <f t="shared" si="26"/>
        <v>Keras</v>
      </c>
    </row>
    <row r="32" spans="1:60" x14ac:dyDescent="0.25">
      <c r="A32" t="s">
        <v>42</v>
      </c>
      <c r="B32" t="str">
        <f t="shared" si="3"/>
        <v>pls</v>
      </c>
      <c r="C32" s="15">
        <v>25.607506244503298</v>
      </c>
      <c r="D32" s="16">
        <v>26.6673383550952</v>
      </c>
      <c r="E32" s="16">
        <v>25.613255112979001</v>
      </c>
      <c r="F32" s="16">
        <v>25.296841933803002</v>
      </c>
      <c r="G32" s="16">
        <v>25.639910861958501</v>
      </c>
      <c r="H32" s="16">
        <v>29.237669305819001</v>
      </c>
      <c r="I32" s="16">
        <v>32.887990372660703</v>
      </c>
      <c r="J32" s="16">
        <v>24.878746032714801</v>
      </c>
      <c r="K32" s="17">
        <v>27.913923263549801</v>
      </c>
      <c r="L32" s="3" t="s">
        <v>11</v>
      </c>
      <c r="M32">
        <v>27</v>
      </c>
      <c r="N32" s="1">
        <f t="shared" si="4"/>
        <v>1.3924937554967016</v>
      </c>
      <c r="O32" s="1">
        <f t="shared" si="5"/>
        <v>0.33266164490479966</v>
      </c>
      <c r="P32" s="1">
        <f t="shared" si="6"/>
        <v>1.3867448870209991</v>
      </c>
      <c r="Q32" s="1">
        <f t="shared" si="7"/>
        <v>1.7031580661969983</v>
      </c>
      <c r="R32" s="1">
        <f t="shared" si="8"/>
        <v>1.3600891380414986</v>
      </c>
      <c r="S32" s="1">
        <f t="shared" si="9"/>
        <v>2.2376693058190007</v>
      </c>
      <c r="T32" s="1">
        <f t="shared" si="10"/>
        <v>5.8879903726607026</v>
      </c>
      <c r="U32" s="1">
        <f t="shared" si="11"/>
        <v>2.1212539672851989</v>
      </c>
      <c r="V32" s="1">
        <f t="shared" si="12"/>
        <v>0.91392326354980113</v>
      </c>
      <c r="W32" s="13">
        <f t="shared" si="13"/>
        <v>0.33266164490479966</v>
      </c>
      <c r="X32" s="8" t="str">
        <f t="shared" si="14"/>
        <v/>
      </c>
      <c r="Y32" s="9">
        <f t="shared" si="15"/>
        <v>1</v>
      </c>
      <c r="Z32" s="9" t="str">
        <f t="shared" si="16"/>
        <v/>
      </c>
      <c r="AA32" s="9" t="str">
        <f t="shared" si="17"/>
        <v/>
      </c>
      <c r="AB32" s="9" t="str">
        <f t="shared" si="18"/>
        <v/>
      </c>
      <c r="AC32" s="9" t="str">
        <f t="shared" si="19"/>
        <v/>
      </c>
      <c r="AD32" s="9" t="str">
        <f t="shared" si="20"/>
        <v/>
      </c>
      <c r="AE32" s="9" t="str">
        <f t="shared" si="21"/>
        <v/>
      </c>
      <c r="AF32" s="9" t="str">
        <f t="shared" si="22"/>
        <v/>
      </c>
      <c r="AG32" s="15">
        <f t="shared" si="23"/>
        <v>1</v>
      </c>
      <c r="AH32" s="16">
        <f t="shared" si="23"/>
        <v>1</v>
      </c>
      <c r="AI32" s="16">
        <f t="shared" si="23"/>
        <v>1</v>
      </c>
      <c r="AJ32" s="16">
        <f t="shared" si="23"/>
        <v>1</v>
      </c>
      <c r="AK32" s="16">
        <f t="shared" si="23"/>
        <v>1</v>
      </c>
      <c r="AL32" s="16">
        <f t="shared" si="23"/>
        <v>1</v>
      </c>
      <c r="AM32" s="16" t="str">
        <f t="shared" si="23"/>
        <v/>
      </c>
      <c r="AN32" s="16">
        <f t="shared" si="23"/>
        <v>1</v>
      </c>
      <c r="AO32" s="17">
        <f t="shared" si="23"/>
        <v>1</v>
      </c>
      <c r="AP32" s="23">
        <f t="shared" si="24"/>
        <v>1</v>
      </c>
      <c r="AQ32" s="22">
        <f t="shared" si="24"/>
        <v>1</v>
      </c>
      <c r="AR32" s="22">
        <f t="shared" si="24"/>
        <v>1</v>
      </c>
      <c r="AS32" s="22">
        <f t="shared" si="24"/>
        <v>1</v>
      </c>
      <c r="AT32" s="22">
        <f t="shared" si="24"/>
        <v>1</v>
      </c>
      <c r="AU32" s="22">
        <f t="shared" si="24"/>
        <v>1</v>
      </c>
      <c r="AV32" s="22">
        <f t="shared" si="24"/>
        <v>1</v>
      </c>
      <c r="AW32" s="22">
        <f t="shared" si="24"/>
        <v>1</v>
      </c>
      <c r="AX32" s="24">
        <f t="shared" si="24"/>
        <v>1</v>
      </c>
      <c r="AY32" s="23">
        <f t="shared" si="25"/>
        <v>1</v>
      </c>
      <c r="AZ32" s="22">
        <f t="shared" si="25"/>
        <v>1</v>
      </c>
      <c r="BA32" s="22">
        <f t="shared" si="25"/>
        <v>1</v>
      </c>
      <c r="BB32" s="22">
        <f t="shared" si="25"/>
        <v>1</v>
      </c>
      <c r="BC32" s="22">
        <f t="shared" si="25"/>
        <v>1</v>
      </c>
      <c r="BD32" s="22">
        <f t="shared" si="25"/>
        <v>1</v>
      </c>
      <c r="BE32" s="22">
        <f t="shared" si="25"/>
        <v>1</v>
      </c>
      <c r="BF32" s="22">
        <f t="shared" si="25"/>
        <v>1</v>
      </c>
      <c r="BG32" s="24">
        <f t="shared" si="25"/>
        <v>1</v>
      </c>
      <c r="BH32" s="22" t="str">
        <f t="shared" si="26"/>
        <v>pls</v>
      </c>
    </row>
    <row r="33" spans="1:60" x14ac:dyDescent="0.25">
      <c r="A33" t="s">
        <v>43</v>
      </c>
      <c r="B33" t="str">
        <f t="shared" si="3"/>
        <v>rf</v>
      </c>
      <c r="C33" s="15">
        <v>28.9998179370976</v>
      </c>
      <c r="D33" s="16">
        <v>30.111350063378701</v>
      </c>
      <c r="E33" s="16">
        <v>29.017683950795501</v>
      </c>
      <c r="F33" s="16">
        <v>27.3489417079813</v>
      </c>
      <c r="G33" s="16">
        <v>23.5022701073928</v>
      </c>
      <c r="H33" s="16">
        <v>33.138676911717901</v>
      </c>
      <c r="I33" s="16">
        <v>30.310626837977999</v>
      </c>
      <c r="J33" s="16">
        <v>28.452745437622099</v>
      </c>
      <c r="K33" s="17">
        <v>27.911052703857401</v>
      </c>
      <c r="L33" s="3" t="s">
        <v>11</v>
      </c>
      <c r="M33">
        <v>85.25</v>
      </c>
      <c r="N33" s="1">
        <f t="shared" si="4"/>
        <v>56.250182062902397</v>
      </c>
      <c r="O33" s="1">
        <f t="shared" si="5"/>
        <v>55.138649936621299</v>
      </c>
      <c r="P33" s="1">
        <f t="shared" si="6"/>
        <v>56.232316049204499</v>
      </c>
      <c r="Q33" s="1">
        <f t="shared" si="7"/>
        <v>57.901058292018703</v>
      </c>
      <c r="R33" s="1">
        <f t="shared" si="8"/>
        <v>61.747729892607197</v>
      </c>
      <c r="S33" s="1">
        <f t="shared" si="9"/>
        <v>52.111323088282099</v>
      </c>
      <c r="T33" s="1">
        <f t="shared" si="10"/>
        <v>54.939373162022001</v>
      </c>
      <c r="U33" s="1">
        <f t="shared" si="11"/>
        <v>56.797254562377901</v>
      </c>
      <c r="V33" s="1">
        <f t="shared" si="12"/>
        <v>57.338947296142599</v>
      </c>
      <c r="W33" s="13">
        <f t="shared" si="13"/>
        <v>52.111323088282099</v>
      </c>
      <c r="X33" s="8" t="str">
        <f t="shared" si="14"/>
        <v/>
      </c>
      <c r="Y33" s="9" t="str">
        <f t="shared" si="15"/>
        <v/>
      </c>
      <c r="Z33" s="9" t="str">
        <f t="shared" si="16"/>
        <v/>
      </c>
      <c r="AA33" s="9" t="str">
        <f t="shared" si="17"/>
        <v/>
      </c>
      <c r="AB33" s="9" t="str">
        <f t="shared" si="18"/>
        <v/>
      </c>
      <c r="AC33" s="9">
        <f t="shared" si="19"/>
        <v>1</v>
      </c>
      <c r="AD33" s="9" t="str">
        <f t="shared" si="20"/>
        <v/>
      </c>
      <c r="AE33" s="9" t="str">
        <f t="shared" si="21"/>
        <v/>
      </c>
      <c r="AF33" s="9" t="str">
        <f t="shared" si="22"/>
        <v/>
      </c>
      <c r="AG33" s="15" t="str">
        <f t="shared" si="23"/>
        <v/>
      </c>
      <c r="AH33" s="16" t="str">
        <f t="shared" si="23"/>
        <v/>
      </c>
      <c r="AI33" s="16" t="str">
        <f t="shared" si="23"/>
        <v/>
      </c>
      <c r="AJ33" s="16" t="str">
        <f t="shared" si="23"/>
        <v/>
      </c>
      <c r="AK33" s="16" t="str">
        <f t="shared" si="23"/>
        <v/>
      </c>
      <c r="AL33" s="16" t="str">
        <f t="shared" si="23"/>
        <v/>
      </c>
      <c r="AM33" s="16" t="str">
        <f t="shared" si="23"/>
        <v/>
      </c>
      <c r="AN33" s="16" t="str">
        <f t="shared" si="23"/>
        <v/>
      </c>
      <c r="AO33" s="17" t="str">
        <f t="shared" si="23"/>
        <v/>
      </c>
      <c r="AP33" s="23" t="str">
        <f t="shared" si="24"/>
        <v/>
      </c>
      <c r="AQ33" s="22" t="str">
        <f t="shared" si="24"/>
        <v/>
      </c>
      <c r="AR33" s="22" t="str">
        <f t="shared" si="24"/>
        <v/>
      </c>
      <c r="AS33" s="22" t="str">
        <f t="shared" si="24"/>
        <v/>
      </c>
      <c r="AT33" s="22" t="str">
        <f t="shared" si="24"/>
        <v/>
      </c>
      <c r="AU33" s="22" t="str">
        <f t="shared" si="24"/>
        <v/>
      </c>
      <c r="AV33" s="22" t="str">
        <f t="shared" si="24"/>
        <v/>
      </c>
      <c r="AW33" s="22" t="str">
        <f t="shared" si="24"/>
        <v/>
      </c>
      <c r="AX33" s="24" t="str">
        <f t="shared" si="24"/>
        <v/>
      </c>
      <c r="AY33" s="23" t="str">
        <f t="shared" si="25"/>
        <v/>
      </c>
      <c r="AZ33" s="22" t="str">
        <f t="shared" si="25"/>
        <v/>
      </c>
      <c r="BA33" s="22" t="str">
        <f t="shared" si="25"/>
        <v/>
      </c>
      <c r="BB33" s="22" t="str">
        <f t="shared" si="25"/>
        <v/>
      </c>
      <c r="BC33" s="22" t="str">
        <f t="shared" si="25"/>
        <v/>
      </c>
      <c r="BD33" s="22" t="str">
        <f t="shared" si="25"/>
        <v/>
      </c>
      <c r="BE33" s="22" t="str">
        <f t="shared" si="25"/>
        <v/>
      </c>
      <c r="BF33" s="22" t="str">
        <f t="shared" si="25"/>
        <v/>
      </c>
      <c r="BG33" s="24" t="str">
        <f t="shared" si="25"/>
        <v/>
      </c>
      <c r="BH33" s="22" t="str">
        <f t="shared" si="26"/>
        <v>rf</v>
      </c>
    </row>
    <row r="34" spans="1:60" x14ac:dyDescent="0.25">
      <c r="A34" t="s">
        <v>44</v>
      </c>
      <c r="B34" t="str">
        <f t="shared" si="3"/>
        <v>gbm</v>
      </c>
      <c r="C34" s="15">
        <v>29.942660651148199</v>
      </c>
      <c r="D34" s="16">
        <v>31.391264018662099</v>
      </c>
      <c r="E34" s="16">
        <v>29.863562828074901</v>
      </c>
      <c r="F34" s="16">
        <v>27.2413131645196</v>
      </c>
      <c r="G34" s="16">
        <v>28.676939217055999</v>
      </c>
      <c r="H34" s="16">
        <v>26.437873973335002</v>
      </c>
      <c r="I34" s="16">
        <v>31.471550978331798</v>
      </c>
      <c r="J34" s="16">
        <v>27.7332458496094</v>
      </c>
      <c r="K34" s="17">
        <v>30.019996643066399</v>
      </c>
      <c r="L34" s="3" t="s">
        <v>11</v>
      </c>
      <c r="M34">
        <v>44.75</v>
      </c>
      <c r="N34" s="1">
        <f t="shared" si="4"/>
        <v>14.807339348851801</v>
      </c>
      <c r="O34" s="1">
        <f t="shared" si="5"/>
        <v>13.358735981337901</v>
      </c>
      <c r="P34" s="1">
        <f t="shared" si="6"/>
        <v>14.886437171925099</v>
      </c>
      <c r="Q34" s="1">
        <f t="shared" si="7"/>
        <v>17.5086868354804</v>
      </c>
      <c r="R34" s="1">
        <f t="shared" si="8"/>
        <v>16.073060782944001</v>
      </c>
      <c r="S34" s="1">
        <f t="shared" si="9"/>
        <v>18.312126026664998</v>
      </c>
      <c r="T34" s="1">
        <f t="shared" si="10"/>
        <v>13.278449021668202</v>
      </c>
      <c r="U34" s="1">
        <f t="shared" si="11"/>
        <v>17.0167541503906</v>
      </c>
      <c r="V34" s="1">
        <f t="shared" si="12"/>
        <v>14.730003356933601</v>
      </c>
      <c r="W34" s="13">
        <f t="shared" si="13"/>
        <v>13.278449021668202</v>
      </c>
      <c r="X34" s="8" t="str">
        <f t="shared" si="14"/>
        <v/>
      </c>
      <c r="Y34" s="9" t="str">
        <f t="shared" si="15"/>
        <v/>
      </c>
      <c r="Z34" s="9" t="str">
        <f t="shared" si="16"/>
        <v/>
      </c>
      <c r="AA34" s="9" t="str">
        <f t="shared" si="17"/>
        <v/>
      </c>
      <c r="AB34" s="9" t="str">
        <f t="shared" si="18"/>
        <v/>
      </c>
      <c r="AC34" s="9" t="str">
        <f t="shared" si="19"/>
        <v/>
      </c>
      <c r="AD34" s="9">
        <f t="shared" si="20"/>
        <v>1</v>
      </c>
      <c r="AE34" s="9" t="str">
        <f t="shared" si="21"/>
        <v/>
      </c>
      <c r="AF34" s="9" t="str">
        <f t="shared" si="22"/>
        <v/>
      </c>
      <c r="AG34" s="15" t="str">
        <f t="shared" si="23"/>
        <v/>
      </c>
      <c r="AH34" s="16" t="str">
        <f t="shared" si="23"/>
        <v/>
      </c>
      <c r="AI34" s="16" t="str">
        <f t="shared" si="23"/>
        <v/>
      </c>
      <c r="AJ34" s="16" t="str">
        <f t="shared" si="23"/>
        <v/>
      </c>
      <c r="AK34" s="16" t="str">
        <f t="shared" si="23"/>
        <v/>
      </c>
      <c r="AL34" s="16" t="str">
        <f t="shared" si="23"/>
        <v/>
      </c>
      <c r="AM34" s="16" t="str">
        <f t="shared" si="23"/>
        <v/>
      </c>
      <c r="AN34" s="16" t="str">
        <f t="shared" si="23"/>
        <v/>
      </c>
      <c r="AO34" s="17" t="str">
        <f t="shared" si="23"/>
        <v/>
      </c>
      <c r="AP34" s="23" t="str">
        <f t="shared" si="24"/>
        <v/>
      </c>
      <c r="AQ34" s="22" t="str">
        <f t="shared" si="24"/>
        <v/>
      </c>
      <c r="AR34" s="22" t="str">
        <f t="shared" si="24"/>
        <v/>
      </c>
      <c r="AS34" s="22" t="str">
        <f t="shared" si="24"/>
        <v/>
      </c>
      <c r="AT34" s="22" t="str">
        <f t="shared" si="24"/>
        <v/>
      </c>
      <c r="AU34" s="22" t="str">
        <f t="shared" si="24"/>
        <v/>
      </c>
      <c r="AV34" s="22" t="str">
        <f t="shared" si="24"/>
        <v/>
      </c>
      <c r="AW34" s="22" t="str">
        <f t="shared" si="24"/>
        <v/>
      </c>
      <c r="AX34" s="24" t="str">
        <f t="shared" si="24"/>
        <v/>
      </c>
      <c r="AY34" s="23">
        <f t="shared" si="25"/>
        <v>1</v>
      </c>
      <c r="AZ34" s="22">
        <f t="shared" si="25"/>
        <v>1</v>
      </c>
      <c r="BA34" s="22">
        <f t="shared" si="25"/>
        <v>1</v>
      </c>
      <c r="BB34" s="22" t="str">
        <f t="shared" si="25"/>
        <v/>
      </c>
      <c r="BC34" s="22" t="str">
        <f t="shared" si="25"/>
        <v/>
      </c>
      <c r="BD34" s="22" t="str">
        <f t="shared" si="25"/>
        <v/>
      </c>
      <c r="BE34" s="22">
        <f t="shared" si="25"/>
        <v>1</v>
      </c>
      <c r="BF34" s="22" t="str">
        <f t="shared" si="25"/>
        <v/>
      </c>
      <c r="BG34" s="24">
        <f t="shared" si="25"/>
        <v>1</v>
      </c>
      <c r="BH34" s="22" t="str">
        <f t="shared" si="26"/>
        <v>gbm</v>
      </c>
    </row>
    <row r="35" spans="1:60" x14ac:dyDescent="0.25">
      <c r="A35" t="s">
        <v>45</v>
      </c>
      <c r="B35" t="str">
        <f t="shared" si="3"/>
        <v>Cube</v>
      </c>
      <c r="C35" s="15">
        <v>22.462804752749999</v>
      </c>
      <c r="D35" s="16">
        <v>23.194027848942699</v>
      </c>
      <c r="E35" s="16">
        <v>22.447160931494899</v>
      </c>
      <c r="F35" s="16">
        <v>27.702616489256702</v>
      </c>
      <c r="G35" s="16">
        <v>23.043852801955499</v>
      </c>
      <c r="H35" s="16">
        <v>22.488656900540999</v>
      </c>
      <c r="I35" s="16">
        <v>26.605510972306099</v>
      </c>
      <c r="J35" s="16">
        <v>25.7892456054688</v>
      </c>
      <c r="K35" s="17">
        <v>20.252546310424801</v>
      </c>
      <c r="L35" s="3" t="s">
        <v>11</v>
      </c>
      <c r="M35">
        <v>25</v>
      </c>
      <c r="N35" s="1">
        <f t="shared" si="4"/>
        <v>2.5371952472500006</v>
      </c>
      <c r="O35" s="1">
        <f t="shared" si="5"/>
        <v>1.8059721510573006</v>
      </c>
      <c r="P35" s="1">
        <f t="shared" si="6"/>
        <v>2.5528390685051008</v>
      </c>
      <c r="Q35" s="1">
        <f t="shared" si="7"/>
        <v>2.7026164892567017</v>
      </c>
      <c r="R35" s="1">
        <f t="shared" si="8"/>
        <v>1.9561471980445013</v>
      </c>
      <c r="S35" s="1">
        <f t="shared" si="9"/>
        <v>2.5113430994590011</v>
      </c>
      <c r="T35" s="1">
        <f t="shared" si="10"/>
        <v>1.6055109723060994</v>
      </c>
      <c r="U35" s="1">
        <f t="shared" si="11"/>
        <v>0.78924560546879974</v>
      </c>
      <c r="V35" s="1">
        <f t="shared" si="12"/>
        <v>4.7474536895751989</v>
      </c>
      <c r="W35" s="13">
        <f t="shared" si="13"/>
        <v>0.78924560546879974</v>
      </c>
      <c r="X35" s="8" t="str">
        <f t="shared" si="14"/>
        <v/>
      </c>
      <c r="Y35" s="9" t="str">
        <f t="shared" si="15"/>
        <v/>
      </c>
      <c r="Z35" s="9" t="str">
        <f t="shared" si="16"/>
        <v/>
      </c>
      <c r="AA35" s="9" t="str">
        <f t="shared" si="17"/>
        <v/>
      </c>
      <c r="AB35" s="9" t="str">
        <f t="shared" si="18"/>
        <v/>
      </c>
      <c r="AC35" s="9" t="str">
        <f t="shared" si="19"/>
        <v/>
      </c>
      <c r="AD35" s="9" t="str">
        <f t="shared" si="20"/>
        <v/>
      </c>
      <c r="AE35" s="9">
        <f t="shared" si="21"/>
        <v>1</v>
      </c>
      <c r="AF35" s="9" t="str">
        <f t="shared" si="22"/>
        <v/>
      </c>
      <c r="AG35" s="15">
        <f t="shared" si="23"/>
        <v>1</v>
      </c>
      <c r="AH35" s="16">
        <f t="shared" si="23"/>
        <v>1</v>
      </c>
      <c r="AI35" s="16">
        <f t="shared" si="23"/>
        <v>1</v>
      </c>
      <c r="AJ35" s="16">
        <f t="shared" si="23"/>
        <v>1</v>
      </c>
      <c r="AK35" s="16">
        <f t="shared" si="23"/>
        <v>1</v>
      </c>
      <c r="AL35" s="16">
        <f t="shared" si="23"/>
        <v>1</v>
      </c>
      <c r="AM35" s="16">
        <f t="shared" si="23"/>
        <v>1</v>
      </c>
      <c r="AN35" s="16">
        <f t="shared" si="23"/>
        <v>1</v>
      </c>
      <c r="AO35" s="17">
        <f t="shared" si="23"/>
        <v>1</v>
      </c>
      <c r="AP35" s="23">
        <f t="shared" si="24"/>
        <v>1</v>
      </c>
      <c r="AQ35" s="22">
        <f t="shared" si="24"/>
        <v>1</v>
      </c>
      <c r="AR35" s="22">
        <f t="shared" si="24"/>
        <v>1</v>
      </c>
      <c r="AS35" s="22">
        <f t="shared" si="24"/>
        <v>1</v>
      </c>
      <c r="AT35" s="22">
        <f t="shared" si="24"/>
        <v>1</v>
      </c>
      <c r="AU35" s="22">
        <f t="shared" si="24"/>
        <v>1</v>
      </c>
      <c r="AV35" s="22">
        <f t="shared" si="24"/>
        <v>1</v>
      </c>
      <c r="AW35" s="22">
        <f t="shared" si="24"/>
        <v>1</v>
      </c>
      <c r="AX35" s="24">
        <f t="shared" si="24"/>
        <v>1</v>
      </c>
      <c r="AY35" s="23">
        <f t="shared" si="25"/>
        <v>1</v>
      </c>
      <c r="AZ35" s="22">
        <f t="shared" si="25"/>
        <v>1</v>
      </c>
      <c r="BA35" s="22">
        <f t="shared" si="25"/>
        <v>1</v>
      </c>
      <c r="BB35" s="22">
        <f t="shared" si="25"/>
        <v>1</v>
      </c>
      <c r="BC35" s="22">
        <f t="shared" si="25"/>
        <v>1</v>
      </c>
      <c r="BD35" s="22">
        <f t="shared" si="25"/>
        <v>1</v>
      </c>
      <c r="BE35" s="22">
        <f t="shared" si="25"/>
        <v>1</v>
      </c>
      <c r="BF35" s="22">
        <f t="shared" si="25"/>
        <v>1</v>
      </c>
      <c r="BG35" s="24">
        <f t="shared" si="25"/>
        <v>1</v>
      </c>
      <c r="BH35" s="22" t="str">
        <f t="shared" si="26"/>
        <v>Cube</v>
      </c>
    </row>
    <row r="36" spans="1:60" x14ac:dyDescent="0.25">
      <c r="A36" t="s">
        <v>46</v>
      </c>
      <c r="B36" t="str">
        <f t="shared" si="3"/>
        <v>Cube</v>
      </c>
      <c r="C36" s="15">
        <v>50.762950185441703</v>
      </c>
      <c r="D36" s="16">
        <v>52.0704690804154</v>
      </c>
      <c r="E36" s="16">
        <v>50.664603546785699</v>
      </c>
      <c r="F36" s="16">
        <v>49.317063062763403</v>
      </c>
      <c r="G36" s="16">
        <v>52.734640415597298</v>
      </c>
      <c r="H36" s="16">
        <v>39.360041535350298</v>
      </c>
      <c r="I36" s="16">
        <v>43.8536683238218</v>
      </c>
      <c r="J36" s="16">
        <v>47.961246490478501</v>
      </c>
      <c r="K36" s="17">
        <v>57.559581756591797</v>
      </c>
      <c r="L36" s="3" t="s">
        <v>11</v>
      </c>
      <c r="M36">
        <v>47.5</v>
      </c>
      <c r="N36" s="1">
        <f t="shared" si="4"/>
        <v>3.2629501854417029</v>
      </c>
      <c r="O36" s="1">
        <f t="shared" si="5"/>
        <v>4.5704690804153998</v>
      </c>
      <c r="P36" s="1">
        <f t="shared" si="6"/>
        <v>3.164603546785699</v>
      </c>
      <c r="Q36" s="1">
        <f t="shared" si="7"/>
        <v>1.8170630627634026</v>
      </c>
      <c r="R36" s="1">
        <f t="shared" si="8"/>
        <v>5.2346404155972976</v>
      </c>
      <c r="S36" s="1">
        <f t="shared" si="9"/>
        <v>8.1399584646497019</v>
      </c>
      <c r="T36" s="1">
        <f t="shared" si="10"/>
        <v>3.6463316761781996</v>
      </c>
      <c r="U36" s="1">
        <f t="shared" si="11"/>
        <v>0.46124649047850141</v>
      </c>
      <c r="V36" s="1">
        <f t="shared" si="12"/>
        <v>10.059581756591797</v>
      </c>
      <c r="W36" s="13">
        <f t="shared" si="13"/>
        <v>0.46124649047850141</v>
      </c>
      <c r="X36" s="8" t="str">
        <f t="shared" si="14"/>
        <v/>
      </c>
      <c r="Y36" s="9" t="str">
        <f t="shared" si="15"/>
        <v/>
      </c>
      <c r="Z36" s="9" t="str">
        <f t="shared" si="16"/>
        <v/>
      </c>
      <c r="AA36" s="9" t="str">
        <f t="shared" si="17"/>
        <v/>
      </c>
      <c r="AB36" s="9" t="str">
        <f t="shared" si="18"/>
        <v/>
      </c>
      <c r="AC36" s="9" t="str">
        <f t="shared" si="19"/>
        <v/>
      </c>
      <c r="AD36" s="9" t="str">
        <f t="shared" si="20"/>
        <v/>
      </c>
      <c r="AE36" s="9">
        <f t="shared" si="21"/>
        <v>1</v>
      </c>
      <c r="AF36" s="9" t="str">
        <f t="shared" si="22"/>
        <v/>
      </c>
      <c r="AG36" s="15">
        <f t="shared" si="23"/>
        <v>1</v>
      </c>
      <c r="AH36" s="16">
        <f t="shared" si="23"/>
        <v>1</v>
      </c>
      <c r="AI36" s="16">
        <f t="shared" si="23"/>
        <v>1</v>
      </c>
      <c r="AJ36" s="16">
        <f t="shared" si="23"/>
        <v>1</v>
      </c>
      <c r="AK36" s="16" t="str">
        <f t="shared" si="23"/>
        <v/>
      </c>
      <c r="AL36" s="16" t="str">
        <f t="shared" si="23"/>
        <v/>
      </c>
      <c r="AM36" s="16">
        <f t="shared" si="23"/>
        <v>1</v>
      </c>
      <c r="AN36" s="16">
        <f t="shared" si="23"/>
        <v>1</v>
      </c>
      <c r="AO36" s="17" t="str">
        <f t="shared" si="23"/>
        <v/>
      </c>
      <c r="AP36" s="23">
        <f t="shared" si="24"/>
        <v>1</v>
      </c>
      <c r="AQ36" s="22">
        <f t="shared" si="24"/>
        <v>1</v>
      </c>
      <c r="AR36" s="22">
        <f t="shared" si="24"/>
        <v>1</v>
      </c>
      <c r="AS36" s="22">
        <f t="shared" si="24"/>
        <v>1</v>
      </c>
      <c r="AT36" s="22">
        <f t="shared" si="24"/>
        <v>1</v>
      </c>
      <c r="AU36" s="22">
        <f t="shared" si="24"/>
        <v>1</v>
      </c>
      <c r="AV36" s="22">
        <f t="shared" si="24"/>
        <v>1</v>
      </c>
      <c r="AW36" s="22">
        <f t="shared" si="24"/>
        <v>1</v>
      </c>
      <c r="AX36" s="24" t="str">
        <f t="shared" si="24"/>
        <v/>
      </c>
      <c r="AY36" s="23">
        <f t="shared" si="25"/>
        <v>1</v>
      </c>
      <c r="AZ36" s="22">
        <f t="shared" si="25"/>
        <v>1</v>
      </c>
      <c r="BA36" s="22">
        <f t="shared" si="25"/>
        <v>1</v>
      </c>
      <c r="BB36" s="22">
        <f t="shared" si="25"/>
        <v>1</v>
      </c>
      <c r="BC36" s="22">
        <f t="shared" si="25"/>
        <v>1</v>
      </c>
      <c r="BD36" s="22">
        <f t="shared" si="25"/>
        <v>1</v>
      </c>
      <c r="BE36" s="22">
        <f t="shared" si="25"/>
        <v>1</v>
      </c>
      <c r="BF36" s="22">
        <f t="shared" si="25"/>
        <v>1</v>
      </c>
      <c r="BG36" s="24">
        <f t="shared" si="25"/>
        <v>1</v>
      </c>
      <c r="BH36" s="22" t="str">
        <f t="shared" si="26"/>
        <v>Cube</v>
      </c>
    </row>
    <row r="37" spans="1:60" x14ac:dyDescent="0.25">
      <c r="A37" t="s">
        <v>47</v>
      </c>
      <c r="B37" t="str">
        <f t="shared" si="3"/>
        <v>gbm</v>
      </c>
      <c r="C37" s="15">
        <v>23.0249965722595</v>
      </c>
      <c r="D37" s="16">
        <v>23.652752452954001</v>
      </c>
      <c r="E37" s="16">
        <v>23.101048214526401</v>
      </c>
      <c r="F37" s="16">
        <v>22.100347998068798</v>
      </c>
      <c r="G37" s="16">
        <v>12.4636420361395</v>
      </c>
      <c r="H37" s="16">
        <v>22.231002578926098</v>
      </c>
      <c r="I37" s="16">
        <v>27.105041340713399</v>
      </c>
      <c r="J37" s="16">
        <v>20.9795436859131</v>
      </c>
      <c r="K37" s="17">
        <v>15.444282531738301</v>
      </c>
      <c r="L37" s="3" t="s">
        <v>11</v>
      </c>
      <c r="M37">
        <v>34</v>
      </c>
      <c r="N37" s="1">
        <f t="shared" si="4"/>
        <v>10.9750034277405</v>
      </c>
      <c r="O37" s="1">
        <f t="shared" si="5"/>
        <v>10.347247547045999</v>
      </c>
      <c r="P37" s="1">
        <f t="shared" si="6"/>
        <v>10.898951785473599</v>
      </c>
      <c r="Q37" s="1">
        <f t="shared" si="7"/>
        <v>11.899652001931202</v>
      </c>
      <c r="R37" s="1">
        <f t="shared" si="8"/>
        <v>21.5363579638605</v>
      </c>
      <c r="S37" s="1">
        <f t="shared" si="9"/>
        <v>11.768997421073902</v>
      </c>
      <c r="T37" s="1">
        <f t="shared" si="10"/>
        <v>6.8949586592866012</v>
      </c>
      <c r="U37" s="1">
        <f t="shared" si="11"/>
        <v>13.0204563140869</v>
      </c>
      <c r="V37" s="1">
        <f t="shared" si="12"/>
        <v>18.555717468261697</v>
      </c>
      <c r="W37" s="13">
        <f t="shared" si="13"/>
        <v>6.8949586592866012</v>
      </c>
      <c r="X37" s="8" t="str">
        <f t="shared" si="14"/>
        <v/>
      </c>
      <c r="Y37" s="9" t="str">
        <f t="shared" si="15"/>
        <v/>
      </c>
      <c r="Z37" s="9" t="str">
        <f t="shared" si="16"/>
        <v/>
      </c>
      <c r="AA37" s="9" t="str">
        <f t="shared" si="17"/>
        <v/>
      </c>
      <c r="AB37" s="9" t="str">
        <f t="shared" si="18"/>
        <v/>
      </c>
      <c r="AC37" s="9" t="str">
        <f t="shared" si="19"/>
        <v/>
      </c>
      <c r="AD37" s="9">
        <f t="shared" si="20"/>
        <v>1</v>
      </c>
      <c r="AE37" s="9" t="str">
        <f t="shared" si="21"/>
        <v/>
      </c>
      <c r="AF37" s="9" t="str">
        <f t="shared" si="22"/>
        <v/>
      </c>
      <c r="AG37" s="15" t="str">
        <f t="shared" si="23"/>
        <v/>
      </c>
      <c r="AH37" s="16" t="str">
        <f t="shared" si="23"/>
        <v/>
      </c>
      <c r="AI37" s="16" t="str">
        <f t="shared" si="23"/>
        <v/>
      </c>
      <c r="AJ37" s="16" t="str">
        <f t="shared" si="23"/>
        <v/>
      </c>
      <c r="AK37" s="16" t="str">
        <f t="shared" si="23"/>
        <v/>
      </c>
      <c r="AL37" s="16" t="str">
        <f t="shared" si="23"/>
        <v/>
      </c>
      <c r="AM37" s="16" t="str">
        <f t="shared" si="23"/>
        <v/>
      </c>
      <c r="AN37" s="16" t="str">
        <f t="shared" si="23"/>
        <v/>
      </c>
      <c r="AO37" s="17" t="str">
        <f t="shared" si="23"/>
        <v/>
      </c>
      <c r="AP37" s="23" t="str">
        <f t="shared" si="24"/>
        <v/>
      </c>
      <c r="AQ37" s="22" t="str">
        <f t="shared" si="24"/>
        <v/>
      </c>
      <c r="AR37" s="22" t="str">
        <f t="shared" si="24"/>
        <v/>
      </c>
      <c r="AS37" s="22" t="str">
        <f t="shared" si="24"/>
        <v/>
      </c>
      <c r="AT37" s="22" t="str">
        <f t="shared" si="24"/>
        <v/>
      </c>
      <c r="AU37" s="22" t="str">
        <f t="shared" si="24"/>
        <v/>
      </c>
      <c r="AV37" s="22">
        <f t="shared" si="24"/>
        <v>1</v>
      </c>
      <c r="AW37" s="22" t="str">
        <f t="shared" si="24"/>
        <v/>
      </c>
      <c r="AX37" s="24" t="str">
        <f t="shared" si="24"/>
        <v/>
      </c>
      <c r="AY37" s="23">
        <f t="shared" si="25"/>
        <v>1</v>
      </c>
      <c r="AZ37" s="22">
        <f t="shared" si="25"/>
        <v>1</v>
      </c>
      <c r="BA37" s="22">
        <f t="shared" si="25"/>
        <v>1</v>
      </c>
      <c r="BB37" s="22">
        <f t="shared" si="25"/>
        <v>1</v>
      </c>
      <c r="BC37" s="22" t="str">
        <f t="shared" si="25"/>
        <v/>
      </c>
      <c r="BD37" s="22">
        <f t="shared" si="25"/>
        <v>1</v>
      </c>
      <c r="BE37" s="22">
        <f t="shared" si="25"/>
        <v>1</v>
      </c>
      <c r="BF37" s="22">
        <f t="shared" si="25"/>
        <v>1</v>
      </c>
      <c r="BG37" s="24" t="str">
        <f t="shared" si="25"/>
        <v/>
      </c>
      <c r="BH37" s="22" t="str">
        <f t="shared" si="26"/>
        <v>gbm</v>
      </c>
    </row>
    <row r="38" spans="1:60" x14ac:dyDescent="0.25">
      <c r="A38" t="s">
        <v>48</v>
      </c>
      <c r="B38" t="str">
        <f t="shared" si="3"/>
        <v/>
      </c>
      <c r="C38" s="15">
        <v>-5.6793572195072004</v>
      </c>
      <c r="D38" s="16">
        <v>-4.41110305015851</v>
      </c>
      <c r="E38" s="16">
        <v>-5.6864882274005302</v>
      </c>
      <c r="F38" s="16">
        <v>1.1091107839860399</v>
      </c>
      <c r="G38" s="16">
        <v>2.57642076447546</v>
      </c>
      <c r="H38" s="16">
        <v>7.7037966200066998</v>
      </c>
      <c r="I38" s="16">
        <v>1.93839631478815</v>
      </c>
      <c r="J38" s="16">
        <v>-3.3612542152404798</v>
      </c>
      <c r="K38" s="17">
        <v>2.8064987659454301</v>
      </c>
      <c r="L38" s="3" t="s">
        <v>55</v>
      </c>
      <c r="M38">
        <v>3</v>
      </c>
      <c r="N38" s="1" t="str">
        <f t="shared" si="4"/>
        <v/>
      </c>
      <c r="O38" s="1" t="str">
        <f t="shared" si="5"/>
        <v/>
      </c>
      <c r="P38" s="1" t="str">
        <f t="shared" si="6"/>
        <v/>
      </c>
      <c r="Q38" s="1" t="str">
        <f t="shared" si="7"/>
        <v/>
      </c>
      <c r="R38" s="1" t="str">
        <f t="shared" si="8"/>
        <v/>
      </c>
      <c r="S38" s="1" t="str">
        <f t="shared" si="9"/>
        <v/>
      </c>
      <c r="T38" s="1" t="str">
        <f t="shared" si="10"/>
        <v/>
      </c>
      <c r="U38" s="1" t="str">
        <f t="shared" si="11"/>
        <v/>
      </c>
      <c r="V38" s="1" t="str">
        <f t="shared" si="12"/>
        <v/>
      </c>
      <c r="W38" s="13">
        <f t="shared" si="13"/>
        <v>0</v>
      </c>
      <c r="X38" s="8" t="str">
        <f t="shared" si="14"/>
        <v/>
      </c>
      <c r="Y38" s="9" t="str">
        <f t="shared" si="15"/>
        <v/>
      </c>
      <c r="Z38" s="9" t="str">
        <f t="shared" si="16"/>
        <v/>
      </c>
      <c r="AA38" s="9" t="str">
        <f t="shared" si="17"/>
        <v/>
      </c>
      <c r="AB38" s="9" t="str">
        <f t="shared" si="18"/>
        <v/>
      </c>
      <c r="AC38" s="9" t="str">
        <f t="shared" si="19"/>
        <v/>
      </c>
      <c r="AD38" s="9" t="str">
        <f t="shared" si="20"/>
        <v/>
      </c>
      <c r="AE38" s="9" t="str">
        <f t="shared" si="21"/>
        <v/>
      </c>
      <c r="AF38" s="9" t="str">
        <f t="shared" si="22"/>
        <v/>
      </c>
      <c r="AG38" s="15" t="str">
        <f t="shared" si="23"/>
        <v/>
      </c>
      <c r="AH38" s="16" t="str">
        <f t="shared" si="23"/>
        <v/>
      </c>
      <c r="AI38" s="16" t="str">
        <f t="shared" si="23"/>
        <v/>
      </c>
      <c r="AJ38" s="16" t="str">
        <f t="shared" si="23"/>
        <v/>
      </c>
      <c r="AK38" s="16" t="str">
        <f t="shared" si="23"/>
        <v/>
      </c>
      <c r="AL38" s="16" t="str">
        <f t="shared" si="23"/>
        <v/>
      </c>
      <c r="AM38" s="16" t="str">
        <f t="shared" si="23"/>
        <v/>
      </c>
      <c r="AN38" s="16" t="str">
        <f t="shared" si="23"/>
        <v/>
      </c>
      <c r="AO38" s="17" t="str">
        <f t="shared" si="23"/>
        <v/>
      </c>
      <c r="AP38" s="23" t="str">
        <f t="shared" si="24"/>
        <v/>
      </c>
      <c r="AQ38" s="22" t="str">
        <f t="shared" si="24"/>
        <v/>
      </c>
      <c r="AR38" s="22" t="str">
        <f t="shared" si="24"/>
        <v/>
      </c>
      <c r="AS38" s="22" t="str">
        <f t="shared" si="24"/>
        <v/>
      </c>
      <c r="AT38" s="22" t="str">
        <f t="shared" si="24"/>
        <v/>
      </c>
      <c r="AU38" s="22" t="str">
        <f t="shared" si="24"/>
        <v/>
      </c>
      <c r="AV38" s="22" t="str">
        <f t="shared" si="24"/>
        <v/>
      </c>
      <c r="AW38" s="22" t="str">
        <f t="shared" si="24"/>
        <v/>
      </c>
      <c r="AX38" s="24" t="str">
        <f t="shared" si="24"/>
        <v/>
      </c>
      <c r="AY38" s="23" t="str">
        <f t="shared" si="25"/>
        <v/>
      </c>
      <c r="AZ38" s="22" t="str">
        <f t="shared" si="25"/>
        <v/>
      </c>
      <c r="BA38" s="22" t="str">
        <f t="shared" si="25"/>
        <v/>
      </c>
      <c r="BB38" s="22" t="str">
        <f t="shared" si="25"/>
        <v/>
      </c>
      <c r="BC38" s="22" t="str">
        <f t="shared" si="25"/>
        <v/>
      </c>
      <c r="BD38" s="22" t="str">
        <f t="shared" si="25"/>
        <v/>
      </c>
      <c r="BE38" s="22" t="str">
        <f t="shared" si="25"/>
        <v/>
      </c>
      <c r="BF38" s="22" t="str">
        <f t="shared" si="25"/>
        <v/>
      </c>
      <c r="BG38" s="24" t="str">
        <f t="shared" si="25"/>
        <v/>
      </c>
      <c r="BH38" s="22">
        <f t="shared" si="26"/>
        <v>0</v>
      </c>
    </row>
    <row r="39" spans="1:60" x14ac:dyDescent="0.25">
      <c r="A39" t="s">
        <v>50</v>
      </c>
      <c r="B39" t="str">
        <f t="shared" si="3"/>
        <v>svm</v>
      </c>
      <c r="C39" s="15">
        <v>25.3106435779255</v>
      </c>
      <c r="D39" s="16">
        <v>26.021528344970601</v>
      </c>
      <c r="E39" s="16">
        <v>25.303319110521102</v>
      </c>
      <c r="F39" s="16">
        <v>26.1918062846071</v>
      </c>
      <c r="G39" s="16">
        <v>22.6803516581571</v>
      </c>
      <c r="H39" s="16">
        <v>25.079309630646701</v>
      </c>
      <c r="I39" s="16">
        <v>27.381243758306798</v>
      </c>
      <c r="J39" s="16">
        <v>24.5717449188232</v>
      </c>
      <c r="K39" s="17">
        <v>22.725044250488299</v>
      </c>
      <c r="L39" s="3" t="s">
        <v>11</v>
      </c>
      <c r="N39" s="1">
        <f t="shared" si="4"/>
        <v>25.3106435779255</v>
      </c>
      <c r="O39" s="1">
        <f t="shared" si="5"/>
        <v>26.021528344970601</v>
      </c>
      <c r="P39" s="1">
        <f t="shared" si="6"/>
        <v>25.303319110521102</v>
      </c>
      <c r="Q39" s="1">
        <f t="shared" si="7"/>
        <v>26.1918062846071</v>
      </c>
      <c r="R39" s="1">
        <f t="shared" si="8"/>
        <v>22.6803516581571</v>
      </c>
      <c r="S39" s="1">
        <f t="shared" si="9"/>
        <v>25.079309630646701</v>
      </c>
      <c r="T39" s="1">
        <f t="shared" si="10"/>
        <v>27.381243758306798</v>
      </c>
      <c r="U39" s="1">
        <f t="shared" si="11"/>
        <v>24.5717449188232</v>
      </c>
      <c r="V39" s="1">
        <f t="shared" si="12"/>
        <v>22.725044250488299</v>
      </c>
      <c r="W39" s="13">
        <f t="shared" si="13"/>
        <v>22.6803516581571</v>
      </c>
      <c r="X39" s="8" t="str">
        <f t="shared" si="14"/>
        <v/>
      </c>
      <c r="Y39" s="9" t="str">
        <f t="shared" si="15"/>
        <v/>
      </c>
      <c r="Z39" s="9" t="str">
        <f t="shared" si="16"/>
        <v/>
      </c>
      <c r="AA39" s="9" t="str">
        <f t="shared" si="17"/>
        <v/>
      </c>
      <c r="AB39" s="9">
        <f t="shared" si="18"/>
        <v>1</v>
      </c>
      <c r="AC39" s="9" t="str">
        <f t="shared" si="19"/>
        <v/>
      </c>
      <c r="AD39" s="9" t="str">
        <f t="shared" si="20"/>
        <v/>
      </c>
      <c r="AE39" s="9" t="str">
        <f t="shared" si="21"/>
        <v/>
      </c>
      <c r="AF39" s="9" t="str">
        <f t="shared" si="22"/>
        <v/>
      </c>
      <c r="AG39" s="15" t="str">
        <f t="shared" si="23"/>
        <v/>
      </c>
      <c r="AH39" s="16" t="str">
        <f t="shared" si="23"/>
        <v/>
      </c>
      <c r="AI39" s="16" t="str">
        <f t="shared" si="23"/>
        <v/>
      </c>
      <c r="AJ39" s="16" t="str">
        <f t="shared" si="23"/>
        <v/>
      </c>
      <c r="AK39" s="16" t="str">
        <f t="shared" si="23"/>
        <v/>
      </c>
      <c r="AL39" s="16" t="str">
        <f t="shared" si="23"/>
        <v/>
      </c>
      <c r="AM39" s="16" t="str">
        <f t="shared" si="23"/>
        <v/>
      </c>
      <c r="AN39" s="16" t="str">
        <f t="shared" si="23"/>
        <v/>
      </c>
      <c r="AO39" s="17" t="str">
        <f t="shared" si="23"/>
        <v/>
      </c>
      <c r="AP39" s="23" t="str">
        <f t="shared" si="24"/>
        <v/>
      </c>
      <c r="AQ39" s="22" t="str">
        <f t="shared" si="24"/>
        <v/>
      </c>
      <c r="AR39" s="22" t="str">
        <f t="shared" si="24"/>
        <v/>
      </c>
      <c r="AS39" s="22" t="str">
        <f t="shared" si="24"/>
        <v/>
      </c>
      <c r="AT39" s="22" t="str">
        <f t="shared" si="24"/>
        <v/>
      </c>
      <c r="AU39" s="22" t="str">
        <f t="shared" si="24"/>
        <v/>
      </c>
      <c r="AV39" s="22" t="str">
        <f t="shared" si="24"/>
        <v/>
      </c>
      <c r="AW39" s="22" t="str">
        <f t="shared" si="24"/>
        <v/>
      </c>
      <c r="AX39" s="24" t="str">
        <f t="shared" si="24"/>
        <v/>
      </c>
      <c r="AY39" s="23" t="str">
        <f t="shared" si="25"/>
        <v/>
      </c>
      <c r="AZ39" s="22" t="str">
        <f t="shared" si="25"/>
        <v/>
      </c>
      <c r="BA39" s="22" t="str">
        <f t="shared" si="25"/>
        <v/>
      </c>
      <c r="BB39" s="22" t="str">
        <f t="shared" si="25"/>
        <v/>
      </c>
      <c r="BC39" s="22" t="str">
        <f t="shared" si="25"/>
        <v/>
      </c>
      <c r="BD39" s="22" t="str">
        <f t="shared" si="25"/>
        <v/>
      </c>
      <c r="BE39" s="22" t="str">
        <f t="shared" si="25"/>
        <v/>
      </c>
      <c r="BF39" s="22" t="str">
        <f t="shared" si="25"/>
        <v/>
      </c>
      <c r="BG39" s="24" t="str">
        <f t="shared" si="25"/>
        <v/>
      </c>
      <c r="BH39" s="22" t="str">
        <f t="shared" si="26"/>
        <v>svm</v>
      </c>
    </row>
    <row r="40" spans="1:60" ht="15.75" thickBot="1" x14ac:dyDescent="0.3">
      <c r="A40" t="s">
        <v>51</v>
      </c>
      <c r="B40" t="str">
        <f t="shared" si="3"/>
        <v/>
      </c>
      <c r="C40" s="18">
        <v>0.206075663286163</v>
      </c>
      <c r="D40" s="19">
        <v>1.4543034319771899</v>
      </c>
      <c r="E40" s="19">
        <v>0.317886727318552</v>
      </c>
      <c r="F40" s="19">
        <v>-6.7471022801919602</v>
      </c>
      <c r="G40" s="19">
        <v>-8.8457959919387292</v>
      </c>
      <c r="H40" s="19">
        <v>2.98240052188594</v>
      </c>
      <c r="I40" s="19">
        <v>2.4253914369106999</v>
      </c>
      <c r="J40" s="19">
        <v>-2.2587842941284202</v>
      </c>
      <c r="K40" s="20">
        <v>-1.7548859119415301E-2</v>
      </c>
      <c r="L40" s="3" t="s">
        <v>55</v>
      </c>
      <c r="N40" s="1" t="str">
        <f t="shared" si="4"/>
        <v/>
      </c>
      <c r="O40" s="1" t="str">
        <f t="shared" si="5"/>
        <v/>
      </c>
      <c r="P40" s="1" t="str">
        <f t="shared" si="6"/>
        <v/>
      </c>
      <c r="Q40" s="1" t="str">
        <f t="shared" si="7"/>
        <v/>
      </c>
      <c r="R40" s="1" t="str">
        <f t="shared" si="8"/>
        <v/>
      </c>
      <c r="S40" s="1" t="str">
        <f t="shared" si="9"/>
        <v/>
      </c>
      <c r="T40" s="1" t="str">
        <f t="shared" si="10"/>
        <v/>
      </c>
      <c r="U40" s="1" t="str">
        <f t="shared" si="11"/>
        <v/>
      </c>
      <c r="V40" s="1" t="str">
        <f t="shared" si="12"/>
        <v/>
      </c>
      <c r="W40" s="13">
        <f t="shared" si="13"/>
        <v>0</v>
      </c>
      <c r="X40" s="10" t="str">
        <f t="shared" si="14"/>
        <v/>
      </c>
      <c r="Y40" s="11" t="str">
        <f t="shared" si="15"/>
        <v/>
      </c>
      <c r="Z40" s="11" t="str">
        <f t="shared" si="16"/>
        <v/>
      </c>
      <c r="AA40" s="11" t="str">
        <f t="shared" si="17"/>
        <v/>
      </c>
      <c r="AB40" s="11" t="str">
        <f t="shared" si="18"/>
        <v/>
      </c>
      <c r="AC40" s="11" t="str">
        <f t="shared" si="19"/>
        <v/>
      </c>
      <c r="AD40" s="11" t="str">
        <f t="shared" si="20"/>
        <v/>
      </c>
      <c r="AE40" s="11" t="str">
        <f t="shared" si="21"/>
        <v/>
      </c>
      <c r="AF40" s="11" t="str">
        <f t="shared" si="22"/>
        <v/>
      </c>
      <c r="AG40" s="18" t="str">
        <f t="shared" si="23"/>
        <v/>
      </c>
      <c r="AH40" s="19" t="str">
        <f t="shared" si="23"/>
        <v/>
      </c>
      <c r="AI40" s="19" t="str">
        <f t="shared" si="23"/>
        <v/>
      </c>
      <c r="AJ40" s="19" t="str">
        <f t="shared" si="23"/>
        <v/>
      </c>
      <c r="AK40" s="19" t="str">
        <f t="shared" si="23"/>
        <v/>
      </c>
      <c r="AL40" s="19" t="str">
        <f t="shared" si="23"/>
        <v/>
      </c>
      <c r="AM40" s="19" t="str">
        <f t="shared" si="23"/>
        <v/>
      </c>
      <c r="AN40" s="19" t="str">
        <f t="shared" si="23"/>
        <v/>
      </c>
      <c r="AO40" s="20" t="str">
        <f t="shared" si="23"/>
        <v/>
      </c>
      <c r="AP40" s="25" t="str">
        <f t="shared" si="24"/>
        <v/>
      </c>
      <c r="AQ40" s="26" t="str">
        <f t="shared" si="24"/>
        <v/>
      </c>
      <c r="AR40" s="26" t="str">
        <f t="shared" si="24"/>
        <v/>
      </c>
      <c r="AS40" s="26" t="str">
        <f t="shared" si="24"/>
        <v/>
      </c>
      <c r="AT40" s="26" t="str">
        <f t="shared" si="24"/>
        <v/>
      </c>
      <c r="AU40" s="26" t="str">
        <f t="shared" si="24"/>
        <v/>
      </c>
      <c r="AV40" s="26" t="str">
        <f t="shared" si="24"/>
        <v/>
      </c>
      <c r="AW40" s="26" t="str">
        <f t="shared" si="24"/>
        <v/>
      </c>
      <c r="AX40" s="27" t="str">
        <f t="shared" si="24"/>
        <v/>
      </c>
      <c r="AY40" s="25" t="str">
        <f t="shared" si="25"/>
        <v/>
      </c>
      <c r="AZ40" s="26" t="str">
        <f t="shared" si="25"/>
        <v/>
      </c>
      <c r="BA40" s="26" t="str">
        <f t="shared" si="25"/>
        <v/>
      </c>
      <c r="BB40" s="26" t="str">
        <f t="shared" si="25"/>
        <v/>
      </c>
      <c r="BC40" s="26" t="str">
        <f t="shared" si="25"/>
        <v/>
      </c>
      <c r="BD40" s="26" t="str">
        <f t="shared" si="25"/>
        <v/>
      </c>
      <c r="BE40" s="26" t="str">
        <f t="shared" si="25"/>
        <v/>
      </c>
      <c r="BF40" s="26" t="str">
        <f t="shared" si="25"/>
        <v/>
      </c>
      <c r="BG40" s="27" t="str">
        <f t="shared" si="25"/>
        <v/>
      </c>
      <c r="BH40" s="22">
        <f t="shared" si="26"/>
        <v>0</v>
      </c>
    </row>
    <row r="41" spans="1:60" x14ac:dyDescent="0.25">
      <c r="N41" s="2">
        <f>AVERAGE(N2:N40)</f>
        <v>24.287065810760112</v>
      </c>
      <c r="O41" s="2">
        <f t="shared" ref="O41:W41" si="27">AVERAGE(O2:O40)</f>
        <v>24.143311386232455</v>
      </c>
      <c r="P41" s="2">
        <f t="shared" si="27"/>
        <v>24.303486312364729</v>
      </c>
      <c r="Q41" s="2">
        <f t="shared" si="27"/>
        <v>23.096257162383001</v>
      </c>
      <c r="R41" s="2">
        <f t="shared" si="27"/>
        <v>23.774002442407795</v>
      </c>
      <c r="S41" s="2">
        <f t="shared" si="27"/>
        <v>22.439004812837215</v>
      </c>
      <c r="T41" s="2">
        <f t="shared" si="27"/>
        <v>23.226645758855256</v>
      </c>
      <c r="U41" s="2">
        <f t="shared" si="27"/>
        <v>23.908042346729957</v>
      </c>
      <c r="V41" s="2">
        <f t="shared" si="27"/>
        <v>22.762962790096498</v>
      </c>
      <c r="W41" s="2">
        <f t="shared" si="27"/>
        <v>14.265674324362976</v>
      </c>
      <c r="X41" s="12">
        <f>SUM(X2:X40)</f>
        <v>1</v>
      </c>
      <c r="Y41" s="12">
        <f t="shared" ref="Y41:BG41" si="28">SUM(Y2:Y40)</f>
        <v>5</v>
      </c>
      <c r="Z41" s="12">
        <f t="shared" si="28"/>
        <v>0</v>
      </c>
      <c r="AA41" s="12">
        <f t="shared" si="28"/>
        <v>3</v>
      </c>
      <c r="AB41" s="12">
        <f t="shared" si="28"/>
        <v>7</v>
      </c>
      <c r="AC41" s="12">
        <f t="shared" si="28"/>
        <v>6</v>
      </c>
      <c r="AD41" s="12">
        <f t="shared" si="28"/>
        <v>3</v>
      </c>
      <c r="AE41" s="12">
        <f t="shared" si="28"/>
        <v>4</v>
      </c>
      <c r="AF41" s="12">
        <f t="shared" si="28"/>
        <v>5</v>
      </c>
      <c r="AG41" s="21">
        <f t="shared" si="28"/>
        <v>7</v>
      </c>
      <c r="AH41" s="21">
        <f t="shared" si="28"/>
        <v>6</v>
      </c>
      <c r="AI41" s="21">
        <f t="shared" si="28"/>
        <v>7</v>
      </c>
      <c r="AJ41" s="21">
        <f t="shared" si="28"/>
        <v>9</v>
      </c>
      <c r="AK41" s="21">
        <f t="shared" si="28"/>
        <v>7</v>
      </c>
      <c r="AL41" s="21">
        <f t="shared" si="28"/>
        <v>7</v>
      </c>
      <c r="AM41" s="21">
        <f t="shared" si="28"/>
        <v>7</v>
      </c>
      <c r="AN41" s="21">
        <f t="shared" si="28"/>
        <v>8</v>
      </c>
      <c r="AO41" s="21">
        <f t="shared" si="28"/>
        <v>6</v>
      </c>
      <c r="AP41" s="29">
        <f t="shared" si="28"/>
        <v>11</v>
      </c>
      <c r="AQ41" s="29">
        <f t="shared" si="28"/>
        <v>11</v>
      </c>
      <c r="AR41" s="29">
        <f t="shared" si="28"/>
        <v>11</v>
      </c>
      <c r="AS41" s="29">
        <f t="shared" si="28"/>
        <v>11</v>
      </c>
      <c r="AT41" s="29">
        <f t="shared" si="28"/>
        <v>12</v>
      </c>
      <c r="AU41" s="29">
        <f t="shared" si="28"/>
        <v>11</v>
      </c>
      <c r="AV41" s="29">
        <f t="shared" si="28"/>
        <v>11</v>
      </c>
      <c r="AW41" s="29">
        <f t="shared" si="28"/>
        <v>8</v>
      </c>
      <c r="AX41" s="29">
        <f t="shared" si="28"/>
        <v>8</v>
      </c>
      <c r="AY41" s="28">
        <f t="shared" si="28"/>
        <v>17</v>
      </c>
      <c r="AZ41" s="28">
        <f t="shared" si="28"/>
        <v>17</v>
      </c>
      <c r="BA41" s="28">
        <f t="shared" si="28"/>
        <v>17</v>
      </c>
      <c r="BB41" s="28">
        <f t="shared" si="28"/>
        <v>17</v>
      </c>
      <c r="BC41" s="28">
        <f t="shared" si="28"/>
        <v>14</v>
      </c>
      <c r="BD41" s="28">
        <f t="shared" si="28"/>
        <v>16</v>
      </c>
      <c r="BE41" s="28">
        <f t="shared" si="28"/>
        <v>17</v>
      </c>
      <c r="BF41" s="28">
        <f t="shared" si="28"/>
        <v>14</v>
      </c>
      <c r="BG41" s="28">
        <f t="shared" si="28"/>
        <v>14</v>
      </c>
    </row>
    <row r="42" spans="1:60" x14ac:dyDescent="0.25">
      <c r="B42" s="30"/>
      <c r="W42" s="14"/>
    </row>
    <row r="43" spans="1:60" x14ac:dyDescent="0.25">
      <c r="W43" s="14"/>
    </row>
    <row r="44" spans="1:60" x14ac:dyDescent="0.25">
      <c r="W44" s="14"/>
    </row>
    <row r="45" spans="1:60" x14ac:dyDescent="0.25">
      <c r="W45" s="14"/>
    </row>
    <row r="46" spans="1:60" x14ac:dyDescent="0.25">
      <c r="W46" s="14"/>
    </row>
    <row r="47" spans="1:60" x14ac:dyDescent="0.25">
      <c r="W47" s="14"/>
    </row>
    <row r="48" spans="1:60" x14ac:dyDescent="0.25">
      <c r="W48" s="14"/>
    </row>
    <row r="49" spans="23:23" x14ac:dyDescent="0.25">
      <c r="W49" s="14"/>
    </row>
    <row r="50" spans="23:23" x14ac:dyDescent="0.25">
      <c r="W50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Poco1</vt:lpstr>
      <vt:lpstr>Mich1</vt:lpstr>
      <vt:lpstr>Chi</vt:lpstr>
      <vt:lpstr>Ken</vt:lpstr>
      <vt:lpstr>NH</vt:lpstr>
      <vt:lpstr>Poco2</vt:lpstr>
      <vt:lpstr>Mich2</vt:lpstr>
      <vt:lpstr>Bristol</vt:lpstr>
      <vt:lpstr>Darlington</vt:lpstr>
      <vt:lpstr>Indy</vt:lpstr>
      <vt:lpstr>Vegas</vt:lpstr>
      <vt:lpstr>Rich2</vt:lpstr>
      <vt:lpstr>Summary</vt:lpstr>
      <vt:lpstr>Bri</vt:lpstr>
      <vt:lpstr>Chi</vt:lpstr>
      <vt:lpstr>Current</vt:lpstr>
      <vt:lpstr>Dar</vt:lpstr>
      <vt:lpstr>Indy</vt:lpstr>
      <vt:lpstr>Ken</vt:lpstr>
      <vt:lpstr>Mich1</vt:lpstr>
      <vt:lpstr>Mich2</vt:lpstr>
      <vt:lpstr>NH</vt:lpstr>
      <vt:lpstr>Poco1</vt:lpstr>
      <vt:lpstr>Poco2</vt:lpstr>
      <vt:lpstr>Rich2</vt:lpstr>
      <vt:lpstr>Vegas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2018-09-01T01:38:45Z</dcterms:created>
  <dcterms:modified xsi:type="dcterms:W3CDTF">2018-10-30T14:39:43Z</dcterms:modified>
</cp:coreProperties>
</file>