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cause/Documents/ProfitTrailer/ProfitTrailer2Beta/"/>
    </mc:Choice>
  </mc:AlternateContent>
  <xr:revisionPtr revIDLastSave="0" documentId="8_{8BDDA625-B7F3-F34B-AA95-ECC5B3F922CF}" xr6:coauthVersionLast="31" xr6:coauthVersionMax="31" xr10:uidLastSave="{00000000-0000-0000-0000-000000000000}"/>
  <bookViews>
    <workbookView xWindow="0" yWindow="460" windowWidth="28800" windowHeight="15620" xr2:uid="{26B8DE29-1B09-49E1-87D8-F9694B171ED3}"/>
  </bookViews>
  <sheets>
    <sheet name="DCA Calculation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0" i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5" i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5" i="1"/>
  <c r="B6" i="1" s="1"/>
  <c r="D11" i="1" l="1"/>
  <c r="E10" i="1"/>
  <c r="F10" i="1"/>
  <c r="C141" i="1"/>
  <c r="D141" i="1" s="1"/>
  <c r="E141" i="1" s="1"/>
  <c r="C116" i="1"/>
  <c r="D116" i="1" s="1"/>
  <c r="E116" i="1" s="1"/>
  <c r="C82" i="1"/>
  <c r="D82" i="1" s="1"/>
  <c r="E82" i="1" s="1"/>
  <c r="C50" i="1"/>
  <c r="D50" i="1" s="1"/>
  <c r="C137" i="1"/>
  <c r="D137" i="1" s="1"/>
  <c r="E137" i="1" s="1"/>
  <c r="C98" i="1"/>
  <c r="D98" i="1" s="1"/>
  <c r="C66" i="1"/>
  <c r="D66" i="1" s="1"/>
  <c r="C127" i="1"/>
  <c r="D127" i="1" s="1"/>
  <c r="E127" i="1" s="1"/>
  <c r="C90" i="1"/>
  <c r="D90" i="1" s="1"/>
  <c r="E90" i="1" s="1"/>
  <c r="C58" i="1"/>
  <c r="D58" i="1" s="1"/>
  <c r="C106" i="1"/>
  <c r="D106" i="1" s="1"/>
  <c r="E106" i="1" s="1"/>
  <c r="C74" i="1"/>
  <c r="D74" i="1" s="1"/>
  <c r="E74" i="1" s="1"/>
  <c r="C45" i="1"/>
  <c r="D45" i="1" s="1"/>
  <c r="C53" i="1"/>
  <c r="D53" i="1" s="1"/>
  <c r="C61" i="1"/>
  <c r="D61" i="1" s="1"/>
  <c r="C69" i="1"/>
  <c r="D69" i="1" s="1"/>
  <c r="C77" i="1"/>
  <c r="D77" i="1" s="1"/>
  <c r="E77" i="1" s="1"/>
  <c r="C85" i="1"/>
  <c r="D85" i="1" s="1"/>
  <c r="E85" i="1" s="1"/>
  <c r="C93" i="1"/>
  <c r="D93" i="1" s="1"/>
  <c r="E93" i="1" s="1"/>
  <c r="C101" i="1"/>
  <c r="D101" i="1" s="1"/>
  <c r="E101" i="1" s="1"/>
  <c r="C109" i="1"/>
  <c r="D109" i="1" s="1"/>
  <c r="E109" i="1" s="1"/>
  <c r="C120" i="1"/>
  <c r="D120" i="1" s="1"/>
  <c r="E120" i="1" s="1"/>
  <c r="C131" i="1"/>
  <c r="D131" i="1" s="1"/>
  <c r="E131" i="1" s="1"/>
  <c r="C142" i="1"/>
  <c r="D142" i="1" s="1"/>
  <c r="E142" i="1" s="1"/>
  <c r="C138" i="1"/>
  <c r="D138" i="1" s="1"/>
  <c r="E138" i="1" s="1"/>
  <c r="C134" i="1"/>
  <c r="D134" i="1" s="1"/>
  <c r="E134" i="1" s="1"/>
  <c r="C130" i="1"/>
  <c r="D130" i="1" s="1"/>
  <c r="E130" i="1" s="1"/>
  <c r="C126" i="1"/>
  <c r="D126" i="1" s="1"/>
  <c r="E126" i="1" s="1"/>
  <c r="C122" i="1"/>
  <c r="D122" i="1" s="1"/>
  <c r="E122" i="1" s="1"/>
  <c r="C118" i="1"/>
  <c r="D118" i="1" s="1"/>
  <c r="E118" i="1" s="1"/>
  <c r="C114" i="1"/>
  <c r="D114" i="1" s="1"/>
  <c r="E114" i="1" s="1"/>
  <c r="C110" i="1"/>
  <c r="D110" i="1" s="1"/>
  <c r="E110" i="1" s="1"/>
  <c r="C140" i="1"/>
  <c r="D140" i="1" s="1"/>
  <c r="E140" i="1" s="1"/>
  <c r="C135" i="1"/>
  <c r="D135" i="1" s="1"/>
  <c r="E135" i="1" s="1"/>
  <c r="C129" i="1"/>
  <c r="D129" i="1" s="1"/>
  <c r="E129" i="1" s="1"/>
  <c r="C124" i="1"/>
  <c r="D124" i="1" s="1"/>
  <c r="E124" i="1" s="1"/>
  <c r="C119" i="1"/>
  <c r="D119" i="1" s="1"/>
  <c r="E119" i="1" s="1"/>
  <c r="C113" i="1"/>
  <c r="D113" i="1" s="1"/>
  <c r="C108" i="1"/>
  <c r="D108" i="1" s="1"/>
  <c r="E108" i="1" s="1"/>
  <c r="C104" i="1"/>
  <c r="D104" i="1" s="1"/>
  <c r="E104" i="1" s="1"/>
  <c r="C100" i="1"/>
  <c r="D100" i="1" s="1"/>
  <c r="E100" i="1" s="1"/>
  <c r="C96" i="1"/>
  <c r="D96" i="1" s="1"/>
  <c r="C92" i="1"/>
  <c r="D92" i="1" s="1"/>
  <c r="E92" i="1" s="1"/>
  <c r="C88" i="1"/>
  <c r="D88" i="1" s="1"/>
  <c r="E88" i="1" s="1"/>
  <c r="C84" i="1"/>
  <c r="D84" i="1" s="1"/>
  <c r="E84" i="1" s="1"/>
  <c r="C80" i="1"/>
  <c r="D80" i="1" s="1"/>
  <c r="C76" i="1"/>
  <c r="D76" i="1" s="1"/>
  <c r="E76" i="1" s="1"/>
  <c r="C72" i="1"/>
  <c r="D72" i="1" s="1"/>
  <c r="C68" i="1"/>
  <c r="D68" i="1" s="1"/>
  <c r="C64" i="1"/>
  <c r="D64" i="1" s="1"/>
  <c r="C60" i="1"/>
  <c r="D60" i="1" s="1"/>
  <c r="C56" i="1"/>
  <c r="D56" i="1" s="1"/>
  <c r="C52" i="1"/>
  <c r="D52" i="1" s="1"/>
  <c r="C48" i="1"/>
  <c r="D48" i="1" s="1"/>
  <c r="C44" i="1"/>
  <c r="C139" i="1"/>
  <c r="D139" i="1" s="1"/>
  <c r="E139" i="1" s="1"/>
  <c r="C133" i="1"/>
  <c r="D133" i="1" s="1"/>
  <c r="E133" i="1" s="1"/>
  <c r="C128" i="1"/>
  <c r="D128" i="1" s="1"/>
  <c r="C123" i="1"/>
  <c r="D123" i="1" s="1"/>
  <c r="E123" i="1" s="1"/>
  <c r="C117" i="1"/>
  <c r="D117" i="1" s="1"/>
  <c r="E117" i="1" s="1"/>
  <c r="C112" i="1"/>
  <c r="D112" i="1" s="1"/>
  <c r="E112" i="1" s="1"/>
  <c r="C107" i="1"/>
  <c r="D107" i="1" s="1"/>
  <c r="C103" i="1"/>
  <c r="D103" i="1" s="1"/>
  <c r="E103" i="1" s="1"/>
  <c r="C99" i="1"/>
  <c r="D99" i="1" s="1"/>
  <c r="E99" i="1" s="1"/>
  <c r="C95" i="1"/>
  <c r="D95" i="1" s="1"/>
  <c r="E95" i="1" s="1"/>
  <c r="C91" i="1"/>
  <c r="D91" i="1" s="1"/>
  <c r="E91" i="1" s="1"/>
  <c r="C87" i="1"/>
  <c r="D87" i="1" s="1"/>
  <c r="E87" i="1" s="1"/>
  <c r="C83" i="1"/>
  <c r="D83" i="1" s="1"/>
  <c r="E83" i="1" s="1"/>
  <c r="C79" i="1"/>
  <c r="D79" i="1" s="1"/>
  <c r="E79" i="1" s="1"/>
  <c r="C75" i="1"/>
  <c r="D75" i="1" s="1"/>
  <c r="E75" i="1" s="1"/>
  <c r="C71" i="1"/>
  <c r="D71" i="1" s="1"/>
  <c r="C67" i="1"/>
  <c r="D67" i="1" s="1"/>
  <c r="C63" i="1"/>
  <c r="D63" i="1" s="1"/>
  <c r="C59" i="1"/>
  <c r="D59" i="1" s="1"/>
  <c r="C55" i="1"/>
  <c r="D55" i="1" s="1"/>
  <c r="C51" i="1"/>
  <c r="D51" i="1" s="1"/>
  <c r="C47" i="1"/>
  <c r="D47" i="1" s="1"/>
  <c r="C46" i="1"/>
  <c r="D46" i="1" s="1"/>
  <c r="C54" i="1"/>
  <c r="D54" i="1" s="1"/>
  <c r="C62" i="1"/>
  <c r="D62" i="1" s="1"/>
  <c r="C70" i="1"/>
  <c r="D70" i="1" s="1"/>
  <c r="C78" i="1"/>
  <c r="D78" i="1" s="1"/>
  <c r="E78" i="1" s="1"/>
  <c r="C86" i="1"/>
  <c r="D86" i="1" s="1"/>
  <c r="E86" i="1" s="1"/>
  <c r="C94" i="1"/>
  <c r="D94" i="1" s="1"/>
  <c r="E94" i="1" s="1"/>
  <c r="C102" i="1"/>
  <c r="D102" i="1" s="1"/>
  <c r="E102" i="1" s="1"/>
  <c r="C111" i="1"/>
  <c r="D111" i="1" s="1"/>
  <c r="E111" i="1" s="1"/>
  <c r="C121" i="1"/>
  <c r="D121" i="1" s="1"/>
  <c r="E121" i="1" s="1"/>
  <c r="C132" i="1"/>
  <c r="D132" i="1" s="1"/>
  <c r="E132" i="1" s="1"/>
  <c r="C143" i="1"/>
  <c r="D143" i="1" s="1"/>
  <c r="E143" i="1" s="1"/>
  <c r="E107" i="1"/>
  <c r="E98" i="1"/>
  <c r="E66" i="1"/>
  <c r="E58" i="1"/>
  <c r="E46" i="1"/>
  <c r="E64" i="1"/>
  <c r="E48" i="1"/>
  <c r="E113" i="1"/>
  <c r="E53" i="1"/>
  <c r="E128" i="1"/>
  <c r="E96" i="1"/>
  <c r="E80" i="1"/>
  <c r="C49" i="1"/>
  <c r="D49" i="1" s="1"/>
  <c r="C57" i="1"/>
  <c r="D57" i="1" s="1"/>
  <c r="C65" i="1"/>
  <c r="D65" i="1" s="1"/>
  <c r="C73" i="1"/>
  <c r="D73" i="1" s="1"/>
  <c r="C81" i="1"/>
  <c r="D81" i="1" s="1"/>
  <c r="E81" i="1" s="1"/>
  <c r="C89" i="1"/>
  <c r="D89" i="1" s="1"/>
  <c r="E89" i="1" s="1"/>
  <c r="C97" i="1"/>
  <c r="D97" i="1" s="1"/>
  <c r="E97" i="1" s="1"/>
  <c r="C105" i="1"/>
  <c r="D105" i="1" s="1"/>
  <c r="E105" i="1" s="1"/>
  <c r="C115" i="1"/>
  <c r="D115" i="1" s="1"/>
  <c r="E115" i="1" s="1"/>
  <c r="C125" i="1"/>
  <c r="D125" i="1" s="1"/>
  <c r="E125" i="1" s="1"/>
  <c r="C136" i="1"/>
  <c r="D136" i="1" s="1"/>
  <c r="E136" i="1" s="1"/>
  <c r="F40" i="1" l="1"/>
  <c r="F36" i="1"/>
  <c r="F32" i="1"/>
  <c r="F28" i="1"/>
  <c r="F24" i="1"/>
  <c r="F20" i="1"/>
  <c r="F16" i="1"/>
  <c r="F39" i="1"/>
  <c r="F31" i="1"/>
  <c r="F23" i="1"/>
  <c r="F15" i="1"/>
  <c r="F12" i="1"/>
  <c r="F35" i="1"/>
  <c r="F27" i="1"/>
  <c r="F19" i="1"/>
  <c r="F34" i="1"/>
  <c r="F26" i="1"/>
  <c r="F18" i="1"/>
  <c r="F41" i="1"/>
  <c r="F33" i="1"/>
  <c r="F25" i="1"/>
  <c r="F17" i="1"/>
  <c r="F38" i="1"/>
  <c r="F30" i="1"/>
  <c r="F14" i="1"/>
  <c r="F29" i="1"/>
  <c r="F13" i="1"/>
  <c r="F22" i="1"/>
  <c r="F37" i="1"/>
  <c r="F21" i="1"/>
  <c r="E41" i="1"/>
  <c r="E37" i="1"/>
  <c r="E33" i="1"/>
  <c r="E29" i="1"/>
  <c r="E25" i="1"/>
  <c r="E21" i="1"/>
  <c r="E17" i="1"/>
  <c r="E13" i="1"/>
  <c r="E36" i="1"/>
  <c r="E28" i="1"/>
  <c r="E20" i="1"/>
  <c r="E40" i="1"/>
  <c r="E32" i="1"/>
  <c r="E24" i="1"/>
  <c r="E16" i="1"/>
  <c r="E39" i="1"/>
  <c r="E31" i="1"/>
  <c r="E23" i="1"/>
  <c r="E15" i="1"/>
  <c r="E38" i="1"/>
  <c r="E30" i="1"/>
  <c r="E22" i="1"/>
  <c r="E14" i="1"/>
  <c r="E27" i="1"/>
  <c r="E18" i="1"/>
  <c r="E35" i="1"/>
  <c r="E19" i="1"/>
  <c r="E26" i="1"/>
  <c r="E34" i="1"/>
  <c r="D38" i="1"/>
  <c r="C38" i="1"/>
  <c r="D31" i="1"/>
  <c r="C31" i="1"/>
  <c r="D35" i="1"/>
  <c r="C35" i="1"/>
  <c r="D17" i="1"/>
  <c r="C17" i="1"/>
  <c r="D15" i="1"/>
  <c r="C15" i="1"/>
  <c r="C20" i="1"/>
  <c r="D20" i="1"/>
  <c r="C36" i="1"/>
  <c r="D36" i="1"/>
  <c r="C13" i="1"/>
  <c r="D13" i="1"/>
  <c r="C41" i="1"/>
  <c r="D41" i="1"/>
  <c r="D30" i="1"/>
  <c r="C30" i="1"/>
  <c r="D19" i="1"/>
  <c r="C19" i="1"/>
  <c r="C24" i="1"/>
  <c r="D24" i="1"/>
  <c r="C40" i="1"/>
  <c r="D40" i="1"/>
  <c r="C37" i="1"/>
  <c r="D37" i="1"/>
  <c r="C18" i="1"/>
  <c r="D18" i="1"/>
  <c r="D33" i="1"/>
  <c r="C33" i="1"/>
  <c r="D22" i="1"/>
  <c r="C22" i="1"/>
  <c r="D23" i="1"/>
  <c r="C23" i="1"/>
  <c r="D39" i="1"/>
  <c r="C39" i="1"/>
  <c r="C28" i="1"/>
  <c r="D28" i="1"/>
  <c r="D29" i="1"/>
  <c r="C29" i="1"/>
  <c r="C34" i="1"/>
  <c r="D34" i="1"/>
  <c r="C25" i="1"/>
  <c r="D25" i="1"/>
  <c r="D14" i="1"/>
  <c r="C14" i="1"/>
  <c r="D27" i="1"/>
  <c r="C27" i="1"/>
  <c r="C16" i="1"/>
  <c r="D16" i="1"/>
  <c r="C32" i="1"/>
  <c r="D32" i="1"/>
  <c r="C21" i="1"/>
  <c r="D21" i="1"/>
  <c r="D26" i="1"/>
  <c r="C26" i="1"/>
  <c r="E68" i="1"/>
  <c r="E63" i="1"/>
  <c r="E65" i="1"/>
  <c r="E50" i="1"/>
  <c r="E49" i="1"/>
  <c r="E47" i="1"/>
  <c r="E54" i="1"/>
  <c r="E55" i="1"/>
  <c r="E71" i="1"/>
  <c r="E60" i="1"/>
  <c r="E61" i="1"/>
  <c r="E11" i="1"/>
  <c r="E57" i="1"/>
  <c r="E45" i="1"/>
  <c r="E62" i="1"/>
  <c r="E67" i="1"/>
  <c r="E69" i="1"/>
  <c r="F11" i="1"/>
  <c r="E56" i="1"/>
  <c r="E52" i="1"/>
  <c r="E73" i="1"/>
  <c r="E72" i="1"/>
  <c r="E70" i="1"/>
  <c r="E51" i="1"/>
  <c r="E59" i="1"/>
  <c r="G10" i="1"/>
  <c r="D44" i="1"/>
  <c r="E12" i="1" s="1"/>
  <c r="H44" i="1"/>
  <c r="G40" i="1" l="1"/>
  <c r="G36" i="1"/>
  <c r="G32" i="1"/>
  <c r="G28" i="1"/>
  <c r="G38" i="1"/>
  <c r="G33" i="1"/>
  <c r="G27" i="1"/>
  <c r="G23" i="1"/>
  <c r="G19" i="1"/>
  <c r="G15" i="1"/>
  <c r="G12" i="1"/>
  <c r="G37" i="1"/>
  <c r="G26" i="1"/>
  <c r="G18" i="1"/>
  <c r="G41" i="1"/>
  <c r="G35" i="1"/>
  <c r="G30" i="1"/>
  <c r="G31" i="1"/>
  <c r="G22" i="1"/>
  <c r="G14" i="1"/>
  <c r="G34" i="1"/>
  <c r="G21" i="1"/>
  <c r="G13" i="1"/>
  <c r="G29" i="1"/>
  <c r="G20" i="1"/>
  <c r="G25" i="1"/>
  <c r="G17" i="1"/>
  <c r="G39" i="1"/>
  <c r="G16" i="1"/>
  <c r="G24" i="1"/>
  <c r="G11" i="1"/>
  <c r="E44" i="1"/>
  <c r="C12" i="1"/>
  <c r="D12" i="1"/>
  <c r="H10" i="1"/>
  <c r="H45" i="1"/>
  <c r="I44" i="1"/>
  <c r="H39" i="1" l="1"/>
  <c r="H35" i="1"/>
  <c r="H31" i="1"/>
  <c r="H27" i="1"/>
  <c r="H23" i="1"/>
  <c r="H19" i="1"/>
  <c r="H15" i="1"/>
  <c r="H41" i="1"/>
  <c r="H36" i="1"/>
  <c r="H30" i="1"/>
  <c r="H25" i="1"/>
  <c r="H20" i="1"/>
  <c r="H14" i="1"/>
  <c r="H40" i="1"/>
  <c r="H29" i="1"/>
  <c r="H18" i="1"/>
  <c r="H38" i="1"/>
  <c r="H33" i="1"/>
  <c r="H28" i="1"/>
  <c r="H22" i="1"/>
  <c r="H17" i="1"/>
  <c r="H34" i="1"/>
  <c r="H24" i="1"/>
  <c r="H13" i="1"/>
  <c r="H26" i="1"/>
  <c r="H21" i="1"/>
  <c r="H37" i="1"/>
  <c r="H16" i="1"/>
  <c r="H12" i="1"/>
  <c r="H32" i="1"/>
  <c r="H11" i="1"/>
  <c r="F44" i="1"/>
  <c r="F45" i="1"/>
  <c r="I10" i="1"/>
  <c r="H46" i="1"/>
  <c r="I45" i="1"/>
  <c r="I38" i="1" l="1"/>
  <c r="I34" i="1"/>
  <c r="I30" i="1"/>
  <c r="I26" i="1"/>
  <c r="I22" i="1"/>
  <c r="I18" i="1"/>
  <c r="I14" i="1"/>
  <c r="I39" i="1"/>
  <c r="I33" i="1"/>
  <c r="I28" i="1"/>
  <c r="I23" i="1"/>
  <c r="I17" i="1"/>
  <c r="I32" i="1"/>
  <c r="I21" i="1"/>
  <c r="I41" i="1"/>
  <c r="I36" i="1"/>
  <c r="I31" i="1"/>
  <c r="I25" i="1"/>
  <c r="I20" i="1"/>
  <c r="I15" i="1"/>
  <c r="I37" i="1"/>
  <c r="I27" i="1"/>
  <c r="I16" i="1"/>
  <c r="I40" i="1"/>
  <c r="I19" i="1"/>
  <c r="I35" i="1"/>
  <c r="I13" i="1"/>
  <c r="I29" i="1"/>
  <c r="I24" i="1"/>
  <c r="I12" i="1"/>
  <c r="I11" i="1"/>
  <c r="G44" i="1"/>
  <c r="G45" i="1" s="1"/>
  <c r="F46" i="1"/>
  <c r="F47" i="1" s="1"/>
  <c r="J10" i="1"/>
  <c r="H47" i="1"/>
  <c r="I46" i="1"/>
  <c r="J41" i="1" l="1"/>
  <c r="J37" i="1"/>
  <c r="J33" i="1"/>
  <c r="J29" i="1"/>
  <c r="J25" i="1"/>
  <c r="J21" i="1"/>
  <c r="J17" i="1"/>
  <c r="J13" i="1"/>
  <c r="J36" i="1"/>
  <c r="J31" i="1"/>
  <c r="J26" i="1"/>
  <c r="J20" i="1"/>
  <c r="J15" i="1"/>
  <c r="J35" i="1"/>
  <c r="J24" i="1"/>
  <c r="J14" i="1"/>
  <c r="J39" i="1"/>
  <c r="J34" i="1"/>
  <c r="J28" i="1"/>
  <c r="J23" i="1"/>
  <c r="J18" i="1"/>
  <c r="J40" i="1"/>
  <c r="J30" i="1"/>
  <c r="J19" i="1"/>
  <c r="J12" i="1"/>
  <c r="J32" i="1"/>
  <c r="J27" i="1"/>
  <c r="J22" i="1"/>
  <c r="J38" i="1"/>
  <c r="J16" i="1"/>
  <c r="J11" i="1"/>
  <c r="G46" i="1"/>
  <c r="G47" i="1" s="1"/>
  <c r="F48" i="1"/>
  <c r="F49" i="1" s="1"/>
  <c r="K10" i="1"/>
  <c r="H48" i="1"/>
  <c r="I47" i="1"/>
  <c r="K40" i="1" l="1"/>
  <c r="K36" i="1"/>
  <c r="K32" i="1"/>
  <c r="K28" i="1"/>
  <c r="K24" i="1"/>
  <c r="K20" i="1"/>
  <c r="K16" i="1"/>
  <c r="K39" i="1"/>
  <c r="K34" i="1"/>
  <c r="K29" i="1"/>
  <c r="K23" i="1"/>
  <c r="K18" i="1"/>
  <c r="K13" i="1"/>
  <c r="K12" i="1"/>
  <c r="K27" i="1"/>
  <c r="K17" i="1"/>
  <c r="K37" i="1"/>
  <c r="K31" i="1"/>
  <c r="K26" i="1"/>
  <c r="K21" i="1"/>
  <c r="K15" i="1"/>
  <c r="K38" i="1"/>
  <c r="K33" i="1"/>
  <c r="K22" i="1"/>
  <c r="K25" i="1"/>
  <c r="K41" i="1"/>
  <c r="K19" i="1"/>
  <c r="K35" i="1"/>
  <c r="K14" i="1"/>
  <c r="K30" i="1"/>
  <c r="F50" i="1"/>
  <c r="F51" i="1" s="1"/>
  <c r="K11" i="1"/>
  <c r="G48" i="1"/>
  <c r="G49" i="1" s="1"/>
  <c r="L10" i="1"/>
  <c r="H49" i="1"/>
  <c r="I48" i="1"/>
  <c r="L39" i="1" l="1"/>
  <c r="L35" i="1"/>
  <c r="L31" i="1"/>
  <c r="L27" i="1"/>
  <c r="L23" i="1"/>
  <c r="L19" i="1"/>
  <c r="L15" i="1"/>
  <c r="L37" i="1"/>
  <c r="L32" i="1"/>
  <c r="L26" i="1"/>
  <c r="L21" i="1"/>
  <c r="L16" i="1"/>
  <c r="L30" i="1"/>
  <c r="L40" i="1"/>
  <c r="L34" i="1"/>
  <c r="L29" i="1"/>
  <c r="L24" i="1"/>
  <c r="L18" i="1"/>
  <c r="L13" i="1"/>
  <c r="L41" i="1"/>
  <c r="L36" i="1"/>
  <c r="L25" i="1"/>
  <c r="L20" i="1"/>
  <c r="L14" i="1"/>
  <c r="L38" i="1"/>
  <c r="L17" i="1"/>
  <c r="L33" i="1"/>
  <c r="L12" i="1"/>
  <c r="L28" i="1"/>
  <c r="L22" i="1"/>
  <c r="F52" i="1"/>
  <c r="G52" i="1" s="1"/>
  <c r="G50" i="1"/>
  <c r="G51" i="1" s="1"/>
  <c r="L11" i="1"/>
  <c r="M10" i="1"/>
  <c r="H50" i="1"/>
  <c r="I49" i="1"/>
  <c r="F53" i="1" l="1"/>
  <c r="F54" i="1" s="1"/>
  <c r="M38" i="1"/>
  <c r="M34" i="1"/>
  <c r="M30" i="1"/>
  <c r="M26" i="1"/>
  <c r="M22" i="1"/>
  <c r="M18" i="1"/>
  <c r="M14" i="1"/>
  <c r="M40" i="1"/>
  <c r="M35" i="1"/>
  <c r="M29" i="1"/>
  <c r="M24" i="1"/>
  <c r="M19" i="1"/>
  <c r="M13" i="1"/>
  <c r="M37" i="1"/>
  <c r="M32" i="1"/>
  <c r="M27" i="1"/>
  <c r="M21" i="1"/>
  <c r="M16" i="1"/>
  <c r="M39" i="1"/>
  <c r="M33" i="1"/>
  <c r="M28" i="1"/>
  <c r="M23" i="1"/>
  <c r="M17" i="1"/>
  <c r="M31" i="1"/>
  <c r="M12" i="1"/>
  <c r="M25" i="1"/>
  <c r="M41" i="1"/>
  <c r="M20" i="1"/>
  <c r="M36" i="1"/>
  <c r="M15" i="1"/>
  <c r="M11" i="1"/>
  <c r="N10" i="1"/>
  <c r="G53" i="1"/>
  <c r="G54" i="1" s="1"/>
  <c r="H51" i="1"/>
  <c r="I50" i="1"/>
  <c r="F55" i="1"/>
  <c r="N41" i="1" l="1"/>
  <c r="N37" i="1"/>
  <c r="N33" i="1"/>
  <c r="N29" i="1"/>
  <c r="N25" i="1"/>
  <c r="N21" i="1"/>
  <c r="N17" i="1"/>
  <c r="N13" i="1"/>
  <c r="N38" i="1"/>
  <c r="N32" i="1"/>
  <c r="N27" i="1"/>
  <c r="N22" i="1"/>
  <c r="N16" i="1"/>
  <c r="N40" i="1"/>
  <c r="N35" i="1"/>
  <c r="N30" i="1"/>
  <c r="N24" i="1"/>
  <c r="N19" i="1"/>
  <c r="N14" i="1"/>
  <c r="N36" i="1"/>
  <c r="N31" i="1"/>
  <c r="N26" i="1"/>
  <c r="N20" i="1"/>
  <c r="N15" i="1"/>
  <c r="N12" i="1"/>
  <c r="N23" i="1"/>
  <c r="N39" i="1"/>
  <c r="N18" i="1"/>
  <c r="N34" i="1"/>
  <c r="N28" i="1"/>
  <c r="N11" i="1"/>
  <c r="O10" i="1"/>
  <c r="H52" i="1"/>
  <c r="I51" i="1"/>
  <c r="G55" i="1"/>
  <c r="F56" i="1"/>
  <c r="F57" i="1" s="1"/>
  <c r="F58" i="1" s="1"/>
  <c r="F59" i="1" s="1"/>
  <c r="F60" i="1" s="1"/>
  <c r="F61" i="1" s="1"/>
  <c r="O40" i="1" l="1"/>
  <c r="O36" i="1"/>
  <c r="O32" i="1"/>
  <c r="O28" i="1"/>
  <c r="O24" i="1"/>
  <c r="O20" i="1"/>
  <c r="O16" i="1"/>
  <c r="O41" i="1"/>
  <c r="O35" i="1"/>
  <c r="O30" i="1"/>
  <c r="O25" i="1"/>
  <c r="O19" i="1"/>
  <c r="O14" i="1"/>
  <c r="O12" i="1"/>
  <c r="O38" i="1"/>
  <c r="O33" i="1"/>
  <c r="O27" i="1"/>
  <c r="O22" i="1"/>
  <c r="O17" i="1"/>
  <c r="O39" i="1"/>
  <c r="O34" i="1"/>
  <c r="O29" i="1"/>
  <c r="O23" i="1"/>
  <c r="O18" i="1"/>
  <c r="O13" i="1"/>
  <c r="O37" i="1"/>
  <c r="O15" i="1"/>
  <c r="O31" i="1"/>
  <c r="O26" i="1"/>
  <c r="O21" i="1"/>
  <c r="O11" i="1"/>
  <c r="P10" i="1"/>
  <c r="G56" i="1"/>
  <c r="G57" i="1" s="1"/>
  <c r="G58" i="1" s="1"/>
  <c r="G59" i="1" s="1"/>
  <c r="G60" i="1" s="1"/>
  <c r="G61" i="1" s="1"/>
  <c r="H53" i="1"/>
  <c r="I52" i="1"/>
  <c r="F62" i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P39" i="1" l="1"/>
  <c r="P35" i="1"/>
  <c r="P31" i="1"/>
  <c r="P27" i="1"/>
  <c r="P23" i="1"/>
  <c r="P19" i="1"/>
  <c r="P15" i="1"/>
  <c r="P38" i="1"/>
  <c r="P33" i="1"/>
  <c r="P28" i="1"/>
  <c r="P22" i="1"/>
  <c r="P17" i="1"/>
  <c r="P41" i="1"/>
  <c r="P36" i="1"/>
  <c r="P30" i="1"/>
  <c r="P25" i="1"/>
  <c r="P20" i="1"/>
  <c r="P14" i="1"/>
  <c r="P37" i="1"/>
  <c r="P32" i="1"/>
  <c r="P26" i="1"/>
  <c r="P21" i="1"/>
  <c r="P16" i="1"/>
  <c r="P29" i="1"/>
  <c r="P24" i="1"/>
  <c r="P40" i="1"/>
  <c r="P18" i="1"/>
  <c r="P34" i="1"/>
  <c r="P12" i="1"/>
  <c r="P13" i="1"/>
  <c r="P11" i="1"/>
  <c r="Q10" i="1"/>
  <c r="H54" i="1"/>
  <c r="I53" i="1"/>
  <c r="G62" i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F112" i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Q38" i="1" l="1"/>
  <c r="Q34" i="1"/>
  <c r="Q30" i="1"/>
  <c r="Q26" i="1"/>
  <c r="Q22" i="1"/>
  <c r="Q18" i="1"/>
  <c r="Q14" i="1"/>
  <c r="Q41" i="1"/>
  <c r="Q36" i="1"/>
  <c r="Q31" i="1"/>
  <c r="Q25" i="1"/>
  <c r="Q20" i="1"/>
  <c r="Q15" i="1"/>
  <c r="Q39" i="1"/>
  <c r="Q33" i="1"/>
  <c r="Q28" i="1"/>
  <c r="Q23" i="1"/>
  <c r="Q17" i="1"/>
  <c r="Q40" i="1"/>
  <c r="Q35" i="1"/>
  <c r="Q29" i="1"/>
  <c r="Q24" i="1"/>
  <c r="Q19" i="1"/>
  <c r="Q13" i="1"/>
  <c r="Q21" i="1"/>
  <c r="Q37" i="1"/>
  <c r="Q16" i="1"/>
  <c r="Q32" i="1"/>
  <c r="Q12" i="1"/>
  <c r="Q27" i="1"/>
  <c r="Q11" i="1"/>
  <c r="R10" i="1"/>
  <c r="H55" i="1"/>
  <c r="I54" i="1"/>
  <c r="G112" i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R41" i="1" l="1"/>
  <c r="R37" i="1"/>
  <c r="R33" i="1"/>
  <c r="R29" i="1"/>
  <c r="R25" i="1"/>
  <c r="R21" i="1"/>
  <c r="R17" i="1"/>
  <c r="R13" i="1"/>
  <c r="R39" i="1"/>
  <c r="R34" i="1"/>
  <c r="R28" i="1"/>
  <c r="R23" i="1"/>
  <c r="R18" i="1"/>
  <c r="R12" i="1"/>
  <c r="R36" i="1"/>
  <c r="R31" i="1"/>
  <c r="R26" i="1"/>
  <c r="R20" i="1"/>
  <c r="R15" i="1"/>
  <c r="R38" i="1"/>
  <c r="R32" i="1"/>
  <c r="R27" i="1"/>
  <c r="R22" i="1"/>
  <c r="R16" i="1"/>
  <c r="R40" i="1"/>
  <c r="R35" i="1"/>
  <c r="R14" i="1"/>
  <c r="R30" i="1"/>
  <c r="R24" i="1"/>
  <c r="R19" i="1"/>
  <c r="R11" i="1"/>
  <c r="S10" i="1"/>
  <c r="S12" i="1" s="1"/>
  <c r="H56" i="1"/>
  <c r="I55" i="1"/>
  <c r="S38" i="1" l="1"/>
  <c r="S34" i="1"/>
  <c r="S30" i="1"/>
  <c r="S26" i="1"/>
  <c r="S22" i="1"/>
  <c r="S18" i="1"/>
  <c r="S14" i="1"/>
  <c r="S41" i="1"/>
  <c r="S37" i="1"/>
  <c r="S33" i="1"/>
  <c r="S29" i="1"/>
  <c r="S25" i="1"/>
  <c r="S21" i="1"/>
  <c r="S17" i="1"/>
  <c r="S13" i="1"/>
  <c r="S36" i="1"/>
  <c r="S28" i="1"/>
  <c r="S20" i="1"/>
  <c r="S35" i="1"/>
  <c r="S27" i="1"/>
  <c r="S19" i="1"/>
  <c r="S40" i="1"/>
  <c r="S32" i="1"/>
  <c r="S24" i="1"/>
  <c r="S16" i="1"/>
  <c r="S15" i="1"/>
  <c r="S11" i="1"/>
  <c r="S39" i="1"/>
  <c r="S31" i="1"/>
  <c r="S23" i="1"/>
  <c r="T10" i="1"/>
  <c r="T12" i="1" s="1"/>
  <c r="H57" i="1"/>
  <c r="I56" i="1"/>
  <c r="T41" i="1" l="1"/>
  <c r="T37" i="1"/>
  <c r="T33" i="1"/>
  <c r="T29" i="1"/>
  <c r="T25" i="1"/>
  <c r="T21" i="1"/>
  <c r="T17" i="1"/>
  <c r="T13" i="1"/>
  <c r="T40" i="1"/>
  <c r="T36" i="1"/>
  <c r="T32" i="1"/>
  <c r="T28" i="1"/>
  <c r="T24" i="1"/>
  <c r="T20" i="1"/>
  <c r="T16" i="1"/>
  <c r="T39" i="1"/>
  <c r="T31" i="1"/>
  <c r="T23" i="1"/>
  <c r="T15" i="1"/>
  <c r="T11" i="1"/>
  <c r="T38" i="1"/>
  <c r="T30" i="1"/>
  <c r="T22" i="1"/>
  <c r="T14" i="1"/>
  <c r="T35" i="1"/>
  <c r="T27" i="1"/>
  <c r="T19" i="1"/>
  <c r="T18" i="1"/>
  <c r="T34" i="1"/>
  <c r="T26" i="1"/>
  <c r="U10" i="1"/>
  <c r="U12" i="1" s="1"/>
  <c r="H58" i="1"/>
  <c r="I57" i="1"/>
  <c r="U40" i="1" l="1"/>
  <c r="U36" i="1"/>
  <c r="U32" i="1"/>
  <c r="U28" i="1"/>
  <c r="U24" i="1"/>
  <c r="U20" i="1"/>
  <c r="U16" i="1"/>
  <c r="U39" i="1"/>
  <c r="U35" i="1"/>
  <c r="U31" i="1"/>
  <c r="U27" i="1"/>
  <c r="U23" i="1"/>
  <c r="U19" i="1"/>
  <c r="U15" i="1"/>
  <c r="U38" i="1"/>
  <c r="U34" i="1"/>
  <c r="U30" i="1"/>
  <c r="U26" i="1"/>
  <c r="U22" i="1"/>
  <c r="U33" i="1"/>
  <c r="U18" i="1"/>
  <c r="U29" i="1"/>
  <c r="U17" i="1"/>
  <c r="U41" i="1"/>
  <c r="U25" i="1"/>
  <c r="U14" i="1"/>
  <c r="U21" i="1"/>
  <c r="U13" i="1"/>
  <c r="U11" i="1"/>
  <c r="U37" i="1"/>
  <c r="V10" i="1"/>
  <c r="V12" i="1" s="1"/>
  <c r="W12" i="1" s="1"/>
  <c r="H59" i="1"/>
  <c r="I58" i="1"/>
  <c r="V39" i="1" l="1"/>
  <c r="W39" i="1" s="1"/>
  <c r="V35" i="1"/>
  <c r="W35" i="1" s="1"/>
  <c r="V31" i="1"/>
  <c r="W31" i="1" s="1"/>
  <c r="V27" i="1"/>
  <c r="W27" i="1" s="1"/>
  <c r="V23" i="1"/>
  <c r="W23" i="1" s="1"/>
  <c r="V19" i="1"/>
  <c r="W19" i="1" s="1"/>
  <c r="V15" i="1"/>
  <c r="W15" i="1" s="1"/>
  <c r="V38" i="1"/>
  <c r="W38" i="1" s="1"/>
  <c r="V34" i="1"/>
  <c r="W34" i="1" s="1"/>
  <c r="V30" i="1"/>
  <c r="W30" i="1" s="1"/>
  <c r="V26" i="1"/>
  <c r="W26" i="1" s="1"/>
  <c r="V22" i="1"/>
  <c r="W22" i="1" s="1"/>
  <c r="V18" i="1"/>
  <c r="W18" i="1" s="1"/>
  <c r="V14" i="1"/>
  <c r="W14" i="1" s="1"/>
  <c r="V41" i="1"/>
  <c r="W41" i="1" s="1"/>
  <c r="V37" i="1"/>
  <c r="W37" i="1" s="1"/>
  <c r="V33" i="1"/>
  <c r="W33" i="1" s="1"/>
  <c r="V29" i="1"/>
  <c r="W29" i="1" s="1"/>
  <c r="V25" i="1"/>
  <c r="W25" i="1" s="1"/>
  <c r="V21" i="1"/>
  <c r="W21" i="1" s="1"/>
  <c r="V17" i="1"/>
  <c r="W17" i="1" s="1"/>
  <c r="V13" i="1"/>
  <c r="W13" i="1" s="1"/>
  <c r="V36" i="1"/>
  <c r="W36" i="1" s="1"/>
  <c r="V20" i="1"/>
  <c r="W20" i="1" s="1"/>
  <c r="V32" i="1"/>
  <c r="W32" i="1" s="1"/>
  <c r="V16" i="1"/>
  <c r="W16" i="1" s="1"/>
  <c r="V28" i="1"/>
  <c r="W28" i="1" s="1"/>
  <c r="V11" i="1"/>
  <c r="V40" i="1"/>
  <c r="W40" i="1" s="1"/>
  <c r="V24" i="1"/>
  <c r="W24" i="1" s="1"/>
  <c r="H60" i="1"/>
  <c r="I59" i="1"/>
  <c r="H61" i="1" l="1"/>
  <c r="I60" i="1"/>
  <c r="H62" i="1" l="1"/>
  <c r="I61" i="1"/>
  <c r="H63" i="1" l="1"/>
  <c r="I62" i="1"/>
  <c r="H64" i="1" l="1"/>
  <c r="I63" i="1"/>
  <c r="H65" i="1" l="1"/>
  <c r="I64" i="1"/>
  <c r="H66" i="1" l="1"/>
  <c r="I65" i="1"/>
  <c r="H67" i="1" l="1"/>
  <c r="I66" i="1"/>
  <c r="H68" i="1" l="1"/>
  <c r="I67" i="1"/>
  <c r="H69" i="1" l="1"/>
  <c r="I68" i="1"/>
  <c r="H70" i="1" l="1"/>
  <c r="I69" i="1"/>
  <c r="H71" i="1" l="1"/>
  <c r="I70" i="1"/>
  <c r="H72" i="1" l="1"/>
  <c r="I71" i="1"/>
  <c r="H73" i="1" l="1"/>
  <c r="I72" i="1"/>
  <c r="H74" i="1" l="1"/>
  <c r="I73" i="1"/>
  <c r="H75" i="1" l="1"/>
  <c r="I74" i="1"/>
  <c r="H76" i="1" l="1"/>
  <c r="I75" i="1"/>
  <c r="H77" i="1" l="1"/>
  <c r="I76" i="1"/>
  <c r="H78" i="1" l="1"/>
  <c r="I77" i="1"/>
  <c r="H79" i="1" l="1"/>
  <c r="I78" i="1"/>
  <c r="H80" i="1" l="1"/>
  <c r="I79" i="1"/>
  <c r="H81" i="1" l="1"/>
  <c r="I80" i="1"/>
  <c r="H82" i="1" l="1"/>
  <c r="I81" i="1"/>
  <c r="H83" i="1" l="1"/>
  <c r="I82" i="1"/>
  <c r="H84" i="1" l="1"/>
  <c r="I83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I109" i="1" l="1"/>
  <c r="H110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H132" i="1" l="1"/>
  <c r="I131" i="1"/>
  <c r="H133" i="1" l="1"/>
  <c r="I132" i="1"/>
  <c r="H134" i="1" l="1"/>
  <c r="I133" i="1"/>
  <c r="H135" i="1" l="1"/>
  <c r="I134" i="1"/>
  <c r="H136" i="1" l="1"/>
  <c r="I135" i="1"/>
  <c r="H137" i="1" l="1"/>
  <c r="I136" i="1"/>
  <c r="H138" i="1" l="1"/>
  <c r="I137" i="1"/>
  <c r="H139" i="1" l="1"/>
  <c r="I138" i="1"/>
  <c r="H140" i="1" l="1"/>
  <c r="I139" i="1"/>
  <c r="H141" i="1" l="1"/>
  <c r="I140" i="1"/>
  <c r="H142" i="1" l="1"/>
  <c r="I141" i="1"/>
  <c r="H143" i="1" l="1"/>
  <c r="I143" i="1" s="1"/>
  <c r="I142" i="1"/>
</calcChain>
</file>

<file path=xl/sharedStrings.xml><?xml version="1.0" encoding="utf-8"?>
<sst xmlns="http://schemas.openxmlformats.org/spreadsheetml/2006/main" count="18" uniqueCount="17">
  <si>
    <t>BTC Current Value:</t>
  </si>
  <si>
    <t>Starting balance</t>
  </si>
  <si>
    <t>Max Percentage</t>
  </si>
  <si>
    <t>Number of coins</t>
  </si>
  <si>
    <t>Initial cost</t>
  </si>
  <si>
    <t>DCA Level</t>
  </si>
  <si>
    <t># of Coins</t>
  </si>
  <si>
    <t>$ Cost</t>
  </si>
  <si>
    <t>Dollar cost per level</t>
  </si>
  <si>
    <t>BTC Cost</t>
  </si>
  <si>
    <t>% buy trigger</t>
  </si>
  <si>
    <t>Total Coins</t>
  </si>
  <si>
    <t>Total $Cost</t>
  </si>
  <si>
    <t>Total BTC Cost</t>
  </si>
  <si>
    <t>Number of pairs to cover</t>
  </si>
  <si>
    <t>Number of DCA Levels to cover</t>
  </si>
  <si>
    <t>TOTAL 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</si>
</sst>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.00"/>
    <numFmt numFmtId="173" formatCode="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38">
    <xf numFmtId="0" fontId="0" fillId="0" borderId="0" xfId="0"/>
    <xf numFmtId="0" fontId="5" fillId="0" borderId="0" xfId="0" applyFont="1" applyFill="1"/>
    <xf numFmtId="0" fontId="5" fillId="0" borderId="0" xfId="3" applyFont="1" applyFill="1" applyBorder="1"/>
    <xf numFmtId="0" fontId="5" fillId="0" borderId="0" xfId="0" applyFont="1" applyFill="1" applyBorder="1"/>
    <xf numFmtId="0" fontId="5" fillId="0" borderId="0" xfId="1" applyFont="1" applyFill="1" applyBorder="1"/>
    <xf numFmtId="168" fontId="0" fillId="0" borderId="0" xfId="0" applyNumberFormat="1"/>
    <xf numFmtId="2" fontId="0" fillId="0" borderId="0" xfId="0" applyNumberFormat="1"/>
    <xf numFmtId="0" fontId="0" fillId="8" borderId="0" xfId="0" applyFill="1"/>
    <xf numFmtId="0" fontId="0" fillId="5" borderId="2" xfId="0" applyFill="1" applyBorder="1"/>
    <xf numFmtId="9" fontId="0" fillId="5" borderId="2" xfId="0" applyNumberFormat="1" applyFill="1" applyBorder="1"/>
    <xf numFmtId="0" fontId="5" fillId="6" borderId="2" xfId="2" applyFont="1" applyFill="1" applyBorder="1"/>
    <xf numFmtId="1" fontId="0" fillId="5" borderId="2" xfId="0" applyNumberFormat="1" applyFill="1" applyBorder="1"/>
    <xf numFmtId="1" fontId="5" fillId="0" borderId="0" xfId="0" applyNumberFormat="1" applyFont="1" applyFill="1" applyBorder="1"/>
    <xf numFmtId="0" fontId="0" fillId="0" borderId="2" xfId="0" applyBorder="1"/>
    <xf numFmtId="0" fontId="5" fillId="0" borderId="2" xfId="3" applyFont="1" applyFill="1" applyBorder="1"/>
    <xf numFmtId="168" fontId="0" fillId="0" borderId="2" xfId="0" applyNumberFormat="1" applyBorder="1"/>
    <xf numFmtId="0" fontId="6" fillId="9" borderId="5" xfId="3" applyFont="1" applyFill="1" applyBorder="1" applyAlignment="1">
      <alignment horizontal="center"/>
    </xf>
    <xf numFmtId="0" fontId="6" fillId="7" borderId="4" xfId="3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2" xfId="3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9" borderId="2" xfId="0" applyFont="1" applyFill="1" applyBorder="1"/>
    <xf numFmtId="168" fontId="0" fillId="6" borderId="2" xfId="0" applyNumberFormat="1" applyFill="1" applyBorder="1"/>
    <xf numFmtId="0" fontId="0" fillId="0" borderId="5" xfId="0" applyBorder="1"/>
    <xf numFmtId="0" fontId="0" fillId="0" borderId="4" xfId="0" applyBorder="1"/>
    <xf numFmtId="168" fontId="0" fillId="0" borderId="4" xfId="0" applyNumberFormat="1" applyBorder="1"/>
    <xf numFmtId="2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2" xfId="0" applyFont="1" applyBorder="1"/>
    <xf numFmtId="173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/>
    <xf numFmtId="0" fontId="4" fillId="0" borderId="3" xfId="0" applyFont="1" applyBorder="1"/>
    <xf numFmtId="168" fontId="0" fillId="0" borderId="3" xfId="0" applyNumberFormat="1" applyBorder="1"/>
    <xf numFmtId="173" fontId="0" fillId="0" borderId="10" xfId="0" applyNumberFormat="1" applyBorder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3" formatCode="0.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C4670-3121-9B49-9796-FDECB36926C6}" name="Table1" displayName="Table1" ref="B43:I143" totalsRowShown="0" headerRowDxfId="20" headerRowBorderDxfId="30" tableBorderDxfId="31" totalsRowBorderDxfId="29">
  <autoFilter ref="B43:I143" xr:uid="{D3ED79C5-5DDC-2E47-90D6-9B295FFD2C5F}"/>
  <tableColumns count="8">
    <tableColumn id="1" xr3:uid="{061DC50A-0838-A949-9875-75E4E96FCD60}" name="DCA Level" dataDxfId="28">
      <calculatedColumnFormula>A44+1</calculatedColumnFormula>
    </tableColumn>
    <tableColumn id="2" xr3:uid="{800D9F79-D49B-AB46-A164-3C2C78B87670}" name="$ Cost" dataDxfId="27">
      <calculatedColumnFormula>$B$6*B44</calculatedColumnFormula>
    </tableColumn>
    <tableColumn id="3" xr3:uid="{89245DFB-CC9D-7F46-B0B0-293BE917B778}" name="BTC Cost" dataDxfId="26">
      <calculatedColumnFormula>C44/$B$1</calculatedColumnFormula>
    </tableColumn>
    <tableColumn id="4" xr3:uid="{38C851BE-2652-B740-BB38-71142D1222F9}" name="% buy trigger" dataDxfId="25">
      <calculatedColumnFormula>($B$5/D44)*100</calculatedColumnFormula>
    </tableColumn>
    <tableColumn id="5" xr3:uid="{CE926FE4-B665-374C-BB1A-F8668D4295F2}" name="# of Coins" dataDxfId="24">
      <calculatedColumnFormula>(D44/100)*SUM($E$45:E44)</calculatedColumnFormula>
    </tableColumn>
    <tableColumn id="6" xr3:uid="{BB9CE7ED-602C-AA43-A845-D315B0135237}" name="Total Coins" dataDxfId="23">
      <calculatedColumnFormula>F44+E45</calculatedColumnFormula>
    </tableColumn>
    <tableColumn id="7" xr3:uid="{3B85A400-0FD0-CB40-A7D2-3DBC0CB78D75}" name="Total $Cost" dataDxfId="22">
      <calculatedColumnFormula>G44+B45</calculatedColumnFormula>
    </tableColumn>
    <tableColumn id="8" xr3:uid="{4078B14B-5CB0-6947-80F7-4DAE6D77AD2D}" name="Total BTC Cost" dataDxfId="21">
      <calculatedColumnFormula>H44/$B$1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27221-A978-4F6B-A190-48399D59359F}">
  <dimension ref="A1:CL143"/>
  <sheetViews>
    <sheetView tabSelected="1" zoomScale="200" zoomScaleNormal="200" workbookViewId="0"/>
  </sheetViews>
  <sheetFormatPr baseColWidth="10" defaultColWidth="8.83203125" defaultRowHeight="15" x14ac:dyDescent="0.2"/>
  <cols>
    <col min="1" max="1" width="24.6640625" bestFit="1" customWidth="1"/>
    <col min="2" max="3" width="12.1640625" bestFit="1" customWidth="1"/>
    <col min="4" max="4" width="13.6640625" bestFit="1" customWidth="1"/>
    <col min="5" max="5" width="12.1640625" bestFit="1" customWidth="1"/>
    <col min="6" max="6" width="12" bestFit="1" customWidth="1"/>
    <col min="7" max="7" width="12.1640625" style="5" bestFit="1" customWidth="1"/>
    <col min="8" max="8" width="12.1640625" style="6" bestFit="1" customWidth="1"/>
    <col min="9" max="9" width="12" customWidth="1"/>
    <col min="20" max="20" width="8.83203125" customWidth="1"/>
  </cols>
  <sheetData>
    <row r="1" spans="1:90" x14ac:dyDescent="0.2">
      <c r="A1" s="7" t="s">
        <v>0</v>
      </c>
      <c r="B1" s="25">
        <v>6678</v>
      </c>
      <c r="C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90" x14ac:dyDescent="0.2">
      <c r="A2" s="7" t="s">
        <v>1</v>
      </c>
      <c r="B2" s="8">
        <v>0.10141461</v>
      </c>
      <c r="C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1:90" x14ac:dyDescent="0.2">
      <c r="A3" s="7" t="s">
        <v>2</v>
      </c>
      <c r="B3" s="9">
        <v>0.03</v>
      </c>
      <c r="C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</row>
    <row r="4" spans="1:90" x14ac:dyDescent="0.2">
      <c r="A4" s="7" t="s">
        <v>3</v>
      </c>
      <c r="B4" s="8">
        <v>1000</v>
      </c>
      <c r="C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</row>
    <row r="5" spans="1:90" x14ac:dyDescent="0.2">
      <c r="A5" s="7" t="s">
        <v>4</v>
      </c>
      <c r="B5" s="10">
        <f>B2*B3</f>
        <v>3.0424382999999998E-3</v>
      </c>
      <c r="C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3"/>
    </row>
    <row r="6" spans="1:90" x14ac:dyDescent="0.2">
      <c r="A6" s="7" t="s">
        <v>8</v>
      </c>
      <c r="B6" s="25">
        <f>B5*$B$1</f>
        <v>20.3174029674</v>
      </c>
      <c r="C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</row>
    <row r="7" spans="1:90" x14ac:dyDescent="0.2">
      <c r="A7" s="7" t="s">
        <v>14</v>
      </c>
      <c r="B7" s="8">
        <v>3</v>
      </c>
    </row>
    <row r="8" spans="1:90" x14ac:dyDescent="0.2">
      <c r="A8" s="7" t="s">
        <v>15</v>
      </c>
      <c r="B8" s="11">
        <v>4</v>
      </c>
    </row>
    <row r="9" spans="1:90" x14ac:dyDescent="0.2">
      <c r="A9" s="1"/>
      <c r="B9" s="12"/>
    </row>
    <row r="10" spans="1:90" s="23" customFormat="1" x14ac:dyDescent="0.2">
      <c r="A10" s="20"/>
      <c r="B10" s="21"/>
      <c r="C10" s="22">
        <v>0</v>
      </c>
      <c r="D10" s="20">
        <f>C10+1</f>
        <v>1</v>
      </c>
      <c r="E10" s="20">
        <f t="shared" ref="E10:V10" si="0">D10+1</f>
        <v>2</v>
      </c>
      <c r="F10" s="20">
        <f t="shared" si="0"/>
        <v>3</v>
      </c>
      <c r="G10" s="20">
        <f t="shared" si="0"/>
        <v>4</v>
      </c>
      <c r="H10" s="20">
        <f t="shared" si="0"/>
        <v>5</v>
      </c>
      <c r="I10" s="20">
        <f t="shared" si="0"/>
        <v>6</v>
      </c>
      <c r="J10" s="20">
        <f t="shared" si="0"/>
        <v>7</v>
      </c>
      <c r="K10" s="20">
        <f t="shared" si="0"/>
        <v>8</v>
      </c>
      <c r="L10" s="20">
        <f t="shared" si="0"/>
        <v>9</v>
      </c>
      <c r="M10" s="20">
        <f t="shared" si="0"/>
        <v>10</v>
      </c>
      <c r="N10" s="20">
        <f t="shared" si="0"/>
        <v>11</v>
      </c>
      <c r="O10" s="20">
        <f t="shared" si="0"/>
        <v>12</v>
      </c>
      <c r="P10" s="20">
        <f t="shared" si="0"/>
        <v>13</v>
      </c>
      <c r="Q10" s="20">
        <f t="shared" si="0"/>
        <v>14</v>
      </c>
      <c r="R10" s="20">
        <f t="shared" si="0"/>
        <v>15</v>
      </c>
      <c r="S10" s="20">
        <f t="shared" si="0"/>
        <v>16</v>
      </c>
      <c r="T10" s="20">
        <f t="shared" si="0"/>
        <v>17</v>
      </c>
      <c r="U10" s="20">
        <f t="shared" si="0"/>
        <v>18</v>
      </c>
      <c r="V10" s="20">
        <f t="shared" si="0"/>
        <v>19</v>
      </c>
    </row>
    <row r="11" spans="1:90" x14ac:dyDescent="0.2">
      <c r="B11" s="19" t="s">
        <v>5</v>
      </c>
      <c r="C11" s="16" t="str">
        <f>_xlfn.CONCAT("PAIR ", C10+1)</f>
        <v>PAIR 1</v>
      </c>
      <c r="D11" s="16" t="str">
        <f t="shared" ref="D11:V11" si="1">_xlfn.CONCAT("PAIR ", D10+1)</f>
        <v>PAIR 2</v>
      </c>
      <c r="E11" s="16" t="str">
        <f t="shared" si="1"/>
        <v>PAIR 3</v>
      </c>
      <c r="F11" s="16" t="str">
        <f t="shared" si="1"/>
        <v>PAIR 4</v>
      </c>
      <c r="G11" s="16" t="str">
        <f t="shared" si="1"/>
        <v>PAIR 5</v>
      </c>
      <c r="H11" s="16" t="str">
        <f t="shared" si="1"/>
        <v>PAIR 6</v>
      </c>
      <c r="I11" s="16" t="str">
        <f t="shared" si="1"/>
        <v>PAIR 7</v>
      </c>
      <c r="J11" s="16" t="str">
        <f t="shared" si="1"/>
        <v>PAIR 8</v>
      </c>
      <c r="K11" s="16" t="str">
        <f t="shared" si="1"/>
        <v>PAIR 9</v>
      </c>
      <c r="L11" s="16" t="str">
        <f t="shared" si="1"/>
        <v>PAIR 10</v>
      </c>
      <c r="M11" s="16" t="str">
        <f t="shared" si="1"/>
        <v>PAIR 11</v>
      </c>
      <c r="N11" s="16" t="str">
        <f t="shared" si="1"/>
        <v>PAIR 12</v>
      </c>
      <c r="O11" s="16" t="str">
        <f t="shared" si="1"/>
        <v>PAIR 13</v>
      </c>
      <c r="P11" s="16" t="str">
        <f t="shared" si="1"/>
        <v>PAIR 14</v>
      </c>
      <c r="Q11" s="16" t="str">
        <f t="shared" si="1"/>
        <v>PAIR 15</v>
      </c>
      <c r="R11" s="16" t="str">
        <f t="shared" si="1"/>
        <v>PAIR 16</v>
      </c>
      <c r="S11" s="16" t="str">
        <f t="shared" si="1"/>
        <v>PAIR 17</v>
      </c>
      <c r="T11" s="16" t="str">
        <f t="shared" si="1"/>
        <v>PAIR 18</v>
      </c>
      <c r="U11" s="16" t="str">
        <f t="shared" si="1"/>
        <v>PAIR 19</v>
      </c>
      <c r="V11" s="16" t="str">
        <f t="shared" si="1"/>
        <v>PAIR 20</v>
      </c>
      <c r="W11" s="24" t="s">
        <v>16</v>
      </c>
    </row>
    <row r="12" spans="1:90" x14ac:dyDescent="0.2">
      <c r="B12" s="17">
        <v>1</v>
      </c>
      <c r="C12" s="14">
        <f>IF($B$7&gt;C$10,$D44,"")</f>
        <v>3.0424382999999998E-3</v>
      </c>
      <c r="D12" s="14">
        <f>IF($B$7&gt;D$10,$D44,"")</f>
        <v>3.0424382999999998E-3</v>
      </c>
      <c r="E12" s="14">
        <f>IF($B$7&gt;E$10,$D44,"")</f>
        <v>3.0424382999999998E-3</v>
      </c>
      <c r="F12" s="14" t="str">
        <f>IF($B$7&gt;F$10,$D44,"")</f>
        <v/>
      </c>
      <c r="G12" s="14" t="str">
        <f>IF($B$7&gt;G$10,$D44,"")</f>
        <v/>
      </c>
      <c r="H12" s="14" t="str">
        <f>IF($B$7&gt;H$10,$D44,"")</f>
        <v/>
      </c>
      <c r="I12" s="14" t="str">
        <f>IF($B$7&gt;I$10,$D44,"")</f>
        <v/>
      </c>
      <c r="J12" s="14" t="str">
        <f>IF($B$7&gt;J$10,$D44,"")</f>
        <v/>
      </c>
      <c r="K12" s="14" t="str">
        <f>IF($B$7&gt;K$10,$D44,"")</f>
        <v/>
      </c>
      <c r="L12" s="14" t="str">
        <f>IF($B$7&gt;L$10,$D44,"")</f>
        <v/>
      </c>
      <c r="M12" s="14" t="str">
        <f>IF($B$7&gt;M$10,$D44,"")</f>
        <v/>
      </c>
      <c r="N12" s="14" t="str">
        <f>IF($B$7&gt;N$10,$D44,"")</f>
        <v/>
      </c>
      <c r="O12" s="14" t="str">
        <f>IF($B$7&gt;O$10,$D44,"")</f>
        <v/>
      </c>
      <c r="P12" s="14" t="str">
        <f>IF($B$7&gt;P$10,$D44,"")</f>
        <v/>
      </c>
      <c r="Q12" s="14" t="str">
        <f>IF($B$7&gt;Q$10,$D44,"")</f>
        <v/>
      </c>
      <c r="R12" s="14" t="str">
        <f>IF($B$7&gt;R$10,$D44,"")</f>
        <v/>
      </c>
      <c r="S12" s="14" t="str">
        <f t="shared" ref="S12:V12" si="2">IF($B$7&gt;S$10,$D44,"")</f>
        <v/>
      </c>
      <c r="T12" s="14" t="str">
        <f t="shared" si="2"/>
        <v/>
      </c>
      <c r="U12" s="14" t="str">
        <f t="shared" si="2"/>
        <v/>
      </c>
      <c r="V12" s="14" t="str">
        <f t="shared" si="2"/>
        <v/>
      </c>
      <c r="W12" s="14">
        <f>IF(SUM(C12:V12)=0,"",SUM(C12:V12))</f>
        <v>9.1273148999999991E-3</v>
      </c>
    </row>
    <row r="13" spans="1:90" x14ac:dyDescent="0.2">
      <c r="B13" s="18">
        <f>B12+1</f>
        <v>2</v>
      </c>
      <c r="C13" s="14">
        <f t="shared" ref="C13:I41" si="3">IF($B$7&gt;C$10,$D45,"")</f>
        <v>6.0848765999999997E-3</v>
      </c>
      <c r="D13" s="14">
        <f t="shared" si="3"/>
        <v>6.0848765999999997E-3</v>
      </c>
      <c r="E13" s="14">
        <f t="shared" si="3"/>
        <v>6.0848765999999997E-3</v>
      </c>
      <c r="F13" s="14" t="str">
        <f t="shared" si="3"/>
        <v/>
      </c>
      <c r="G13" s="14" t="str">
        <f t="shared" si="3"/>
        <v/>
      </c>
      <c r="H13" s="14" t="str">
        <f t="shared" si="3"/>
        <v/>
      </c>
      <c r="I13" s="14" t="str">
        <f t="shared" si="3"/>
        <v/>
      </c>
      <c r="J13" s="14" t="str">
        <f t="shared" ref="J13:R41" si="4">IF($B$7&gt;J$10,$D45,"")</f>
        <v/>
      </c>
      <c r="K13" s="14" t="str">
        <f t="shared" si="4"/>
        <v/>
      </c>
      <c r="L13" s="14" t="str">
        <f t="shared" si="4"/>
        <v/>
      </c>
      <c r="M13" s="14" t="str">
        <f t="shared" si="4"/>
        <v/>
      </c>
      <c r="N13" s="14" t="str">
        <f t="shared" si="4"/>
        <v/>
      </c>
      <c r="O13" s="14" t="str">
        <f t="shared" si="4"/>
        <v/>
      </c>
      <c r="P13" s="14" t="str">
        <f t="shared" si="4"/>
        <v/>
      </c>
      <c r="Q13" s="14" t="str">
        <f t="shared" si="4"/>
        <v/>
      </c>
      <c r="R13" s="14" t="str">
        <f t="shared" si="4"/>
        <v/>
      </c>
      <c r="S13" s="14" t="str">
        <f>IF($B$7&gt;S$10,$D45,"")</f>
        <v/>
      </c>
      <c r="T13" s="14" t="str">
        <f>IF($B$7&gt;T$10,$D45,"")</f>
        <v/>
      </c>
      <c r="U13" s="14" t="str">
        <f>IF($B$7&gt;U$10,$D45,"")</f>
        <v/>
      </c>
      <c r="V13" s="14" t="str">
        <f>IF($B$7&gt;V$10,$D45,"")</f>
        <v/>
      </c>
      <c r="W13" s="14">
        <f>IF(SUM(C13:V13)=0,"",SUM(C13:V13))</f>
        <v>1.8254629799999998E-2</v>
      </c>
    </row>
    <row r="14" spans="1:90" x14ac:dyDescent="0.2">
      <c r="B14" s="18">
        <f t="shared" ref="B14:B41" si="5">B13+1</f>
        <v>3</v>
      </c>
      <c r="C14" s="14">
        <f t="shared" si="3"/>
        <v>9.1273148999999991E-3</v>
      </c>
      <c r="D14" s="14">
        <f t="shared" si="3"/>
        <v>9.1273148999999991E-3</v>
      </c>
      <c r="E14" s="14">
        <f t="shared" si="3"/>
        <v>9.1273148999999991E-3</v>
      </c>
      <c r="F14" s="14" t="str">
        <f t="shared" si="3"/>
        <v/>
      </c>
      <c r="G14" s="14" t="str">
        <f t="shared" si="3"/>
        <v/>
      </c>
      <c r="H14" s="14" t="str">
        <f t="shared" si="3"/>
        <v/>
      </c>
      <c r="I14" s="14" t="str">
        <f t="shared" si="3"/>
        <v/>
      </c>
      <c r="J14" s="14" t="str">
        <f t="shared" si="4"/>
        <v/>
      </c>
      <c r="K14" s="14" t="str">
        <f t="shared" si="4"/>
        <v/>
      </c>
      <c r="L14" s="14" t="str">
        <f t="shared" si="4"/>
        <v/>
      </c>
      <c r="M14" s="14" t="str">
        <f t="shared" si="4"/>
        <v/>
      </c>
      <c r="N14" s="14" t="str">
        <f t="shared" si="4"/>
        <v/>
      </c>
      <c r="O14" s="14" t="str">
        <f t="shared" si="4"/>
        <v/>
      </c>
      <c r="P14" s="14" t="str">
        <f t="shared" si="4"/>
        <v/>
      </c>
      <c r="Q14" s="14" t="str">
        <f t="shared" si="4"/>
        <v/>
      </c>
      <c r="R14" s="14" t="str">
        <f t="shared" si="4"/>
        <v/>
      </c>
      <c r="S14" s="14" t="str">
        <f>IF($B$7&gt;S$10,$D46,"")</f>
        <v/>
      </c>
      <c r="T14" s="14" t="str">
        <f>IF($B$7&gt;T$10,$D46,"")</f>
        <v/>
      </c>
      <c r="U14" s="14" t="str">
        <f>IF($B$7&gt;U$10,$D46,"")</f>
        <v/>
      </c>
      <c r="V14" s="14" t="str">
        <f>IF($B$7&gt;V$10,$D46,"")</f>
        <v/>
      </c>
      <c r="W14" s="14">
        <f>IF(SUM(C14:V14)=0,"",SUM(C14:V14))</f>
        <v>2.7381944699999997E-2</v>
      </c>
    </row>
    <row r="15" spans="1:90" x14ac:dyDescent="0.2">
      <c r="B15" s="18">
        <f t="shared" si="5"/>
        <v>4</v>
      </c>
      <c r="C15" s="14">
        <f t="shared" si="3"/>
        <v>1.2169753199999999E-2</v>
      </c>
      <c r="D15" s="14">
        <f t="shared" si="3"/>
        <v>1.2169753199999999E-2</v>
      </c>
      <c r="E15" s="14">
        <f t="shared" si="3"/>
        <v>1.2169753199999999E-2</v>
      </c>
      <c r="F15" s="14" t="str">
        <f t="shared" si="3"/>
        <v/>
      </c>
      <c r="G15" s="14" t="str">
        <f t="shared" si="3"/>
        <v/>
      </c>
      <c r="H15" s="14" t="str">
        <f t="shared" si="3"/>
        <v/>
      </c>
      <c r="I15" s="14" t="str">
        <f t="shared" si="3"/>
        <v/>
      </c>
      <c r="J15" s="14" t="str">
        <f t="shared" si="4"/>
        <v/>
      </c>
      <c r="K15" s="14" t="str">
        <f t="shared" si="4"/>
        <v/>
      </c>
      <c r="L15" s="14" t="str">
        <f t="shared" si="4"/>
        <v/>
      </c>
      <c r="M15" s="14" t="str">
        <f t="shared" si="4"/>
        <v/>
      </c>
      <c r="N15" s="14" t="str">
        <f t="shared" si="4"/>
        <v/>
      </c>
      <c r="O15" s="14" t="str">
        <f t="shared" si="4"/>
        <v/>
      </c>
      <c r="P15" s="14" t="str">
        <f t="shared" si="4"/>
        <v/>
      </c>
      <c r="Q15" s="14" t="str">
        <f t="shared" si="4"/>
        <v/>
      </c>
      <c r="R15" s="14" t="str">
        <f t="shared" si="4"/>
        <v/>
      </c>
      <c r="S15" s="14" t="str">
        <f>IF($B$7&gt;S$10,$D47,"")</f>
        <v/>
      </c>
      <c r="T15" s="14" t="str">
        <f>IF($B$7&gt;T$10,$D47,"")</f>
        <v/>
      </c>
      <c r="U15" s="14" t="str">
        <f>IF($B$7&gt;U$10,$D47,"")</f>
        <v/>
      </c>
      <c r="V15" s="14" t="str">
        <f>IF($B$7&gt;V$10,$D47,"")</f>
        <v/>
      </c>
      <c r="W15" s="14">
        <f>IF(SUM(C15:V15)=0,"",SUM(C15:V15))</f>
        <v>3.6509259599999996E-2</v>
      </c>
    </row>
    <row r="16" spans="1:90" x14ac:dyDescent="0.2">
      <c r="B16" s="18">
        <f t="shared" si="5"/>
        <v>5</v>
      </c>
      <c r="C16" s="14">
        <f t="shared" si="3"/>
        <v>1.52121915E-2</v>
      </c>
      <c r="D16" s="14">
        <f t="shared" si="3"/>
        <v>1.52121915E-2</v>
      </c>
      <c r="E16" s="14">
        <f t="shared" si="3"/>
        <v>1.52121915E-2</v>
      </c>
      <c r="F16" s="14" t="str">
        <f t="shared" si="3"/>
        <v/>
      </c>
      <c r="G16" s="14" t="str">
        <f t="shared" si="3"/>
        <v/>
      </c>
      <c r="H16" s="14" t="str">
        <f t="shared" si="3"/>
        <v/>
      </c>
      <c r="I16" s="14" t="str">
        <f t="shared" si="3"/>
        <v/>
      </c>
      <c r="J16" s="14" t="str">
        <f t="shared" si="4"/>
        <v/>
      </c>
      <c r="K16" s="14" t="str">
        <f t="shared" si="4"/>
        <v/>
      </c>
      <c r="L16" s="14" t="str">
        <f t="shared" si="4"/>
        <v/>
      </c>
      <c r="M16" s="14" t="str">
        <f t="shared" si="4"/>
        <v/>
      </c>
      <c r="N16" s="14" t="str">
        <f t="shared" si="4"/>
        <v/>
      </c>
      <c r="O16" s="14" t="str">
        <f t="shared" si="4"/>
        <v/>
      </c>
      <c r="P16" s="14" t="str">
        <f t="shared" si="4"/>
        <v/>
      </c>
      <c r="Q16" s="14" t="str">
        <f t="shared" si="4"/>
        <v/>
      </c>
      <c r="R16" s="14" t="str">
        <f t="shared" si="4"/>
        <v/>
      </c>
      <c r="S16" s="14" t="str">
        <f>IF($B$7&gt;S$10,$D48,"")</f>
        <v/>
      </c>
      <c r="T16" s="14" t="str">
        <f>IF($B$7&gt;T$10,$D48,"")</f>
        <v/>
      </c>
      <c r="U16" s="14" t="str">
        <f>IF($B$7&gt;U$10,$D48,"")</f>
        <v/>
      </c>
      <c r="V16" s="14" t="str">
        <f>IF($B$7&gt;V$10,$D48,"")</f>
        <v/>
      </c>
      <c r="W16" s="14">
        <f>IF(SUM(C16:V16)=0,"",SUM(C16:V16))</f>
        <v>4.5636574499999999E-2</v>
      </c>
    </row>
    <row r="17" spans="2:23" x14ac:dyDescent="0.2">
      <c r="B17" s="18">
        <f t="shared" si="5"/>
        <v>6</v>
      </c>
      <c r="C17" s="14">
        <f t="shared" si="3"/>
        <v>1.8254629799999998E-2</v>
      </c>
      <c r="D17" s="14">
        <f t="shared" si="3"/>
        <v>1.8254629799999998E-2</v>
      </c>
      <c r="E17" s="14">
        <f t="shared" si="3"/>
        <v>1.8254629799999998E-2</v>
      </c>
      <c r="F17" s="14" t="str">
        <f t="shared" si="3"/>
        <v/>
      </c>
      <c r="G17" s="14" t="str">
        <f t="shared" si="3"/>
        <v/>
      </c>
      <c r="H17" s="14" t="str">
        <f t="shared" si="3"/>
        <v/>
      </c>
      <c r="I17" s="14" t="str">
        <f t="shared" si="3"/>
        <v/>
      </c>
      <c r="J17" s="14" t="str">
        <f t="shared" si="4"/>
        <v/>
      </c>
      <c r="K17" s="14" t="str">
        <f t="shared" si="4"/>
        <v/>
      </c>
      <c r="L17" s="14" t="str">
        <f t="shared" si="4"/>
        <v/>
      </c>
      <c r="M17" s="14" t="str">
        <f t="shared" si="4"/>
        <v/>
      </c>
      <c r="N17" s="14" t="str">
        <f t="shared" si="4"/>
        <v/>
      </c>
      <c r="O17" s="14" t="str">
        <f t="shared" si="4"/>
        <v/>
      </c>
      <c r="P17" s="14" t="str">
        <f t="shared" si="4"/>
        <v/>
      </c>
      <c r="Q17" s="14" t="str">
        <f t="shared" si="4"/>
        <v/>
      </c>
      <c r="R17" s="14" t="str">
        <f t="shared" si="4"/>
        <v/>
      </c>
      <c r="S17" s="14" t="str">
        <f>IF($B$7&gt;S$10,$D49,"")</f>
        <v/>
      </c>
      <c r="T17" s="14" t="str">
        <f>IF($B$7&gt;T$10,$D49,"")</f>
        <v/>
      </c>
      <c r="U17" s="14" t="str">
        <f>IF($B$7&gt;U$10,$D49,"")</f>
        <v/>
      </c>
      <c r="V17" s="14" t="str">
        <f>IF($B$7&gt;V$10,$D49,"")</f>
        <v/>
      </c>
      <c r="W17" s="14">
        <f>IF(SUM(C17:V17)=0,"",SUM(C17:V17))</f>
        <v>5.4763889399999995E-2</v>
      </c>
    </row>
    <row r="18" spans="2:23" x14ac:dyDescent="0.2">
      <c r="B18" s="18">
        <f t="shared" si="5"/>
        <v>7</v>
      </c>
      <c r="C18" s="14">
        <f t="shared" si="3"/>
        <v>2.12970681E-2</v>
      </c>
      <c r="D18" s="14">
        <f t="shared" si="3"/>
        <v>2.12970681E-2</v>
      </c>
      <c r="E18" s="14">
        <f t="shared" si="3"/>
        <v>2.12970681E-2</v>
      </c>
      <c r="F18" s="14" t="str">
        <f t="shared" si="3"/>
        <v/>
      </c>
      <c r="G18" s="14" t="str">
        <f t="shared" si="3"/>
        <v/>
      </c>
      <c r="H18" s="14" t="str">
        <f t="shared" si="3"/>
        <v/>
      </c>
      <c r="I18" s="14" t="str">
        <f t="shared" si="3"/>
        <v/>
      </c>
      <c r="J18" s="14" t="str">
        <f t="shared" si="4"/>
        <v/>
      </c>
      <c r="K18" s="14" t="str">
        <f t="shared" si="4"/>
        <v/>
      </c>
      <c r="L18" s="14" t="str">
        <f t="shared" si="4"/>
        <v/>
      </c>
      <c r="M18" s="14" t="str">
        <f t="shared" si="4"/>
        <v/>
      </c>
      <c r="N18" s="14" t="str">
        <f t="shared" si="4"/>
        <v/>
      </c>
      <c r="O18" s="14" t="str">
        <f t="shared" si="4"/>
        <v/>
      </c>
      <c r="P18" s="14" t="str">
        <f t="shared" si="4"/>
        <v/>
      </c>
      <c r="Q18" s="14" t="str">
        <f t="shared" si="4"/>
        <v/>
      </c>
      <c r="R18" s="14" t="str">
        <f t="shared" si="4"/>
        <v/>
      </c>
      <c r="S18" s="14" t="str">
        <f>IF($B$7&gt;S$10,$D50,"")</f>
        <v/>
      </c>
      <c r="T18" s="14" t="str">
        <f>IF($B$7&gt;T$10,$D50,"")</f>
        <v/>
      </c>
      <c r="U18" s="14" t="str">
        <f>IF($B$7&gt;U$10,$D50,"")</f>
        <v/>
      </c>
      <c r="V18" s="14" t="str">
        <f>IF($B$7&gt;V$10,$D50,"")</f>
        <v/>
      </c>
      <c r="W18" s="14">
        <f>IF(SUM(C18:V18)=0,"",SUM(C18:V18))</f>
        <v>6.3891204300000004E-2</v>
      </c>
    </row>
    <row r="19" spans="2:23" x14ac:dyDescent="0.2">
      <c r="B19" s="18">
        <f t="shared" si="5"/>
        <v>8</v>
      </c>
      <c r="C19" s="14">
        <f t="shared" si="3"/>
        <v>2.4339506399999999E-2</v>
      </c>
      <c r="D19" s="14">
        <f t="shared" si="3"/>
        <v>2.4339506399999999E-2</v>
      </c>
      <c r="E19" s="14">
        <f t="shared" si="3"/>
        <v>2.4339506399999999E-2</v>
      </c>
      <c r="F19" s="14" t="str">
        <f t="shared" si="3"/>
        <v/>
      </c>
      <c r="G19" s="14" t="str">
        <f t="shared" si="3"/>
        <v/>
      </c>
      <c r="H19" s="14" t="str">
        <f t="shared" si="3"/>
        <v/>
      </c>
      <c r="I19" s="14" t="str">
        <f t="shared" si="3"/>
        <v/>
      </c>
      <c r="J19" s="14" t="str">
        <f t="shared" si="4"/>
        <v/>
      </c>
      <c r="K19" s="14" t="str">
        <f t="shared" si="4"/>
        <v/>
      </c>
      <c r="L19" s="14" t="str">
        <f t="shared" si="4"/>
        <v/>
      </c>
      <c r="M19" s="14" t="str">
        <f t="shared" si="4"/>
        <v/>
      </c>
      <c r="N19" s="14" t="str">
        <f t="shared" si="4"/>
        <v/>
      </c>
      <c r="O19" s="14" t="str">
        <f t="shared" si="4"/>
        <v/>
      </c>
      <c r="P19" s="14" t="str">
        <f t="shared" si="4"/>
        <v/>
      </c>
      <c r="Q19" s="14" t="str">
        <f t="shared" si="4"/>
        <v/>
      </c>
      <c r="R19" s="14" t="str">
        <f t="shared" si="4"/>
        <v/>
      </c>
      <c r="S19" s="14" t="str">
        <f>IF($B$7&gt;S$10,$D51,"")</f>
        <v/>
      </c>
      <c r="T19" s="14" t="str">
        <f>IF($B$7&gt;T$10,$D51,"")</f>
        <v/>
      </c>
      <c r="U19" s="14" t="str">
        <f>IF($B$7&gt;U$10,$D51,"")</f>
        <v/>
      </c>
      <c r="V19" s="14" t="str">
        <f>IF($B$7&gt;V$10,$D51,"")</f>
        <v/>
      </c>
      <c r="W19" s="14">
        <f>IF(SUM(C19:V19)=0,"",SUM(C19:V19))</f>
        <v>7.3018519199999993E-2</v>
      </c>
    </row>
    <row r="20" spans="2:23" x14ac:dyDescent="0.2">
      <c r="B20" s="18">
        <f t="shared" si="5"/>
        <v>9</v>
      </c>
      <c r="C20" s="14">
        <f t="shared" si="3"/>
        <v>2.7381944700000001E-2</v>
      </c>
      <c r="D20" s="14">
        <f t="shared" si="3"/>
        <v>2.7381944700000001E-2</v>
      </c>
      <c r="E20" s="14">
        <f t="shared" si="3"/>
        <v>2.7381944700000001E-2</v>
      </c>
      <c r="F20" s="14" t="str">
        <f t="shared" si="3"/>
        <v/>
      </c>
      <c r="G20" s="14" t="str">
        <f t="shared" si="3"/>
        <v/>
      </c>
      <c r="H20" s="14" t="str">
        <f t="shared" si="3"/>
        <v/>
      </c>
      <c r="I20" s="14" t="str">
        <f t="shared" si="3"/>
        <v/>
      </c>
      <c r="J20" s="14" t="str">
        <f t="shared" si="4"/>
        <v/>
      </c>
      <c r="K20" s="14" t="str">
        <f t="shared" si="4"/>
        <v/>
      </c>
      <c r="L20" s="14" t="str">
        <f t="shared" si="4"/>
        <v/>
      </c>
      <c r="M20" s="14" t="str">
        <f t="shared" si="4"/>
        <v/>
      </c>
      <c r="N20" s="14" t="str">
        <f t="shared" si="4"/>
        <v/>
      </c>
      <c r="O20" s="14" t="str">
        <f t="shared" si="4"/>
        <v/>
      </c>
      <c r="P20" s="14" t="str">
        <f t="shared" si="4"/>
        <v/>
      </c>
      <c r="Q20" s="14" t="str">
        <f t="shared" si="4"/>
        <v/>
      </c>
      <c r="R20" s="14" t="str">
        <f t="shared" si="4"/>
        <v/>
      </c>
      <c r="S20" s="14" t="str">
        <f>IF($B$7&gt;S$10,$D52,"")</f>
        <v/>
      </c>
      <c r="T20" s="14" t="str">
        <f>IF($B$7&gt;T$10,$D52,"")</f>
        <v/>
      </c>
      <c r="U20" s="14" t="str">
        <f>IF($B$7&gt;U$10,$D52,"")</f>
        <v/>
      </c>
      <c r="V20" s="14" t="str">
        <f>IF($B$7&gt;V$10,$D52,"")</f>
        <v/>
      </c>
      <c r="W20" s="14">
        <f>IF(SUM(C20:V20)=0,"",SUM(C20:V20))</f>
        <v>8.2145834100000009E-2</v>
      </c>
    </row>
    <row r="21" spans="2:23" x14ac:dyDescent="0.2">
      <c r="B21" s="18">
        <f t="shared" si="5"/>
        <v>10</v>
      </c>
      <c r="C21" s="14">
        <f t="shared" si="3"/>
        <v>3.0424382999999999E-2</v>
      </c>
      <c r="D21" s="14">
        <f t="shared" si="3"/>
        <v>3.0424382999999999E-2</v>
      </c>
      <c r="E21" s="14">
        <f t="shared" si="3"/>
        <v>3.0424382999999999E-2</v>
      </c>
      <c r="F21" s="14" t="str">
        <f t="shared" si="3"/>
        <v/>
      </c>
      <c r="G21" s="14" t="str">
        <f t="shared" si="3"/>
        <v/>
      </c>
      <c r="H21" s="14" t="str">
        <f t="shared" si="3"/>
        <v/>
      </c>
      <c r="I21" s="14" t="str">
        <f t="shared" si="3"/>
        <v/>
      </c>
      <c r="J21" s="14" t="str">
        <f t="shared" si="4"/>
        <v/>
      </c>
      <c r="K21" s="14" t="str">
        <f t="shared" si="4"/>
        <v/>
      </c>
      <c r="L21" s="14" t="str">
        <f t="shared" si="4"/>
        <v/>
      </c>
      <c r="M21" s="14" t="str">
        <f t="shared" si="4"/>
        <v/>
      </c>
      <c r="N21" s="14" t="str">
        <f t="shared" si="4"/>
        <v/>
      </c>
      <c r="O21" s="14" t="str">
        <f t="shared" si="4"/>
        <v/>
      </c>
      <c r="P21" s="14" t="str">
        <f t="shared" si="4"/>
        <v/>
      </c>
      <c r="Q21" s="14" t="str">
        <f t="shared" si="4"/>
        <v/>
      </c>
      <c r="R21" s="14" t="str">
        <f t="shared" si="4"/>
        <v/>
      </c>
      <c r="S21" s="14" t="str">
        <f>IF($B$7&gt;S$10,$D53,"")</f>
        <v/>
      </c>
      <c r="T21" s="14" t="str">
        <f>IF($B$7&gt;T$10,$D53,"")</f>
        <v/>
      </c>
      <c r="U21" s="14" t="str">
        <f>IF($B$7&gt;U$10,$D53,"")</f>
        <v/>
      </c>
      <c r="V21" s="14" t="str">
        <f>IF($B$7&gt;V$10,$D53,"")</f>
        <v/>
      </c>
      <c r="W21" s="14">
        <f>IF(SUM(C21:V21)=0,"",SUM(C21:V21))</f>
        <v>9.1273148999999998E-2</v>
      </c>
    </row>
    <row r="22" spans="2:23" x14ac:dyDescent="0.2">
      <c r="B22" s="18">
        <f t="shared" si="5"/>
        <v>11</v>
      </c>
      <c r="C22" s="14">
        <f t="shared" si="3"/>
        <v>3.3466821299999998E-2</v>
      </c>
      <c r="D22" s="14">
        <f t="shared" si="3"/>
        <v>3.3466821299999998E-2</v>
      </c>
      <c r="E22" s="14">
        <f t="shared" si="3"/>
        <v>3.3466821299999998E-2</v>
      </c>
      <c r="F22" s="14" t="str">
        <f t="shared" si="3"/>
        <v/>
      </c>
      <c r="G22" s="14" t="str">
        <f t="shared" si="3"/>
        <v/>
      </c>
      <c r="H22" s="14" t="str">
        <f t="shared" si="3"/>
        <v/>
      </c>
      <c r="I22" s="14" t="str">
        <f t="shared" si="3"/>
        <v/>
      </c>
      <c r="J22" s="14" t="str">
        <f t="shared" si="4"/>
        <v/>
      </c>
      <c r="K22" s="14" t="str">
        <f t="shared" si="4"/>
        <v/>
      </c>
      <c r="L22" s="14" t="str">
        <f t="shared" si="4"/>
        <v/>
      </c>
      <c r="M22" s="14" t="str">
        <f t="shared" si="4"/>
        <v/>
      </c>
      <c r="N22" s="14" t="str">
        <f t="shared" si="4"/>
        <v/>
      </c>
      <c r="O22" s="14" t="str">
        <f t="shared" si="4"/>
        <v/>
      </c>
      <c r="P22" s="14" t="str">
        <f t="shared" si="4"/>
        <v/>
      </c>
      <c r="Q22" s="14" t="str">
        <f t="shared" si="4"/>
        <v/>
      </c>
      <c r="R22" s="14" t="str">
        <f t="shared" si="4"/>
        <v/>
      </c>
      <c r="S22" s="14" t="str">
        <f>IF($B$7&gt;S$10,$D54,"")</f>
        <v/>
      </c>
      <c r="T22" s="14" t="str">
        <f>IF($B$7&gt;T$10,$D54,"")</f>
        <v/>
      </c>
      <c r="U22" s="14" t="str">
        <f>IF($B$7&gt;U$10,$D54,"")</f>
        <v/>
      </c>
      <c r="V22" s="14" t="str">
        <f>IF($B$7&gt;V$10,$D54,"")</f>
        <v/>
      </c>
      <c r="W22" s="14">
        <f>IF(SUM(C22:V22)=0,"",SUM(C22:V22))</f>
        <v>0.10040046389999999</v>
      </c>
    </row>
    <row r="23" spans="2:23" x14ac:dyDescent="0.2">
      <c r="B23" s="18">
        <f t="shared" si="5"/>
        <v>12</v>
      </c>
      <c r="C23" s="14">
        <f t="shared" si="3"/>
        <v>3.6509259599999996E-2</v>
      </c>
      <c r="D23" s="14">
        <f t="shared" si="3"/>
        <v>3.6509259599999996E-2</v>
      </c>
      <c r="E23" s="14">
        <f t="shared" si="3"/>
        <v>3.6509259599999996E-2</v>
      </c>
      <c r="F23" s="14" t="str">
        <f t="shared" si="3"/>
        <v/>
      </c>
      <c r="G23" s="14" t="str">
        <f t="shared" si="3"/>
        <v/>
      </c>
      <c r="H23" s="14" t="str">
        <f t="shared" si="3"/>
        <v/>
      </c>
      <c r="I23" s="14" t="str">
        <f t="shared" si="3"/>
        <v/>
      </c>
      <c r="J23" s="14" t="str">
        <f t="shared" si="4"/>
        <v/>
      </c>
      <c r="K23" s="14" t="str">
        <f t="shared" si="4"/>
        <v/>
      </c>
      <c r="L23" s="14" t="str">
        <f t="shared" si="4"/>
        <v/>
      </c>
      <c r="M23" s="14" t="str">
        <f t="shared" si="4"/>
        <v/>
      </c>
      <c r="N23" s="14" t="str">
        <f t="shared" si="4"/>
        <v/>
      </c>
      <c r="O23" s="14" t="str">
        <f t="shared" si="4"/>
        <v/>
      </c>
      <c r="P23" s="14" t="str">
        <f t="shared" si="4"/>
        <v/>
      </c>
      <c r="Q23" s="14" t="str">
        <f t="shared" si="4"/>
        <v/>
      </c>
      <c r="R23" s="14" t="str">
        <f t="shared" si="4"/>
        <v/>
      </c>
      <c r="S23" s="14" t="str">
        <f>IF($B$7&gt;S$10,$D55,"")</f>
        <v/>
      </c>
      <c r="T23" s="14" t="str">
        <f>IF($B$7&gt;T$10,$D55,"")</f>
        <v/>
      </c>
      <c r="U23" s="14" t="str">
        <f>IF($B$7&gt;U$10,$D55,"")</f>
        <v/>
      </c>
      <c r="V23" s="14" t="str">
        <f>IF($B$7&gt;V$10,$D55,"")</f>
        <v/>
      </c>
      <c r="W23" s="14">
        <f>IF(SUM(C23:V23)=0,"",SUM(C23:V23))</f>
        <v>0.10952777879999999</v>
      </c>
    </row>
    <row r="24" spans="2:23" x14ac:dyDescent="0.2">
      <c r="B24" s="18">
        <f t="shared" si="5"/>
        <v>13</v>
      </c>
      <c r="C24" s="14">
        <f t="shared" si="3"/>
        <v>3.9551697899999995E-2</v>
      </c>
      <c r="D24" s="14">
        <f t="shared" si="3"/>
        <v>3.9551697899999995E-2</v>
      </c>
      <c r="E24" s="14">
        <f t="shared" si="3"/>
        <v>3.9551697899999995E-2</v>
      </c>
      <c r="F24" s="14" t="str">
        <f t="shared" si="3"/>
        <v/>
      </c>
      <c r="G24" s="14" t="str">
        <f t="shared" si="3"/>
        <v/>
      </c>
      <c r="H24" s="14" t="str">
        <f t="shared" si="3"/>
        <v/>
      </c>
      <c r="I24" s="14" t="str">
        <f t="shared" si="3"/>
        <v/>
      </c>
      <c r="J24" s="14" t="str">
        <f t="shared" si="4"/>
        <v/>
      </c>
      <c r="K24" s="14" t="str">
        <f t="shared" si="4"/>
        <v/>
      </c>
      <c r="L24" s="14" t="str">
        <f t="shared" si="4"/>
        <v/>
      </c>
      <c r="M24" s="14" t="str">
        <f t="shared" si="4"/>
        <v/>
      </c>
      <c r="N24" s="14" t="str">
        <f t="shared" si="4"/>
        <v/>
      </c>
      <c r="O24" s="14" t="str">
        <f t="shared" si="4"/>
        <v/>
      </c>
      <c r="P24" s="14" t="str">
        <f t="shared" si="4"/>
        <v/>
      </c>
      <c r="Q24" s="14" t="str">
        <f t="shared" si="4"/>
        <v/>
      </c>
      <c r="R24" s="14" t="str">
        <f t="shared" si="4"/>
        <v/>
      </c>
      <c r="S24" s="14" t="str">
        <f>IF($B$7&gt;S$10,$D56,"")</f>
        <v/>
      </c>
      <c r="T24" s="14" t="str">
        <f>IF($B$7&gt;T$10,$D56,"")</f>
        <v/>
      </c>
      <c r="U24" s="14" t="str">
        <f>IF($B$7&gt;U$10,$D56,"")</f>
        <v/>
      </c>
      <c r="V24" s="14" t="str">
        <f>IF($B$7&gt;V$10,$D56,"")</f>
        <v/>
      </c>
      <c r="W24" s="14">
        <f>IF(SUM(C24:V24)=0,"",SUM(C24:V24))</f>
        <v>0.11865509369999999</v>
      </c>
    </row>
    <row r="25" spans="2:23" x14ac:dyDescent="0.2">
      <c r="B25" s="18">
        <f t="shared" si="5"/>
        <v>14</v>
      </c>
      <c r="C25" s="14">
        <f t="shared" si="3"/>
        <v>4.25941362E-2</v>
      </c>
      <c r="D25" s="14">
        <f t="shared" si="3"/>
        <v>4.25941362E-2</v>
      </c>
      <c r="E25" s="14">
        <f t="shared" si="3"/>
        <v>4.25941362E-2</v>
      </c>
      <c r="F25" s="14" t="str">
        <f t="shared" si="3"/>
        <v/>
      </c>
      <c r="G25" s="14" t="str">
        <f t="shared" si="3"/>
        <v/>
      </c>
      <c r="H25" s="14" t="str">
        <f t="shared" si="3"/>
        <v/>
      </c>
      <c r="I25" s="14" t="str">
        <f t="shared" si="3"/>
        <v/>
      </c>
      <c r="J25" s="14" t="str">
        <f t="shared" si="4"/>
        <v/>
      </c>
      <c r="K25" s="14" t="str">
        <f t="shared" si="4"/>
        <v/>
      </c>
      <c r="L25" s="14" t="str">
        <f t="shared" si="4"/>
        <v/>
      </c>
      <c r="M25" s="14" t="str">
        <f t="shared" si="4"/>
        <v/>
      </c>
      <c r="N25" s="14" t="str">
        <f t="shared" si="4"/>
        <v/>
      </c>
      <c r="O25" s="14" t="str">
        <f t="shared" si="4"/>
        <v/>
      </c>
      <c r="P25" s="14" t="str">
        <f t="shared" si="4"/>
        <v/>
      </c>
      <c r="Q25" s="14" t="str">
        <f t="shared" si="4"/>
        <v/>
      </c>
      <c r="R25" s="14" t="str">
        <f t="shared" si="4"/>
        <v/>
      </c>
      <c r="S25" s="14" t="str">
        <f>IF($B$7&gt;S$10,$D57,"")</f>
        <v/>
      </c>
      <c r="T25" s="14" t="str">
        <f>IF($B$7&gt;T$10,$D57,"")</f>
        <v/>
      </c>
      <c r="U25" s="14" t="str">
        <f>IF($B$7&gt;U$10,$D57,"")</f>
        <v/>
      </c>
      <c r="V25" s="14" t="str">
        <f>IF($B$7&gt;V$10,$D57,"")</f>
        <v/>
      </c>
      <c r="W25" s="14">
        <f>IF(SUM(C25:V25)=0,"",SUM(C25:V25))</f>
        <v>0.12778240860000001</v>
      </c>
    </row>
    <row r="26" spans="2:23" x14ac:dyDescent="0.2">
      <c r="B26" s="18">
        <f t="shared" si="5"/>
        <v>15</v>
      </c>
      <c r="C26" s="14">
        <f t="shared" si="3"/>
        <v>4.5636574500000006E-2</v>
      </c>
      <c r="D26" s="14">
        <f t="shared" si="3"/>
        <v>4.5636574500000006E-2</v>
      </c>
      <c r="E26" s="14">
        <f t="shared" si="3"/>
        <v>4.5636574500000006E-2</v>
      </c>
      <c r="F26" s="14" t="str">
        <f t="shared" si="3"/>
        <v/>
      </c>
      <c r="G26" s="14" t="str">
        <f t="shared" si="3"/>
        <v/>
      </c>
      <c r="H26" s="14" t="str">
        <f t="shared" si="3"/>
        <v/>
      </c>
      <c r="I26" s="14" t="str">
        <f t="shared" si="3"/>
        <v/>
      </c>
      <c r="J26" s="14" t="str">
        <f t="shared" si="4"/>
        <v/>
      </c>
      <c r="K26" s="14" t="str">
        <f t="shared" si="4"/>
        <v/>
      </c>
      <c r="L26" s="14" t="str">
        <f t="shared" si="4"/>
        <v/>
      </c>
      <c r="M26" s="14" t="str">
        <f t="shared" si="4"/>
        <v/>
      </c>
      <c r="N26" s="14" t="str">
        <f t="shared" si="4"/>
        <v/>
      </c>
      <c r="O26" s="14" t="str">
        <f t="shared" si="4"/>
        <v/>
      </c>
      <c r="P26" s="14" t="str">
        <f t="shared" si="4"/>
        <v/>
      </c>
      <c r="Q26" s="14" t="str">
        <f t="shared" si="4"/>
        <v/>
      </c>
      <c r="R26" s="14" t="str">
        <f t="shared" si="4"/>
        <v/>
      </c>
      <c r="S26" s="14" t="str">
        <f>IF($B$7&gt;S$10,$D58,"")</f>
        <v/>
      </c>
      <c r="T26" s="14" t="str">
        <f>IF($B$7&gt;T$10,$D58,"")</f>
        <v/>
      </c>
      <c r="U26" s="14" t="str">
        <f>IF($B$7&gt;U$10,$D58,"")</f>
        <v/>
      </c>
      <c r="V26" s="14" t="str">
        <f>IF($B$7&gt;V$10,$D58,"")</f>
        <v/>
      </c>
      <c r="W26" s="14">
        <f>IF(SUM(C26:V26)=0,"",SUM(C26:V26))</f>
        <v>0.13690972350000002</v>
      </c>
    </row>
    <row r="27" spans="2:23" x14ac:dyDescent="0.2">
      <c r="B27" s="18">
        <f t="shared" si="5"/>
        <v>16</v>
      </c>
      <c r="C27" s="14">
        <f t="shared" si="3"/>
        <v>4.8679012799999997E-2</v>
      </c>
      <c r="D27" s="14">
        <f t="shared" si="3"/>
        <v>4.8679012799999997E-2</v>
      </c>
      <c r="E27" s="14">
        <f t="shared" si="3"/>
        <v>4.8679012799999997E-2</v>
      </c>
      <c r="F27" s="14" t="str">
        <f t="shared" si="3"/>
        <v/>
      </c>
      <c r="G27" s="14" t="str">
        <f t="shared" si="3"/>
        <v/>
      </c>
      <c r="H27" s="14" t="str">
        <f t="shared" si="3"/>
        <v/>
      </c>
      <c r="I27" s="14" t="str">
        <f t="shared" si="3"/>
        <v/>
      </c>
      <c r="J27" s="14" t="str">
        <f t="shared" si="4"/>
        <v/>
      </c>
      <c r="K27" s="14" t="str">
        <f t="shared" si="4"/>
        <v/>
      </c>
      <c r="L27" s="14" t="str">
        <f t="shared" si="4"/>
        <v/>
      </c>
      <c r="M27" s="14" t="str">
        <f t="shared" si="4"/>
        <v/>
      </c>
      <c r="N27" s="14" t="str">
        <f t="shared" si="4"/>
        <v/>
      </c>
      <c r="O27" s="14" t="str">
        <f t="shared" si="4"/>
        <v/>
      </c>
      <c r="P27" s="14" t="str">
        <f t="shared" si="4"/>
        <v/>
      </c>
      <c r="Q27" s="14" t="str">
        <f t="shared" si="4"/>
        <v/>
      </c>
      <c r="R27" s="14" t="str">
        <f t="shared" si="4"/>
        <v/>
      </c>
      <c r="S27" s="14" t="str">
        <f>IF($B$7&gt;S$10,$D59,"")</f>
        <v/>
      </c>
      <c r="T27" s="14" t="str">
        <f>IF($B$7&gt;T$10,$D59,"")</f>
        <v/>
      </c>
      <c r="U27" s="14" t="str">
        <f>IF($B$7&gt;U$10,$D59,"")</f>
        <v/>
      </c>
      <c r="V27" s="14" t="str">
        <f>IF($B$7&gt;V$10,$D59,"")</f>
        <v/>
      </c>
      <c r="W27" s="14">
        <f>IF(SUM(C27:V27)=0,"",SUM(C27:V27))</f>
        <v>0.14603703839999999</v>
      </c>
    </row>
    <row r="28" spans="2:23" x14ac:dyDescent="0.2">
      <c r="B28" s="18">
        <f t="shared" si="5"/>
        <v>17</v>
      </c>
      <c r="C28" s="14">
        <f t="shared" si="3"/>
        <v>5.1721451099999996E-2</v>
      </c>
      <c r="D28" s="14">
        <f t="shared" si="3"/>
        <v>5.1721451099999996E-2</v>
      </c>
      <c r="E28" s="14">
        <f t="shared" si="3"/>
        <v>5.1721451099999996E-2</v>
      </c>
      <c r="F28" s="14" t="str">
        <f t="shared" si="3"/>
        <v/>
      </c>
      <c r="G28" s="14" t="str">
        <f t="shared" si="3"/>
        <v/>
      </c>
      <c r="H28" s="14" t="str">
        <f t="shared" si="3"/>
        <v/>
      </c>
      <c r="I28" s="14" t="str">
        <f t="shared" si="3"/>
        <v/>
      </c>
      <c r="J28" s="14" t="str">
        <f t="shared" si="4"/>
        <v/>
      </c>
      <c r="K28" s="14" t="str">
        <f t="shared" si="4"/>
        <v/>
      </c>
      <c r="L28" s="14" t="str">
        <f t="shared" si="4"/>
        <v/>
      </c>
      <c r="M28" s="14" t="str">
        <f t="shared" si="4"/>
        <v/>
      </c>
      <c r="N28" s="14" t="str">
        <f t="shared" si="4"/>
        <v/>
      </c>
      <c r="O28" s="14" t="str">
        <f t="shared" si="4"/>
        <v/>
      </c>
      <c r="P28" s="14" t="str">
        <f t="shared" si="4"/>
        <v/>
      </c>
      <c r="Q28" s="14" t="str">
        <f t="shared" si="4"/>
        <v/>
      </c>
      <c r="R28" s="14" t="str">
        <f t="shared" si="4"/>
        <v/>
      </c>
      <c r="S28" s="14" t="str">
        <f>IF($B$7&gt;S$10,$D60,"")</f>
        <v/>
      </c>
      <c r="T28" s="14" t="str">
        <f>IF($B$7&gt;T$10,$D60,"")</f>
        <v/>
      </c>
      <c r="U28" s="14" t="str">
        <f>IF($B$7&gt;U$10,$D60,"")</f>
        <v/>
      </c>
      <c r="V28" s="14" t="str">
        <f>IF($B$7&gt;V$10,$D60,"")</f>
        <v/>
      </c>
      <c r="W28" s="14">
        <f>IF(SUM(C28:V28)=0,"",SUM(C28:V28))</f>
        <v>0.1551643533</v>
      </c>
    </row>
    <row r="29" spans="2:23" x14ac:dyDescent="0.2">
      <c r="B29" s="18">
        <f t="shared" si="5"/>
        <v>18</v>
      </c>
      <c r="C29" s="14">
        <f t="shared" si="3"/>
        <v>5.4763889400000001E-2</v>
      </c>
      <c r="D29" s="14">
        <f t="shared" si="3"/>
        <v>5.4763889400000001E-2</v>
      </c>
      <c r="E29" s="14">
        <f t="shared" si="3"/>
        <v>5.4763889400000001E-2</v>
      </c>
      <c r="F29" s="14" t="str">
        <f t="shared" si="3"/>
        <v/>
      </c>
      <c r="G29" s="14" t="str">
        <f t="shared" si="3"/>
        <v/>
      </c>
      <c r="H29" s="14" t="str">
        <f t="shared" si="3"/>
        <v/>
      </c>
      <c r="I29" s="14" t="str">
        <f t="shared" si="3"/>
        <v/>
      </c>
      <c r="J29" s="14" t="str">
        <f t="shared" si="4"/>
        <v/>
      </c>
      <c r="K29" s="14" t="str">
        <f t="shared" si="4"/>
        <v/>
      </c>
      <c r="L29" s="14" t="str">
        <f t="shared" si="4"/>
        <v/>
      </c>
      <c r="M29" s="14" t="str">
        <f t="shared" si="4"/>
        <v/>
      </c>
      <c r="N29" s="14" t="str">
        <f t="shared" si="4"/>
        <v/>
      </c>
      <c r="O29" s="14" t="str">
        <f t="shared" si="4"/>
        <v/>
      </c>
      <c r="P29" s="14" t="str">
        <f t="shared" si="4"/>
        <v/>
      </c>
      <c r="Q29" s="14" t="str">
        <f t="shared" si="4"/>
        <v/>
      </c>
      <c r="R29" s="14" t="str">
        <f t="shared" si="4"/>
        <v/>
      </c>
      <c r="S29" s="14" t="str">
        <f>IF($B$7&gt;S$10,$D61,"")</f>
        <v/>
      </c>
      <c r="T29" s="14" t="str">
        <f>IF($B$7&gt;T$10,$D61,"")</f>
        <v/>
      </c>
      <c r="U29" s="14" t="str">
        <f>IF($B$7&gt;U$10,$D61,"")</f>
        <v/>
      </c>
      <c r="V29" s="14" t="str">
        <f>IF($B$7&gt;V$10,$D61,"")</f>
        <v/>
      </c>
      <c r="W29" s="14">
        <f>IF(SUM(C29:V29)=0,"",SUM(C29:V29))</f>
        <v>0.16429166820000002</v>
      </c>
    </row>
    <row r="30" spans="2:23" x14ac:dyDescent="0.2">
      <c r="B30" s="18">
        <f t="shared" si="5"/>
        <v>19</v>
      </c>
      <c r="C30" s="14">
        <f t="shared" si="3"/>
        <v>5.78063277E-2</v>
      </c>
      <c r="D30" s="14">
        <f t="shared" si="3"/>
        <v>5.78063277E-2</v>
      </c>
      <c r="E30" s="14">
        <f t="shared" si="3"/>
        <v>5.78063277E-2</v>
      </c>
      <c r="F30" s="14" t="str">
        <f t="shared" si="3"/>
        <v/>
      </c>
      <c r="G30" s="14" t="str">
        <f t="shared" si="3"/>
        <v/>
      </c>
      <c r="H30" s="14" t="str">
        <f t="shared" si="3"/>
        <v/>
      </c>
      <c r="I30" s="14" t="str">
        <f t="shared" si="3"/>
        <v/>
      </c>
      <c r="J30" s="14" t="str">
        <f t="shared" si="4"/>
        <v/>
      </c>
      <c r="K30" s="14" t="str">
        <f t="shared" si="4"/>
        <v/>
      </c>
      <c r="L30" s="14" t="str">
        <f t="shared" si="4"/>
        <v/>
      </c>
      <c r="M30" s="14" t="str">
        <f t="shared" si="4"/>
        <v/>
      </c>
      <c r="N30" s="14" t="str">
        <f t="shared" si="4"/>
        <v/>
      </c>
      <c r="O30" s="14" t="str">
        <f t="shared" si="4"/>
        <v/>
      </c>
      <c r="P30" s="14" t="str">
        <f t="shared" si="4"/>
        <v/>
      </c>
      <c r="Q30" s="14" t="str">
        <f t="shared" si="4"/>
        <v/>
      </c>
      <c r="R30" s="14" t="str">
        <f t="shared" si="4"/>
        <v/>
      </c>
      <c r="S30" s="14" t="str">
        <f>IF($B$7&gt;S$10,$D62,"")</f>
        <v/>
      </c>
      <c r="T30" s="14" t="str">
        <f>IF($B$7&gt;T$10,$D62,"")</f>
        <v/>
      </c>
      <c r="U30" s="14" t="str">
        <f>IF($B$7&gt;U$10,$D62,"")</f>
        <v/>
      </c>
      <c r="V30" s="14" t="str">
        <f>IF($B$7&gt;V$10,$D62,"")</f>
        <v/>
      </c>
      <c r="W30" s="14">
        <f>IF(SUM(C30:V30)=0,"",SUM(C30:V30))</f>
        <v>0.17341898310000001</v>
      </c>
    </row>
    <row r="31" spans="2:23" x14ac:dyDescent="0.2">
      <c r="B31" s="18">
        <f t="shared" si="5"/>
        <v>20</v>
      </c>
      <c r="C31" s="14">
        <f t="shared" si="3"/>
        <v>6.0848765999999999E-2</v>
      </c>
      <c r="D31" s="14">
        <f t="shared" si="3"/>
        <v>6.0848765999999999E-2</v>
      </c>
      <c r="E31" s="14">
        <f t="shared" si="3"/>
        <v>6.0848765999999999E-2</v>
      </c>
      <c r="F31" s="14" t="str">
        <f t="shared" si="3"/>
        <v/>
      </c>
      <c r="G31" s="14" t="str">
        <f t="shared" si="3"/>
        <v/>
      </c>
      <c r="H31" s="14" t="str">
        <f t="shared" si="3"/>
        <v/>
      </c>
      <c r="I31" s="14" t="str">
        <f t="shared" si="3"/>
        <v/>
      </c>
      <c r="J31" s="14" t="str">
        <f t="shared" si="4"/>
        <v/>
      </c>
      <c r="K31" s="14" t="str">
        <f t="shared" si="4"/>
        <v/>
      </c>
      <c r="L31" s="14" t="str">
        <f t="shared" si="4"/>
        <v/>
      </c>
      <c r="M31" s="14" t="str">
        <f t="shared" si="4"/>
        <v/>
      </c>
      <c r="N31" s="14" t="str">
        <f t="shared" si="4"/>
        <v/>
      </c>
      <c r="O31" s="14" t="str">
        <f t="shared" si="4"/>
        <v/>
      </c>
      <c r="P31" s="14" t="str">
        <f t="shared" si="4"/>
        <v/>
      </c>
      <c r="Q31" s="14" t="str">
        <f t="shared" si="4"/>
        <v/>
      </c>
      <c r="R31" s="14" t="str">
        <f t="shared" si="4"/>
        <v/>
      </c>
      <c r="S31" s="14" t="str">
        <f>IF($B$7&gt;S$10,$D63,"")</f>
        <v/>
      </c>
      <c r="T31" s="14" t="str">
        <f>IF($B$7&gt;T$10,$D63,"")</f>
        <v/>
      </c>
      <c r="U31" s="14" t="str">
        <f>IF($B$7&gt;U$10,$D63,"")</f>
        <v/>
      </c>
      <c r="V31" s="14" t="str">
        <f>IF($B$7&gt;V$10,$D63,"")</f>
        <v/>
      </c>
      <c r="W31" s="14">
        <f>IF(SUM(C31:V31)=0,"",SUM(C31:V31))</f>
        <v>0.182546298</v>
      </c>
    </row>
    <row r="32" spans="2:23" x14ac:dyDescent="0.2">
      <c r="B32" s="18">
        <f t="shared" si="5"/>
        <v>21</v>
      </c>
      <c r="C32" s="14">
        <f t="shared" si="3"/>
        <v>6.389120429999999E-2</v>
      </c>
      <c r="D32" s="14">
        <f t="shared" si="3"/>
        <v>6.389120429999999E-2</v>
      </c>
      <c r="E32" s="14">
        <f t="shared" si="3"/>
        <v>6.389120429999999E-2</v>
      </c>
      <c r="F32" s="14" t="str">
        <f t="shared" si="3"/>
        <v/>
      </c>
      <c r="G32" s="14" t="str">
        <f t="shared" si="3"/>
        <v/>
      </c>
      <c r="H32" s="14" t="str">
        <f t="shared" si="3"/>
        <v/>
      </c>
      <c r="I32" s="14" t="str">
        <f t="shared" si="3"/>
        <v/>
      </c>
      <c r="J32" s="14" t="str">
        <f t="shared" si="4"/>
        <v/>
      </c>
      <c r="K32" s="14" t="str">
        <f t="shared" si="4"/>
        <v/>
      </c>
      <c r="L32" s="14" t="str">
        <f t="shared" si="4"/>
        <v/>
      </c>
      <c r="M32" s="14" t="str">
        <f t="shared" si="4"/>
        <v/>
      </c>
      <c r="N32" s="14" t="str">
        <f t="shared" si="4"/>
        <v/>
      </c>
      <c r="O32" s="14" t="str">
        <f t="shared" si="4"/>
        <v/>
      </c>
      <c r="P32" s="14" t="str">
        <f t="shared" si="4"/>
        <v/>
      </c>
      <c r="Q32" s="14" t="str">
        <f t="shared" si="4"/>
        <v/>
      </c>
      <c r="R32" s="14" t="str">
        <f t="shared" si="4"/>
        <v/>
      </c>
      <c r="S32" s="14" t="str">
        <f>IF($B$7&gt;S$10,$D64,"")</f>
        <v/>
      </c>
      <c r="T32" s="14" t="str">
        <f>IF($B$7&gt;T$10,$D64,"")</f>
        <v/>
      </c>
      <c r="U32" s="14" t="str">
        <f>IF($B$7&gt;U$10,$D64,"")</f>
        <v/>
      </c>
      <c r="V32" s="14" t="str">
        <f>IF($B$7&gt;V$10,$D64,"")</f>
        <v/>
      </c>
      <c r="W32" s="14">
        <f>IF(SUM(C32:V32)=0,"",SUM(C32:V32))</f>
        <v>0.19167361289999996</v>
      </c>
    </row>
    <row r="33" spans="1:23" x14ac:dyDescent="0.2">
      <c r="B33" s="18">
        <f t="shared" si="5"/>
        <v>22</v>
      </c>
      <c r="C33" s="14">
        <f t="shared" si="3"/>
        <v>6.6933642599999996E-2</v>
      </c>
      <c r="D33" s="14">
        <f t="shared" si="3"/>
        <v>6.6933642599999996E-2</v>
      </c>
      <c r="E33" s="14">
        <f t="shared" si="3"/>
        <v>6.6933642599999996E-2</v>
      </c>
      <c r="F33" s="14" t="str">
        <f t="shared" si="3"/>
        <v/>
      </c>
      <c r="G33" s="14" t="str">
        <f t="shared" si="3"/>
        <v/>
      </c>
      <c r="H33" s="14" t="str">
        <f t="shared" si="3"/>
        <v/>
      </c>
      <c r="I33" s="14" t="str">
        <f t="shared" si="3"/>
        <v/>
      </c>
      <c r="J33" s="14" t="str">
        <f t="shared" si="4"/>
        <v/>
      </c>
      <c r="K33" s="14" t="str">
        <f t="shared" si="4"/>
        <v/>
      </c>
      <c r="L33" s="14" t="str">
        <f t="shared" si="4"/>
        <v/>
      </c>
      <c r="M33" s="14" t="str">
        <f t="shared" si="4"/>
        <v/>
      </c>
      <c r="N33" s="14" t="str">
        <f t="shared" si="4"/>
        <v/>
      </c>
      <c r="O33" s="14" t="str">
        <f t="shared" si="4"/>
        <v/>
      </c>
      <c r="P33" s="14" t="str">
        <f t="shared" si="4"/>
        <v/>
      </c>
      <c r="Q33" s="14" t="str">
        <f t="shared" si="4"/>
        <v/>
      </c>
      <c r="R33" s="14" t="str">
        <f t="shared" si="4"/>
        <v/>
      </c>
      <c r="S33" s="14" t="str">
        <f>IF($B$7&gt;S$10,$D65,"")</f>
        <v/>
      </c>
      <c r="T33" s="14" t="str">
        <f>IF($B$7&gt;T$10,$D65,"")</f>
        <v/>
      </c>
      <c r="U33" s="14" t="str">
        <f>IF($B$7&gt;U$10,$D65,"")</f>
        <v/>
      </c>
      <c r="V33" s="14" t="str">
        <f>IF($B$7&gt;V$10,$D65,"")</f>
        <v/>
      </c>
      <c r="W33" s="14">
        <f>IF(SUM(C33:V33)=0,"",SUM(C33:V33))</f>
        <v>0.20080092779999997</v>
      </c>
    </row>
    <row r="34" spans="1:23" x14ac:dyDescent="0.2">
      <c r="B34" s="18">
        <f t="shared" si="5"/>
        <v>23</v>
      </c>
      <c r="C34" s="14">
        <f t="shared" si="3"/>
        <v>6.9976080900000001E-2</v>
      </c>
      <c r="D34" s="14">
        <f t="shared" si="3"/>
        <v>6.9976080900000001E-2</v>
      </c>
      <c r="E34" s="14">
        <f t="shared" si="3"/>
        <v>6.9976080900000001E-2</v>
      </c>
      <c r="F34" s="14" t="str">
        <f t="shared" si="3"/>
        <v/>
      </c>
      <c r="G34" s="14" t="str">
        <f t="shared" si="3"/>
        <v/>
      </c>
      <c r="H34" s="14" t="str">
        <f t="shared" si="3"/>
        <v/>
      </c>
      <c r="I34" s="14" t="str">
        <f t="shared" si="3"/>
        <v/>
      </c>
      <c r="J34" s="14" t="str">
        <f t="shared" si="4"/>
        <v/>
      </c>
      <c r="K34" s="14" t="str">
        <f t="shared" si="4"/>
        <v/>
      </c>
      <c r="L34" s="14" t="str">
        <f t="shared" si="4"/>
        <v/>
      </c>
      <c r="M34" s="14" t="str">
        <f t="shared" si="4"/>
        <v/>
      </c>
      <c r="N34" s="14" t="str">
        <f t="shared" si="4"/>
        <v/>
      </c>
      <c r="O34" s="14" t="str">
        <f t="shared" si="4"/>
        <v/>
      </c>
      <c r="P34" s="14" t="str">
        <f t="shared" si="4"/>
        <v/>
      </c>
      <c r="Q34" s="14" t="str">
        <f t="shared" si="4"/>
        <v/>
      </c>
      <c r="R34" s="14" t="str">
        <f t="shared" si="4"/>
        <v/>
      </c>
      <c r="S34" s="14" t="str">
        <f>IF($B$7&gt;S$10,$D66,"")</f>
        <v/>
      </c>
      <c r="T34" s="14" t="str">
        <f>IF($B$7&gt;T$10,$D66,"")</f>
        <v/>
      </c>
      <c r="U34" s="14" t="str">
        <f>IF($B$7&gt;U$10,$D66,"")</f>
        <v/>
      </c>
      <c r="V34" s="14" t="str">
        <f>IF($B$7&gt;V$10,$D66,"")</f>
        <v/>
      </c>
      <c r="W34" s="14">
        <f>IF(SUM(C34:V34)=0,"",SUM(C34:V34))</f>
        <v>0.20992824269999999</v>
      </c>
    </row>
    <row r="35" spans="1:23" x14ac:dyDescent="0.2">
      <c r="B35" s="18">
        <f t="shared" si="5"/>
        <v>24</v>
      </c>
      <c r="C35" s="14">
        <f t="shared" si="3"/>
        <v>7.3018519199999993E-2</v>
      </c>
      <c r="D35" s="14">
        <f t="shared" si="3"/>
        <v>7.3018519199999993E-2</v>
      </c>
      <c r="E35" s="14">
        <f t="shared" si="3"/>
        <v>7.3018519199999993E-2</v>
      </c>
      <c r="F35" s="14" t="str">
        <f t="shared" si="3"/>
        <v/>
      </c>
      <c r="G35" s="14" t="str">
        <f t="shared" si="3"/>
        <v/>
      </c>
      <c r="H35" s="14" t="str">
        <f t="shared" si="3"/>
        <v/>
      </c>
      <c r="I35" s="14" t="str">
        <f t="shared" si="3"/>
        <v/>
      </c>
      <c r="J35" s="14" t="str">
        <f t="shared" si="4"/>
        <v/>
      </c>
      <c r="K35" s="14" t="str">
        <f t="shared" si="4"/>
        <v/>
      </c>
      <c r="L35" s="14" t="str">
        <f t="shared" si="4"/>
        <v/>
      </c>
      <c r="M35" s="14" t="str">
        <f t="shared" si="4"/>
        <v/>
      </c>
      <c r="N35" s="14" t="str">
        <f t="shared" si="4"/>
        <v/>
      </c>
      <c r="O35" s="14" t="str">
        <f t="shared" si="4"/>
        <v/>
      </c>
      <c r="P35" s="14" t="str">
        <f t="shared" si="4"/>
        <v/>
      </c>
      <c r="Q35" s="14" t="str">
        <f t="shared" si="4"/>
        <v/>
      </c>
      <c r="R35" s="14" t="str">
        <f t="shared" si="4"/>
        <v/>
      </c>
      <c r="S35" s="14" t="str">
        <f>IF($B$7&gt;S$10,$D67,"")</f>
        <v/>
      </c>
      <c r="T35" s="14" t="str">
        <f>IF($B$7&gt;T$10,$D67,"")</f>
        <v/>
      </c>
      <c r="U35" s="14" t="str">
        <f>IF($B$7&gt;U$10,$D67,"")</f>
        <v/>
      </c>
      <c r="V35" s="14" t="str">
        <f>IF($B$7&gt;V$10,$D67,"")</f>
        <v/>
      </c>
      <c r="W35" s="14">
        <f>IF(SUM(C35:V35)=0,"",SUM(C35:V35))</f>
        <v>0.21905555759999998</v>
      </c>
    </row>
    <row r="36" spans="1:23" x14ac:dyDescent="0.2">
      <c r="B36" s="18">
        <f t="shared" si="5"/>
        <v>25</v>
      </c>
      <c r="C36" s="14">
        <f t="shared" si="3"/>
        <v>7.6060957499999998E-2</v>
      </c>
      <c r="D36" s="14">
        <f t="shared" si="3"/>
        <v>7.6060957499999998E-2</v>
      </c>
      <c r="E36" s="14">
        <f t="shared" si="3"/>
        <v>7.6060957499999998E-2</v>
      </c>
      <c r="F36" s="14" t="str">
        <f t="shared" si="3"/>
        <v/>
      </c>
      <c r="G36" s="14" t="str">
        <f t="shared" si="3"/>
        <v/>
      </c>
      <c r="H36" s="14" t="str">
        <f t="shared" si="3"/>
        <v/>
      </c>
      <c r="I36" s="14" t="str">
        <f t="shared" si="3"/>
        <v/>
      </c>
      <c r="J36" s="14" t="str">
        <f t="shared" si="4"/>
        <v/>
      </c>
      <c r="K36" s="14" t="str">
        <f t="shared" si="4"/>
        <v/>
      </c>
      <c r="L36" s="14" t="str">
        <f t="shared" si="4"/>
        <v/>
      </c>
      <c r="M36" s="14" t="str">
        <f t="shared" si="4"/>
        <v/>
      </c>
      <c r="N36" s="14" t="str">
        <f t="shared" si="4"/>
        <v/>
      </c>
      <c r="O36" s="14" t="str">
        <f t="shared" si="4"/>
        <v/>
      </c>
      <c r="P36" s="14" t="str">
        <f t="shared" si="4"/>
        <v/>
      </c>
      <c r="Q36" s="14" t="str">
        <f t="shared" si="4"/>
        <v/>
      </c>
      <c r="R36" s="14" t="str">
        <f t="shared" ref="R36:R41" si="6">IF($B$7&gt;R$10,$D68,"")</f>
        <v/>
      </c>
      <c r="S36" s="14" t="str">
        <f>IF($B$7&gt;S$10,$D68,"")</f>
        <v/>
      </c>
      <c r="T36" s="14" t="str">
        <f>IF($B$7&gt;T$10,$D68,"")</f>
        <v/>
      </c>
      <c r="U36" s="14" t="str">
        <f>IF($B$7&gt;U$10,$D68,"")</f>
        <v/>
      </c>
      <c r="V36" s="14" t="str">
        <f>IF($B$7&gt;V$10,$D68,"")</f>
        <v/>
      </c>
      <c r="W36" s="14">
        <f>IF(SUM(C36:V36)=0,"",SUM(C36:V36))</f>
        <v>0.22818287249999999</v>
      </c>
    </row>
    <row r="37" spans="1:23" x14ac:dyDescent="0.2">
      <c r="B37" s="18">
        <f t="shared" si="5"/>
        <v>26</v>
      </c>
      <c r="C37" s="14">
        <f t="shared" si="3"/>
        <v>7.910339579999999E-2</v>
      </c>
      <c r="D37" s="14">
        <f t="shared" si="3"/>
        <v>7.910339579999999E-2</v>
      </c>
      <c r="E37" s="14">
        <f t="shared" si="3"/>
        <v>7.910339579999999E-2</v>
      </c>
      <c r="F37" s="14" t="str">
        <f t="shared" si="3"/>
        <v/>
      </c>
      <c r="G37" s="14" t="str">
        <f t="shared" si="3"/>
        <v/>
      </c>
      <c r="H37" s="14" t="str">
        <f t="shared" si="3"/>
        <v/>
      </c>
      <c r="I37" s="14" t="str">
        <f t="shared" si="3"/>
        <v/>
      </c>
      <c r="J37" s="14" t="str">
        <f t="shared" si="4"/>
        <v/>
      </c>
      <c r="K37" s="14" t="str">
        <f t="shared" si="4"/>
        <v/>
      </c>
      <c r="L37" s="14" t="str">
        <f t="shared" si="4"/>
        <v/>
      </c>
      <c r="M37" s="14" t="str">
        <f t="shared" si="4"/>
        <v/>
      </c>
      <c r="N37" s="14" t="str">
        <f t="shared" si="4"/>
        <v/>
      </c>
      <c r="O37" s="14" t="str">
        <f t="shared" si="4"/>
        <v/>
      </c>
      <c r="P37" s="14" t="str">
        <f t="shared" si="4"/>
        <v/>
      </c>
      <c r="Q37" s="14" t="str">
        <f t="shared" si="4"/>
        <v/>
      </c>
      <c r="R37" s="14" t="str">
        <f t="shared" si="6"/>
        <v/>
      </c>
      <c r="S37" s="14" t="str">
        <f>IF($B$7&gt;S$10,$D69,"")</f>
        <v/>
      </c>
      <c r="T37" s="14" t="str">
        <f>IF($B$7&gt;T$10,$D69,"")</f>
        <v/>
      </c>
      <c r="U37" s="14" t="str">
        <f>IF($B$7&gt;U$10,$D69,"")</f>
        <v/>
      </c>
      <c r="V37" s="14" t="str">
        <f>IF($B$7&gt;V$10,$D69,"")</f>
        <v/>
      </c>
      <c r="W37" s="14">
        <f>IF(SUM(C37:V37)=0,"",SUM(C37:V37))</f>
        <v>0.23731018739999998</v>
      </c>
    </row>
    <row r="38" spans="1:23" x14ac:dyDescent="0.2">
      <c r="B38" s="18">
        <f t="shared" si="5"/>
        <v>27</v>
      </c>
      <c r="C38" s="14">
        <f t="shared" si="3"/>
        <v>8.2145834100000009E-2</v>
      </c>
      <c r="D38" s="14">
        <f t="shared" si="3"/>
        <v>8.2145834100000009E-2</v>
      </c>
      <c r="E38" s="14">
        <f t="shared" si="3"/>
        <v>8.2145834100000009E-2</v>
      </c>
      <c r="F38" s="14" t="str">
        <f t="shared" si="3"/>
        <v/>
      </c>
      <c r="G38" s="14" t="str">
        <f t="shared" si="3"/>
        <v/>
      </c>
      <c r="H38" s="14" t="str">
        <f t="shared" si="3"/>
        <v/>
      </c>
      <c r="I38" s="14" t="str">
        <f t="shared" si="3"/>
        <v/>
      </c>
      <c r="J38" s="14" t="str">
        <f t="shared" si="4"/>
        <v/>
      </c>
      <c r="K38" s="14" t="str">
        <f t="shared" si="4"/>
        <v/>
      </c>
      <c r="L38" s="14" t="str">
        <f t="shared" si="4"/>
        <v/>
      </c>
      <c r="M38" s="14" t="str">
        <f t="shared" si="4"/>
        <v/>
      </c>
      <c r="N38" s="14" t="str">
        <f t="shared" si="4"/>
        <v/>
      </c>
      <c r="O38" s="14" t="str">
        <f t="shared" si="4"/>
        <v/>
      </c>
      <c r="P38" s="14" t="str">
        <f t="shared" si="4"/>
        <v/>
      </c>
      <c r="Q38" s="14" t="str">
        <f t="shared" si="4"/>
        <v/>
      </c>
      <c r="R38" s="14" t="str">
        <f t="shared" si="6"/>
        <v/>
      </c>
      <c r="S38" s="14" t="str">
        <f>IF($B$7&gt;S$10,$D70,"")</f>
        <v/>
      </c>
      <c r="T38" s="14" t="str">
        <f>IF($B$7&gt;T$10,$D70,"")</f>
        <v/>
      </c>
      <c r="U38" s="14" t="str">
        <f>IF($B$7&gt;U$10,$D70,"")</f>
        <v/>
      </c>
      <c r="V38" s="14" t="str">
        <f>IF($B$7&gt;V$10,$D70,"")</f>
        <v/>
      </c>
      <c r="W38" s="14">
        <f>IF(SUM(C38:V38)=0,"",SUM(C38:V38))</f>
        <v>0.24643750230000003</v>
      </c>
    </row>
    <row r="39" spans="1:23" x14ac:dyDescent="0.2">
      <c r="B39" s="18">
        <f t="shared" si="5"/>
        <v>28</v>
      </c>
      <c r="C39" s="14">
        <f t="shared" si="3"/>
        <v>8.5188272400000001E-2</v>
      </c>
      <c r="D39" s="14">
        <f t="shared" si="3"/>
        <v>8.5188272400000001E-2</v>
      </c>
      <c r="E39" s="14">
        <f t="shared" si="3"/>
        <v>8.5188272400000001E-2</v>
      </c>
      <c r="F39" s="14" t="str">
        <f t="shared" si="3"/>
        <v/>
      </c>
      <c r="G39" s="14" t="str">
        <f t="shared" si="3"/>
        <v/>
      </c>
      <c r="H39" s="14" t="str">
        <f t="shared" si="3"/>
        <v/>
      </c>
      <c r="I39" s="14" t="str">
        <f t="shared" si="3"/>
        <v/>
      </c>
      <c r="J39" s="14" t="str">
        <f t="shared" si="4"/>
        <v/>
      </c>
      <c r="K39" s="14" t="str">
        <f t="shared" si="4"/>
        <v/>
      </c>
      <c r="L39" s="14" t="str">
        <f t="shared" si="4"/>
        <v/>
      </c>
      <c r="M39" s="14" t="str">
        <f t="shared" si="4"/>
        <v/>
      </c>
      <c r="N39" s="14" t="str">
        <f t="shared" si="4"/>
        <v/>
      </c>
      <c r="O39" s="14" t="str">
        <f t="shared" si="4"/>
        <v/>
      </c>
      <c r="P39" s="14" t="str">
        <f t="shared" si="4"/>
        <v/>
      </c>
      <c r="Q39" s="14" t="str">
        <f t="shared" si="4"/>
        <v/>
      </c>
      <c r="R39" s="14" t="str">
        <f t="shared" si="6"/>
        <v/>
      </c>
      <c r="S39" s="14" t="str">
        <f>IF($B$7&gt;S$10,$D71,"")</f>
        <v/>
      </c>
      <c r="T39" s="14" t="str">
        <f>IF($B$7&gt;T$10,$D71,"")</f>
        <v/>
      </c>
      <c r="U39" s="14" t="str">
        <f>IF($B$7&gt;U$10,$D71,"")</f>
        <v/>
      </c>
      <c r="V39" s="14" t="str">
        <f>IF($B$7&gt;V$10,$D71,"")</f>
        <v/>
      </c>
      <c r="W39" s="14">
        <f>IF(SUM(C39:V39)=0,"",SUM(C39:V39))</f>
        <v>0.25556481720000002</v>
      </c>
    </row>
    <row r="40" spans="1:23" x14ac:dyDescent="0.2">
      <c r="B40" s="18">
        <f t="shared" si="5"/>
        <v>29</v>
      </c>
      <c r="C40" s="14">
        <f t="shared" si="3"/>
        <v>8.8230710699999992E-2</v>
      </c>
      <c r="D40" s="14">
        <f t="shared" si="3"/>
        <v>8.8230710699999992E-2</v>
      </c>
      <c r="E40" s="14">
        <f t="shared" si="3"/>
        <v>8.8230710699999992E-2</v>
      </c>
      <c r="F40" s="14" t="str">
        <f t="shared" si="3"/>
        <v/>
      </c>
      <c r="G40" s="14" t="str">
        <f t="shared" si="3"/>
        <v/>
      </c>
      <c r="H40" s="14" t="str">
        <f t="shared" si="3"/>
        <v/>
      </c>
      <c r="I40" s="14" t="str">
        <f t="shared" si="3"/>
        <v/>
      </c>
      <c r="J40" s="14" t="str">
        <f t="shared" si="4"/>
        <v/>
      </c>
      <c r="K40" s="14" t="str">
        <f t="shared" si="4"/>
        <v/>
      </c>
      <c r="L40" s="14" t="str">
        <f t="shared" si="4"/>
        <v/>
      </c>
      <c r="M40" s="14" t="str">
        <f t="shared" si="4"/>
        <v/>
      </c>
      <c r="N40" s="14" t="str">
        <f t="shared" si="4"/>
        <v/>
      </c>
      <c r="O40" s="14" t="str">
        <f t="shared" si="4"/>
        <v/>
      </c>
      <c r="P40" s="14" t="str">
        <f t="shared" si="4"/>
        <v/>
      </c>
      <c r="Q40" s="14" t="str">
        <f t="shared" si="4"/>
        <v/>
      </c>
      <c r="R40" s="14" t="str">
        <f t="shared" si="6"/>
        <v/>
      </c>
      <c r="S40" s="14" t="str">
        <f>IF($B$7&gt;S$10,$D72,"")</f>
        <v/>
      </c>
      <c r="T40" s="14" t="str">
        <f>IF($B$7&gt;T$10,$D72,"")</f>
        <v/>
      </c>
      <c r="U40" s="14" t="str">
        <f>IF($B$7&gt;U$10,$D72,"")</f>
        <v/>
      </c>
      <c r="V40" s="14" t="str">
        <f>IF($B$7&gt;V$10,$D72,"")</f>
        <v/>
      </c>
      <c r="W40" s="14">
        <f>IF(SUM(C40:V40)=0,"",SUM(C40:V40))</f>
        <v>0.26469213209999998</v>
      </c>
    </row>
    <row r="41" spans="1:23" x14ac:dyDescent="0.2">
      <c r="B41" s="18">
        <f t="shared" si="5"/>
        <v>30</v>
      </c>
      <c r="C41" s="14">
        <f t="shared" si="3"/>
        <v>9.1273149000000012E-2</v>
      </c>
      <c r="D41" s="14">
        <f t="shared" si="3"/>
        <v>9.1273149000000012E-2</v>
      </c>
      <c r="E41" s="14">
        <f t="shared" si="3"/>
        <v>9.1273149000000012E-2</v>
      </c>
      <c r="F41" s="14" t="str">
        <f t="shared" si="3"/>
        <v/>
      </c>
      <c r="G41" s="14" t="str">
        <f t="shared" si="3"/>
        <v/>
      </c>
      <c r="H41" s="14" t="str">
        <f t="shared" si="3"/>
        <v/>
      </c>
      <c r="I41" s="14" t="str">
        <f t="shared" si="3"/>
        <v/>
      </c>
      <c r="J41" s="14" t="str">
        <f t="shared" si="4"/>
        <v/>
      </c>
      <c r="K41" s="14" t="str">
        <f t="shared" si="4"/>
        <v/>
      </c>
      <c r="L41" s="14" t="str">
        <f t="shared" si="4"/>
        <v/>
      </c>
      <c r="M41" s="14" t="str">
        <f t="shared" si="4"/>
        <v/>
      </c>
      <c r="N41" s="14" t="str">
        <f t="shared" si="4"/>
        <v/>
      </c>
      <c r="O41" s="14" t="str">
        <f t="shared" si="4"/>
        <v/>
      </c>
      <c r="P41" s="14" t="str">
        <f t="shared" si="4"/>
        <v/>
      </c>
      <c r="Q41" s="14" t="str">
        <f t="shared" si="4"/>
        <v/>
      </c>
      <c r="R41" s="14" t="str">
        <f t="shared" si="6"/>
        <v/>
      </c>
      <c r="S41" s="14" t="str">
        <f>IF($B$7&gt;S$10,$D73,"")</f>
        <v/>
      </c>
      <c r="T41" s="14" t="str">
        <f>IF($B$7&gt;T$10,$D73,"")</f>
        <v/>
      </c>
      <c r="U41" s="14" t="str">
        <f>IF($B$7&gt;U$10,$D73,"")</f>
        <v/>
      </c>
      <c r="V41" s="14" t="str">
        <f>IF($B$7&gt;V$10,$D73,"")</f>
        <v/>
      </c>
      <c r="W41" s="14">
        <f>IF(SUM(C41:V41)=0,"",SUM(C41:V41))</f>
        <v>0.27381944700000005</v>
      </c>
    </row>
    <row r="43" spans="1:23" x14ac:dyDescent="0.2">
      <c r="A43" s="3"/>
      <c r="B43" s="26" t="s">
        <v>5</v>
      </c>
      <c r="C43" s="27" t="s">
        <v>7</v>
      </c>
      <c r="D43" s="27" t="s">
        <v>9</v>
      </c>
      <c r="E43" s="27" t="s">
        <v>10</v>
      </c>
      <c r="F43" s="27" t="s">
        <v>6</v>
      </c>
      <c r="G43" s="27" t="s">
        <v>11</v>
      </c>
      <c r="H43" s="28" t="s">
        <v>12</v>
      </c>
      <c r="I43" s="29" t="s">
        <v>13</v>
      </c>
    </row>
    <row r="44" spans="1:23" x14ac:dyDescent="0.2">
      <c r="B44" s="30">
        <v>1</v>
      </c>
      <c r="C44" s="13">
        <f>$B$6*B44</f>
        <v>20.3174029674</v>
      </c>
      <c r="D44" s="13">
        <f>C44/$B$1</f>
        <v>3.0424382999999998E-3</v>
      </c>
      <c r="E44" s="31">
        <f>($B$5/D44)*100</f>
        <v>100</v>
      </c>
      <c r="F44" s="13">
        <f>(E44/100)*$B$4</f>
        <v>1000</v>
      </c>
      <c r="G44" s="13">
        <f>F44</f>
        <v>1000</v>
      </c>
      <c r="H44" s="15">
        <f>C44</f>
        <v>20.3174029674</v>
      </c>
      <c r="I44" s="32">
        <f>H44/$B$1</f>
        <v>3.0424382999999998E-3</v>
      </c>
    </row>
    <row r="45" spans="1:23" x14ac:dyDescent="0.2">
      <c r="B45" s="30">
        <f>B44+1</f>
        <v>2</v>
      </c>
      <c r="C45" s="13">
        <f t="shared" ref="C45:C108" si="7">$B$6*B45</f>
        <v>40.634805934799999</v>
      </c>
      <c r="D45" s="13">
        <f t="shared" ref="D45:D108" si="8">C45/$B$1</f>
        <v>6.0848765999999997E-3</v>
      </c>
      <c r="E45" s="31">
        <f t="shared" ref="E45:E108" si="9">($B$5/D45)*100</f>
        <v>50</v>
      </c>
      <c r="F45" s="13">
        <f>(E44/100)*$B$4</f>
        <v>1000</v>
      </c>
      <c r="G45" s="13">
        <f>G44+F45</f>
        <v>2000</v>
      </c>
      <c r="H45" s="15">
        <f>H44+C45</f>
        <v>60.952208902199999</v>
      </c>
      <c r="I45" s="32">
        <f t="shared" ref="I45:I108" si="10">H45/$B$1</f>
        <v>9.1273148999999991E-3</v>
      </c>
    </row>
    <row r="46" spans="1:23" x14ac:dyDescent="0.2">
      <c r="B46" s="30">
        <f t="shared" ref="B46:B109" si="11">B45+1</f>
        <v>3</v>
      </c>
      <c r="C46" s="13">
        <f t="shared" si="7"/>
        <v>60.952208902199999</v>
      </c>
      <c r="D46" s="13">
        <f t="shared" si="8"/>
        <v>9.1273148999999991E-3</v>
      </c>
      <c r="E46" s="31">
        <f t="shared" si="9"/>
        <v>33.333333333333336</v>
      </c>
      <c r="F46" s="13">
        <f>(E45/100)*SUM($F$44:F45)</f>
        <v>1000</v>
      </c>
      <c r="G46" s="13">
        <f t="shared" ref="G46:G109" si="12">G45+F46</f>
        <v>3000</v>
      </c>
      <c r="H46" s="15">
        <f t="shared" ref="H46:H109" si="13">H45+C46</f>
        <v>121.9044178044</v>
      </c>
      <c r="I46" s="32">
        <f t="shared" si="10"/>
        <v>1.8254629799999998E-2</v>
      </c>
    </row>
    <row r="47" spans="1:23" x14ac:dyDescent="0.2">
      <c r="B47" s="30">
        <f t="shared" si="11"/>
        <v>4</v>
      </c>
      <c r="C47" s="13">
        <f t="shared" si="7"/>
        <v>81.269611869599998</v>
      </c>
      <c r="D47" s="13">
        <f t="shared" si="8"/>
        <v>1.2169753199999999E-2</v>
      </c>
      <c r="E47" s="31">
        <f t="shared" si="9"/>
        <v>25</v>
      </c>
      <c r="F47" s="13">
        <f>(E46/100)*SUM($F$44:F46)</f>
        <v>1000.0000000000001</v>
      </c>
      <c r="G47" s="13">
        <f t="shared" si="12"/>
        <v>4000</v>
      </c>
      <c r="H47" s="15">
        <f t="shared" si="13"/>
        <v>203.174029674</v>
      </c>
      <c r="I47" s="32">
        <f t="shared" si="10"/>
        <v>3.0424382999999999E-2</v>
      </c>
    </row>
    <row r="48" spans="1:23" x14ac:dyDescent="0.2">
      <c r="B48" s="30">
        <f t="shared" si="11"/>
        <v>5</v>
      </c>
      <c r="C48" s="13">
        <f t="shared" si="7"/>
        <v>101.587014837</v>
      </c>
      <c r="D48" s="13">
        <f t="shared" si="8"/>
        <v>1.52121915E-2</v>
      </c>
      <c r="E48" s="31">
        <f t="shared" si="9"/>
        <v>20</v>
      </c>
      <c r="F48" s="13">
        <f>(E47/100)*SUM($F$44:F47)</f>
        <v>1000</v>
      </c>
      <c r="G48" s="13">
        <f t="shared" si="12"/>
        <v>5000</v>
      </c>
      <c r="H48" s="15">
        <f t="shared" si="13"/>
        <v>304.76104451100002</v>
      </c>
      <c r="I48" s="32">
        <f t="shared" si="10"/>
        <v>4.5636574500000006E-2</v>
      </c>
    </row>
    <row r="49" spans="2:9" x14ac:dyDescent="0.2">
      <c r="B49" s="30">
        <f t="shared" si="11"/>
        <v>6</v>
      </c>
      <c r="C49" s="13">
        <f t="shared" si="7"/>
        <v>121.9044178044</v>
      </c>
      <c r="D49" s="13">
        <f t="shared" si="8"/>
        <v>1.8254629799999998E-2</v>
      </c>
      <c r="E49" s="31">
        <f t="shared" si="9"/>
        <v>16.666666666666668</v>
      </c>
      <c r="F49" s="13">
        <f>(E48/100)*SUM($F$44:F48)</f>
        <v>1000</v>
      </c>
      <c r="G49" s="13">
        <f t="shared" si="12"/>
        <v>6000</v>
      </c>
      <c r="H49" s="15">
        <f t="shared" si="13"/>
        <v>426.66546231540002</v>
      </c>
      <c r="I49" s="32">
        <f t="shared" si="10"/>
        <v>6.3891204300000004E-2</v>
      </c>
    </row>
    <row r="50" spans="2:9" x14ac:dyDescent="0.2">
      <c r="B50" s="30">
        <f t="shared" si="11"/>
        <v>7</v>
      </c>
      <c r="C50" s="13">
        <f t="shared" si="7"/>
        <v>142.2218207718</v>
      </c>
      <c r="D50" s="13">
        <f t="shared" si="8"/>
        <v>2.12970681E-2</v>
      </c>
      <c r="E50" s="31">
        <f t="shared" si="9"/>
        <v>14.285714285714285</v>
      </c>
      <c r="F50" s="13">
        <f>(E49/100)*SUM($F$44:F49)</f>
        <v>1000.0000000000001</v>
      </c>
      <c r="G50" s="13">
        <f t="shared" si="12"/>
        <v>7000</v>
      </c>
      <c r="H50" s="15">
        <f t="shared" si="13"/>
        <v>568.88728308719999</v>
      </c>
      <c r="I50" s="32">
        <f t="shared" si="10"/>
        <v>8.5188272400000001E-2</v>
      </c>
    </row>
    <row r="51" spans="2:9" x14ac:dyDescent="0.2">
      <c r="B51" s="30">
        <f t="shared" si="11"/>
        <v>8</v>
      </c>
      <c r="C51" s="13">
        <f t="shared" si="7"/>
        <v>162.5392237392</v>
      </c>
      <c r="D51" s="13">
        <f t="shared" si="8"/>
        <v>2.4339506399999999E-2</v>
      </c>
      <c r="E51" s="31">
        <f t="shared" si="9"/>
        <v>12.5</v>
      </c>
      <c r="F51" s="13">
        <f>(E50/100)*SUM($F$44:F50)</f>
        <v>1000</v>
      </c>
      <c r="G51" s="13">
        <f t="shared" si="12"/>
        <v>8000</v>
      </c>
      <c r="H51" s="15">
        <f t="shared" si="13"/>
        <v>731.42650682639999</v>
      </c>
      <c r="I51" s="32">
        <f t="shared" si="10"/>
        <v>0.1095277788</v>
      </c>
    </row>
    <row r="52" spans="2:9" x14ac:dyDescent="0.2">
      <c r="B52" s="30">
        <f t="shared" si="11"/>
        <v>9</v>
      </c>
      <c r="C52" s="13">
        <f t="shared" si="7"/>
        <v>182.8566267066</v>
      </c>
      <c r="D52" s="13">
        <f t="shared" si="8"/>
        <v>2.7381944700000001E-2</v>
      </c>
      <c r="E52" s="31">
        <f t="shared" si="9"/>
        <v>11.111111111111111</v>
      </c>
      <c r="F52" s="13">
        <f>(E51/100)*SUM($F$44:F51)</f>
        <v>1000</v>
      </c>
      <c r="G52" s="13">
        <f t="shared" si="12"/>
        <v>9000</v>
      </c>
      <c r="H52" s="15">
        <f t="shared" si="13"/>
        <v>914.28313353299995</v>
      </c>
      <c r="I52" s="32">
        <f t="shared" si="10"/>
        <v>0.1369097235</v>
      </c>
    </row>
    <row r="53" spans="2:9" x14ac:dyDescent="0.2">
      <c r="B53" s="30">
        <f t="shared" si="11"/>
        <v>10</v>
      </c>
      <c r="C53" s="13">
        <f t="shared" si="7"/>
        <v>203.174029674</v>
      </c>
      <c r="D53" s="13">
        <f t="shared" si="8"/>
        <v>3.0424382999999999E-2</v>
      </c>
      <c r="E53" s="31">
        <f t="shared" si="9"/>
        <v>10</v>
      </c>
      <c r="F53" s="13">
        <f>(E52/100)*SUM($F$44:F52)</f>
        <v>1000</v>
      </c>
      <c r="G53" s="13">
        <f t="shared" si="12"/>
        <v>10000</v>
      </c>
      <c r="H53" s="15">
        <f t="shared" si="13"/>
        <v>1117.4571632069999</v>
      </c>
      <c r="I53" s="32">
        <f t="shared" si="10"/>
        <v>0.1673341065</v>
      </c>
    </row>
    <row r="54" spans="2:9" x14ac:dyDescent="0.2">
      <c r="B54" s="30">
        <f t="shared" si="11"/>
        <v>11</v>
      </c>
      <c r="C54" s="13">
        <f t="shared" si="7"/>
        <v>223.4914326414</v>
      </c>
      <c r="D54" s="13">
        <f t="shared" si="8"/>
        <v>3.3466821299999998E-2</v>
      </c>
      <c r="E54" s="31">
        <f t="shared" si="9"/>
        <v>9.0909090909090917</v>
      </c>
      <c r="F54" s="13">
        <f>(E53/100)*SUM($F$44:F53)</f>
        <v>1000</v>
      </c>
      <c r="G54" s="13">
        <f t="shared" si="12"/>
        <v>11000</v>
      </c>
      <c r="H54" s="15">
        <f t="shared" si="13"/>
        <v>1340.9485958483999</v>
      </c>
      <c r="I54" s="32">
        <f t="shared" si="10"/>
        <v>0.2008009278</v>
      </c>
    </row>
    <row r="55" spans="2:9" x14ac:dyDescent="0.2">
      <c r="B55" s="30">
        <f t="shared" si="11"/>
        <v>12</v>
      </c>
      <c r="C55" s="13">
        <f t="shared" si="7"/>
        <v>243.8088356088</v>
      </c>
      <c r="D55" s="13">
        <f t="shared" si="8"/>
        <v>3.6509259599999996E-2</v>
      </c>
      <c r="E55" s="31">
        <f t="shared" si="9"/>
        <v>8.3333333333333339</v>
      </c>
      <c r="F55" s="13">
        <f>(E54/100)*SUM($F$44:F54)</f>
        <v>1000</v>
      </c>
      <c r="G55" s="13">
        <f t="shared" si="12"/>
        <v>12000</v>
      </c>
      <c r="H55" s="15">
        <f t="shared" si="13"/>
        <v>1584.7574314571998</v>
      </c>
      <c r="I55" s="32">
        <f t="shared" si="10"/>
        <v>0.23731018739999998</v>
      </c>
    </row>
    <row r="56" spans="2:9" x14ac:dyDescent="0.2">
      <c r="B56" s="30">
        <f t="shared" si="11"/>
        <v>13</v>
      </c>
      <c r="C56" s="13">
        <f t="shared" si="7"/>
        <v>264.12623857619997</v>
      </c>
      <c r="D56" s="13">
        <f t="shared" si="8"/>
        <v>3.9551697899999995E-2</v>
      </c>
      <c r="E56" s="31">
        <f t="shared" si="9"/>
        <v>7.6923076923076925</v>
      </c>
      <c r="F56" s="13">
        <f>(E55/100)*SUM($F$44:F55)</f>
        <v>1000.0000000000001</v>
      </c>
      <c r="G56" s="13">
        <f t="shared" si="12"/>
        <v>13000</v>
      </c>
      <c r="H56" s="15">
        <f t="shared" si="13"/>
        <v>1848.8836700333998</v>
      </c>
      <c r="I56" s="32">
        <f t="shared" si="10"/>
        <v>0.27686188529999994</v>
      </c>
    </row>
    <row r="57" spans="2:9" x14ac:dyDescent="0.2">
      <c r="B57" s="30">
        <f t="shared" si="11"/>
        <v>14</v>
      </c>
      <c r="C57" s="13">
        <f t="shared" si="7"/>
        <v>284.44364154359999</v>
      </c>
      <c r="D57" s="13">
        <f t="shared" si="8"/>
        <v>4.25941362E-2</v>
      </c>
      <c r="E57" s="31">
        <f t="shared" si="9"/>
        <v>7.1428571428571423</v>
      </c>
      <c r="F57" s="13">
        <f>(E56/100)*SUM($F$44:F56)</f>
        <v>1000</v>
      </c>
      <c r="G57" s="13">
        <f t="shared" si="12"/>
        <v>14000</v>
      </c>
      <c r="H57" s="15">
        <f t="shared" si="13"/>
        <v>2133.3273115769998</v>
      </c>
      <c r="I57" s="32">
        <f t="shared" si="10"/>
        <v>0.31945602149999996</v>
      </c>
    </row>
    <row r="58" spans="2:9" x14ac:dyDescent="0.2">
      <c r="B58" s="30">
        <f t="shared" si="11"/>
        <v>15</v>
      </c>
      <c r="C58" s="13">
        <f t="shared" si="7"/>
        <v>304.76104451100002</v>
      </c>
      <c r="D58" s="13">
        <f t="shared" si="8"/>
        <v>4.5636574500000006E-2</v>
      </c>
      <c r="E58" s="31">
        <f t="shared" si="9"/>
        <v>6.6666666666666652</v>
      </c>
      <c r="F58" s="13">
        <f>(E57/100)*SUM($F$44:F57)</f>
        <v>1000</v>
      </c>
      <c r="G58" s="13">
        <f t="shared" si="12"/>
        <v>15000</v>
      </c>
      <c r="H58" s="15">
        <f t="shared" si="13"/>
        <v>2438.0883560879997</v>
      </c>
      <c r="I58" s="32">
        <f t="shared" si="10"/>
        <v>0.36509259599999994</v>
      </c>
    </row>
    <row r="59" spans="2:9" x14ac:dyDescent="0.2">
      <c r="B59" s="30">
        <f t="shared" si="11"/>
        <v>16</v>
      </c>
      <c r="C59" s="13">
        <f t="shared" si="7"/>
        <v>325.07844747839999</v>
      </c>
      <c r="D59" s="13">
        <f t="shared" si="8"/>
        <v>4.8679012799999997E-2</v>
      </c>
      <c r="E59" s="31">
        <f t="shared" si="9"/>
        <v>6.25</v>
      </c>
      <c r="F59" s="13">
        <f>(E58/100)*SUM($F$44:F58)</f>
        <v>999.99999999999977</v>
      </c>
      <c r="G59" s="13">
        <f t="shared" si="12"/>
        <v>16000</v>
      </c>
      <c r="H59" s="15">
        <f t="shared" si="13"/>
        <v>2763.1668035663997</v>
      </c>
      <c r="I59" s="32">
        <f t="shared" si="10"/>
        <v>0.41377160879999997</v>
      </c>
    </row>
    <row r="60" spans="2:9" x14ac:dyDescent="0.2">
      <c r="B60" s="30">
        <f t="shared" si="11"/>
        <v>17</v>
      </c>
      <c r="C60" s="13">
        <f t="shared" si="7"/>
        <v>345.39585044579997</v>
      </c>
      <c r="D60" s="13">
        <f t="shared" si="8"/>
        <v>5.1721451099999996E-2</v>
      </c>
      <c r="E60" s="31">
        <f t="shared" si="9"/>
        <v>5.8823529411764701</v>
      </c>
      <c r="F60" s="13">
        <f>(E59/100)*SUM($F$44:F59)</f>
        <v>1000</v>
      </c>
      <c r="G60" s="13">
        <f t="shared" si="12"/>
        <v>17000</v>
      </c>
      <c r="H60" s="15">
        <f t="shared" si="13"/>
        <v>3108.5626540121998</v>
      </c>
      <c r="I60" s="32">
        <f t="shared" si="10"/>
        <v>0.46549305989999995</v>
      </c>
    </row>
    <row r="61" spans="2:9" x14ac:dyDescent="0.2">
      <c r="B61" s="30">
        <f t="shared" si="11"/>
        <v>18</v>
      </c>
      <c r="C61" s="13">
        <f t="shared" si="7"/>
        <v>365.71325341319999</v>
      </c>
      <c r="D61" s="13">
        <f t="shared" si="8"/>
        <v>5.4763889400000001E-2</v>
      </c>
      <c r="E61" s="31">
        <f t="shared" si="9"/>
        <v>5.5555555555555554</v>
      </c>
      <c r="F61" s="13">
        <f>(E60/100)*SUM($F$44:F60)</f>
        <v>999.99999999999989</v>
      </c>
      <c r="G61" s="13">
        <f t="shared" si="12"/>
        <v>18000</v>
      </c>
      <c r="H61" s="15">
        <f t="shared" si="13"/>
        <v>3474.2759074254</v>
      </c>
      <c r="I61" s="32">
        <f t="shared" si="10"/>
        <v>0.52025694929999999</v>
      </c>
    </row>
    <row r="62" spans="2:9" x14ac:dyDescent="0.2">
      <c r="B62" s="30">
        <f t="shared" si="11"/>
        <v>19</v>
      </c>
      <c r="C62" s="13">
        <f t="shared" si="7"/>
        <v>386.03065638060002</v>
      </c>
      <c r="D62" s="13">
        <f t="shared" si="8"/>
        <v>5.78063277E-2</v>
      </c>
      <c r="E62" s="31">
        <f t="shared" si="9"/>
        <v>5.2631578947368416</v>
      </c>
      <c r="F62" s="13">
        <f>(E61/100)*SUM($F$44:F61)</f>
        <v>1000</v>
      </c>
      <c r="G62" s="13">
        <f t="shared" si="12"/>
        <v>19000</v>
      </c>
      <c r="H62" s="15">
        <f t="shared" si="13"/>
        <v>3860.3065638059998</v>
      </c>
      <c r="I62" s="32">
        <f t="shared" si="10"/>
        <v>0.57806327699999993</v>
      </c>
    </row>
    <row r="63" spans="2:9" x14ac:dyDescent="0.2">
      <c r="B63" s="30">
        <f t="shared" si="11"/>
        <v>20</v>
      </c>
      <c r="C63" s="13">
        <f t="shared" si="7"/>
        <v>406.34805934799999</v>
      </c>
      <c r="D63" s="13">
        <f t="shared" si="8"/>
        <v>6.0848765999999999E-2</v>
      </c>
      <c r="E63" s="31">
        <f t="shared" si="9"/>
        <v>5</v>
      </c>
      <c r="F63" s="13">
        <f>(E62/100)*SUM($F$44:F62)</f>
        <v>1000</v>
      </c>
      <c r="G63" s="13">
        <f t="shared" si="12"/>
        <v>20000</v>
      </c>
      <c r="H63" s="15">
        <f t="shared" si="13"/>
        <v>4266.6546231539996</v>
      </c>
      <c r="I63" s="32">
        <f t="shared" si="10"/>
        <v>0.63891204299999993</v>
      </c>
    </row>
    <row r="64" spans="2:9" x14ac:dyDescent="0.2">
      <c r="B64" s="30">
        <f t="shared" si="11"/>
        <v>21</v>
      </c>
      <c r="C64" s="13">
        <f t="shared" si="7"/>
        <v>426.66546231539996</v>
      </c>
      <c r="D64" s="13">
        <f t="shared" si="8"/>
        <v>6.389120429999999E-2</v>
      </c>
      <c r="E64" s="31">
        <f t="shared" si="9"/>
        <v>4.7619047619047628</v>
      </c>
      <c r="F64" s="13">
        <f>(E63/100)*SUM($F$44:F63)</f>
        <v>1000</v>
      </c>
      <c r="G64" s="13">
        <f t="shared" si="12"/>
        <v>21000</v>
      </c>
      <c r="H64" s="15">
        <f t="shared" si="13"/>
        <v>4693.3200854693996</v>
      </c>
      <c r="I64" s="32">
        <f t="shared" si="10"/>
        <v>0.70280324729999999</v>
      </c>
    </row>
    <row r="65" spans="2:9" x14ac:dyDescent="0.2">
      <c r="B65" s="30">
        <f t="shared" si="11"/>
        <v>22</v>
      </c>
      <c r="C65" s="13">
        <f t="shared" si="7"/>
        <v>446.98286528279999</v>
      </c>
      <c r="D65" s="13">
        <f t="shared" si="8"/>
        <v>6.6933642599999996E-2</v>
      </c>
      <c r="E65" s="31">
        <f t="shared" si="9"/>
        <v>4.5454545454545459</v>
      </c>
      <c r="F65" s="13">
        <f>(E64/100)*SUM($F$44:F64)</f>
        <v>1000.0000000000002</v>
      </c>
      <c r="G65" s="13">
        <f t="shared" si="12"/>
        <v>22000</v>
      </c>
      <c r="H65" s="15">
        <f t="shared" si="13"/>
        <v>5140.3029507521996</v>
      </c>
      <c r="I65" s="32">
        <f t="shared" si="10"/>
        <v>0.7697368899</v>
      </c>
    </row>
    <row r="66" spans="2:9" x14ac:dyDescent="0.2">
      <c r="B66" s="30">
        <f t="shared" si="11"/>
        <v>23</v>
      </c>
      <c r="C66" s="13">
        <f t="shared" si="7"/>
        <v>467.30026825020002</v>
      </c>
      <c r="D66" s="13">
        <f t="shared" si="8"/>
        <v>6.9976080900000001E-2</v>
      </c>
      <c r="E66" s="31">
        <f t="shared" si="9"/>
        <v>4.3478260869565215</v>
      </c>
      <c r="F66" s="13">
        <f>(E65/100)*SUM($F$44:F65)</f>
        <v>1000</v>
      </c>
      <c r="G66" s="13">
        <f t="shared" si="12"/>
        <v>23000</v>
      </c>
      <c r="H66" s="15">
        <f t="shared" si="13"/>
        <v>5607.6032190023998</v>
      </c>
      <c r="I66" s="32">
        <f t="shared" si="10"/>
        <v>0.83971297079999996</v>
      </c>
    </row>
    <row r="67" spans="2:9" x14ac:dyDescent="0.2">
      <c r="B67" s="30">
        <f t="shared" si="11"/>
        <v>24</v>
      </c>
      <c r="C67" s="13">
        <f t="shared" si="7"/>
        <v>487.61767121759999</v>
      </c>
      <c r="D67" s="13">
        <f t="shared" si="8"/>
        <v>7.3018519199999993E-2</v>
      </c>
      <c r="E67" s="31">
        <f t="shared" si="9"/>
        <v>4.166666666666667</v>
      </c>
      <c r="F67" s="13">
        <f>(E66/100)*SUM($F$44:F66)</f>
        <v>1000</v>
      </c>
      <c r="G67" s="13">
        <f t="shared" si="12"/>
        <v>24000</v>
      </c>
      <c r="H67" s="15">
        <f t="shared" si="13"/>
        <v>6095.22089022</v>
      </c>
      <c r="I67" s="32">
        <f t="shared" si="10"/>
        <v>0.91273148999999998</v>
      </c>
    </row>
    <row r="68" spans="2:9" x14ac:dyDescent="0.2">
      <c r="B68" s="30">
        <f t="shared" si="11"/>
        <v>25</v>
      </c>
      <c r="C68" s="13">
        <f t="shared" si="7"/>
        <v>507.93507418499996</v>
      </c>
      <c r="D68" s="13">
        <f t="shared" si="8"/>
        <v>7.6060957499999998E-2</v>
      </c>
      <c r="E68" s="31">
        <f t="shared" si="9"/>
        <v>4</v>
      </c>
      <c r="F68" s="13">
        <f>(E67/100)*SUM($F$44:F67)</f>
        <v>1000.0000000000001</v>
      </c>
      <c r="G68" s="13">
        <f t="shared" si="12"/>
        <v>25000</v>
      </c>
      <c r="H68" s="15">
        <f t="shared" si="13"/>
        <v>6603.1559644050003</v>
      </c>
      <c r="I68" s="32">
        <f t="shared" si="10"/>
        <v>0.98879244750000006</v>
      </c>
    </row>
    <row r="69" spans="2:9" x14ac:dyDescent="0.2">
      <c r="B69" s="30">
        <f t="shared" si="11"/>
        <v>26</v>
      </c>
      <c r="C69" s="13">
        <f t="shared" si="7"/>
        <v>528.25247715239993</v>
      </c>
      <c r="D69" s="13">
        <f t="shared" si="8"/>
        <v>7.910339579999999E-2</v>
      </c>
      <c r="E69" s="31">
        <f t="shared" si="9"/>
        <v>3.8461538461538463</v>
      </c>
      <c r="F69" s="13">
        <f>(E68/100)*SUM($F$44:F68)</f>
        <v>1000</v>
      </c>
      <c r="G69" s="13">
        <f t="shared" si="12"/>
        <v>26000</v>
      </c>
      <c r="H69" s="15">
        <f t="shared" si="13"/>
        <v>7131.4084415573998</v>
      </c>
      <c r="I69" s="32">
        <f t="shared" si="10"/>
        <v>1.0678958432999999</v>
      </c>
    </row>
    <row r="70" spans="2:9" x14ac:dyDescent="0.2">
      <c r="B70" s="30">
        <f t="shared" si="11"/>
        <v>27</v>
      </c>
      <c r="C70" s="13">
        <f t="shared" si="7"/>
        <v>548.56988011980002</v>
      </c>
      <c r="D70" s="13">
        <f t="shared" si="8"/>
        <v>8.2145834100000009E-2</v>
      </c>
      <c r="E70" s="31">
        <f t="shared" si="9"/>
        <v>3.7037037037037028</v>
      </c>
      <c r="F70" s="13">
        <f>(E69/100)*SUM($F$44:F69)</f>
        <v>1000</v>
      </c>
      <c r="G70" s="13">
        <f t="shared" si="12"/>
        <v>27000</v>
      </c>
      <c r="H70" s="15">
        <f t="shared" si="13"/>
        <v>7679.9783216771993</v>
      </c>
      <c r="I70" s="32">
        <f t="shared" si="10"/>
        <v>1.1500416774</v>
      </c>
    </row>
    <row r="71" spans="2:9" x14ac:dyDescent="0.2">
      <c r="B71" s="30">
        <f t="shared" si="11"/>
        <v>28</v>
      </c>
      <c r="C71" s="13">
        <f t="shared" si="7"/>
        <v>568.88728308719999</v>
      </c>
      <c r="D71" s="13">
        <f t="shared" si="8"/>
        <v>8.5188272400000001E-2</v>
      </c>
      <c r="E71" s="31">
        <f t="shared" si="9"/>
        <v>3.5714285714285712</v>
      </c>
      <c r="F71" s="13">
        <f>(E70/100)*SUM($F$44:F70)</f>
        <v>999.99999999999977</v>
      </c>
      <c r="G71" s="13">
        <f t="shared" si="12"/>
        <v>28000</v>
      </c>
      <c r="H71" s="15">
        <f t="shared" si="13"/>
        <v>8248.8656047643999</v>
      </c>
      <c r="I71" s="32">
        <f t="shared" si="10"/>
        <v>1.2352299497999999</v>
      </c>
    </row>
    <row r="72" spans="2:9" x14ac:dyDescent="0.2">
      <c r="B72" s="30">
        <f t="shared" si="11"/>
        <v>29</v>
      </c>
      <c r="C72" s="13">
        <f t="shared" si="7"/>
        <v>589.20468605459996</v>
      </c>
      <c r="D72" s="13">
        <f t="shared" si="8"/>
        <v>8.8230710699999992E-2</v>
      </c>
      <c r="E72" s="31">
        <f t="shared" si="9"/>
        <v>3.4482758620689653</v>
      </c>
      <c r="F72" s="13">
        <f>(E71/100)*SUM($F$44:F71)</f>
        <v>1000</v>
      </c>
      <c r="G72" s="13">
        <f t="shared" si="12"/>
        <v>29000</v>
      </c>
      <c r="H72" s="15">
        <f t="shared" si="13"/>
        <v>8838.0702908189996</v>
      </c>
      <c r="I72" s="32">
        <f t="shared" si="10"/>
        <v>1.3234606604999999</v>
      </c>
    </row>
    <row r="73" spans="2:9" x14ac:dyDescent="0.2">
      <c r="B73" s="30">
        <f t="shared" si="11"/>
        <v>30</v>
      </c>
      <c r="C73" s="13">
        <f t="shared" si="7"/>
        <v>609.52208902200005</v>
      </c>
      <c r="D73" s="13">
        <f t="shared" si="8"/>
        <v>9.1273149000000012E-2</v>
      </c>
      <c r="E73" s="31">
        <f t="shared" si="9"/>
        <v>3.3333333333333326</v>
      </c>
      <c r="F73" s="13">
        <f>(E72/100)*SUM($F$44:F72)</f>
        <v>1000</v>
      </c>
      <c r="G73" s="13">
        <f t="shared" si="12"/>
        <v>30000</v>
      </c>
      <c r="H73" s="15">
        <f t="shared" si="13"/>
        <v>9447.5923798410004</v>
      </c>
      <c r="I73" s="32">
        <f t="shared" si="10"/>
        <v>1.4147338095000002</v>
      </c>
    </row>
    <row r="74" spans="2:9" x14ac:dyDescent="0.2">
      <c r="B74" s="30">
        <f t="shared" si="11"/>
        <v>31</v>
      </c>
      <c r="C74" s="13">
        <f t="shared" si="7"/>
        <v>629.83949198940002</v>
      </c>
      <c r="D74" s="13">
        <f t="shared" si="8"/>
        <v>9.4315587300000003E-2</v>
      </c>
      <c r="E74" s="31">
        <f t="shared" si="9"/>
        <v>3.225806451612903</v>
      </c>
      <c r="F74" s="13">
        <f>(E73/100)*SUM($F$44:F73)</f>
        <v>999.99999999999977</v>
      </c>
      <c r="G74" s="13">
        <f t="shared" si="12"/>
        <v>31000</v>
      </c>
      <c r="H74" s="15">
        <f t="shared" si="13"/>
        <v>10077.4318718304</v>
      </c>
      <c r="I74" s="32">
        <f t="shared" si="10"/>
        <v>1.5090493968000001</v>
      </c>
    </row>
    <row r="75" spans="2:9" x14ac:dyDescent="0.2">
      <c r="B75" s="30">
        <f t="shared" si="11"/>
        <v>32</v>
      </c>
      <c r="C75" s="13">
        <f t="shared" si="7"/>
        <v>650.15689495679999</v>
      </c>
      <c r="D75" s="13">
        <f t="shared" si="8"/>
        <v>9.7358025599999995E-2</v>
      </c>
      <c r="E75" s="31">
        <f t="shared" si="9"/>
        <v>3.125</v>
      </c>
      <c r="F75" s="13">
        <f>(E74/100)*SUM($F$44:F74)</f>
        <v>1000</v>
      </c>
      <c r="G75" s="13">
        <f t="shared" si="12"/>
        <v>32000</v>
      </c>
      <c r="H75" s="15">
        <f t="shared" si="13"/>
        <v>10727.588766787201</v>
      </c>
      <c r="I75" s="32">
        <f t="shared" si="10"/>
        <v>1.6064074224000002</v>
      </c>
    </row>
    <row r="76" spans="2:9" x14ac:dyDescent="0.2">
      <c r="B76" s="30">
        <f t="shared" si="11"/>
        <v>33</v>
      </c>
      <c r="C76" s="13">
        <f t="shared" si="7"/>
        <v>670.47429792419996</v>
      </c>
      <c r="D76" s="13">
        <f t="shared" si="8"/>
        <v>0.1004004639</v>
      </c>
      <c r="E76" s="31">
        <f t="shared" si="9"/>
        <v>3.0303030303030298</v>
      </c>
      <c r="F76" s="13">
        <f>(E75/100)*SUM($F$44:F75)</f>
        <v>1000</v>
      </c>
      <c r="G76" s="13">
        <f t="shared" si="12"/>
        <v>33000</v>
      </c>
      <c r="H76" s="15">
        <f t="shared" si="13"/>
        <v>11398.063064711401</v>
      </c>
      <c r="I76" s="32">
        <f t="shared" si="10"/>
        <v>1.7068078863000002</v>
      </c>
    </row>
    <row r="77" spans="2:9" x14ac:dyDescent="0.2">
      <c r="B77" s="30">
        <f t="shared" si="11"/>
        <v>34</v>
      </c>
      <c r="C77" s="13">
        <f t="shared" si="7"/>
        <v>690.79170089159993</v>
      </c>
      <c r="D77" s="13">
        <f t="shared" si="8"/>
        <v>0.10344290219999999</v>
      </c>
      <c r="E77" s="31">
        <f t="shared" si="9"/>
        <v>2.9411764705882351</v>
      </c>
      <c r="F77" s="13">
        <f>(E76/100)*SUM($F$44:F76)</f>
        <v>999.99999999999977</v>
      </c>
      <c r="G77" s="13">
        <f t="shared" si="12"/>
        <v>34000</v>
      </c>
      <c r="H77" s="15">
        <f t="shared" si="13"/>
        <v>12088.854765603</v>
      </c>
      <c r="I77" s="32">
        <f t="shared" si="10"/>
        <v>1.8102507885000001</v>
      </c>
    </row>
    <row r="78" spans="2:9" x14ac:dyDescent="0.2">
      <c r="B78" s="30">
        <f t="shared" si="11"/>
        <v>35</v>
      </c>
      <c r="C78" s="13">
        <f t="shared" si="7"/>
        <v>711.10910385900002</v>
      </c>
      <c r="D78" s="13">
        <f t="shared" si="8"/>
        <v>0.1064853405</v>
      </c>
      <c r="E78" s="31">
        <f t="shared" si="9"/>
        <v>2.8571428571428572</v>
      </c>
      <c r="F78" s="13">
        <f>(E77/100)*SUM($F$44:F77)</f>
        <v>999.99999999999989</v>
      </c>
      <c r="G78" s="13">
        <f t="shared" si="12"/>
        <v>35000</v>
      </c>
      <c r="H78" s="15">
        <f t="shared" si="13"/>
        <v>12799.963869462001</v>
      </c>
      <c r="I78" s="32">
        <f t="shared" si="10"/>
        <v>1.916736129</v>
      </c>
    </row>
    <row r="79" spans="2:9" x14ac:dyDescent="0.2">
      <c r="B79" s="30">
        <f t="shared" si="11"/>
        <v>36</v>
      </c>
      <c r="C79" s="13">
        <f t="shared" si="7"/>
        <v>731.42650682639999</v>
      </c>
      <c r="D79" s="13">
        <f t="shared" si="8"/>
        <v>0.1095277788</v>
      </c>
      <c r="E79" s="31">
        <f t="shared" si="9"/>
        <v>2.7777777777777777</v>
      </c>
      <c r="F79" s="13">
        <f>(E78/100)*SUM($F$44:F78)</f>
        <v>1000</v>
      </c>
      <c r="G79" s="13">
        <f t="shared" si="12"/>
        <v>36000</v>
      </c>
      <c r="H79" s="15">
        <f t="shared" si="13"/>
        <v>13531.3903762884</v>
      </c>
      <c r="I79" s="32">
        <f t="shared" si="10"/>
        <v>2.0262639078000002</v>
      </c>
    </row>
    <row r="80" spans="2:9" x14ac:dyDescent="0.2">
      <c r="B80" s="30">
        <f t="shared" si="11"/>
        <v>37</v>
      </c>
      <c r="C80" s="13">
        <f t="shared" si="7"/>
        <v>751.74390979379996</v>
      </c>
      <c r="D80" s="13">
        <f t="shared" si="8"/>
        <v>0.11257021709999999</v>
      </c>
      <c r="E80" s="31">
        <f t="shared" si="9"/>
        <v>2.7027027027027026</v>
      </c>
      <c r="F80" s="13">
        <f>(E79/100)*SUM($F$44:F79)</f>
        <v>1000</v>
      </c>
      <c r="G80" s="13">
        <f t="shared" si="12"/>
        <v>37000</v>
      </c>
      <c r="H80" s="15">
        <f t="shared" si="13"/>
        <v>14283.134286082201</v>
      </c>
      <c r="I80" s="32">
        <f t="shared" si="10"/>
        <v>2.1388341249000002</v>
      </c>
    </row>
    <row r="81" spans="2:9" x14ac:dyDescent="0.2">
      <c r="B81" s="30">
        <f t="shared" si="11"/>
        <v>38</v>
      </c>
      <c r="C81" s="13">
        <f t="shared" si="7"/>
        <v>772.06131276120004</v>
      </c>
      <c r="D81" s="13">
        <f t="shared" si="8"/>
        <v>0.1156126554</v>
      </c>
      <c r="E81" s="31">
        <f t="shared" si="9"/>
        <v>2.6315789473684208</v>
      </c>
      <c r="F81" s="13">
        <f>(E80/100)*SUM($F$44:F80)</f>
        <v>999.99999999999989</v>
      </c>
      <c r="G81" s="13">
        <f t="shared" si="12"/>
        <v>38000</v>
      </c>
      <c r="H81" s="15">
        <f t="shared" si="13"/>
        <v>15055.1955988434</v>
      </c>
      <c r="I81" s="32">
        <f t="shared" si="10"/>
        <v>2.2544467802999999</v>
      </c>
    </row>
    <row r="82" spans="2:9" x14ac:dyDescent="0.2">
      <c r="B82" s="30">
        <f t="shared" si="11"/>
        <v>39</v>
      </c>
      <c r="C82" s="13">
        <f t="shared" si="7"/>
        <v>792.37871572860001</v>
      </c>
      <c r="D82" s="13">
        <f t="shared" si="8"/>
        <v>0.11865509370000001</v>
      </c>
      <c r="E82" s="31">
        <f t="shared" si="9"/>
        <v>2.5641025641025639</v>
      </c>
      <c r="F82" s="13">
        <f>(E81/100)*SUM($F$44:F81)</f>
        <v>1000</v>
      </c>
      <c r="G82" s="13">
        <f t="shared" si="12"/>
        <v>39000</v>
      </c>
      <c r="H82" s="15">
        <f t="shared" si="13"/>
        <v>15847.574314572001</v>
      </c>
      <c r="I82" s="32">
        <f t="shared" si="10"/>
        <v>2.3731018740000001</v>
      </c>
    </row>
    <row r="83" spans="2:9" x14ac:dyDescent="0.2">
      <c r="B83" s="30">
        <f t="shared" si="11"/>
        <v>40</v>
      </c>
      <c r="C83" s="13">
        <f t="shared" si="7"/>
        <v>812.69611869599998</v>
      </c>
      <c r="D83" s="13">
        <f t="shared" si="8"/>
        <v>0.121697532</v>
      </c>
      <c r="E83" s="31">
        <f t="shared" si="9"/>
        <v>2.5</v>
      </c>
      <c r="F83" s="13">
        <f>(E82/100)*SUM($F$44:F82)</f>
        <v>1000</v>
      </c>
      <c r="G83" s="13">
        <f t="shared" si="12"/>
        <v>40000</v>
      </c>
      <c r="H83" s="15">
        <f t="shared" si="13"/>
        <v>16660.270433268</v>
      </c>
      <c r="I83" s="32">
        <f t="shared" si="10"/>
        <v>2.4947994060000003</v>
      </c>
    </row>
    <row r="84" spans="2:9" x14ac:dyDescent="0.2">
      <c r="B84" s="30">
        <f t="shared" si="11"/>
        <v>41</v>
      </c>
      <c r="C84" s="13">
        <f t="shared" si="7"/>
        <v>833.01352166339996</v>
      </c>
      <c r="D84" s="13">
        <f t="shared" si="8"/>
        <v>0.12473997029999999</v>
      </c>
      <c r="E84" s="31">
        <f t="shared" si="9"/>
        <v>2.4390243902439024</v>
      </c>
      <c r="F84" s="13">
        <f>(E83/100)*SUM($F$44:F83)</f>
        <v>1000</v>
      </c>
      <c r="G84" s="13">
        <f t="shared" si="12"/>
        <v>41000</v>
      </c>
      <c r="H84" s="15">
        <f t="shared" si="13"/>
        <v>17493.283954931401</v>
      </c>
      <c r="I84" s="32">
        <f t="shared" si="10"/>
        <v>2.6195393763000001</v>
      </c>
    </row>
    <row r="85" spans="2:9" x14ac:dyDescent="0.2">
      <c r="B85" s="30">
        <f t="shared" si="11"/>
        <v>42</v>
      </c>
      <c r="C85" s="13">
        <f t="shared" si="7"/>
        <v>853.33092463079993</v>
      </c>
      <c r="D85" s="13">
        <f t="shared" si="8"/>
        <v>0.12778240859999998</v>
      </c>
      <c r="E85" s="31">
        <f t="shared" si="9"/>
        <v>2.3809523809523814</v>
      </c>
      <c r="F85" s="13">
        <f>(E84/100)*SUM($F$44:F84)</f>
        <v>1000</v>
      </c>
      <c r="G85" s="13">
        <f t="shared" si="12"/>
        <v>42000</v>
      </c>
      <c r="H85" s="15">
        <f t="shared" si="13"/>
        <v>18346.614879562199</v>
      </c>
      <c r="I85" s="32">
        <f t="shared" si="10"/>
        <v>2.7473217849</v>
      </c>
    </row>
    <row r="86" spans="2:9" x14ac:dyDescent="0.2">
      <c r="B86" s="30">
        <f t="shared" si="11"/>
        <v>43</v>
      </c>
      <c r="C86" s="13">
        <f t="shared" si="7"/>
        <v>873.64832759820001</v>
      </c>
      <c r="D86" s="13">
        <f t="shared" si="8"/>
        <v>0.13082484690000001</v>
      </c>
      <c r="E86" s="31">
        <f t="shared" si="9"/>
        <v>2.3255813953488369</v>
      </c>
      <c r="F86" s="13">
        <f>(E85/100)*SUM($F$44:F85)</f>
        <v>1000.0000000000002</v>
      </c>
      <c r="G86" s="13">
        <f t="shared" si="12"/>
        <v>43000</v>
      </c>
      <c r="H86" s="15">
        <f t="shared" si="13"/>
        <v>19220.263207160398</v>
      </c>
      <c r="I86" s="32">
        <f t="shared" si="10"/>
        <v>2.8781466318</v>
      </c>
    </row>
    <row r="87" spans="2:9" x14ac:dyDescent="0.2">
      <c r="B87" s="30">
        <f t="shared" si="11"/>
        <v>44</v>
      </c>
      <c r="C87" s="13">
        <f t="shared" si="7"/>
        <v>893.96573056559998</v>
      </c>
      <c r="D87" s="13">
        <f t="shared" si="8"/>
        <v>0.13386728519999999</v>
      </c>
      <c r="E87" s="31">
        <f t="shared" si="9"/>
        <v>2.2727272727272729</v>
      </c>
      <c r="F87" s="13">
        <f>(E86/100)*SUM($F$44:F86)</f>
        <v>999.99999999999989</v>
      </c>
      <c r="G87" s="13">
        <f t="shared" si="12"/>
        <v>44000</v>
      </c>
      <c r="H87" s="15">
        <f t="shared" si="13"/>
        <v>20114.228937725999</v>
      </c>
      <c r="I87" s="32">
        <f t="shared" si="10"/>
        <v>3.012013917</v>
      </c>
    </row>
    <row r="88" spans="2:9" x14ac:dyDescent="0.2">
      <c r="B88" s="30">
        <f t="shared" si="11"/>
        <v>45</v>
      </c>
      <c r="C88" s="13">
        <f t="shared" si="7"/>
        <v>914.28313353299995</v>
      </c>
      <c r="D88" s="13">
        <f t="shared" si="8"/>
        <v>0.1369097235</v>
      </c>
      <c r="E88" s="31">
        <f t="shared" si="9"/>
        <v>2.2222222222222223</v>
      </c>
      <c r="F88" s="13">
        <f>(E87/100)*SUM($F$44:F87)</f>
        <v>1000</v>
      </c>
      <c r="G88" s="13">
        <f t="shared" si="12"/>
        <v>45000</v>
      </c>
      <c r="H88" s="15">
        <f t="shared" si="13"/>
        <v>21028.512071259</v>
      </c>
      <c r="I88" s="32">
        <f t="shared" si="10"/>
        <v>3.1489236405000001</v>
      </c>
    </row>
    <row r="89" spans="2:9" x14ac:dyDescent="0.2">
      <c r="B89" s="30">
        <f t="shared" si="11"/>
        <v>46</v>
      </c>
      <c r="C89" s="13">
        <f t="shared" si="7"/>
        <v>934.60053650040004</v>
      </c>
      <c r="D89" s="13">
        <f t="shared" si="8"/>
        <v>0.1399521618</v>
      </c>
      <c r="E89" s="31">
        <f t="shared" si="9"/>
        <v>2.1739130434782608</v>
      </c>
      <c r="F89" s="13">
        <f>(E88/100)*SUM($F$44:F88)</f>
        <v>1000</v>
      </c>
      <c r="G89" s="13">
        <f t="shared" si="12"/>
        <v>46000</v>
      </c>
      <c r="H89" s="15">
        <f t="shared" si="13"/>
        <v>21963.112607759398</v>
      </c>
      <c r="I89" s="32">
        <f t="shared" si="10"/>
        <v>3.2888758022999998</v>
      </c>
    </row>
    <row r="90" spans="2:9" x14ac:dyDescent="0.2">
      <c r="B90" s="30">
        <f t="shared" si="11"/>
        <v>47</v>
      </c>
      <c r="C90" s="13">
        <f t="shared" si="7"/>
        <v>954.91793946780001</v>
      </c>
      <c r="D90" s="13">
        <f t="shared" si="8"/>
        <v>0.14299460010000001</v>
      </c>
      <c r="E90" s="31">
        <f t="shared" si="9"/>
        <v>2.1276595744680846</v>
      </c>
      <c r="F90" s="13">
        <f>(E89/100)*SUM($F$44:F89)</f>
        <v>1000</v>
      </c>
      <c r="G90" s="13">
        <f t="shared" si="12"/>
        <v>47000</v>
      </c>
      <c r="H90" s="15">
        <f t="shared" si="13"/>
        <v>22918.030547227198</v>
      </c>
      <c r="I90" s="32">
        <f t="shared" si="10"/>
        <v>3.4318704023999995</v>
      </c>
    </row>
    <row r="91" spans="2:9" x14ac:dyDescent="0.2">
      <c r="B91" s="30">
        <f t="shared" si="11"/>
        <v>48</v>
      </c>
      <c r="C91" s="13">
        <f t="shared" si="7"/>
        <v>975.23534243519998</v>
      </c>
      <c r="D91" s="13">
        <f t="shared" si="8"/>
        <v>0.14603703839999999</v>
      </c>
      <c r="E91" s="31">
        <f t="shared" si="9"/>
        <v>2.0833333333333335</v>
      </c>
      <c r="F91" s="13">
        <f>(E90/100)*SUM($F$44:F90)</f>
        <v>999.99999999999977</v>
      </c>
      <c r="G91" s="13">
        <f t="shared" si="12"/>
        <v>48000</v>
      </c>
      <c r="H91" s="15">
        <f t="shared" si="13"/>
        <v>23893.265889662398</v>
      </c>
      <c r="I91" s="32">
        <f t="shared" si="10"/>
        <v>3.5779074407999998</v>
      </c>
    </row>
    <row r="92" spans="2:9" x14ac:dyDescent="0.2">
      <c r="B92" s="30">
        <f t="shared" si="11"/>
        <v>49</v>
      </c>
      <c r="C92" s="13">
        <f t="shared" si="7"/>
        <v>995.55274540259995</v>
      </c>
      <c r="D92" s="13">
        <f t="shared" si="8"/>
        <v>0.14907947669999999</v>
      </c>
      <c r="E92" s="31">
        <f t="shared" si="9"/>
        <v>2.0408163265306123</v>
      </c>
      <c r="F92" s="13">
        <f>(E91/100)*SUM($F$44:F91)</f>
        <v>1000.0000000000001</v>
      </c>
      <c r="G92" s="13">
        <f t="shared" si="12"/>
        <v>49000</v>
      </c>
      <c r="H92" s="15">
        <f t="shared" si="13"/>
        <v>24888.818635064999</v>
      </c>
      <c r="I92" s="32">
        <f t="shared" si="10"/>
        <v>3.7269869175000001</v>
      </c>
    </row>
    <row r="93" spans="2:9" x14ac:dyDescent="0.2">
      <c r="B93" s="30">
        <f t="shared" si="11"/>
        <v>50</v>
      </c>
      <c r="C93" s="13">
        <f t="shared" si="7"/>
        <v>1015.8701483699999</v>
      </c>
      <c r="D93" s="13">
        <f t="shared" si="8"/>
        <v>0.152121915</v>
      </c>
      <c r="E93" s="31">
        <f t="shared" si="9"/>
        <v>2</v>
      </c>
      <c r="F93" s="13">
        <f>(E92/100)*SUM($F$44:F92)</f>
        <v>1000.0000000000001</v>
      </c>
      <c r="G93" s="13">
        <f t="shared" si="12"/>
        <v>50000</v>
      </c>
      <c r="H93" s="15">
        <f t="shared" si="13"/>
        <v>25904.688783434998</v>
      </c>
      <c r="I93" s="32">
        <f t="shared" si="10"/>
        <v>3.8791088324999996</v>
      </c>
    </row>
    <row r="94" spans="2:9" x14ac:dyDescent="0.2">
      <c r="B94" s="30">
        <f t="shared" si="11"/>
        <v>51</v>
      </c>
      <c r="C94" s="13">
        <f t="shared" si="7"/>
        <v>1036.1875513374</v>
      </c>
      <c r="D94" s="13">
        <f t="shared" si="8"/>
        <v>0.1551643533</v>
      </c>
      <c r="E94" s="31">
        <f t="shared" si="9"/>
        <v>1.9607843137254901</v>
      </c>
      <c r="F94" s="13">
        <f>(E93/100)*SUM($F$44:F93)</f>
        <v>1000</v>
      </c>
      <c r="G94" s="13">
        <f t="shared" si="12"/>
        <v>51000</v>
      </c>
      <c r="H94" s="15">
        <f t="shared" si="13"/>
        <v>26940.876334772398</v>
      </c>
      <c r="I94" s="32">
        <f t="shared" si="10"/>
        <v>4.0342731858</v>
      </c>
    </row>
    <row r="95" spans="2:9" x14ac:dyDescent="0.2">
      <c r="B95" s="30">
        <f t="shared" si="11"/>
        <v>52</v>
      </c>
      <c r="C95" s="13">
        <f t="shared" si="7"/>
        <v>1056.5049543047999</v>
      </c>
      <c r="D95" s="13">
        <f t="shared" si="8"/>
        <v>0.15820679159999998</v>
      </c>
      <c r="E95" s="31">
        <f t="shared" si="9"/>
        <v>1.9230769230769231</v>
      </c>
      <c r="F95" s="13">
        <f>(E94/100)*SUM($F$44:F94)</f>
        <v>1000</v>
      </c>
      <c r="G95" s="13">
        <f t="shared" si="12"/>
        <v>52000</v>
      </c>
      <c r="H95" s="15">
        <f t="shared" si="13"/>
        <v>27997.381289077199</v>
      </c>
      <c r="I95" s="32">
        <f t="shared" si="10"/>
        <v>4.1924799773999997</v>
      </c>
    </row>
    <row r="96" spans="2:9" x14ac:dyDescent="0.2">
      <c r="B96" s="30">
        <f t="shared" si="11"/>
        <v>53</v>
      </c>
      <c r="C96" s="13">
        <f t="shared" si="7"/>
        <v>1076.8223572722</v>
      </c>
      <c r="D96" s="13">
        <f t="shared" si="8"/>
        <v>0.16124922989999999</v>
      </c>
      <c r="E96" s="31">
        <f t="shared" si="9"/>
        <v>1.8867924528301887</v>
      </c>
      <c r="F96" s="13">
        <f>(E95/100)*SUM($F$44:F95)</f>
        <v>1000</v>
      </c>
      <c r="G96" s="13">
        <f t="shared" si="12"/>
        <v>53000</v>
      </c>
      <c r="H96" s="15">
        <f t="shared" si="13"/>
        <v>29074.203646349401</v>
      </c>
      <c r="I96" s="32">
        <f t="shared" si="10"/>
        <v>4.3537292072999998</v>
      </c>
    </row>
    <row r="97" spans="2:9" x14ac:dyDescent="0.2">
      <c r="B97" s="30">
        <f t="shared" si="11"/>
        <v>54</v>
      </c>
      <c r="C97" s="13">
        <f t="shared" si="7"/>
        <v>1097.1397602396</v>
      </c>
      <c r="D97" s="13">
        <f t="shared" si="8"/>
        <v>0.16429166820000002</v>
      </c>
      <c r="E97" s="31">
        <f t="shared" si="9"/>
        <v>1.8518518518518514</v>
      </c>
      <c r="F97" s="13">
        <f>(E96/100)*SUM($F$44:F96)</f>
        <v>1000</v>
      </c>
      <c r="G97" s="13">
        <f t="shared" si="12"/>
        <v>54000</v>
      </c>
      <c r="H97" s="15">
        <f t="shared" si="13"/>
        <v>30171.343406589</v>
      </c>
      <c r="I97" s="32">
        <f t="shared" si="10"/>
        <v>4.5180208754999995</v>
      </c>
    </row>
    <row r="98" spans="2:9" x14ac:dyDescent="0.2">
      <c r="B98" s="30">
        <f t="shared" si="11"/>
        <v>55</v>
      </c>
      <c r="C98" s="13">
        <f t="shared" si="7"/>
        <v>1117.4571632069999</v>
      </c>
      <c r="D98" s="13">
        <f t="shared" si="8"/>
        <v>0.1673341065</v>
      </c>
      <c r="E98" s="31">
        <f t="shared" si="9"/>
        <v>1.8181818181818181</v>
      </c>
      <c r="F98" s="13">
        <f>(E97/100)*SUM($F$44:F97)</f>
        <v>999.99999999999977</v>
      </c>
      <c r="G98" s="13">
        <f t="shared" si="12"/>
        <v>55000</v>
      </c>
      <c r="H98" s="15">
        <f t="shared" si="13"/>
        <v>31288.800569796</v>
      </c>
      <c r="I98" s="32">
        <f t="shared" si="10"/>
        <v>4.6853549819999998</v>
      </c>
    </row>
    <row r="99" spans="2:9" x14ac:dyDescent="0.2">
      <c r="B99" s="30">
        <f t="shared" si="11"/>
        <v>56</v>
      </c>
      <c r="C99" s="13">
        <f t="shared" si="7"/>
        <v>1137.7745661744</v>
      </c>
      <c r="D99" s="13">
        <f t="shared" si="8"/>
        <v>0.1703765448</v>
      </c>
      <c r="E99" s="31">
        <f t="shared" si="9"/>
        <v>1.7857142857142856</v>
      </c>
      <c r="F99" s="13">
        <f>(E98/100)*SUM($F$44:F98)</f>
        <v>1000</v>
      </c>
      <c r="G99" s="13">
        <f t="shared" si="12"/>
        <v>56000</v>
      </c>
      <c r="H99" s="15">
        <f t="shared" si="13"/>
        <v>32426.575135970401</v>
      </c>
      <c r="I99" s="32">
        <f t="shared" si="10"/>
        <v>4.8557315268000005</v>
      </c>
    </row>
    <row r="100" spans="2:9" x14ac:dyDescent="0.2">
      <c r="B100" s="30">
        <f t="shared" si="11"/>
        <v>57</v>
      </c>
      <c r="C100" s="13">
        <f t="shared" si="7"/>
        <v>1158.0919691418001</v>
      </c>
      <c r="D100" s="13">
        <f t="shared" si="8"/>
        <v>0.17341898310000001</v>
      </c>
      <c r="E100" s="31">
        <f t="shared" si="9"/>
        <v>1.7543859649122806</v>
      </c>
      <c r="F100" s="13">
        <f>(E99/100)*SUM($F$44:F99)</f>
        <v>1000</v>
      </c>
      <c r="G100" s="13">
        <f t="shared" si="12"/>
        <v>57000</v>
      </c>
      <c r="H100" s="15">
        <f t="shared" si="13"/>
        <v>33584.667105112203</v>
      </c>
      <c r="I100" s="32">
        <f t="shared" si="10"/>
        <v>5.0291505099</v>
      </c>
    </row>
    <row r="101" spans="2:9" x14ac:dyDescent="0.2">
      <c r="B101" s="30">
        <f t="shared" si="11"/>
        <v>58</v>
      </c>
      <c r="C101" s="13">
        <f t="shared" si="7"/>
        <v>1178.4093721091999</v>
      </c>
      <c r="D101" s="13">
        <f t="shared" si="8"/>
        <v>0.17646142139999998</v>
      </c>
      <c r="E101" s="31">
        <f t="shared" si="9"/>
        <v>1.7241379310344827</v>
      </c>
      <c r="F101" s="13">
        <f>(E100/100)*SUM($F$44:F100)</f>
        <v>1000</v>
      </c>
      <c r="G101" s="13">
        <f t="shared" si="12"/>
        <v>58000</v>
      </c>
      <c r="H101" s="15">
        <f t="shared" si="13"/>
        <v>34763.076477221402</v>
      </c>
      <c r="I101" s="32">
        <f t="shared" si="10"/>
        <v>5.2056119313</v>
      </c>
    </row>
    <row r="102" spans="2:9" x14ac:dyDescent="0.2">
      <c r="B102" s="30">
        <f t="shared" si="11"/>
        <v>59</v>
      </c>
      <c r="C102" s="13">
        <f t="shared" si="7"/>
        <v>1198.7267750766</v>
      </c>
      <c r="D102" s="13">
        <f t="shared" si="8"/>
        <v>0.17950385969999999</v>
      </c>
      <c r="E102" s="31">
        <f t="shared" si="9"/>
        <v>1.6949152542372881</v>
      </c>
      <c r="F102" s="13">
        <f>(E101/100)*SUM($F$44:F101)</f>
        <v>1000</v>
      </c>
      <c r="G102" s="13">
        <f t="shared" si="12"/>
        <v>59000</v>
      </c>
      <c r="H102" s="15">
        <f t="shared" si="13"/>
        <v>35961.803252297999</v>
      </c>
      <c r="I102" s="32">
        <f t="shared" si="10"/>
        <v>5.3851157909999996</v>
      </c>
    </row>
    <row r="103" spans="2:9" x14ac:dyDescent="0.2">
      <c r="B103" s="30">
        <f t="shared" si="11"/>
        <v>60</v>
      </c>
      <c r="C103" s="13">
        <f t="shared" si="7"/>
        <v>1219.0441780440001</v>
      </c>
      <c r="D103" s="13">
        <f t="shared" si="8"/>
        <v>0.18254629800000002</v>
      </c>
      <c r="E103" s="31">
        <f t="shared" si="9"/>
        <v>1.6666666666666663</v>
      </c>
      <c r="F103" s="13">
        <f>(E102/100)*SUM($F$44:F102)</f>
        <v>1000</v>
      </c>
      <c r="G103" s="13">
        <f t="shared" si="12"/>
        <v>60000</v>
      </c>
      <c r="H103" s="15">
        <f t="shared" si="13"/>
        <v>37180.847430342001</v>
      </c>
      <c r="I103" s="32">
        <f t="shared" si="10"/>
        <v>5.5676620889999997</v>
      </c>
    </row>
    <row r="104" spans="2:9" x14ac:dyDescent="0.2">
      <c r="B104" s="30">
        <f t="shared" si="11"/>
        <v>61</v>
      </c>
      <c r="C104" s="13">
        <f t="shared" si="7"/>
        <v>1239.3615810113999</v>
      </c>
      <c r="D104" s="13">
        <f t="shared" si="8"/>
        <v>0.1855887363</v>
      </c>
      <c r="E104" s="31">
        <f t="shared" si="9"/>
        <v>1.6393442622950818</v>
      </c>
      <c r="F104" s="13">
        <f>(E103/100)*SUM($F$44:F103)</f>
        <v>999.99999999999977</v>
      </c>
      <c r="G104" s="13">
        <f t="shared" si="12"/>
        <v>61000</v>
      </c>
      <c r="H104" s="15">
        <f t="shared" si="13"/>
        <v>38420.2090113534</v>
      </c>
      <c r="I104" s="32">
        <f t="shared" si="10"/>
        <v>5.7532508253000003</v>
      </c>
    </row>
    <row r="105" spans="2:9" x14ac:dyDescent="0.2">
      <c r="B105" s="30">
        <f t="shared" si="11"/>
        <v>62</v>
      </c>
      <c r="C105" s="13">
        <f t="shared" si="7"/>
        <v>1259.6789839788</v>
      </c>
      <c r="D105" s="13">
        <f t="shared" si="8"/>
        <v>0.18863117460000001</v>
      </c>
      <c r="E105" s="31">
        <f t="shared" si="9"/>
        <v>1.6129032258064515</v>
      </c>
      <c r="F105" s="13">
        <f>(E104/100)*SUM($F$44:F104)</f>
        <v>999.99999999999989</v>
      </c>
      <c r="G105" s="13">
        <f t="shared" si="12"/>
        <v>62000</v>
      </c>
      <c r="H105" s="15">
        <f t="shared" si="13"/>
        <v>39679.887995332203</v>
      </c>
      <c r="I105" s="32">
        <f t="shared" si="10"/>
        <v>5.9418819999000005</v>
      </c>
    </row>
    <row r="106" spans="2:9" x14ac:dyDescent="0.2">
      <c r="B106" s="30">
        <f t="shared" si="11"/>
        <v>63</v>
      </c>
      <c r="C106" s="13">
        <f t="shared" si="7"/>
        <v>1279.9963869461999</v>
      </c>
      <c r="D106" s="13">
        <f t="shared" si="8"/>
        <v>0.19167361289999998</v>
      </c>
      <c r="E106" s="31">
        <f t="shared" si="9"/>
        <v>1.5873015873015872</v>
      </c>
      <c r="F106" s="13">
        <f>(E105/100)*SUM($F$44:F105)</f>
        <v>1000</v>
      </c>
      <c r="G106" s="13">
        <f t="shared" si="12"/>
        <v>63000</v>
      </c>
      <c r="H106" s="15">
        <f t="shared" si="13"/>
        <v>40959.884382278404</v>
      </c>
      <c r="I106" s="32">
        <f t="shared" si="10"/>
        <v>6.1335556128000004</v>
      </c>
    </row>
    <row r="107" spans="2:9" x14ac:dyDescent="0.2">
      <c r="B107" s="30">
        <f t="shared" si="11"/>
        <v>64</v>
      </c>
      <c r="C107" s="13">
        <f t="shared" si="7"/>
        <v>1300.3137899136</v>
      </c>
      <c r="D107" s="13">
        <f t="shared" si="8"/>
        <v>0.19471605119999999</v>
      </c>
      <c r="E107" s="31">
        <f t="shared" si="9"/>
        <v>1.5625</v>
      </c>
      <c r="F107" s="13">
        <f>(E106/100)*SUM($F$44:F106)</f>
        <v>1000</v>
      </c>
      <c r="G107" s="13">
        <f t="shared" si="12"/>
        <v>64000</v>
      </c>
      <c r="H107" s="15">
        <f t="shared" si="13"/>
        <v>42260.198172192002</v>
      </c>
      <c r="I107" s="32">
        <f t="shared" si="10"/>
        <v>6.3282716639999999</v>
      </c>
    </row>
    <row r="108" spans="2:9" x14ac:dyDescent="0.2">
      <c r="B108" s="30">
        <f t="shared" si="11"/>
        <v>65</v>
      </c>
      <c r="C108" s="13">
        <f t="shared" si="7"/>
        <v>1320.6311928810001</v>
      </c>
      <c r="D108" s="13">
        <f t="shared" si="8"/>
        <v>0.1977584895</v>
      </c>
      <c r="E108" s="31">
        <f t="shared" si="9"/>
        <v>1.5384615384615383</v>
      </c>
      <c r="F108" s="13">
        <f>(E107/100)*SUM($F$44:F107)</f>
        <v>1000</v>
      </c>
      <c r="G108" s="13">
        <f t="shared" si="12"/>
        <v>65000</v>
      </c>
      <c r="H108" s="15">
        <f t="shared" si="13"/>
        <v>43580.829365073005</v>
      </c>
      <c r="I108" s="32">
        <f t="shared" si="10"/>
        <v>6.5260301535000007</v>
      </c>
    </row>
    <row r="109" spans="2:9" x14ac:dyDescent="0.2">
      <c r="B109" s="30">
        <f t="shared" si="11"/>
        <v>66</v>
      </c>
      <c r="C109" s="13">
        <f t="shared" ref="C109:C143" si="14">$B$6*B109</f>
        <v>1340.9485958483999</v>
      </c>
      <c r="D109" s="13">
        <f t="shared" ref="D109:D143" si="15">C109/$B$1</f>
        <v>0.2008009278</v>
      </c>
      <c r="E109" s="31">
        <f t="shared" ref="E109:E143" si="16">($B$5/D109)*100</f>
        <v>1.5151515151515149</v>
      </c>
      <c r="F109" s="13">
        <f>(E108/100)*SUM($F$44:F108)</f>
        <v>999.99999999999989</v>
      </c>
      <c r="G109" s="13">
        <f t="shared" si="12"/>
        <v>66000</v>
      </c>
      <c r="H109" s="15">
        <f t="shared" si="13"/>
        <v>44921.777960921405</v>
      </c>
      <c r="I109" s="32">
        <f t="shared" ref="I109:I143" si="17">H109/$B$1</f>
        <v>6.7268310813000003</v>
      </c>
    </row>
    <row r="110" spans="2:9" x14ac:dyDescent="0.2">
      <c r="B110" s="30">
        <f t="shared" ref="B110:B143" si="18">B109+1</f>
        <v>67</v>
      </c>
      <c r="C110" s="13">
        <f t="shared" si="14"/>
        <v>1361.2659988158</v>
      </c>
      <c r="D110" s="13">
        <f t="shared" si="15"/>
        <v>0.20384336610000001</v>
      </c>
      <c r="E110" s="31">
        <f t="shared" si="16"/>
        <v>1.4925373134328357</v>
      </c>
      <c r="F110" s="13">
        <f>(E109/100)*SUM($F$44:F109)</f>
        <v>999.99999999999977</v>
      </c>
      <c r="G110" s="13">
        <f t="shared" ref="G110:G143" si="19">G109+F110</f>
        <v>67000</v>
      </c>
      <c r="H110" s="15">
        <f t="shared" ref="H110:H143" si="20">H109+C110</f>
        <v>46283.043959737202</v>
      </c>
      <c r="I110" s="32">
        <f t="shared" si="17"/>
        <v>6.9306744474000004</v>
      </c>
    </row>
    <row r="111" spans="2:9" x14ac:dyDescent="0.2">
      <c r="B111" s="30">
        <f t="shared" si="18"/>
        <v>68</v>
      </c>
      <c r="C111" s="13">
        <f t="shared" si="14"/>
        <v>1381.5834017831999</v>
      </c>
      <c r="D111" s="13">
        <f t="shared" si="15"/>
        <v>0.20688580439999998</v>
      </c>
      <c r="E111" s="31">
        <f t="shared" si="16"/>
        <v>1.4705882352941175</v>
      </c>
      <c r="F111" s="13">
        <f>(E110/100)*SUM($F$44:F110)</f>
        <v>999.99999999999989</v>
      </c>
      <c r="G111" s="13">
        <f t="shared" si="19"/>
        <v>68000</v>
      </c>
      <c r="H111" s="15">
        <f t="shared" si="20"/>
        <v>47664.627361520405</v>
      </c>
      <c r="I111" s="32">
        <f t="shared" si="17"/>
        <v>7.137560251800001</v>
      </c>
    </row>
    <row r="112" spans="2:9" x14ac:dyDescent="0.2">
      <c r="B112" s="30">
        <f t="shared" si="18"/>
        <v>69</v>
      </c>
      <c r="C112" s="13">
        <f t="shared" si="14"/>
        <v>1401.9008047505999</v>
      </c>
      <c r="D112" s="13">
        <f t="shared" si="15"/>
        <v>0.20992824269999999</v>
      </c>
      <c r="E112" s="31">
        <f t="shared" si="16"/>
        <v>1.4492753623188406</v>
      </c>
      <c r="F112" s="13">
        <f>(E111/100)*SUM($F$44:F111)</f>
        <v>999.99999999999989</v>
      </c>
      <c r="G112" s="13">
        <f t="shared" si="19"/>
        <v>69000</v>
      </c>
      <c r="H112" s="15">
        <f t="shared" si="20"/>
        <v>49066.528166271004</v>
      </c>
      <c r="I112" s="32">
        <f t="shared" si="17"/>
        <v>7.3474884945000003</v>
      </c>
    </row>
    <row r="113" spans="2:9" x14ac:dyDescent="0.2">
      <c r="B113" s="30">
        <f t="shared" si="18"/>
        <v>70</v>
      </c>
      <c r="C113" s="13">
        <f t="shared" si="14"/>
        <v>1422.218207718</v>
      </c>
      <c r="D113" s="13">
        <f t="shared" si="15"/>
        <v>0.212970681</v>
      </c>
      <c r="E113" s="31">
        <f t="shared" si="16"/>
        <v>1.4285714285714286</v>
      </c>
      <c r="F113" s="13">
        <f>(E112/100)*SUM($F$44:F112)</f>
        <v>1000</v>
      </c>
      <c r="G113" s="13">
        <f t="shared" si="19"/>
        <v>70000</v>
      </c>
      <c r="H113" s="15">
        <f t="shared" si="20"/>
        <v>50488.746373989001</v>
      </c>
      <c r="I113" s="32">
        <f t="shared" si="17"/>
        <v>7.5604591755000001</v>
      </c>
    </row>
    <row r="114" spans="2:9" x14ac:dyDescent="0.2">
      <c r="B114" s="30">
        <f t="shared" si="18"/>
        <v>71</v>
      </c>
      <c r="C114" s="13">
        <f t="shared" si="14"/>
        <v>1442.5356106853999</v>
      </c>
      <c r="D114" s="13">
        <f t="shared" si="15"/>
        <v>0.21601311929999997</v>
      </c>
      <c r="E114" s="31">
        <f t="shared" si="16"/>
        <v>1.4084507042253522</v>
      </c>
      <c r="F114" s="13">
        <f>(E113/100)*SUM($F$44:F113)</f>
        <v>1000</v>
      </c>
      <c r="G114" s="13">
        <f t="shared" si="19"/>
        <v>71000</v>
      </c>
      <c r="H114" s="15">
        <f t="shared" si="20"/>
        <v>51931.281984674402</v>
      </c>
      <c r="I114" s="32">
        <f t="shared" si="17"/>
        <v>7.7764722948000005</v>
      </c>
    </row>
    <row r="115" spans="2:9" x14ac:dyDescent="0.2">
      <c r="B115" s="30">
        <f t="shared" si="18"/>
        <v>72</v>
      </c>
      <c r="C115" s="13">
        <f t="shared" si="14"/>
        <v>1462.8530136528</v>
      </c>
      <c r="D115" s="13">
        <f t="shared" si="15"/>
        <v>0.21905555760000001</v>
      </c>
      <c r="E115" s="31">
        <f t="shared" si="16"/>
        <v>1.3888888888888888</v>
      </c>
      <c r="F115" s="13">
        <f>(E114/100)*SUM($F$44:F114)</f>
        <v>1000.0000000000001</v>
      </c>
      <c r="G115" s="13">
        <f t="shared" si="19"/>
        <v>72000</v>
      </c>
      <c r="H115" s="15">
        <f t="shared" si="20"/>
        <v>53394.134998327201</v>
      </c>
      <c r="I115" s="32">
        <f t="shared" si="17"/>
        <v>7.9955278524000004</v>
      </c>
    </row>
    <row r="116" spans="2:9" x14ac:dyDescent="0.2">
      <c r="B116" s="30">
        <f t="shared" si="18"/>
        <v>73</v>
      </c>
      <c r="C116" s="13">
        <f t="shared" si="14"/>
        <v>1483.1704166202001</v>
      </c>
      <c r="D116" s="13">
        <f t="shared" si="15"/>
        <v>0.22209799590000001</v>
      </c>
      <c r="E116" s="31">
        <f t="shared" si="16"/>
        <v>1.3698630136986301</v>
      </c>
      <c r="F116" s="13">
        <f>(E115/100)*SUM($F$44:F115)</f>
        <v>1000</v>
      </c>
      <c r="G116" s="13">
        <f t="shared" si="19"/>
        <v>73000</v>
      </c>
      <c r="H116" s="15">
        <f t="shared" si="20"/>
        <v>54877.305414947405</v>
      </c>
      <c r="I116" s="32">
        <f t="shared" si="17"/>
        <v>8.2176258483000009</v>
      </c>
    </row>
    <row r="117" spans="2:9" x14ac:dyDescent="0.2">
      <c r="B117" s="30">
        <f t="shared" si="18"/>
        <v>74</v>
      </c>
      <c r="C117" s="13">
        <f t="shared" si="14"/>
        <v>1503.4878195875999</v>
      </c>
      <c r="D117" s="13">
        <f t="shared" si="15"/>
        <v>0.22514043419999999</v>
      </c>
      <c r="E117" s="31">
        <f t="shared" si="16"/>
        <v>1.3513513513513513</v>
      </c>
      <c r="F117" s="13">
        <f>(E116/100)*SUM($F$44:F116)</f>
        <v>1000</v>
      </c>
      <c r="G117" s="13">
        <f t="shared" si="19"/>
        <v>74000</v>
      </c>
      <c r="H117" s="15">
        <f t="shared" si="20"/>
        <v>56380.793234535005</v>
      </c>
      <c r="I117" s="32">
        <f t="shared" si="17"/>
        <v>8.4427662825000009</v>
      </c>
    </row>
    <row r="118" spans="2:9" x14ac:dyDescent="0.2">
      <c r="B118" s="30">
        <f t="shared" si="18"/>
        <v>75</v>
      </c>
      <c r="C118" s="13">
        <f t="shared" si="14"/>
        <v>1523.805222555</v>
      </c>
      <c r="D118" s="13">
        <f t="shared" si="15"/>
        <v>0.22818287249999999</v>
      </c>
      <c r="E118" s="31">
        <f t="shared" si="16"/>
        <v>1.3333333333333333</v>
      </c>
      <c r="F118" s="13">
        <f>(E117/100)*SUM($F$44:F117)</f>
        <v>999.99999999999989</v>
      </c>
      <c r="G118" s="13">
        <f t="shared" si="19"/>
        <v>75000</v>
      </c>
      <c r="H118" s="15">
        <f t="shared" si="20"/>
        <v>57904.598457090004</v>
      </c>
      <c r="I118" s="32">
        <f t="shared" si="17"/>
        <v>8.6709491550000006</v>
      </c>
    </row>
    <row r="119" spans="2:9" x14ac:dyDescent="0.2">
      <c r="B119" s="30">
        <f t="shared" si="18"/>
        <v>76</v>
      </c>
      <c r="C119" s="13">
        <f t="shared" si="14"/>
        <v>1544.1226255224001</v>
      </c>
      <c r="D119" s="13">
        <f t="shared" si="15"/>
        <v>0.2312253108</v>
      </c>
      <c r="E119" s="31">
        <f t="shared" si="16"/>
        <v>1.3157894736842104</v>
      </c>
      <c r="F119" s="13">
        <f>(E118/100)*SUM($F$44:F118)</f>
        <v>999.99999999999989</v>
      </c>
      <c r="G119" s="13">
        <f t="shared" si="19"/>
        <v>76000</v>
      </c>
      <c r="H119" s="15">
        <f t="shared" si="20"/>
        <v>59448.721082612406</v>
      </c>
      <c r="I119" s="32">
        <f t="shared" si="17"/>
        <v>8.9021744658000017</v>
      </c>
    </row>
    <row r="120" spans="2:9" x14ac:dyDescent="0.2">
      <c r="B120" s="30">
        <f t="shared" si="18"/>
        <v>77</v>
      </c>
      <c r="C120" s="13">
        <f t="shared" si="14"/>
        <v>1564.4400284897999</v>
      </c>
      <c r="D120" s="13">
        <f t="shared" si="15"/>
        <v>0.23426774909999998</v>
      </c>
      <c r="E120" s="31">
        <f t="shared" si="16"/>
        <v>1.2987012987012987</v>
      </c>
      <c r="F120" s="13">
        <f>(E119/100)*SUM($F$44:F119)</f>
        <v>1000</v>
      </c>
      <c r="G120" s="13">
        <f t="shared" si="19"/>
        <v>77000</v>
      </c>
      <c r="H120" s="15">
        <f t="shared" si="20"/>
        <v>61013.161111102207</v>
      </c>
      <c r="I120" s="32">
        <f t="shared" si="17"/>
        <v>9.1364422149000006</v>
      </c>
    </row>
    <row r="121" spans="2:9" x14ac:dyDescent="0.2">
      <c r="B121" s="30">
        <f t="shared" si="18"/>
        <v>78</v>
      </c>
      <c r="C121" s="13">
        <f t="shared" si="14"/>
        <v>1584.7574314572</v>
      </c>
      <c r="D121" s="13">
        <f t="shared" si="15"/>
        <v>0.23731018740000001</v>
      </c>
      <c r="E121" s="31">
        <f t="shared" si="16"/>
        <v>1.2820512820512819</v>
      </c>
      <c r="F121" s="13">
        <f>(E120/100)*SUM($F$44:F120)</f>
        <v>999.99999999999989</v>
      </c>
      <c r="G121" s="13">
        <f t="shared" si="19"/>
        <v>78000</v>
      </c>
      <c r="H121" s="15">
        <f t="shared" si="20"/>
        <v>62597.918542559404</v>
      </c>
      <c r="I121" s="32">
        <f t="shared" si="17"/>
        <v>9.373752402300001</v>
      </c>
    </row>
    <row r="122" spans="2:9" x14ac:dyDescent="0.2">
      <c r="B122" s="30">
        <f t="shared" si="18"/>
        <v>79</v>
      </c>
      <c r="C122" s="13">
        <f t="shared" si="14"/>
        <v>1605.0748344245999</v>
      </c>
      <c r="D122" s="13">
        <f t="shared" si="15"/>
        <v>0.24035262569999999</v>
      </c>
      <c r="E122" s="31">
        <f t="shared" si="16"/>
        <v>1.2658227848101267</v>
      </c>
      <c r="F122" s="13">
        <f>(E121/100)*SUM($F$44:F121)</f>
        <v>1000</v>
      </c>
      <c r="G122" s="13">
        <f t="shared" si="19"/>
        <v>79000</v>
      </c>
      <c r="H122" s="15">
        <f t="shared" si="20"/>
        <v>64202.993376984006</v>
      </c>
      <c r="I122" s="32">
        <f t="shared" si="17"/>
        <v>9.6141050280000009</v>
      </c>
    </row>
    <row r="123" spans="2:9" x14ac:dyDescent="0.2">
      <c r="B123" s="30">
        <f t="shared" si="18"/>
        <v>80</v>
      </c>
      <c r="C123" s="13">
        <f t="shared" si="14"/>
        <v>1625.392237392</v>
      </c>
      <c r="D123" s="13">
        <f t="shared" si="15"/>
        <v>0.24339506399999999</v>
      </c>
      <c r="E123" s="31">
        <f t="shared" si="16"/>
        <v>1.25</v>
      </c>
      <c r="F123" s="13">
        <f>(E122/100)*SUM($F$44:F122)</f>
        <v>1000.0000000000001</v>
      </c>
      <c r="G123" s="13">
        <f t="shared" si="19"/>
        <v>80000</v>
      </c>
      <c r="H123" s="15">
        <f t="shared" si="20"/>
        <v>65828.385614376006</v>
      </c>
      <c r="I123" s="32">
        <f t="shared" si="17"/>
        <v>9.8575000920000004</v>
      </c>
    </row>
    <row r="124" spans="2:9" x14ac:dyDescent="0.2">
      <c r="B124" s="30">
        <f t="shared" si="18"/>
        <v>81</v>
      </c>
      <c r="C124" s="13">
        <f t="shared" si="14"/>
        <v>1645.7096403594001</v>
      </c>
      <c r="D124" s="13">
        <f t="shared" si="15"/>
        <v>0.2464375023</v>
      </c>
      <c r="E124" s="31">
        <f t="shared" si="16"/>
        <v>1.2345679012345678</v>
      </c>
      <c r="F124" s="13">
        <f>(E123/100)*SUM($F$44:F123)</f>
        <v>1000</v>
      </c>
      <c r="G124" s="13">
        <f t="shared" si="19"/>
        <v>81000</v>
      </c>
      <c r="H124" s="15">
        <f t="shared" si="20"/>
        <v>67474.09525473541</v>
      </c>
      <c r="I124" s="32">
        <f t="shared" si="17"/>
        <v>10.103937594300001</v>
      </c>
    </row>
    <row r="125" spans="2:9" x14ac:dyDescent="0.2">
      <c r="B125" s="30">
        <f t="shared" si="18"/>
        <v>82</v>
      </c>
      <c r="C125" s="13">
        <f t="shared" si="14"/>
        <v>1666.0270433267999</v>
      </c>
      <c r="D125" s="13">
        <f t="shared" si="15"/>
        <v>0.24947994059999998</v>
      </c>
      <c r="E125" s="31">
        <f t="shared" si="16"/>
        <v>1.2195121951219512</v>
      </c>
      <c r="F125" s="13">
        <f>(E124/100)*SUM($F$44:F124)</f>
        <v>1000</v>
      </c>
      <c r="G125" s="13">
        <f t="shared" si="19"/>
        <v>82000</v>
      </c>
      <c r="H125" s="15">
        <f t="shared" si="20"/>
        <v>69140.122298062211</v>
      </c>
      <c r="I125" s="32">
        <f t="shared" si="17"/>
        <v>10.353417534900002</v>
      </c>
    </row>
    <row r="126" spans="2:9" x14ac:dyDescent="0.2">
      <c r="B126" s="30">
        <f t="shared" si="18"/>
        <v>83</v>
      </c>
      <c r="C126" s="13">
        <f t="shared" si="14"/>
        <v>1686.3444462942</v>
      </c>
      <c r="D126" s="13">
        <f t="shared" si="15"/>
        <v>0.25252237890000001</v>
      </c>
      <c r="E126" s="31">
        <f t="shared" si="16"/>
        <v>1.2048192771084336</v>
      </c>
      <c r="F126" s="13">
        <f>(E125/100)*SUM($F$44:F125)</f>
        <v>1000</v>
      </c>
      <c r="G126" s="13">
        <f t="shared" si="19"/>
        <v>83000</v>
      </c>
      <c r="H126" s="15">
        <f t="shared" si="20"/>
        <v>70826.46674435641</v>
      </c>
      <c r="I126" s="32">
        <f t="shared" si="17"/>
        <v>10.605939913800002</v>
      </c>
    </row>
    <row r="127" spans="2:9" x14ac:dyDescent="0.2">
      <c r="B127" s="30">
        <f t="shared" si="18"/>
        <v>84</v>
      </c>
      <c r="C127" s="13">
        <f t="shared" si="14"/>
        <v>1706.6618492615999</v>
      </c>
      <c r="D127" s="13">
        <f t="shared" si="15"/>
        <v>0.25556481719999996</v>
      </c>
      <c r="E127" s="31">
        <f t="shared" si="16"/>
        <v>1.1904761904761907</v>
      </c>
      <c r="F127" s="13">
        <f>(E126/100)*SUM($F$44:F126)</f>
        <v>999.99999999999989</v>
      </c>
      <c r="G127" s="13">
        <f t="shared" si="19"/>
        <v>84000</v>
      </c>
      <c r="H127" s="15">
        <f t="shared" si="20"/>
        <v>72533.128593618007</v>
      </c>
      <c r="I127" s="32">
        <f t="shared" si="17"/>
        <v>10.861504731</v>
      </c>
    </row>
    <row r="128" spans="2:9" x14ac:dyDescent="0.2">
      <c r="B128" s="30">
        <f t="shared" si="18"/>
        <v>85</v>
      </c>
      <c r="C128" s="13">
        <f t="shared" si="14"/>
        <v>1726.9792522289999</v>
      </c>
      <c r="D128" s="13">
        <f t="shared" si="15"/>
        <v>0.25860725549999997</v>
      </c>
      <c r="E128" s="31">
        <f t="shared" si="16"/>
        <v>1.1764705882352944</v>
      </c>
      <c r="F128" s="13">
        <f>(E127/100)*SUM($F$44:F127)</f>
        <v>1000.0000000000002</v>
      </c>
      <c r="G128" s="13">
        <f t="shared" si="19"/>
        <v>85000</v>
      </c>
      <c r="H128" s="15">
        <f t="shared" si="20"/>
        <v>74260.107845847</v>
      </c>
      <c r="I128" s="32">
        <f t="shared" si="17"/>
        <v>11.1201119865</v>
      </c>
    </row>
    <row r="129" spans="2:9" x14ac:dyDescent="0.2">
      <c r="B129" s="30">
        <f t="shared" si="18"/>
        <v>86</v>
      </c>
      <c r="C129" s="13">
        <f t="shared" si="14"/>
        <v>1747.2966551964</v>
      </c>
      <c r="D129" s="13">
        <f t="shared" si="15"/>
        <v>0.26164969380000003</v>
      </c>
      <c r="E129" s="31">
        <f t="shared" si="16"/>
        <v>1.1627906976744184</v>
      </c>
      <c r="F129" s="13">
        <f>(E128/100)*SUM($F$44:F128)</f>
        <v>1000.0000000000002</v>
      </c>
      <c r="G129" s="13">
        <f t="shared" si="19"/>
        <v>86000</v>
      </c>
      <c r="H129" s="15">
        <f t="shared" si="20"/>
        <v>76007.404501043406</v>
      </c>
      <c r="I129" s="32">
        <f t="shared" si="17"/>
        <v>11.3817616803</v>
      </c>
    </row>
    <row r="130" spans="2:9" x14ac:dyDescent="0.2">
      <c r="B130" s="30">
        <f t="shared" si="18"/>
        <v>87</v>
      </c>
      <c r="C130" s="13">
        <f t="shared" si="14"/>
        <v>1767.6140581637999</v>
      </c>
      <c r="D130" s="13">
        <f t="shared" si="15"/>
        <v>0.26469213209999998</v>
      </c>
      <c r="E130" s="31">
        <f t="shared" si="16"/>
        <v>1.1494252873563218</v>
      </c>
      <c r="F130" s="13">
        <f>(E129/100)*SUM($F$44:F129)</f>
        <v>999.99999999999989</v>
      </c>
      <c r="G130" s="13">
        <f t="shared" si="19"/>
        <v>87000</v>
      </c>
      <c r="H130" s="15">
        <f t="shared" si="20"/>
        <v>77775.018559207208</v>
      </c>
      <c r="I130" s="32">
        <f t="shared" si="17"/>
        <v>11.646453812400001</v>
      </c>
    </row>
    <row r="131" spans="2:9" x14ac:dyDescent="0.2">
      <c r="B131" s="30">
        <f t="shared" si="18"/>
        <v>88</v>
      </c>
      <c r="C131" s="13">
        <f t="shared" si="14"/>
        <v>1787.9314611312</v>
      </c>
      <c r="D131" s="13">
        <f t="shared" si="15"/>
        <v>0.26773457039999998</v>
      </c>
      <c r="E131" s="31">
        <f t="shared" si="16"/>
        <v>1.1363636363636365</v>
      </c>
      <c r="F131" s="13">
        <f>(E130/100)*SUM($F$44:F130)</f>
        <v>1000</v>
      </c>
      <c r="G131" s="13">
        <f t="shared" si="19"/>
        <v>88000</v>
      </c>
      <c r="H131" s="15">
        <f t="shared" si="20"/>
        <v>79562.950020338409</v>
      </c>
      <c r="I131" s="32">
        <f t="shared" si="17"/>
        <v>11.914188382800001</v>
      </c>
    </row>
    <row r="132" spans="2:9" x14ac:dyDescent="0.2">
      <c r="B132" s="30">
        <f t="shared" si="18"/>
        <v>89</v>
      </c>
      <c r="C132" s="13">
        <f t="shared" si="14"/>
        <v>1808.2488640986001</v>
      </c>
      <c r="D132" s="13">
        <f t="shared" si="15"/>
        <v>0.27077700869999999</v>
      </c>
      <c r="E132" s="31">
        <f t="shared" si="16"/>
        <v>1.1235955056179776</v>
      </c>
      <c r="F132" s="13">
        <f>(E131/100)*SUM($F$44:F131)</f>
        <v>1000</v>
      </c>
      <c r="G132" s="13">
        <f t="shared" si="19"/>
        <v>89000</v>
      </c>
      <c r="H132" s="15">
        <f t="shared" si="20"/>
        <v>81371.198884437006</v>
      </c>
      <c r="I132" s="32">
        <f t="shared" si="17"/>
        <v>12.1849653915</v>
      </c>
    </row>
    <row r="133" spans="2:9" x14ac:dyDescent="0.2">
      <c r="B133" s="30">
        <f t="shared" si="18"/>
        <v>90</v>
      </c>
      <c r="C133" s="13">
        <f t="shared" si="14"/>
        <v>1828.5662670659999</v>
      </c>
      <c r="D133" s="13">
        <f t="shared" si="15"/>
        <v>0.27381944699999999</v>
      </c>
      <c r="E133" s="31">
        <f t="shared" si="16"/>
        <v>1.1111111111111112</v>
      </c>
      <c r="F133" s="13">
        <f>(E132/100)*SUM($F$44:F132)</f>
        <v>1000.0000000000001</v>
      </c>
      <c r="G133" s="13">
        <f t="shared" si="19"/>
        <v>90000</v>
      </c>
      <c r="H133" s="15">
        <f t="shared" si="20"/>
        <v>83199.765151503001</v>
      </c>
      <c r="I133" s="32">
        <f t="shared" si="17"/>
        <v>12.4587848385</v>
      </c>
    </row>
    <row r="134" spans="2:9" x14ac:dyDescent="0.2">
      <c r="B134" s="30">
        <f t="shared" si="18"/>
        <v>91</v>
      </c>
      <c r="C134" s="13">
        <f t="shared" si="14"/>
        <v>1848.8836700334</v>
      </c>
      <c r="D134" s="13">
        <f t="shared" si="15"/>
        <v>0.2768618853</v>
      </c>
      <c r="E134" s="31">
        <f t="shared" si="16"/>
        <v>1.0989010989010988</v>
      </c>
      <c r="F134" s="13">
        <f>(E133/100)*SUM($F$44:F133)</f>
        <v>1000</v>
      </c>
      <c r="G134" s="13">
        <f t="shared" si="19"/>
        <v>91000</v>
      </c>
      <c r="H134" s="15">
        <f t="shared" si="20"/>
        <v>85048.648821536408</v>
      </c>
      <c r="I134" s="32">
        <f t="shared" si="17"/>
        <v>12.7356467238</v>
      </c>
    </row>
    <row r="135" spans="2:9" x14ac:dyDescent="0.2">
      <c r="B135" s="30">
        <f t="shared" si="18"/>
        <v>92</v>
      </c>
      <c r="C135" s="13">
        <f t="shared" si="14"/>
        <v>1869.2010730008001</v>
      </c>
      <c r="D135" s="13">
        <f t="shared" si="15"/>
        <v>0.2799043236</v>
      </c>
      <c r="E135" s="31">
        <f t="shared" si="16"/>
        <v>1.0869565217391304</v>
      </c>
      <c r="F135" s="13">
        <f>(E134/100)*SUM($F$44:F134)</f>
        <v>999.99999999999989</v>
      </c>
      <c r="G135" s="13">
        <f t="shared" si="19"/>
        <v>92000</v>
      </c>
      <c r="H135" s="15">
        <f t="shared" si="20"/>
        <v>86917.849894537212</v>
      </c>
      <c r="I135" s="32">
        <f t="shared" si="17"/>
        <v>13.015551047400002</v>
      </c>
    </row>
    <row r="136" spans="2:9" x14ac:dyDescent="0.2">
      <c r="B136" s="30">
        <f t="shared" si="18"/>
        <v>93</v>
      </c>
      <c r="C136" s="13">
        <f t="shared" si="14"/>
        <v>1889.5184759681999</v>
      </c>
      <c r="D136" s="13">
        <f t="shared" si="15"/>
        <v>0.28294676190000001</v>
      </c>
      <c r="E136" s="31">
        <f t="shared" si="16"/>
        <v>1.075268817204301</v>
      </c>
      <c r="F136" s="13">
        <f>(E135/100)*SUM($F$44:F135)</f>
        <v>1000</v>
      </c>
      <c r="G136" s="13">
        <f t="shared" si="19"/>
        <v>93000</v>
      </c>
      <c r="H136" s="15">
        <f t="shared" si="20"/>
        <v>88807.368370505414</v>
      </c>
      <c r="I136" s="32">
        <f t="shared" si="17"/>
        <v>13.298497809300002</v>
      </c>
    </row>
    <row r="137" spans="2:9" x14ac:dyDescent="0.2">
      <c r="B137" s="30">
        <f t="shared" si="18"/>
        <v>94</v>
      </c>
      <c r="C137" s="13">
        <f t="shared" si="14"/>
        <v>1909.8358789356</v>
      </c>
      <c r="D137" s="13">
        <f t="shared" si="15"/>
        <v>0.28598920020000002</v>
      </c>
      <c r="E137" s="31">
        <f t="shared" si="16"/>
        <v>1.0638297872340423</v>
      </c>
      <c r="F137" s="13">
        <f>(E136/100)*SUM($F$44:F136)</f>
        <v>999.99999999999989</v>
      </c>
      <c r="G137" s="13">
        <f t="shared" si="19"/>
        <v>94000</v>
      </c>
      <c r="H137" s="15">
        <f t="shared" si="20"/>
        <v>90717.204249441013</v>
      </c>
      <c r="I137" s="32">
        <f t="shared" si="17"/>
        <v>13.584487009500002</v>
      </c>
    </row>
    <row r="138" spans="2:9" x14ac:dyDescent="0.2">
      <c r="B138" s="30">
        <f t="shared" si="18"/>
        <v>95</v>
      </c>
      <c r="C138" s="13">
        <f t="shared" si="14"/>
        <v>1930.1532819029999</v>
      </c>
      <c r="D138" s="13">
        <f t="shared" si="15"/>
        <v>0.28903163849999997</v>
      </c>
      <c r="E138" s="31">
        <f t="shared" si="16"/>
        <v>1.0526315789473686</v>
      </c>
      <c r="F138" s="13">
        <f>(E137/100)*SUM($F$44:F137)</f>
        <v>999.99999999999977</v>
      </c>
      <c r="G138" s="13">
        <f t="shared" si="19"/>
        <v>95000</v>
      </c>
      <c r="H138" s="15">
        <f t="shared" si="20"/>
        <v>92647.357531344009</v>
      </c>
      <c r="I138" s="32">
        <f t="shared" si="17"/>
        <v>13.873518648000001</v>
      </c>
    </row>
    <row r="139" spans="2:9" x14ac:dyDescent="0.2">
      <c r="B139" s="30">
        <f t="shared" si="18"/>
        <v>96</v>
      </c>
      <c r="C139" s="13">
        <f t="shared" si="14"/>
        <v>1950.4706848704</v>
      </c>
      <c r="D139" s="13">
        <f t="shared" si="15"/>
        <v>0.29207407679999997</v>
      </c>
      <c r="E139" s="31">
        <f t="shared" si="16"/>
        <v>1.0416666666666667</v>
      </c>
      <c r="F139" s="13">
        <f>(E138/100)*SUM($F$44:F138)</f>
        <v>1000.0000000000001</v>
      </c>
      <c r="G139" s="13">
        <f t="shared" si="19"/>
        <v>96000</v>
      </c>
      <c r="H139" s="15">
        <f t="shared" si="20"/>
        <v>94597.828216214402</v>
      </c>
      <c r="I139" s="32">
        <f t="shared" si="17"/>
        <v>14.1655927248</v>
      </c>
    </row>
    <row r="140" spans="2:9" x14ac:dyDescent="0.2">
      <c r="B140" s="30">
        <f t="shared" si="18"/>
        <v>97</v>
      </c>
      <c r="C140" s="13">
        <f t="shared" si="14"/>
        <v>1970.7880878378</v>
      </c>
      <c r="D140" s="13">
        <f t="shared" si="15"/>
        <v>0.29511651510000003</v>
      </c>
      <c r="E140" s="31">
        <f t="shared" si="16"/>
        <v>1.0309278350515463</v>
      </c>
      <c r="F140" s="13">
        <f>(E139/100)*SUM($F$44:F139)</f>
        <v>1000.0000000000001</v>
      </c>
      <c r="G140" s="13">
        <f t="shared" si="19"/>
        <v>97000</v>
      </c>
      <c r="H140" s="15">
        <f t="shared" si="20"/>
        <v>96568.616304052208</v>
      </c>
      <c r="I140" s="32">
        <f t="shared" si="17"/>
        <v>14.460709239900002</v>
      </c>
    </row>
    <row r="141" spans="2:9" x14ac:dyDescent="0.2">
      <c r="B141" s="30">
        <f t="shared" si="18"/>
        <v>98</v>
      </c>
      <c r="C141" s="13">
        <f t="shared" si="14"/>
        <v>1991.1054908051999</v>
      </c>
      <c r="D141" s="13">
        <f t="shared" si="15"/>
        <v>0.29815895339999998</v>
      </c>
      <c r="E141" s="31">
        <f t="shared" si="16"/>
        <v>1.0204081632653061</v>
      </c>
      <c r="F141" s="13">
        <f>(E140/100)*SUM($F$44:F140)</f>
        <v>999.99999999999977</v>
      </c>
      <c r="G141" s="13">
        <f t="shared" si="19"/>
        <v>98000</v>
      </c>
      <c r="H141" s="15">
        <f t="shared" si="20"/>
        <v>98559.721794857411</v>
      </c>
      <c r="I141" s="32">
        <f t="shared" si="17"/>
        <v>14.758868193300001</v>
      </c>
    </row>
    <row r="142" spans="2:9" x14ac:dyDescent="0.2">
      <c r="B142" s="30">
        <f t="shared" si="18"/>
        <v>99</v>
      </c>
      <c r="C142" s="13">
        <f t="shared" si="14"/>
        <v>2011.4228937726</v>
      </c>
      <c r="D142" s="13">
        <f t="shared" si="15"/>
        <v>0.30120139169999999</v>
      </c>
      <c r="E142" s="31">
        <f t="shared" si="16"/>
        <v>1.0101010101010099</v>
      </c>
      <c r="F142" s="13">
        <f>(E141/100)*SUM($F$44:F141)</f>
        <v>1000.0000000000001</v>
      </c>
      <c r="G142" s="13">
        <f t="shared" si="19"/>
        <v>99000</v>
      </c>
      <c r="H142" s="15">
        <f t="shared" si="20"/>
        <v>100571.14468863001</v>
      </c>
      <c r="I142" s="32">
        <f t="shared" si="17"/>
        <v>15.060069585000001</v>
      </c>
    </row>
    <row r="143" spans="2:9" x14ac:dyDescent="0.2">
      <c r="B143" s="33">
        <f t="shared" si="18"/>
        <v>100</v>
      </c>
      <c r="C143" s="34">
        <f t="shared" si="14"/>
        <v>2031.7402967399998</v>
      </c>
      <c r="D143" s="34">
        <f t="shared" si="15"/>
        <v>0.30424382999999999</v>
      </c>
      <c r="E143" s="35">
        <f t="shared" si="16"/>
        <v>1</v>
      </c>
      <c r="F143" s="34">
        <f>(E142/100)*SUM($F$44:F142)</f>
        <v>999.99999999999989</v>
      </c>
      <c r="G143" s="34">
        <f t="shared" si="19"/>
        <v>100000</v>
      </c>
      <c r="H143" s="36">
        <f t="shared" si="20"/>
        <v>102602.88498537001</v>
      </c>
      <c r="I143" s="37">
        <f t="shared" si="17"/>
        <v>15.364313415000002</v>
      </c>
    </row>
  </sheetData>
  <conditionalFormatting sqref="D12">
    <cfRule type="expression" dxfId="19" priority="24">
      <formula>IF(SUM($C$12:D12) &lt;= $B$2,1,0)</formula>
    </cfRule>
  </conditionalFormatting>
  <conditionalFormatting sqref="E12">
    <cfRule type="expression" dxfId="18" priority="23">
      <formula>IF(SUM($C$12:E12) &lt;= $B$2,1,0)</formula>
    </cfRule>
  </conditionalFormatting>
  <conditionalFormatting sqref="C12">
    <cfRule type="expression" dxfId="17" priority="20">
      <formula>IF(SUM($C$12:C12) &lt;= $B$2,1,0)</formula>
    </cfRule>
  </conditionalFormatting>
  <conditionalFormatting sqref="F12:V12">
    <cfRule type="expression" dxfId="16" priority="19">
      <formula>IF(SUM($C$12:F12) &lt;= $B$2,1,0)</formula>
    </cfRule>
  </conditionalFormatting>
  <conditionalFormatting sqref="C13:C41">
    <cfRule type="expression" dxfId="15" priority="18">
      <formula>IF(SUM($C$12:C13) &lt;= $B$2,1,0)</formula>
    </cfRule>
  </conditionalFormatting>
  <conditionalFormatting sqref="D13:D41">
    <cfRule type="expression" dxfId="14" priority="17">
      <formula>IF(SUM($C$12:D13) &lt;= $B$2,1,0)</formula>
    </cfRule>
  </conditionalFormatting>
  <conditionalFormatting sqref="E13:E41">
    <cfRule type="expression" dxfId="13" priority="16">
      <formula>IF(SUM($C$12:E13) &lt;= $B$2,1,0)</formula>
    </cfRule>
  </conditionalFormatting>
  <conditionalFormatting sqref="F13:F41">
    <cfRule type="expression" dxfId="12" priority="15">
      <formula>IF(SUM($C$12:F13) &lt;= $B$2,1,0)</formula>
    </cfRule>
  </conditionalFormatting>
  <conditionalFormatting sqref="G13:G41">
    <cfRule type="expression" dxfId="11" priority="14">
      <formula>IF(SUM($C$12:G13) &lt;= $B$2,1,0)</formula>
    </cfRule>
  </conditionalFormatting>
  <conditionalFormatting sqref="H13:H41">
    <cfRule type="expression" dxfId="10" priority="13">
      <formula>IF(SUM($C$12:H13) &lt;= $B$2,1,0)</formula>
    </cfRule>
  </conditionalFormatting>
  <conditionalFormatting sqref="I13:I41">
    <cfRule type="expression" dxfId="9" priority="12">
      <formula>IF(SUM($C$12:I13) &lt;= $B$2,1,0)</formula>
    </cfRule>
  </conditionalFormatting>
  <conditionalFormatting sqref="J13:J41">
    <cfRule type="expression" dxfId="8" priority="9">
      <formula>IF(SUM($C$12:J13) &lt;= $B$2,1,0)</formula>
    </cfRule>
  </conditionalFormatting>
  <conditionalFormatting sqref="K13:K41">
    <cfRule type="expression" dxfId="7" priority="8">
      <formula>IF(SUM($C$12:K13) &lt;= $B$2,1,0)</formula>
    </cfRule>
  </conditionalFormatting>
  <conditionalFormatting sqref="L13:L41">
    <cfRule type="expression" dxfId="6" priority="7">
      <formula>IF(SUM($C$12:L13) &lt;= $B$2,1,0)</formula>
    </cfRule>
  </conditionalFormatting>
  <conditionalFormatting sqref="M13:M41">
    <cfRule type="expression" dxfId="5" priority="6">
      <formula>IF(SUM($C$12:M13) &lt;= $B$2,1,0)</formula>
    </cfRule>
  </conditionalFormatting>
  <conditionalFormatting sqref="N13:N41">
    <cfRule type="expression" dxfId="4" priority="5">
      <formula>IF(SUM($C$12:N13) &lt;= $B$2,1,0)</formula>
    </cfRule>
  </conditionalFormatting>
  <conditionalFormatting sqref="O13:O41">
    <cfRule type="expression" dxfId="3" priority="4">
      <formula>IF(SUM($C$12:O13) &lt;= $B$2,1,0)</formula>
    </cfRule>
  </conditionalFormatting>
  <conditionalFormatting sqref="P13:P41">
    <cfRule type="expression" dxfId="2" priority="3">
      <formula>IF(SUM($C$12:P13) &lt;= $B$2,1,0)</formula>
    </cfRule>
  </conditionalFormatting>
  <conditionalFormatting sqref="Q13:Q41">
    <cfRule type="expression" dxfId="1" priority="2">
      <formula>IF(SUM($C$12:Q13) &lt;= $B$2,1,0)</formula>
    </cfRule>
  </conditionalFormatting>
  <conditionalFormatting sqref="R13:R41">
    <cfRule type="expression" dxfId="0" priority="1">
      <formula>IF(SUM($C$12:R13) &lt;= $B$2,1,0)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DCA 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 Cause</dc:creator>
  <cp:keywords/>
  <dc:description/>
  <cp:lastModifiedBy>Grant Cause</cp:lastModifiedBy>
  <dcterms:created xsi:type="dcterms:W3CDTF">2018-02-03T22:07:55Z</dcterms:created>
  <dcterms:modified xsi:type="dcterms:W3CDTF">2018-04-09T02:46:47Z</dcterms:modified>
  <cp:category/>
</cp:coreProperties>
</file>