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Pintax\v5-buy-the-dip2-test-in-progress\"/>
    </mc:Choice>
  </mc:AlternateContent>
  <bookViews>
    <workbookView xWindow="0" yWindow="0" windowWidth="28800" windowHeight="12300"/>
  </bookViews>
  <sheets>
    <sheet name="RESULT" sheetId="2" r:id="rId1"/>
    <sheet name="Test Trigger drop" sheetId="1" r:id="rId2"/>
    <sheet name="v5.0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H28" i="2"/>
  <c r="I28" i="2"/>
  <c r="J28" i="2"/>
  <c r="K28" i="2"/>
  <c r="L28" i="2"/>
  <c r="M28" i="2"/>
  <c r="F28" i="2" l="1"/>
  <c r="E28" i="2"/>
  <c r="I13" i="1" l="1"/>
  <c r="I6" i="1"/>
  <c r="I7" i="1"/>
  <c r="I8" i="1"/>
  <c r="I9" i="1"/>
  <c r="I10" i="1"/>
  <c r="I11" i="1"/>
  <c r="I12" i="1"/>
</calcChain>
</file>

<file path=xl/comments1.xml><?xml version="1.0" encoding="utf-8"?>
<comments xmlns="http://schemas.openxmlformats.org/spreadsheetml/2006/main">
  <authors>
    <author>toytoy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</commentList>
</comments>
</file>

<file path=xl/sharedStrings.xml><?xml version="1.0" encoding="utf-8"?>
<sst xmlns="http://schemas.openxmlformats.org/spreadsheetml/2006/main" count="219" uniqueCount="199">
  <si>
    <t>Search Price  Trigger</t>
  </si>
  <si>
    <t>price_drop_trigger</t>
  </si>
  <si>
    <t>price_drop_recover_trigger</t>
  </si>
  <si>
    <t>price_rise_trigger</t>
  </si>
  <si>
    <t>price_rise_recover_trigger</t>
  </si>
  <si>
    <t>lenght</t>
  </si>
  <si>
    <t>ETHBTC - 2h</t>
  </si>
  <si>
    <t>Net Profit El Toro</t>
  </si>
  <si>
    <t>Lenght</t>
  </si>
  <si>
    <t>base 5min</t>
  </si>
  <si>
    <t>candles</t>
  </si>
  <si>
    <t>Time (Heure)</t>
  </si>
  <si>
    <t>Name Settings</t>
  </si>
  <si>
    <t>Crypto</t>
  </si>
  <si>
    <t>Closed Trades</t>
  </si>
  <si>
    <t>2h</t>
  </si>
  <si>
    <t>Net Profit (%)</t>
  </si>
  <si>
    <t>Captial</t>
  </si>
  <si>
    <t>Order Size</t>
  </si>
  <si>
    <t>Moyenne</t>
  </si>
  <si>
    <t>Periode Backtesting</t>
  </si>
  <si>
    <t>01/09/2017 - 9999</t>
  </si>
  <si>
    <t>TV timeFrame</t>
  </si>
  <si>
    <t xml:space="preserve">Blocked today </t>
  </si>
  <si>
    <t>DCA blocked (J)</t>
  </si>
  <si>
    <t>Commission</t>
  </si>
  <si>
    <t>% Profitable</t>
  </si>
  <si>
    <t>Profit Factor</t>
  </si>
  <si>
    <t>Max DrawDown</t>
  </si>
  <si>
    <t>Avg Trade</t>
  </si>
  <si>
    <t>Avg Bars in Trade</t>
  </si>
  <si>
    <t>{</t>
  </si>
  <si>
    <t xml:space="preserve">  "------ PTStratX 1.0.8 - Easy Strats and more ---------": "1.0.8",</t>
  </si>
  <si>
    <t xml:space="preserve">  "------ for Profittrailer 2 and other Bots  -------": "",</t>
  </si>
  <si>
    <t xml:space="preserve">  "------------------------- BUY -------------------------": "",</t>
  </si>
  <si>
    <t xml:space="preserve">  "-------------------------------------------------------": "",</t>
  </si>
  <si>
    <t xml:space="preserve">  "DEFAULT_B_buy_strategy": "EMAGAIN",</t>
  </si>
  <si>
    <t xml:space="preserve">  "--------------------------------------------------------": "",</t>
  </si>
  <si>
    <t xml:space="preserve">  "DEFAULT_E_buy_strategy": "--",</t>
  </si>
  <si>
    <t xml:space="preserve">  "DEFAULT_E_buy_value": "0",</t>
  </si>
  <si>
    <t xml:space="preserve">  "DEFAULT_E_buy_value_limit": "0",</t>
  </si>
  <si>
    <t xml:space="preserve">  "------------- INDICATOR PARAMETERS -------------": "",</t>
  </si>
  <si>
    <t xml:space="preserve">  "EMA_slow_length (blue)": "13",</t>
  </si>
  <si>
    <t xml:space="preserve">  "EMA_fast_length (green)": "8",</t>
  </si>
  <si>
    <t xml:space="preserve">  "SMA_slow_length (blue)": "55",</t>
  </si>
  <si>
    <t xml:space="preserve">  "SMA_fast_length (green)": "21",</t>
  </si>
  <si>
    <t xml:space="preserve">  "SMA_cross_candles": "4",</t>
  </si>
  <si>
    <t xml:space="preserve">  "BB_length": "20",</t>
  </si>
  <si>
    <t xml:space="preserve">  "BB_std": "2",</t>
  </si>
  <si>
    <t xml:space="preserve">  "BB_candle_period (in Sec)": "  900s / 15m",</t>
  </si>
  <si>
    <t xml:space="preserve">  "STOCH_length": "14",</t>
  </si>
  <si>
    <t xml:space="preserve">  "MACD_fast_length": "12",</t>
  </si>
  <si>
    <t xml:space="preserve">  "MACD_slow_length": "26",</t>
  </si>
  <si>
    <t xml:space="preserve">  "MACD_signal": "9",</t>
  </si>
  <si>
    <t xml:space="preserve">  "LOWBB Price Trigger": "low",</t>
  </si>
  <si>
    <t xml:space="preserve">  "HIGHBB Price Trigger": "high",</t>
  </si>
  <si>
    <t xml:space="preserve">  "GAIN Price Trigger": "high",</t>
  </si>
  <si>
    <t xml:space="preserve">  "EMAGAIN Price Trigger": "close",</t>
  </si>
  <si>
    <t xml:space="preserve">  "SMAGAIN Price Trigger": "close",</t>
  </si>
  <si>
    <t xml:space="preserve">  "----------SOM Parameters-------------------": "",</t>
  </si>
  <si>
    <t xml:space="preserve">  "min/max_change_percentage_length (PT use only 1440m / 1d) (in min)": "1440",</t>
  </si>
  <si>
    <t xml:space="preserve">  "DEFAULT_buy_min_change_percentage": "0",</t>
  </si>
  <si>
    <t xml:space="preserve">  "DEFAULT_buy_max_change_percentage": "0",</t>
  </si>
  <si>
    <t xml:space="preserve">  "DEFAULT_DCA_buy_min_change_percentage": "0",</t>
  </si>
  <si>
    <t xml:space="preserve">  "DEFAULT_DCA_buy_max_change_percentage": "0",</t>
  </si>
  <si>
    <t xml:space="preserve">  "price_drop_trigger (in %)": "0",</t>
  </si>
  <si>
    <t xml:space="preserve">  "price_drop_recover_trigger (in %)": "0",</t>
  </si>
  <si>
    <t xml:space="preserve">  "price_rise_trigger (in %)": "0",</t>
  </si>
  <si>
    <t xml:space="preserve">  "price_rise_recover_trigger (in %)": "0",</t>
  </si>
  <si>
    <t xml:space="preserve">  "price_trigger_market": "BTC",</t>
  </si>
  <si>
    <t xml:space="preserve">  "----------------------- DCA BUY ----------------------": "",</t>
  </si>
  <si>
    <t xml:space="preserve">  "DEFAULT_DCA_D_buy_strategy": "--",</t>
  </si>
  <si>
    <t xml:space="preserve">  "DEFAULT_DCA_D_buy_value": "0",</t>
  </si>
  <si>
    <t xml:space="preserve">  "DEFAULT_DCA_D_buy_value_limit": "0",</t>
  </si>
  <si>
    <t xml:space="preserve">  "DEFAULT_DCA_E_buy_strategy": "--",</t>
  </si>
  <si>
    <t xml:space="preserve">  "DEFAULT_DCA_E_buy_value": "0",</t>
  </si>
  <si>
    <t xml:space="preserve">  "DEFAULT_DCA_E_buy_value_limit": "0",</t>
  </si>
  <si>
    <t xml:space="preserve">  "------------------ ANDERSON DCA -------------------": "",</t>
  </si>
  <si>
    <t xml:space="preserve">  "DEFAULT_DCA_enabled": true,</t>
  </si>
  <si>
    <t xml:space="preserve">  "SOM_DCA_buy_trigger": "0",</t>
  </si>
  <si>
    <t xml:space="preserve">  "DEFAULT_DCA_buy_percentage": "100",</t>
  </si>
  <si>
    <t xml:space="preserve">  "DEFAULT_DCA_buy_percentage_6": "0",</t>
  </si>
  <si>
    <t xml:space="preserve">  "DEFAULT_DCA_buy_percentage_7": "0",</t>
  </si>
  <si>
    <t xml:space="preserve">  "DEFAULT_DCA_buy_percentage_8": "0",</t>
  </si>
  <si>
    <t xml:space="preserve">  "DEFAULT_DCA_buy_percentage_9": "0",</t>
  </si>
  <si>
    <t xml:space="preserve">  "------------------------- SELL -------------------------": "",</t>
  </si>
  <si>
    <t xml:space="preserve">  "DEFAULT_A_sell_strategy (GAIN is mandatory)": "GAIN",</t>
  </si>
  <si>
    <t xml:space="preserve">  "DEFAULT_B_sell_strategy": "RSI",</t>
  </si>
  <si>
    <t xml:space="preserve">  "DEFAULT_C_sell_strategy": "--",</t>
  </si>
  <si>
    <t xml:space="preserve">  "DEFAULT_C_sell_value": "0",</t>
  </si>
  <si>
    <t xml:space="preserve">  "DEFAULT_D_sell_strategy": "--",</t>
  </si>
  <si>
    <t xml:space="preserve">  "DEFAULT_D_sell_value": "0",</t>
  </si>
  <si>
    <t xml:space="preserve">  "DEFAULT_E_sell_strategy": "--",</t>
  </si>
  <si>
    <t xml:space="preserve">  "DEFAULT_E_sell_value": "0",</t>
  </si>
  <si>
    <t xml:space="preserve">  "DEFAULT_stop_loss_trigger": "0",</t>
  </si>
  <si>
    <t xml:space="preserve">  "--------------------- TRAILING ----------------------": "",</t>
  </si>
  <si>
    <t xml:space="preserve">  "-------------------- BACKTEST ----------------------": "",</t>
  </si>
  <si>
    <t xml:space="preserve">  "From Hour": "0",</t>
  </si>
  <si>
    <t xml:space="preserve">  "From Month": "9",</t>
  </si>
  <si>
    <t xml:space="preserve">  "From Day": "1",</t>
  </si>
  <si>
    <t xml:space="preserve">  "From Year": "2017",</t>
  </si>
  <si>
    <t xml:space="preserve">  "To Month": "1",</t>
  </si>
  <si>
    <t xml:space="preserve">  "To Day": "1",</t>
  </si>
  <si>
    <t xml:space="preserve">  "To Year": "9999",</t>
  </si>
  <si>
    <t xml:space="preserve">  "--------------------- PLOTTING ----------------------": "",</t>
  </si>
  <si>
    <t xml:space="preserve">  "Show Setting Debug Mode with letters; DCA=orange, Buy=green": true,</t>
  </si>
  <si>
    <t xml:space="preserve">  "Show Buystrat ALL = true with Bars (green)": false,</t>
  </si>
  <si>
    <t xml:space="preserve">  "Show Buystrat ALL = true with Arrows (green)": false,</t>
  </si>
  <si>
    <t xml:space="preserve">  "Show Buystrat A = true with Letters (green Letter A)": false,</t>
  </si>
  <si>
    <t xml:space="preserve">  "Show Buystrat B = true with Letters (green Letter B)": false,</t>
  </si>
  <si>
    <t xml:space="preserve">  "Show Buystrat C = true with Letters (green Letter C)": false,</t>
  </si>
  <si>
    <t xml:space="preserve">  "Show Buystrat D = true with Letters (green Letter D)": false,</t>
  </si>
  <si>
    <t xml:space="preserve">  "Show Buystrat E = true with Letters (green Letter E)": false,</t>
  </si>
  <si>
    <t xml:space="preserve">  "Show DCA Buystrat ALL = true with Bars (orange)": false,</t>
  </si>
  <si>
    <t xml:space="preserve">  "Show DCA Buystrat A = true with Letters (orange Letter A)": false,</t>
  </si>
  <si>
    <t xml:space="preserve">  "Show DCA Buystrat B = true with Letters (orange Letter B)": false,</t>
  </si>
  <si>
    <t xml:space="preserve">  "Show DCA Buystrat C = true with Letters (orange Letter C)": false,</t>
  </si>
  <si>
    <t xml:space="preserve">  "Show DCA Buystrat D = true with Letters (orange Letter D)": false,</t>
  </si>
  <si>
    <t xml:space="preserve">  "Show DCA Buystrat E = true with Letters (orange Letter E)": false,</t>
  </si>
  <si>
    <t xml:space="preserve">  "Show SellStrat All = true with Bars (red)": false,</t>
  </si>
  <si>
    <t xml:space="preserve">  "Show Trailing Debug Informations": false</t>
  </si>
  <si>
    <t>}</t>
  </si>
  <si>
    <t>Default Pintax v5.0</t>
  </si>
  <si>
    <t>Pintax v5</t>
  </si>
  <si>
    <t>BCPT</t>
  </si>
  <si>
    <t>DGD</t>
  </si>
  <si>
    <t>ELF</t>
  </si>
  <si>
    <t>ETH</t>
  </si>
  <si>
    <t>EOS</t>
  </si>
  <si>
    <t>LTC</t>
  </si>
  <si>
    <t>ONT</t>
  </si>
  <si>
    <t>ICX</t>
  </si>
  <si>
    <t>IOTA</t>
  </si>
  <si>
    <t>ETC</t>
  </si>
  <si>
    <t>ADA</t>
  </si>
  <si>
    <t>XRP</t>
  </si>
  <si>
    <t>ZIL</t>
  </si>
  <si>
    <t>APPC</t>
  </si>
  <si>
    <t>TRX</t>
  </si>
  <si>
    <t>GVT</t>
  </si>
  <si>
    <t>HSR</t>
  </si>
  <si>
    <t>LUN</t>
  </si>
  <si>
    <t>WABI</t>
  </si>
  <si>
    <t>XLM</t>
  </si>
  <si>
    <t xml:space="preserve">  "DEFAULT_A_buy_strategy": "EMACROSS",</t>
  </si>
  <si>
    <t xml:space="preserve">  "DEFAULT_A_buy_value": "-0.01",</t>
  </si>
  <si>
    <t xml:space="preserve">  "DEFAULT_A_buy_value_limit": "-20",</t>
  </si>
  <si>
    <t xml:space="preserve">  "DEFAULT_B_buy_value": "-0.01",</t>
  </si>
  <si>
    <t xml:space="preserve">  "DEFAULT_B_buy_value_limit": "-10",</t>
  </si>
  <si>
    <t xml:space="preserve">  "DEFAULT_C_buy_strategy": "LOWBB",</t>
  </si>
  <si>
    <t xml:space="preserve">  "DEFAULT_C_buy_value": "30",</t>
  </si>
  <si>
    <t xml:space="preserve">  "DEFAULT_C_buy_value_limit": "-90",</t>
  </si>
  <si>
    <t xml:space="preserve">  "DEFAULT_D_buy_strategy": "STOCH",</t>
  </si>
  <si>
    <t xml:space="preserve">  "DEFAULT_D_buy_value": "30",</t>
  </si>
  <si>
    <t xml:space="preserve">  "DEFAULT_D_buy_value_limit": "-30",</t>
  </si>
  <si>
    <t xml:space="preserve">  "EMA_cross_candles": "80",</t>
  </si>
  <si>
    <t xml:space="preserve">  "EMA_candle_period (in Sec)": "  900s / 15m",</t>
  </si>
  <si>
    <t xml:space="preserve">  "SMA_candle_period (in Sec)": "  900s / 15m",</t>
  </si>
  <si>
    <t xml:space="preserve">  "RSI_length": "4",</t>
  </si>
  <si>
    <t xml:space="preserve">  "RSI_candle_period (in Sec)": "  900s / 15m",</t>
  </si>
  <si>
    <t xml:space="preserve">  "STOCH_candle_period (in Sec)": "  900s / 15m",</t>
  </si>
  <si>
    <t xml:space="preserve">  "MACD_candle_period (in Sec)": "  900s / 15m",</t>
  </si>
  <si>
    <t xml:space="preserve">  "DEFAULT_rebuy_timeout (in min)": "0",</t>
  </si>
  <si>
    <t xml:space="preserve">  "DEFAULT_DCA_rebuy_timeout (in min)": "5",</t>
  </si>
  <si>
    <t xml:space="preserve">  "SOM_trigger_length (5 Minute Candles * X)": "288",</t>
  </si>
  <si>
    <t xml:space="preserve">  "DEFAULT_DCA_A_buy_strategy": "EMACROSS",</t>
  </si>
  <si>
    <t xml:space="preserve">  "DEFAULT_DCA_A_buy_value": "-0.01",</t>
  </si>
  <si>
    <t xml:space="preserve">  "DEFAULT_DCA_A_buy_value_limit": "-20",</t>
  </si>
  <si>
    <t xml:space="preserve">  "DEFAULT_DCA_B_buy_strategy": "STOCH",</t>
  </si>
  <si>
    <t xml:space="preserve">  "DEFAULT_DCA_B_buy_value": "30",</t>
  </si>
  <si>
    <t xml:space="preserve">  "DEFAULT_DCA_B_buy_value_limit": "-30",</t>
  </si>
  <si>
    <t xml:space="preserve">  "DEFAULT_DCA_C_buy_strategy": "--",</t>
  </si>
  <si>
    <t xml:space="preserve">  "DEFAULT_DCA_C_buy_value": "0",</t>
  </si>
  <si>
    <t xml:space="preserve">  "DEFAULT_DCA_C_buy_value_limit": "0",</t>
  </si>
  <si>
    <t xml:space="preserve">  "DEFAULT_DCA_max_buy_times": "6",</t>
  </si>
  <si>
    <t xml:space="preserve">  "DEFAULT_DCA_ignore_sell_only_mode": false,</t>
  </si>
  <si>
    <t xml:space="preserve">  "DEFAULT_DCA_buy_trigger": "0",</t>
  </si>
  <si>
    <t xml:space="preserve">  "DEFAULT_DCA_buy_trigger_1": "-0.2",</t>
  </si>
  <si>
    <t xml:space="preserve">  "DEFAULT_DCA_buy_trigger_2": "-0.5",</t>
  </si>
  <si>
    <t xml:space="preserve">  "DEFAULT_DCA_buy_trigger_3": "-1.5",</t>
  </si>
  <si>
    <t xml:space="preserve">  "DEFAULT_DCA_buy_trigger_4": "-3",</t>
  </si>
  <si>
    <t xml:space="preserve">  "DEFAULT_DCA_buy_trigger_5": "-5",</t>
  </si>
  <si>
    <t xml:space="preserve">  "DEFAULT_DCA_buy_trigger_6": "-15",</t>
  </si>
  <si>
    <t xml:space="preserve">  "DEFAULT_DCA_buy_trigger_7": "-6",</t>
  </si>
  <si>
    <t xml:space="preserve">  "DEFAULT_DCA_buy_trigger_8": "-9",</t>
  </si>
  <si>
    <t xml:space="preserve">  "DEFAULT_DCA_buy_trigger_9": "-12",</t>
  </si>
  <si>
    <t xml:space="preserve">  "DEFAULT_DCA_buy_percentage_1": "0",</t>
  </si>
  <si>
    <t xml:space="preserve">  "DEFAULT_DCA_buy_percentage_2": "0",</t>
  </si>
  <si>
    <t xml:space="preserve">  "DEFAULT_DCA_buy_percentage_3": "0",</t>
  </si>
  <si>
    <t xml:space="preserve">  "DEFAULT_DCA_buy_percentage_4": "0",</t>
  </si>
  <si>
    <t xml:space="preserve">  "DEFAULT_DCA_buy_percentage_5": "0",</t>
  </si>
  <si>
    <t xml:space="preserve">  "DEFAULT_A_sell_value": "0.3",</t>
  </si>
  <si>
    <t xml:space="preserve">  "DEFAULT_B_sell_value": "50",</t>
  </si>
  <si>
    <t xml:space="preserve">  "DEFAULT_trailing_buy": "0.25",</t>
  </si>
  <si>
    <t xml:space="preserve">  "DEFAULT_DCA_trailing_buy": "0.25",</t>
  </si>
  <si>
    <t xml:space="preserve">  "DEFAULT_trailing_profit": "0.15",</t>
  </si>
  <si>
    <t xml:space="preserve">  "From Minute": "4",</t>
  </si>
  <si>
    <t>POWER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</si>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</sst>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4" fontId="0" fillId="0" borderId="0" xfId="0" applyNumberFormat="1" applyFont="1" applyAlignment="1"/>
    <xf numFmtId="0" fontId="0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25" displayName="Tableau25" ref="A6:M27" totalsRowShown="0" dataDxfId="19">
  <autoFilter ref="A6:M27"/>
  <sortState ref="A7:L27">
    <sortCondition ref="B6:B27"/>
  </sortState>
  <tableColumns count="13">
    <tableColumn id="1" name="Name Settings" dataDxfId="18"/>
    <tableColumn id="3" name="Crypto" dataDxfId="17"/>
    <tableColumn id="13" name="Marketcap" dataDxfId="16"/>
    <tableColumn id="11" name="Captial" dataDxfId="15"/>
    <tableColumn id="6" name="Net Profit (%)" dataDxfId="14"/>
    <tableColumn id="7" name="Closed Trades" dataDxfId="13"/>
    <tableColumn id="2" name="% Profitable" dataDxfId="12"/>
    <tableColumn id="5" name="Profit Factor" dataDxfId="11"/>
    <tableColumn id="8" name="Max DrawDown" dataDxfId="10"/>
    <tableColumn id="9" name="Avg Trade" dataDxfId="9"/>
    <tableColumn id="4" name="Avg Bars in Trade" dataDxfId="8"/>
    <tableColumn id="10" name="DCA blocked (J)" dataDxfId="7"/>
    <tableColumn id="12" name="Blocked today 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C39" totalsRowShown="0" headerRowDxfId="5" dataDxfId="4">
  <autoFilter ref="A2:C39"/>
  <tableColumns count="3">
    <tableColumn id="1" name="lenght" dataDxfId="3"/>
    <tableColumn id="2" name="price_drop_trigger" dataDxfId="2"/>
    <tableColumn id="3" name="ETHBTC - 2h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H5:I14" totalsRowShown="0">
  <autoFilter ref="H5:I14"/>
  <tableColumns count="2">
    <tableColumn id="1" name="base 5min"/>
    <tableColumn id="2" name="candles" dataDxfId="0">
      <calculatedColumnFormula>G6*60/Tableau3[[#This Row],[base 5min]]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9" sqref="B9"/>
    </sheetView>
  </sheetViews>
  <sheetFormatPr baseColWidth="10" defaultRowHeight="15" outlineLevelRow="2" x14ac:dyDescent="0.25"/>
  <cols>
    <col min="1" max="1" width="21" customWidth="1"/>
    <col min="2" max="2" width="18.42578125" style="6" customWidth="1"/>
    <col min="3" max="3" width="18.42578125" style="25" customWidth="1"/>
    <col min="4" max="4" width="15.7109375" style="10" customWidth="1"/>
    <col min="5" max="5" width="16.85546875" customWidth="1"/>
    <col min="6" max="8" width="18.28515625" customWidth="1"/>
    <col min="9" max="9" width="20.28515625" customWidth="1"/>
    <col min="10" max="10" width="22.140625" customWidth="1"/>
    <col min="11" max="11" width="21.7109375" customWidth="1"/>
    <col min="12" max="12" width="26.5703125" customWidth="1"/>
    <col min="13" max="13" width="18.42578125" bestFit="1" customWidth="1"/>
  </cols>
  <sheetData>
    <row r="1" spans="1:15" x14ac:dyDescent="0.25">
      <c r="A1" s="7" t="s">
        <v>20</v>
      </c>
      <c r="B1" s="15" t="s">
        <v>21</v>
      </c>
      <c r="C1" s="15"/>
      <c r="D1" s="8" t="s">
        <v>25</v>
      </c>
      <c r="E1" s="14">
        <v>5.0000000000000001E-4</v>
      </c>
    </row>
    <row r="2" spans="1:15" x14ac:dyDescent="0.25">
      <c r="A2" s="7" t="s">
        <v>18</v>
      </c>
      <c r="B2" s="12">
        <v>0.02</v>
      </c>
      <c r="C2" s="12"/>
    </row>
    <row r="3" spans="1:15" x14ac:dyDescent="0.25">
      <c r="A3" s="7" t="s">
        <v>22</v>
      </c>
      <c r="B3" s="6" t="s">
        <v>15</v>
      </c>
    </row>
    <row r="5" spans="1:15" x14ac:dyDescent="0.25">
      <c r="A5" s="33" t="s">
        <v>122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5" x14ac:dyDescent="0.25">
      <c r="A6" s="9" t="s">
        <v>12</v>
      </c>
      <c r="B6" s="9" t="s">
        <v>13</v>
      </c>
      <c r="C6" s="25" t="s">
        <v>198</v>
      </c>
      <c r="D6" s="10" t="s">
        <v>17</v>
      </c>
      <c r="E6" s="13" t="s">
        <v>16</v>
      </c>
      <c r="F6" s="13" t="s">
        <v>14</v>
      </c>
      <c r="G6" s="13" t="s">
        <v>26</v>
      </c>
      <c r="H6" s="13" t="s">
        <v>27</v>
      </c>
      <c r="I6" s="13" t="s">
        <v>28</v>
      </c>
      <c r="J6" s="13" t="s">
        <v>29</v>
      </c>
      <c r="K6" s="13" t="s">
        <v>30</v>
      </c>
      <c r="L6" s="17" t="s">
        <v>24</v>
      </c>
      <c r="M6" s="17" t="s">
        <v>23</v>
      </c>
    </row>
    <row r="7" spans="1:15" x14ac:dyDescent="0.25">
      <c r="A7" s="25" t="s">
        <v>123</v>
      </c>
      <c r="B7" s="9" t="s">
        <v>134</v>
      </c>
      <c r="D7" s="11">
        <v>2000</v>
      </c>
      <c r="E7" s="18">
        <v>1</v>
      </c>
      <c r="F7" s="13">
        <v>414</v>
      </c>
      <c r="G7" s="13">
        <v>57</v>
      </c>
      <c r="H7" s="13">
        <v>1.202</v>
      </c>
      <c r="I7" s="13">
        <v>1.56</v>
      </c>
      <c r="J7" s="13">
        <v>0.05</v>
      </c>
      <c r="K7" s="13">
        <v>26</v>
      </c>
      <c r="L7" s="16"/>
      <c r="M7" s="18"/>
      <c r="O7" s="20"/>
    </row>
    <row r="8" spans="1:15" x14ac:dyDescent="0.25">
      <c r="A8" s="25" t="s">
        <v>123</v>
      </c>
      <c r="B8" s="9" t="s">
        <v>137</v>
      </c>
      <c r="D8" s="11">
        <v>2000</v>
      </c>
      <c r="E8" s="18">
        <v>6.91</v>
      </c>
      <c r="F8" s="13">
        <v>575</v>
      </c>
      <c r="G8" s="13">
        <v>53.57</v>
      </c>
      <c r="H8" s="13">
        <v>1.8660000000000001</v>
      </c>
      <c r="I8" s="13">
        <v>1.33</v>
      </c>
      <c r="J8" s="13">
        <v>0.24</v>
      </c>
      <c r="K8" s="13">
        <v>13</v>
      </c>
      <c r="L8" s="26"/>
      <c r="M8" s="29"/>
      <c r="O8" s="19"/>
    </row>
    <row r="9" spans="1:15" x14ac:dyDescent="0.25">
      <c r="A9" s="25" t="s">
        <v>123</v>
      </c>
      <c r="B9" s="9" t="s">
        <v>124</v>
      </c>
      <c r="D9" s="11">
        <v>2000</v>
      </c>
      <c r="E9" s="18">
        <v>8.02</v>
      </c>
      <c r="F9" s="13">
        <v>368</v>
      </c>
      <c r="G9" s="13">
        <v>54.89</v>
      </c>
      <c r="H9" s="13">
        <v>0.439</v>
      </c>
      <c r="I9" s="13">
        <v>10.75</v>
      </c>
      <c r="J9" s="13">
        <v>0.44</v>
      </c>
      <c r="K9" s="13">
        <v>57</v>
      </c>
      <c r="L9" s="26"/>
      <c r="M9" s="29"/>
      <c r="O9" s="19"/>
    </row>
    <row r="10" spans="1:15" x14ac:dyDescent="0.25">
      <c r="A10" s="25" t="s">
        <v>123</v>
      </c>
      <c r="B10" s="9" t="s">
        <v>125</v>
      </c>
      <c r="D10" s="11">
        <v>2000</v>
      </c>
      <c r="E10" s="18">
        <v>3.57</v>
      </c>
      <c r="F10" s="13">
        <v>443</v>
      </c>
      <c r="G10" s="13">
        <v>53.5</v>
      </c>
      <c r="H10" s="13">
        <v>1.33</v>
      </c>
      <c r="I10" s="13">
        <v>4.72</v>
      </c>
      <c r="J10" s="13">
        <v>0.16</v>
      </c>
      <c r="K10" s="13">
        <v>33</v>
      </c>
      <c r="L10" s="26"/>
      <c r="M10" s="29"/>
      <c r="O10" s="19"/>
    </row>
    <row r="11" spans="1:15" x14ac:dyDescent="0.25">
      <c r="A11" s="25" t="s">
        <v>123</v>
      </c>
      <c r="B11" s="9" t="s">
        <v>126</v>
      </c>
      <c r="D11" s="11">
        <v>2000</v>
      </c>
      <c r="E11" s="18">
        <v>5.69</v>
      </c>
      <c r="F11" s="13">
        <v>415</v>
      </c>
      <c r="G11" s="13">
        <v>58.8</v>
      </c>
      <c r="H11" s="13">
        <v>1.587</v>
      </c>
      <c r="I11" s="13">
        <v>4.3600000000000003</v>
      </c>
      <c r="J11" s="13">
        <v>0.27</v>
      </c>
      <c r="K11" s="13">
        <v>50</v>
      </c>
      <c r="L11" s="26"/>
      <c r="M11" s="29"/>
      <c r="O11" s="20"/>
    </row>
    <row r="12" spans="1:15" outlineLevel="2" x14ac:dyDescent="0.25">
      <c r="A12" s="25" t="s">
        <v>123</v>
      </c>
      <c r="B12" s="9" t="s">
        <v>128</v>
      </c>
      <c r="D12" s="11">
        <v>2000</v>
      </c>
      <c r="E12" s="18">
        <v>5.78</v>
      </c>
      <c r="F12" s="13">
        <v>496</v>
      </c>
      <c r="G12" s="13">
        <v>56.65</v>
      </c>
      <c r="H12" s="13">
        <v>2.085</v>
      </c>
      <c r="I12" s="13">
        <v>0.89</v>
      </c>
      <c r="J12" s="13">
        <v>0.23</v>
      </c>
      <c r="K12" s="13">
        <v>15</v>
      </c>
      <c r="L12" s="16"/>
      <c r="M12" s="18"/>
      <c r="O12" s="19"/>
    </row>
    <row r="13" spans="1:15" outlineLevel="2" x14ac:dyDescent="0.25">
      <c r="A13" s="25" t="s">
        <v>123</v>
      </c>
      <c r="B13" s="9" t="s">
        <v>133</v>
      </c>
      <c r="D13" s="11">
        <v>2000</v>
      </c>
      <c r="E13" s="18">
        <v>2.2200000000000002</v>
      </c>
      <c r="F13" s="13">
        <v>408</v>
      </c>
      <c r="G13" s="13">
        <v>61.52</v>
      </c>
      <c r="H13" s="13">
        <v>1.6220000000000001</v>
      </c>
      <c r="I13" s="13">
        <v>1.04</v>
      </c>
      <c r="J13" s="13">
        <v>0.11</v>
      </c>
      <c r="K13" s="13">
        <v>14</v>
      </c>
      <c r="L13" s="26"/>
      <c r="M13" s="29"/>
      <c r="O13" s="19"/>
    </row>
    <row r="14" spans="1:15" outlineLevel="2" x14ac:dyDescent="0.25">
      <c r="A14" s="25" t="s">
        <v>123</v>
      </c>
      <c r="B14" s="9" t="s">
        <v>127</v>
      </c>
      <c r="D14" s="11">
        <v>2000</v>
      </c>
      <c r="E14" s="18">
        <v>1.58</v>
      </c>
      <c r="F14" s="13">
        <v>225</v>
      </c>
      <c r="G14" s="13">
        <v>61.78</v>
      </c>
      <c r="H14" s="13">
        <v>1.583</v>
      </c>
      <c r="I14" s="13">
        <v>0.81</v>
      </c>
      <c r="J14" s="13">
        <v>0.14000000000000001</v>
      </c>
      <c r="K14" s="13">
        <v>40</v>
      </c>
      <c r="L14" s="16"/>
      <c r="M14" s="18"/>
      <c r="O14" s="19"/>
    </row>
    <row r="15" spans="1:15" outlineLevel="2" x14ac:dyDescent="0.25">
      <c r="A15" s="25" t="s">
        <v>123</v>
      </c>
      <c r="B15" s="9" t="s">
        <v>139</v>
      </c>
      <c r="D15" s="11">
        <v>2000</v>
      </c>
      <c r="E15" s="18">
        <v>2.52</v>
      </c>
      <c r="F15" s="13">
        <v>432</v>
      </c>
      <c r="G15" s="25">
        <v>55.56</v>
      </c>
      <c r="H15" s="25">
        <v>1.2070000000000001</v>
      </c>
      <c r="I15" s="25">
        <v>6.27</v>
      </c>
      <c r="J15" s="25">
        <v>0.12</v>
      </c>
      <c r="K15" s="25">
        <v>33</v>
      </c>
      <c r="L15" s="26"/>
      <c r="M15" s="29"/>
      <c r="O15" s="20"/>
    </row>
    <row r="16" spans="1:15" outlineLevel="2" x14ac:dyDescent="0.25">
      <c r="A16" s="25" t="s">
        <v>123</v>
      </c>
      <c r="B16" s="9" t="s">
        <v>140</v>
      </c>
      <c r="D16" s="11">
        <v>2000</v>
      </c>
      <c r="E16" s="18">
        <v>3.6</v>
      </c>
      <c r="F16" s="13">
        <v>291</v>
      </c>
      <c r="G16" s="13">
        <v>59.79</v>
      </c>
      <c r="H16" s="13">
        <v>0.69599999999999995</v>
      </c>
      <c r="I16" s="13">
        <v>6.66</v>
      </c>
      <c r="J16" s="13">
        <v>0.25</v>
      </c>
      <c r="K16" s="13">
        <v>78</v>
      </c>
      <c r="L16" s="30"/>
      <c r="M16" s="32"/>
      <c r="O16" s="20"/>
    </row>
    <row r="17" spans="1:13" outlineLevel="2" x14ac:dyDescent="0.25">
      <c r="A17" s="25" t="s">
        <v>123</v>
      </c>
      <c r="B17" s="25" t="s">
        <v>131</v>
      </c>
      <c r="D17" s="11">
        <v>2000</v>
      </c>
      <c r="E17" s="18">
        <v>0.4</v>
      </c>
      <c r="F17" s="25">
        <v>143</v>
      </c>
      <c r="G17" s="25">
        <v>51.05</v>
      </c>
      <c r="H17" s="25">
        <v>1.2250000000000001</v>
      </c>
      <c r="I17" s="25">
        <v>0.56000000000000005</v>
      </c>
      <c r="J17" s="25">
        <v>0</v>
      </c>
      <c r="K17" s="25">
        <v>10</v>
      </c>
      <c r="L17" s="16"/>
      <c r="M17" s="28"/>
    </row>
    <row r="18" spans="1:13" outlineLevel="2" x14ac:dyDescent="0.25">
      <c r="A18" s="25" t="s">
        <v>123</v>
      </c>
      <c r="B18" s="25" t="s">
        <v>132</v>
      </c>
      <c r="D18" s="11">
        <v>2000</v>
      </c>
      <c r="E18" s="28">
        <v>6.66</v>
      </c>
      <c r="F18" s="25">
        <v>312</v>
      </c>
      <c r="G18" s="25">
        <v>56.73</v>
      </c>
      <c r="H18" s="25">
        <v>1.9</v>
      </c>
      <c r="I18" s="25">
        <v>4.13</v>
      </c>
      <c r="J18" s="25">
        <v>0.43</v>
      </c>
      <c r="K18" s="25">
        <v>54</v>
      </c>
      <c r="L18" s="16"/>
      <c r="M18" s="28"/>
    </row>
    <row r="19" spans="1:13" outlineLevel="2" x14ac:dyDescent="0.25">
      <c r="A19" s="25" t="s">
        <v>123</v>
      </c>
      <c r="B19" s="25" t="s">
        <v>129</v>
      </c>
      <c r="D19" s="11">
        <v>2000</v>
      </c>
      <c r="E19" s="28">
        <v>1.51</v>
      </c>
      <c r="F19" s="25">
        <v>293</v>
      </c>
      <c r="G19" s="25">
        <v>62.8</v>
      </c>
      <c r="H19" s="25">
        <v>1.75</v>
      </c>
      <c r="I19" s="25">
        <v>0.3</v>
      </c>
      <c r="J19" s="25">
        <v>0.1</v>
      </c>
      <c r="K19" s="25">
        <v>29</v>
      </c>
      <c r="L19" s="16"/>
      <c r="M19" s="28"/>
    </row>
    <row r="20" spans="1:13" outlineLevel="2" x14ac:dyDescent="0.25">
      <c r="A20" s="25" t="s">
        <v>123</v>
      </c>
      <c r="B20" s="25" t="s">
        <v>141</v>
      </c>
      <c r="D20" s="11">
        <v>2000</v>
      </c>
      <c r="E20" s="28">
        <v>14.52</v>
      </c>
      <c r="F20" s="25">
        <v>347</v>
      </c>
      <c r="G20" s="25">
        <v>58.21</v>
      </c>
      <c r="H20" s="25">
        <v>2.2999999999999998</v>
      </c>
      <c r="I20" s="25">
        <v>5.9</v>
      </c>
      <c r="J20" s="25">
        <v>0.04</v>
      </c>
      <c r="K20" s="25">
        <v>43</v>
      </c>
      <c r="L20" s="26"/>
      <c r="M20" s="27"/>
    </row>
    <row r="21" spans="1:13" x14ac:dyDescent="0.25">
      <c r="A21" s="25" t="s">
        <v>123</v>
      </c>
      <c r="B21" s="25" t="s">
        <v>130</v>
      </c>
      <c r="D21" s="11">
        <v>2000</v>
      </c>
      <c r="E21" s="28">
        <v>11.46</v>
      </c>
      <c r="F21" s="25">
        <v>661</v>
      </c>
      <c r="G21" s="25">
        <v>60.67</v>
      </c>
      <c r="H21" s="25">
        <v>2.6</v>
      </c>
      <c r="I21" s="25">
        <v>1.1399999999999999</v>
      </c>
      <c r="J21" s="25">
        <v>0.35</v>
      </c>
      <c r="K21" s="25">
        <v>9</v>
      </c>
      <c r="L21" s="16"/>
      <c r="M21" s="28"/>
    </row>
    <row r="22" spans="1:13" outlineLevel="1" x14ac:dyDescent="0.25">
      <c r="A22" s="25" t="s">
        <v>123</v>
      </c>
      <c r="B22" s="25" t="s">
        <v>197</v>
      </c>
      <c r="D22" s="11">
        <v>2000</v>
      </c>
      <c r="E22" s="28">
        <v>11.46</v>
      </c>
      <c r="F22" s="25">
        <v>229</v>
      </c>
      <c r="G22" s="25">
        <v>56.77</v>
      </c>
      <c r="H22" s="25">
        <v>2.72</v>
      </c>
      <c r="I22" s="25">
        <v>3.81</v>
      </c>
      <c r="J22" s="25">
        <v>1</v>
      </c>
      <c r="K22" s="25">
        <v>140</v>
      </c>
      <c r="L22" s="16"/>
      <c r="M22" s="28"/>
    </row>
    <row r="23" spans="1:13" outlineLevel="1" x14ac:dyDescent="0.25">
      <c r="A23" s="25" t="s">
        <v>123</v>
      </c>
      <c r="B23" s="25" t="s">
        <v>138</v>
      </c>
      <c r="D23" s="11">
        <v>2000</v>
      </c>
      <c r="E23" s="28">
        <v>4.79</v>
      </c>
      <c r="F23" s="25">
        <v>515</v>
      </c>
      <c r="G23" s="25">
        <v>56.89</v>
      </c>
      <c r="H23" s="25">
        <v>1.8</v>
      </c>
      <c r="I23" s="25">
        <v>0.97</v>
      </c>
      <c r="J23" s="25">
        <v>0.19</v>
      </c>
      <c r="K23" s="25">
        <v>14</v>
      </c>
      <c r="L23" s="26"/>
      <c r="M23" s="31"/>
    </row>
    <row r="24" spans="1:13" outlineLevel="1" x14ac:dyDescent="0.25">
      <c r="A24" s="25" t="s">
        <v>123</v>
      </c>
      <c r="B24" s="25" t="s">
        <v>142</v>
      </c>
      <c r="D24" s="11">
        <v>2000</v>
      </c>
      <c r="E24" s="28">
        <v>18.23</v>
      </c>
      <c r="F24" s="25">
        <v>310</v>
      </c>
      <c r="G24" s="25">
        <v>58.71</v>
      </c>
      <c r="H24" s="25">
        <v>0.37</v>
      </c>
      <c r="I24" s="25">
        <v>21.37</v>
      </c>
      <c r="J24" s="25">
        <v>0.06</v>
      </c>
      <c r="K24" s="25">
        <v>82</v>
      </c>
      <c r="L24" s="26"/>
      <c r="M24" s="27"/>
    </row>
    <row r="25" spans="1:13" outlineLevel="1" x14ac:dyDescent="0.25">
      <c r="A25" s="25" t="s">
        <v>123</v>
      </c>
      <c r="B25" s="25" t="s">
        <v>143</v>
      </c>
      <c r="D25" s="11">
        <v>2000</v>
      </c>
      <c r="E25" s="28">
        <v>6.66</v>
      </c>
      <c r="F25" s="25">
        <v>312</v>
      </c>
      <c r="G25" s="25">
        <v>58.73</v>
      </c>
      <c r="H25" s="25">
        <v>1.9</v>
      </c>
      <c r="I25" s="25">
        <v>4.13</v>
      </c>
      <c r="J25" s="25">
        <v>0.43</v>
      </c>
      <c r="K25" s="25">
        <v>54</v>
      </c>
      <c r="L25" s="26"/>
      <c r="M25" s="27"/>
    </row>
    <row r="26" spans="1:13" outlineLevel="1" x14ac:dyDescent="0.25">
      <c r="A26" s="25" t="s">
        <v>123</v>
      </c>
      <c r="B26" s="25" t="s">
        <v>135</v>
      </c>
      <c r="D26" s="11">
        <v>2000</v>
      </c>
      <c r="E26" s="28">
        <v>2.5299999999999998</v>
      </c>
      <c r="F26" s="25">
        <v>271</v>
      </c>
      <c r="G26" s="25">
        <v>61.25</v>
      </c>
      <c r="H26" s="25">
        <v>2.052</v>
      </c>
      <c r="I26" s="25">
        <v>0.79</v>
      </c>
      <c r="J26" s="25">
        <v>0.19</v>
      </c>
      <c r="K26" s="25">
        <v>31</v>
      </c>
      <c r="L26" s="16"/>
      <c r="M26" s="28"/>
    </row>
    <row r="27" spans="1:13" ht="15.75" outlineLevel="1" thickBot="1" x14ac:dyDescent="0.3">
      <c r="A27" s="25" t="s">
        <v>123</v>
      </c>
      <c r="B27" s="25" t="s">
        <v>136</v>
      </c>
      <c r="D27" s="11">
        <v>2000</v>
      </c>
      <c r="E27" s="28">
        <v>6.35</v>
      </c>
      <c r="F27" s="25">
        <v>561</v>
      </c>
      <c r="G27" s="25">
        <v>61.85</v>
      </c>
      <c r="H27" s="25">
        <v>1.96</v>
      </c>
      <c r="I27" s="25">
        <v>1.27</v>
      </c>
      <c r="J27" s="25">
        <v>0.23</v>
      </c>
      <c r="K27" s="25">
        <v>10</v>
      </c>
      <c r="L27" s="16"/>
      <c r="M27" s="28"/>
    </row>
    <row r="28" spans="1:13" ht="15.75" outlineLevel="1" thickBot="1" x14ac:dyDescent="0.3">
      <c r="A28" s="9"/>
      <c r="B28" s="9"/>
      <c r="D28" s="21" t="s">
        <v>19</v>
      </c>
      <c r="E28" s="22">
        <f>AVERAGE(Tableau25[Net Profit (%)])</f>
        <v>5.9742857142857151</v>
      </c>
      <c r="F28" s="23">
        <f>AVERAGE(Tableau25[Closed Trades])</f>
        <v>381.95238095238096</v>
      </c>
      <c r="G28" s="23">
        <f>AVERAGE(Tableau25[% Profitable])</f>
        <v>57.939047619047606</v>
      </c>
      <c r="H28" s="23">
        <f>AVERAGE(Tableau25[Profit Factor])</f>
        <v>1.6282857142857143</v>
      </c>
      <c r="I28" s="23">
        <f>AVERAGE(Tableau25[Max DrawDown])</f>
        <v>3.940952380952381</v>
      </c>
      <c r="J28" s="23">
        <f>AVERAGE(Tableau25[Avg Trade])</f>
        <v>0.23952380952380958</v>
      </c>
      <c r="K28" s="23">
        <f>AVERAGE(Tableau25[Avg Bars in Trade])</f>
        <v>39.761904761904759</v>
      </c>
      <c r="L28" s="23" t="e">
        <f>AVERAGE(Tableau25[DCA blocked (J)])</f>
        <v>#DIV/0!</v>
      </c>
      <c r="M28" s="24" t="e">
        <f>AVERAGE(Tableau25[[Blocked today ]])</f>
        <v>#DIV/0!</v>
      </c>
    </row>
    <row r="29" spans="1:13" outlineLevel="1" x14ac:dyDescent="0.25"/>
    <row r="30" spans="1:13" x14ac:dyDescent="0.25">
      <c r="I30" s="9"/>
      <c r="J30" s="9"/>
      <c r="K30" s="9"/>
      <c r="L30" s="12"/>
    </row>
    <row r="31" spans="1:13" x14ac:dyDescent="0.25">
      <c r="I31" s="9"/>
      <c r="J31" s="9"/>
      <c r="K31" s="9"/>
      <c r="L31" s="12"/>
    </row>
  </sheetData>
  <dataConsolidate/>
  <mergeCells count="1">
    <mergeCell ref="A5:M5"/>
  </mergeCells>
  <conditionalFormatting sqref="J32:J1048576 J29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{99F63916-508E-45CD-9F11-18468901E67D}</x14:id>
        </ext>
      </extLst>
    </cfRule>
  </conditionalFormatting>
  <conditionalFormatting sqref="J30:L3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{33A49C98-2FF4-4A0C-989E-E0BA0F4D8636}</x14:id>
        </ext>
      </extLst>
    </cfRule>
  </conditionalFormatting>
  <conditionalFormatting sqref="I30:I3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{FDFF39BA-16B6-4D0C-9101-815AC6C63DB0}</x14:id>
        </ext>
      </extLst>
    </cfRule>
  </conditionalFormatting>
  <conditionalFormatting sqref="I32:I1048576 I29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{363ECD6A-DBFC-46B4-A0D7-B292E227D54C}</x14:id>
        </ext>
      </extLst>
    </cfRule>
  </conditionalFormatting>
  <conditionalFormatting sqref="O7:O1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{209F7202-9E39-4CA7-B78C-56105F1E476F}</x14:id>
        </ext>
      </extLst>
    </cfRule>
  </conditionalFormatting>
  <conditionalFormatting sqref="G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{BA35C051-E13D-490F-95B7-83047704BD29}</x14:id>
        </ext>
      </extLst>
    </cfRule>
  </conditionalFormatting>
  <conditionalFormatting sqref="H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{F8ADA7AA-BC60-4020-82E1-BC9DB3A20E77}</x14:id>
        </ext>
      </extLst>
    </cfRule>
  </conditionalFormatting>
  <conditionalFormatting sqref="I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{C0D933AC-14A6-4537-BEA7-63E1A4F803E5}</x14:id>
        </ext>
      </extLst>
    </cfRule>
  </conditionalFormatting>
  <conditionalFormatting sqref="J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{9D2361A1-EE1C-4D09-8793-C19EA3360F15}</x14:id>
        </ext>
      </extLst>
    </cfRule>
  </conditionalFormatting>
  <conditionalFormatting sqref="K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{842FF4CB-147F-41B6-88A5-38436771349B}</x14:id>
        </ext>
      </extLst>
    </cfRule>
  </conditionalFormatting>
  <conditionalFormatting sqref="L6:M16 E6:F6 F7:F27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{248A10D3-B8FE-465B-83E1-C1E4AC2CCDF3}</x14:id>
        </ext>
      </extLst>
    </cfRule>
  </conditionalFormatting>
  <conditionalFormatting sqref="E7:E27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{BB2EB6A5-6AB7-418B-B4EC-2CEA3A48BD81}</x14:id>
        </ext>
      </extLst>
    </cfRule>
  </conditionalFormatting>
  <conditionalFormatting sqref="G7:G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{F27F2192-23FD-4CBA-AE45-2D4FA21D9FC9}</x14:id>
        </ext>
      </extLst>
    </cfRule>
  </conditionalFormatting>
  <conditionalFormatting sqref="H6:H27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{A7A911DE-8519-46A4-A3C4-717DE188D04C}</x14:id>
        </ext>
      </extLst>
    </cfRule>
  </conditionalFormatting>
  <conditionalFormatting sqref="I6:I27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{040A6E9E-0232-4F4E-87B3-6360FD268CB4}</x14:id>
        </ext>
      </extLst>
    </cfRule>
  </conditionalFormatting>
  <conditionalFormatting sqref="J7:J27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{CF1D6362-B6EB-4FF8-A4A9-F98AF2F93448}</x14:id>
        </ext>
      </extLst>
    </cfRule>
  </conditionalFormatting>
  <conditionalFormatting sqref="K6:K27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{8FBCBD73-3957-41E7-A4C6-1413226F3D58}</x14:id>
        </ext>
      </extLst>
    </cfRule>
  </conditionalFormatting>
  <conditionalFormatting sqref="L7:L27">
    <cfRule type="dataBar" priority="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{2E230540-D05F-4565-950E-DB843F2920F8}</x14:id>
        </ext>
      </extLs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63916-508E-45CD-9F11-18468901E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J32:J1048576 J29</xm:sqref>
        </x14:conditionalFormatting>
        <x14:conditionalFormatting xmlns:xm="http://schemas.microsoft.com/office/excel/2006/main">
          <x14:cfRule type="dataBar" id="{33A49C98-2FF4-4A0C-989E-E0BA0F4D86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J30:L31</xm:sqref>
        </x14:conditionalFormatting>
        <x14:conditionalFormatting xmlns:xm="http://schemas.microsoft.com/office/excel/2006/main">
          <x14:cfRule type="dataBar" id="{FDFF39BA-16B6-4D0C-9101-815AC6C63D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I30:I31</xm:sqref>
        </x14:conditionalFormatting>
        <x14:conditionalFormatting xmlns:xm="http://schemas.microsoft.com/office/excel/2006/main">
          <x14:cfRule type="dataBar" id="{363ECD6A-DBFC-46B4-A0D7-B292E227D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I32:I1048576 I29</xm:sqref>
        </x14:conditionalFormatting>
        <x14:conditionalFormatting xmlns:xm="http://schemas.microsoft.com/office/excel/2006/main">
          <x14:cfRule type="dataBar" id="{209F7202-9E39-4CA7-B78C-56105F1E4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O7:O16</xm:sqref>
        </x14:conditionalFormatting>
        <x14:conditionalFormatting xmlns:xm="http://schemas.microsoft.com/office/excel/2006/main">
          <x14:cfRule type="dataBar" id="{BA35C051-E13D-490F-95B7-83047704B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F8ADA7AA-BC60-4020-82E1-BC9DB3A20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C0D933AC-14A6-4537-BEA7-63E1A4F803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9D2361A1-EE1C-4D09-8793-C19EA3360F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842FF4CB-147F-41B6-88A5-3843677134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248A10D3-B8FE-465B-83E1-C1E4AC2CC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L6:M16 E6:F6 F7:F27</xm:sqref>
        </x14:conditionalFormatting>
        <x14:conditionalFormatting xmlns:xm="http://schemas.microsoft.com/office/excel/2006/main">
          <x14:cfRule type="dataBar" id="{BB2EB6A5-6AB7-418B-B4EC-2CEA3A48B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E7:E27</xm:sqref>
        </x14:conditionalFormatting>
        <x14:conditionalFormatting xmlns:xm="http://schemas.microsoft.com/office/excel/2006/main">
          <x14:cfRule type="dataBar" id="{F27F2192-23FD-4CBA-AE45-2D4FA21D9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G7:G27</xm:sqref>
        </x14:conditionalFormatting>
        <x14:conditionalFormatting xmlns:xm="http://schemas.microsoft.com/office/excel/2006/main">
          <x14:cfRule type="dataBar" id="{A7A911DE-8519-46A4-A3C4-717DE188D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H6:H27</xm:sqref>
        </x14:conditionalFormatting>
        <x14:conditionalFormatting xmlns:xm="http://schemas.microsoft.com/office/excel/2006/main">
          <x14:cfRule type="dataBar" id="{040A6E9E-0232-4F4E-87B3-6360FD268C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I6:I27</xm:sqref>
        </x14:conditionalFormatting>
        <x14:conditionalFormatting xmlns:xm="http://schemas.microsoft.com/office/excel/2006/main">
          <x14:cfRule type="dataBar" id="{CF1D6362-B6EB-4FF8-A4A9-F98AF2F93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J7:J27</xm:sqref>
        </x14:conditionalFormatting>
        <x14:conditionalFormatting xmlns:xm="http://schemas.microsoft.com/office/excel/2006/main">
          <x14:cfRule type="dataBar" id="{8FBCBD73-3957-41E7-A4C6-1413226F3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K6:K27</xm:sqref>
        </x14:conditionalFormatting>
        <x14:conditionalFormatting xmlns:xm="http://schemas.microsoft.com/office/excel/2006/main">
          <x14:cfRule type="dataBar" id="{2E230540-D05F-4565-950E-DB843F2920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L7:L27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25" sqref="E25"/>
    </sheetView>
  </sheetViews>
  <sheetFormatPr baseColWidth="10" defaultRowHeight="15" x14ac:dyDescent="0.25"/>
  <cols>
    <col min="1" max="1" width="14.85546875" customWidth="1"/>
    <col min="2" max="2" width="22.140625" bestFit="1" customWidth="1"/>
    <col min="3" max="3" width="15.85546875" bestFit="1" customWidth="1"/>
    <col min="4" max="4" width="16.7109375" bestFit="1" customWidth="1"/>
    <col min="5" max="5" width="24.5703125" bestFit="1" customWidth="1"/>
    <col min="7" max="7" width="17.5703125" customWidth="1"/>
    <col min="8" max="10" width="15.140625" customWidth="1"/>
  </cols>
  <sheetData>
    <row r="1" spans="1:10" x14ac:dyDescent="0.25">
      <c r="A1" s="34" t="s">
        <v>0</v>
      </c>
      <c r="B1" s="34"/>
      <c r="C1" s="34" t="s">
        <v>7</v>
      </c>
      <c r="D1" s="34"/>
      <c r="E1" s="34"/>
    </row>
    <row r="2" spans="1:10" x14ac:dyDescent="0.25">
      <c r="A2" s="5" t="s">
        <v>5</v>
      </c>
      <c r="B2" s="5" t="s">
        <v>1</v>
      </c>
      <c r="C2" s="5" t="s">
        <v>6</v>
      </c>
    </row>
    <row r="3" spans="1:10" x14ac:dyDescent="0.25">
      <c r="A3" s="5">
        <v>3</v>
      </c>
      <c r="B3" s="5">
        <v>0.3</v>
      </c>
      <c r="C3" s="5">
        <v>4.2</v>
      </c>
    </row>
    <row r="4" spans="1:10" x14ac:dyDescent="0.25">
      <c r="A4" s="5">
        <v>3</v>
      </c>
      <c r="B4" s="5">
        <v>0.4</v>
      </c>
      <c r="C4" s="5">
        <v>7.88</v>
      </c>
      <c r="H4" s="1"/>
      <c r="I4" s="1" t="s">
        <v>8</v>
      </c>
      <c r="J4" s="1"/>
    </row>
    <row r="5" spans="1:10" x14ac:dyDescent="0.25">
      <c r="A5" s="5">
        <v>3</v>
      </c>
      <c r="B5" s="5">
        <v>0.5</v>
      </c>
      <c r="C5" s="5">
        <v>8.07</v>
      </c>
      <c r="G5" s="3" t="s">
        <v>11</v>
      </c>
      <c r="H5" t="s">
        <v>9</v>
      </c>
      <c r="I5" t="s">
        <v>10</v>
      </c>
    </row>
    <row r="6" spans="1:10" x14ac:dyDescent="0.25">
      <c r="A6" s="5">
        <v>3</v>
      </c>
      <c r="B6" s="5">
        <v>0.6</v>
      </c>
      <c r="C6" s="5">
        <v>5.26</v>
      </c>
      <c r="G6" s="4">
        <v>24</v>
      </c>
      <c r="H6">
        <v>5</v>
      </c>
      <c r="I6">
        <f>G6*60/Tableau3[[#This Row],[base 5min]]</f>
        <v>288</v>
      </c>
    </row>
    <row r="7" spans="1:10" x14ac:dyDescent="0.25">
      <c r="A7" s="5">
        <v>3</v>
      </c>
      <c r="B7" s="5">
        <v>0.7</v>
      </c>
      <c r="C7" s="5">
        <v>5.23</v>
      </c>
      <c r="G7" s="4">
        <v>12</v>
      </c>
      <c r="H7">
        <v>5</v>
      </c>
      <c r="I7">
        <f>G7*60/Tableau3[[#This Row],[base 5min]]</f>
        <v>144</v>
      </c>
    </row>
    <row r="8" spans="1:10" x14ac:dyDescent="0.25">
      <c r="A8" s="5">
        <v>6</v>
      </c>
      <c r="B8" s="5">
        <v>0.4</v>
      </c>
      <c r="C8" s="5">
        <v>7.88</v>
      </c>
      <c r="G8" s="4">
        <v>6</v>
      </c>
      <c r="H8">
        <v>5</v>
      </c>
      <c r="I8">
        <f>G8*60/Tableau3[[#This Row],[base 5min]]</f>
        <v>72</v>
      </c>
    </row>
    <row r="9" spans="1:10" x14ac:dyDescent="0.25">
      <c r="A9" s="5">
        <v>6</v>
      </c>
      <c r="B9" s="5">
        <v>0.5</v>
      </c>
      <c r="C9" s="5">
        <v>8.07</v>
      </c>
      <c r="G9" s="4">
        <v>4</v>
      </c>
      <c r="H9">
        <v>5</v>
      </c>
      <c r="I9">
        <f>G9*60/Tableau3[[#This Row],[base 5min]]</f>
        <v>48</v>
      </c>
    </row>
    <row r="10" spans="1:10" x14ac:dyDescent="0.25">
      <c r="A10" s="5">
        <v>6</v>
      </c>
      <c r="B10" s="5">
        <v>0.6</v>
      </c>
      <c r="C10" s="5">
        <v>5.26</v>
      </c>
      <c r="G10" s="4">
        <v>2</v>
      </c>
      <c r="H10">
        <v>5</v>
      </c>
      <c r="I10">
        <f>G10*60/Tableau3[[#This Row],[base 5min]]</f>
        <v>24</v>
      </c>
    </row>
    <row r="11" spans="1:10" x14ac:dyDescent="0.25">
      <c r="A11" s="5">
        <v>6</v>
      </c>
      <c r="B11" s="5">
        <v>0.7</v>
      </c>
      <c r="C11" s="5">
        <v>5.23</v>
      </c>
      <c r="G11" s="4">
        <v>1</v>
      </c>
      <c r="H11">
        <v>5</v>
      </c>
      <c r="I11">
        <f>G11*60/Tableau3[[#This Row],[base 5min]]</f>
        <v>12</v>
      </c>
    </row>
    <row r="12" spans="1:10" x14ac:dyDescent="0.25">
      <c r="A12" s="5">
        <v>6</v>
      </c>
      <c r="B12" s="5">
        <v>1</v>
      </c>
      <c r="C12" s="5">
        <v>5.45</v>
      </c>
      <c r="G12" s="4">
        <v>0.5</v>
      </c>
      <c r="H12">
        <v>5</v>
      </c>
      <c r="I12">
        <f>G12*60/Tableau3[[#This Row],[base 5min]]</f>
        <v>6</v>
      </c>
    </row>
    <row r="13" spans="1:10" x14ac:dyDescent="0.25">
      <c r="A13" s="5">
        <v>6</v>
      </c>
      <c r="B13" s="5">
        <v>1.5</v>
      </c>
      <c r="C13" s="5">
        <v>5.23</v>
      </c>
      <c r="G13" s="4">
        <v>0.25</v>
      </c>
      <c r="H13">
        <v>5</v>
      </c>
      <c r="I13">
        <f>G13*60/Tableau3[[#This Row],[base 5min]]</f>
        <v>3</v>
      </c>
    </row>
    <row r="14" spans="1:10" x14ac:dyDescent="0.25">
      <c r="A14" s="5">
        <v>6</v>
      </c>
      <c r="B14" s="5">
        <v>2</v>
      </c>
      <c r="C14" s="5">
        <v>5.28</v>
      </c>
      <c r="G14" s="2"/>
    </row>
    <row r="15" spans="1:10" x14ac:dyDescent="0.25">
      <c r="A15" s="5">
        <v>12</v>
      </c>
      <c r="B15" s="5"/>
      <c r="C15" s="5"/>
    </row>
    <row r="16" spans="1:10" x14ac:dyDescent="0.25">
      <c r="A16" s="5">
        <v>12</v>
      </c>
      <c r="B16" s="5"/>
      <c r="C16" s="5"/>
    </row>
    <row r="17" spans="1:8" x14ac:dyDescent="0.25">
      <c r="A17" s="5">
        <v>12</v>
      </c>
      <c r="B17" s="5"/>
      <c r="C17" s="5"/>
    </row>
    <row r="18" spans="1:8" x14ac:dyDescent="0.25">
      <c r="A18" s="5">
        <v>12</v>
      </c>
      <c r="B18" s="5"/>
      <c r="C18" s="5"/>
    </row>
    <row r="19" spans="1:8" x14ac:dyDescent="0.25">
      <c r="A19" s="5">
        <v>24</v>
      </c>
      <c r="B19" s="5"/>
      <c r="C19" s="5"/>
    </row>
    <row r="20" spans="1:8" x14ac:dyDescent="0.25">
      <c r="A20" s="5">
        <v>24</v>
      </c>
      <c r="B20" s="5"/>
      <c r="C20" s="5"/>
    </row>
    <row r="21" spans="1:8" x14ac:dyDescent="0.25">
      <c r="A21" s="5">
        <v>24</v>
      </c>
      <c r="B21" s="5"/>
      <c r="C21" s="5"/>
    </row>
    <row r="22" spans="1:8" x14ac:dyDescent="0.25">
      <c r="A22" s="5">
        <v>24</v>
      </c>
      <c r="B22" s="5"/>
      <c r="C22" s="5"/>
    </row>
    <row r="23" spans="1:8" x14ac:dyDescent="0.25">
      <c r="A23" s="5">
        <v>48</v>
      </c>
      <c r="B23" s="5">
        <v>2</v>
      </c>
      <c r="C23" s="5">
        <v>5.68</v>
      </c>
    </row>
    <row r="24" spans="1:8" x14ac:dyDescent="0.25">
      <c r="A24" s="5">
        <v>48</v>
      </c>
      <c r="B24" s="5">
        <v>3</v>
      </c>
      <c r="C24" s="5">
        <v>6</v>
      </c>
      <c r="H24" t="s">
        <v>2</v>
      </c>
    </row>
    <row r="25" spans="1:8" x14ac:dyDescent="0.25">
      <c r="A25" s="5">
        <v>48</v>
      </c>
      <c r="B25" s="5">
        <v>4</v>
      </c>
      <c r="C25" s="5">
        <v>6.12</v>
      </c>
      <c r="H25" t="s">
        <v>3</v>
      </c>
    </row>
    <row r="26" spans="1:8" x14ac:dyDescent="0.25">
      <c r="A26" s="5">
        <v>48</v>
      </c>
      <c r="B26" s="5">
        <v>5</v>
      </c>
      <c r="C26" s="5">
        <v>6.41</v>
      </c>
      <c r="H26" t="s">
        <v>4</v>
      </c>
    </row>
    <row r="27" spans="1:8" x14ac:dyDescent="0.25">
      <c r="A27" s="5">
        <v>48</v>
      </c>
      <c r="B27" s="5">
        <v>6</v>
      </c>
      <c r="C27" s="5">
        <v>3.44</v>
      </c>
    </row>
    <row r="28" spans="1:8" x14ac:dyDescent="0.25">
      <c r="A28" s="5">
        <v>72</v>
      </c>
      <c r="B28" s="5"/>
      <c r="C28" s="5"/>
    </row>
    <row r="29" spans="1:8" x14ac:dyDescent="0.25">
      <c r="A29" s="5">
        <v>72</v>
      </c>
      <c r="B29" s="5"/>
      <c r="C29" s="5"/>
    </row>
    <row r="30" spans="1:8" x14ac:dyDescent="0.25">
      <c r="A30" s="5">
        <v>72</v>
      </c>
      <c r="B30" s="5"/>
      <c r="C30" s="5"/>
    </row>
    <row r="31" spans="1:8" x14ac:dyDescent="0.25">
      <c r="A31" s="5">
        <v>72</v>
      </c>
      <c r="B31" s="5"/>
      <c r="C31" s="5"/>
    </row>
    <row r="32" spans="1:8" x14ac:dyDescent="0.25">
      <c r="A32" s="5">
        <v>144</v>
      </c>
      <c r="B32" s="5"/>
      <c r="C32" s="5"/>
    </row>
    <row r="33" spans="1:3" x14ac:dyDescent="0.25">
      <c r="A33" s="5">
        <v>144</v>
      </c>
      <c r="B33" s="5"/>
      <c r="C33" s="5"/>
    </row>
    <row r="34" spans="1:3" x14ac:dyDescent="0.25">
      <c r="A34" s="5">
        <v>144</v>
      </c>
      <c r="B34" s="5"/>
      <c r="C34" s="5"/>
    </row>
    <row r="35" spans="1:3" x14ac:dyDescent="0.25">
      <c r="A35" s="5">
        <v>144</v>
      </c>
      <c r="B35" s="5"/>
      <c r="C35" s="5"/>
    </row>
    <row r="36" spans="1:3" x14ac:dyDescent="0.25">
      <c r="A36" s="5">
        <v>288</v>
      </c>
      <c r="B36" s="5"/>
      <c r="C36" s="5"/>
    </row>
    <row r="37" spans="1:3" x14ac:dyDescent="0.25">
      <c r="A37" s="5">
        <v>288</v>
      </c>
      <c r="B37" s="5"/>
      <c r="C37" s="5"/>
    </row>
    <row r="38" spans="1:3" x14ac:dyDescent="0.25">
      <c r="A38" s="5">
        <v>288</v>
      </c>
      <c r="B38" s="5"/>
      <c r="C38" s="5"/>
    </row>
    <row r="39" spans="1:3" x14ac:dyDescent="0.25">
      <c r="A39" s="5">
        <v>288</v>
      </c>
      <c r="B39" s="5"/>
      <c r="C39" s="5"/>
    </row>
  </sheetData>
  <mergeCells count="2">
    <mergeCell ref="A1:B1"/>
    <mergeCell ref="C1:E1"/>
  </mergeCells>
  <conditionalFormatting sqref="C2:E2 C30 D3:E17 C18: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{98A27EC0-EECD-4297-9A79-F4EA066AAADA}</x14:id>
        </ext>
      </extLst>
    </cfRule>
  </conditionalFormatting>
  <conditionalFormatting sqref="C9:C39 C3:C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{CB7BE345-5768-45F5-B9A8-35B81CF87AA6}</x14:id>
        </ext>
      </extLst>
    </cfRule>
  </conditionalFormatting>
  <conditionalFormatting sqref="C3:C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{5A3CDE0F-F893-499D-A3EA-D61FC1A4111F}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27EC0-EECD-4297-9A79-F4EA066AA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C2:E2 C30 D3:E17 C18:C27</xm:sqref>
        </x14:conditionalFormatting>
        <x14:conditionalFormatting xmlns:xm="http://schemas.microsoft.com/office/excel/2006/main">
          <x14:cfRule type="dataBar" id="{CB7BE345-5768-45F5-B9A8-35B81CF87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C9:C39 C3:C6</xm:sqref>
        </x14:conditionalFormatting>
        <x14:conditionalFormatting xmlns:xm="http://schemas.microsoft.com/office/excel/2006/main">
          <x14:cfRule type="dataBar" id="{5A3CDE0F-F893-499D-A3EA-D61FC1A41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workbookViewId="0">
      <selection activeCell="H16" sqref="H16"/>
    </sheetView>
  </sheetViews>
  <sheetFormatPr baseColWidth="10"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37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155</v>
      </c>
    </row>
    <row r="26" spans="1:1" x14ac:dyDescent="0.25">
      <c r="A26" t="s">
        <v>156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157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158</v>
      </c>
    </row>
    <row r="35" spans="1:1" x14ac:dyDescent="0.25">
      <c r="A35" t="s">
        <v>159</v>
      </c>
    </row>
    <row r="36" spans="1:1" x14ac:dyDescent="0.25">
      <c r="A36" t="s">
        <v>50</v>
      </c>
    </row>
    <row r="37" spans="1:1" x14ac:dyDescent="0.25">
      <c r="A37" t="s">
        <v>160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161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162</v>
      </c>
    </row>
    <row r="49" spans="1:1" x14ac:dyDescent="0.25">
      <c r="A49" t="s">
        <v>163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164</v>
      </c>
    </row>
    <row r="61" spans="1:1" x14ac:dyDescent="0.25">
      <c r="A61" t="s">
        <v>70</v>
      </c>
    </row>
    <row r="62" spans="1:1" x14ac:dyDescent="0.25">
      <c r="A62" t="s">
        <v>165</v>
      </c>
    </row>
    <row r="63" spans="1:1" x14ac:dyDescent="0.25">
      <c r="A63" t="s">
        <v>166</v>
      </c>
    </row>
    <row r="64" spans="1:1" x14ac:dyDescent="0.25">
      <c r="A64" t="s">
        <v>167</v>
      </c>
    </row>
    <row r="65" spans="1:1" x14ac:dyDescent="0.25">
      <c r="A65" t="s">
        <v>168</v>
      </c>
    </row>
    <row r="66" spans="1:1" x14ac:dyDescent="0.25">
      <c r="A66" t="s">
        <v>169</v>
      </c>
    </row>
    <row r="67" spans="1:1" x14ac:dyDescent="0.25">
      <c r="A67" t="s">
        <v>170</v>
      </c>
    </row>
    <row r="68" spans="1:1" x14ac:dyDescent="0.25">
      <c r="A68" t="s">
        <v>171</v>
      </c>
    </row>
    <row r="69" spans="1:1" x14ac:dyDescent="0.25">
      <c r="A69" t="s">
        <v>172</v>
      </c>
    </row>
    <row r="70" spans="1:1" x14ac:dyDescent="0.25">
      <c r="A70" t="s">
        <v>173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174</v>
      </c>
    </row>
    <row r="80" spans="1:1" x14ac:dyDescent="0.25">
      <c r="A80" t="s">
        <v>79</v>
      </c>
    </row>
    <row r="81" spans="1:1" x14ac:dyDescent="0.25">
      <c r="A81" t="s">
        <v>175</v>
      </c>
    </row>
    <row r="82" spans="1:1" x14ac:dyDescent="0.25">
      <c r="A82" t="s">
        <v>176</v>
      </c>
    </row>
    <row r="83" spans="1:1" x14ac:dyDescent="0.25">
      <c r="A83" t="s">
        <v>177</v>
      </c>
    </row>
    <row r="84" spans="1:1" x14ac:dyDescent="0.25">
      <c r="A84" t="s">
        <v>178</v>
      </c>
    </row>
    <row r="85" spans="1:1" x14ac:dyDescent="0.25">
      <c r="A85" t="s">
        <v>179</v>
      </c>
    </row>
    <row r="86" spans="1:1" x14ac:dyDescent="0.25">
      <c r="A86" t="s">
        <v>180</v>
      </c>
    </row>
    <row r="87" spans="1:1" x14ac:dyDescent="0.25">
      <c r="A87" t="s">
        <v>181</v>
      </c>
    </row>
    <row r="88" spans="1:1" x14ac:dyDescent="0.25">
      <c r="A88" t="s">
        <v>182</v>
      </c>
    </row>
    <row r="89" spans="1:1" x14ac:dyDescent="0.25">
      <c r="A89" t="s">
        <v>183</v>
      </c>
    </row>
    <row r="90" spans="1:1" x14ac:dyDescent="0.25">
      <c r="A90" t="s">
        <v>184</v>
      </c>
    </row>
    <row r="91" spans="1:1" x14ac:dyDescent="0.25">
      <c r="A91" t="s">
        <v>185</v>
      </c>
    </row>
    <row r="92" spans="1:1" x14ac:dyDescent="0.25">
      <c r="A92" t="s">
        <v>80</v>
      </c>
    </row>
    <row r="93" spans="1:1" x14ac:dyDescent="0.25">
      <c r="A93" t="s">
        <v>186</v>
      </c>
    </row>
    <row r="94" spans="1:1" x14ac:dyDescent="0.25">
      <c r="A94" t="s">
        <v>187</v>
      </c>
    </row>
    <row r="95" spans="1:1" x14ac:dyDescent="0.25">
      <c r="A95" t="s">
        <v>188</v>
      </c>
    </row>
    <row r="96" spans="1:1" x14ac:dyDescent="0.25">
      <c r="A96" t="s">
        <v>189</v>
      </c>
    </row>
    <row r="97" spans="1:1" x14ac:dyDescent="0.25">
      <c r="A97" t="s">
        <v>190</v>
      </c>
    </row>
    <row r="98" spans="1:1" x14ac:dyDescent="0.25">
      <c r="A98" t="s">
        <v>81</v>
      </c>
    </row>
    <row r="99" spans="1:1" x14ac:dyDescent="0.25">
      <c r="A99" t="s">
        <v>82</v>
      </c>
    </row>
    <row r="100" spans="1:1" x14ac:dyDescent="0.25">
      <c r="A100" t="s">
        <v>83</v>
      </c>
    </row>
    <row r="101" spans="1:1" x14ac:dyDescent="0.25">
      <c r="A101" t="s">
        <v>84</v>
      </c>
    </row>
    <row r="102" spans="1:1" x14ac:dyDescent="0.25">
      <c r="A102" t="s">
        <v>85</v>
      </c>
    </row>
    <row r="103" spans="1:1" x14ac:dyDescent="0.25">
      <c r="A103" t="s">
        <v>86</v>
      </c>
    </row>
    <row r="104" spans="1:1" x14ac:dyDescent="0.25">
      <c r="A104" t="s">
        <v>191</v>
      </c>
    </row>
    <row r="105" spans="1:1" x14ac:dyDescent="0.25">
      <c r="A105" t="s">
        <v>87</v>
      </c>
    </row>
    <row r="106" spans="1:1" x14ac:dyDescent="0.25">
      <c r="A106" t="s">
        <v>192</v>
      </c>
    </row>
    <row r="107" spans="1:1" x14ac:dyDescent="0.25">
      <c r="A107" t="s">
        <v>88</v>
      </c>
    </row>
    <row r="108" spans="1:1" x14ac:dyDescent="0.25">
      <c r="A108" t="s">
        <v>89</v>
      </c>
    </row>
    <row r="109" spans="1:1" x14ac:dyDescent="0.25">
      <c r="A109" t="s">
        <v>90</v>
      </c>
    </row>
    <row r="110" spans="1:1" x14ac:dyDescent="0.25">
      <c r="A110" t="s">
        <v>91</v>
      </c>
    </row>
    <row r="111" spans="1:1" x14ac:dyDescent="0.25">
      <c r="A111" t="s">
        <v>92</v>
      </c>
    </row>
    <row r="112" spans="1:1" x14ac:dyDescent="0.25">
      <c r="A112" t="s">
        <v>93</v>
      </c>
    </row>
    <row r="113" spans="1:1" x14ac:dyDescent="0.25">
      <c r="A113" t="s">
        <v>94</v>
      </c>
    </row>
    <row r="114" spans="1:1" x14ac:dyDescent="0.25">
      <c r="A114" t="s">
        <v>95</v>
      </c>
    </row>
    <row r="115" spans="1:1" x14ac:dyDescent="0.25">
      <c r="A115" t="s">
        <v>193</v>
      </c>
    </row>
    <row r="116" spans="1:1" x14ac:dyDescent="0.25">
      <c r="A116" t="s">
        <v>194</v>
      </c>
    </row>
    <row r="117" spans="1:1" x14ac:dyDescent="0.25">
      <c r="A117" t="s">
        <v>195</v>
      </c>
    </row>
    <row r="118" spans="1:1" x14ac:dyDescent="0.25">
      <c r="A118" t="s">
        <v>96</v>
      </c>
    </row>
    <row r="119" spans="1:1" x14ac:dyDescent="0.25">
      <c r="A119" t="s">
        <v>196</v>
      </c>
    </row>
    <row r="120" spans="1:1" x14ac:dyDescent="0.25">
      <c r="A120" t="s">
        <v>97</v>
      </c>
    </row>
    <row r="121" spans="1:1" x14ac:dyDescent="0.25">
      <c r="A121" t="s">
        <v>98</v>
      </c>
    </row>
    <row r="122" spans="1:1" x14ac:dyDescent="0.25">
      <c r="A122" t="s">
        <v>99</v>
      </c>
    </row>
    <row r="123" spans="1:1" x14ac:dyDescent="0.25">
      <c r="A123" t="s">
        <v>100</v>
      </c>
    </row>
    <row r="124" spans="1:1" x14ac:dyDescent="0.25">
      <c r="A124" t="s">
        <v>101</v>
      </c>
    </row>
    <row r="125" spans="1:1" x14ac:dyDescent="0.25">
      <c r="A125" t="s">
        <v>102</v>
      </c>
    </row>
    <row r="126" spans="1:1" x14ac:dyDescent="0.25">
      <c r="A126" t="s">
        <v>103</v>
      </c>
    </row>
    <row r="127" spans="1:1" x14ac:dyDescent="0.25">
      <c r="A127" t="s">
        <v>104</v>
      </c>
    </row>
    <row r="128" spans="1:1" x14ac:dyDescent="0.25">
      <c r="A128" t="s">
        <v>105</v>
      </c>
    </row>
    <row r="129" spans="1:1" x14ac:dyDescent="0.25">
      <c r="A129" t="s">
        <v>106</v>
      </c>
    </row>
    <row r="130" spans="1:1" x14ac:dyDescent="0.25">
      <c r="A130" t="s">
        <v>107</v>
      </c>
    </row>
    <row r="131" spans="1:1" x14ac:dyDescent="0.25">
      <c r="A131" t="s">
        <v>108</v>
      </c>
    </row>
    <row r="132" spans="1:1" x14ac:dyDescent="0.25">
      <c r="A132" t="s">
        <v>109</v>
      </c>
    </row>
    <row r="133" spans="1:1" x14ac:dyDescent="0.25">
      <c r="A133" t="s">
        <v>110</v>
      </c>
    </row>
    <row r="134" spans="1:1" x14ac:dyDescent="0.25">
      <c r="A134" t="s">
        <v>111</v>
      </c>
    </row>
    <row r="135" spans="1:1" x14ac:dyDescent="0.25">
      <c r="A135" t="s">
        <v>112</v>
      </c>
    </row>
    <row r="136" spans="1:1" x14ac:dyDescent="0.25">
      <c r="A136" t="s">
        <v>113</v>
      </c>
    </row>
    <row r="137" spans="1:1" x14ac:dyDescent="0.25">
      <c r="A137" t="s">
        <v>114</v>
      </c>
    </row>
    <row r="138" spans="1:1" x14ac:dyDescent="0.25">
      <c r="A138" t="s">
        <v>115</v>
      </c>
    </row>
    <row r="139" spans="1:1" x14ac:dyDescent="0.25">
      <c r="A139" t="s">
        <v>116</v>
      </c>
    </row>
    <row r="140" spans="1:1" x14ac:dyDescent="0.25">
      <c r="A140" t="s">
        <v>117</v>
      </c>
    </row>
    <row r="141" spans="1:1" x14ac:dyDescent="0.25">
      <c r="A141" t="s">
        <v>118</v>
      </c>
    </row>
    <row r="142" spans="1:1" x14ac:dyDescent="0.25">
      <c r="A142" t="s">
        <v>119</v>
      </c>
    </row>
    <row r="143" spans="1:1" x14ac:dyDescent="0.25">
      <c r="A143" t="s">
        <v>120</v>
      </c>
    </row>
    <row r="144" spans="1:1" x14ac:dyDescent="0.25">
      <c r="A14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</vt:lpstr>
      <vt:lpstr>Test Trigger drop</vt:lpstr>
      <vt:lpstr>v5.0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2018-07-18T18:06:18Z</dcterms:modified>
</cp:coreProperties>
</file>