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-north-star\"/>
    </mc:Choice>
  </mc:AlternateContent>
  <xr:revisionPtr revIDLastSave="0" documentId="10_ncr:8100000_{A0F6C074-F049-46DB-8F9D-D75BBDC74074}" xr6:coauthVersionLast="34" xr6:coauthVersionMax="34" xr10:uidLastSave="{00000000-0000-0000-0000-000000000000}"/>
  <bookViews>
    <workbookView xWindow="0" yWindow="435" windowWidth="25605" windowHeight="15555" xr2:uid="{00000000-000D-0000-FFFF-FFFF00000000}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E29" i="2" l="1"/>
  <c r="E27" i="2"/>
  <c r="E28" i="2"/>
  <c r="E26" i="2"/>
  <c r="G13" i="2" l="1"/>
  <c r="E13" i="2"/>
  <c r="AA4" i="2" l="1"/>
  <c r="G8" i="2"/>
  <c r="I21" i="2" l="1"/>
  <c r="I20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10" i="2"/>
  <c r="F16" i="2"/>
  <c r="G20" i="2" l="1"/>
  <c r="G21" i="2" s="1"/>
  <c r="F17" i="2"/>
  <c r="F19" i="2" l="1"/>
  <c r="F18" i="2"/>
  <c r="E20" i="2" l="1"/>
  <c r="E23" i="2" s="1"/>
  <c r="G9" i="2"/>
  <c r="G23" i="2" l="1"/>
  <c r="G24" i="2" s="1"/>
  <c r="E21" i="2"/>
  <c r="E24" i="2" l="1"/>
</calcChain>
</file>

<file path=xl/sharedStrings.xml><?xml version="1.0" encoding="utf-8"?>
<sst xmlns="http://schemas.openxmlformats.org/spreadsheetml/2006/main" count="34" uniqueCount="33">
  <si>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</si>
  <si>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</si>
  <si>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</si>
  <si>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</si>
  <si>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</si>
  <si>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</si>
  <si>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</si>
  <si>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</si>
  <si>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</si>
  <si>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</si>
  <si>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</si>
  <si>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</si>
  <si>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</si>
  <si>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</si>
  <si>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</si>
  <si>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</si>
  <si>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</si>
  <si>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</si>
  <si>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</si>
  <si>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</si>
  <si>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</si>
  <si>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</si>
  <si>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</si>
  <si>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</si>
  <si>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t>**See the configuration instructions for a picture of where to make the above changes</t>
  </si>
  <si>
    <t>Keep Balance Percentage</t>
  </si>
  <si>
    <t>Cost and Pairs Calculator for The North Star 3.0</t>
  </si>
  <si>
    <t>Lower Risk Profile</t>
  </si>
  <si>
    <t>Higher Risk Profile</t>
  </si>
  <si>
    <t>(Default Global, Uptrend, PAIRS, etc.)</t>
  </si>
  <si>
    <t>(Downtrend, Warning, Critical, etc.)</t>
  </si>
  <si>
    <r>
      <t xml:space="preserve">DCA Estimates (change DCA quantities on the right to adjust risk profile):
</t>
    </r>
    <r>
      <rPr>
        <b/>
        <i/>
        <sz val="10"/>
        <color theme="0"/>
        <rFont val="Arial"/>
        <family val="2"/>
      </rPr>
      <t>Does not take into consideration activiation of "Knockout Punch"</t>
    </r>
  </si>
  <si>
    <r>
      <t xml:space="preserve">Values for </t>
    </r>
    <r>
      <rPr>
        <b/>
        <i/>
        <sz val="10"/>
        <color theme="0"/>
        <rFont val="Arial"/>
        <family val="2"/>
      </rPr>
      <t>PAIRS.properties</t>
    </r>
    <r>
      <rPr>
        <b/>
        <sz val="10"/>
        <color theme="0"/>
        <rFont val="Arial"/>
        <family val="2"/>
      </rPr>
      <t xml:space="preserve"> and </t>
    </r>
    <r>
      <rPr>
        <b/>
        <i/>
        <sz val="10"/>
        <color theme="0"/>
        <rFont val="Arial"/>
        <family val="2"/>
      </rPr>
      <t>settings.analyzer.json</t>
    </r>
    <r>
      <rPr>
        <b/>
        <sz val="10"/>
        <color theme="0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</si>
</sst>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2" fillId="4" borderId="24" xfId="0" applyFont="1" applyFill="1" applyBorder="1" applyAlignment="1"/>
    <xf numFmtId="0" fontId="2" fillId="2" borderId="18" xfId="0" applyFont="1" applyFill="1" applyBorder="1" applyAlignment="1"/>
    <xf numFmtId="0" fontId="3" fillId="0" borderId="0" xfId="0" applyFont="1" applyAlignment="1"/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/>
    </xf>
    <xf numFmtId="0" fontId="5" fillId="8" borderId="16" xfId="0" applyFont="1" applyFill="1" applyBorder="1" applyAlignment="1">
      <alignment horizontal="left"/>
    </xf>
    <xf numFmtId="0" fontId="5" fillId="8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6" borderId="29" xfId="0" applyFont="1" applyFill="1" applyBorder="1" applyAlignment="1"/>
    <xf numFmtId="0" fontId="3" fillId="6" borderId="5" xfId="0" applyFont="1" applyFill="1" applyBorder="1" applyAlignment="1"/>
    <xf numFmtId="0" fontId="2" fillId="2" borderId="5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2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2" fillId="2" borderId="20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3" fillId="6" borderId="3" xfId="0" applyFont="1" applyFill="1" applyBorder="1" applyAlignment="1"/>
    <xf numFmtId="0" fontId="2" fillId="4" borderId="20" xfId="0" applyFont="1" applyFill="1" applyBorder="1" applyAlignment="1"/>
    <xf numFmtId="0" fontId="2" fillId="4" borderId="3" xfId="0" applyFont="1" applyFill="1" applyBorder="1" applyAlignment="1"/>
    <xf numFmtId="2" fontId="2" fillId="3" borderId="21" xfId="0" applyNumberFormat="1" applyFont="1" applyFill="1" applyBorder="1" applyAlignment="1">
      <alignment horizontal="left"/>
    </xf>
    <xf numFmtId="0" fontId="2" fillId="0" borderId="24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4" fillId="0" borderId="1" xfId="0" applyFont="1" applyFill="1" applyBorder="1" applyAlignment="1"/>
    <xf numFmtId="0" fontId="2" fillId="0" borderId="19" xfId="0" applyFont="1" applyBorder="1"/>
    <xf numFmtId="0" fontId="2" fillId="0" borderId="24" xfId="0" applyFont="1" applyBorder="1" applyAlignment="1"/>
    <xf numFmtId="0" fontId="3" fillId="0" borderId="1" xfId="0" applyFont="1" applyBorder="1" applyAlignment="1">
      <alignment vertical="top"/>
    </xf>
    <xf numFmtId="0" fontId="5" fillId="8" borderId="20" xfId="0" applyFont="1" applyFill="1" applyBorder="1" applyAlignment="1">
      <alignment horizontal="left" vertical="top" wrapText="1"/>
    </xf>
    <xf numFmtId="0" fontId="5" fillId="8" borderId="3" xfId="0" applyFont="1" applyFill="1" applyBorder="1" applyAlignment="1">
      <alignment horizontal="left" vertical="top"/>
    </xf>
    <xf numFmtId="0" fontId="5" fillId="8" borderId="21" xfId="0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4" fillId="2" borderId="2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33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5" borderId="2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4" fillId="2" borderId="2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65" fontId="2" fillId="2" borderId="32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 wrapText="1"/>
    </xf>
    <xf numFmtId="165" fontId="2" fillId="2" borderId="1" xfId="0" applyNumberFormat="1" applyFont="1" applyFill="1" applyBorder="1" applyAlignment="1">
      <alignment horizontal="left" vertical="top" wrapText="1"/>
    </xf>
    <xf numFmtId="165" fontId="2" fillId="2" borderId="10" xfId="0" applyNumberFormat="1" applyFont="1" applyFill="1" applyBorder="1" applyAlignment="1">
      <alignment horizontal="right" vertical="top" wrapText="1"/>
    </xf>
    <xf numFmtId="0" fontId="2" fillId="7" borderId="7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1" fontId="4" fillId="2" borderId="24" xfId="0" applyNumberFormat="1" applyFont="1" applyFill="1" applyBorder="1" applyAlignment="1">
      <alignment horizontal="left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5" fontId="2" fillId="2" borderId="7" xfId="0" applyNumberFormat="1" applyFont="1" applyFill="1" applyBorder="1" applyAlignment="1">
      <alignment horizontal="left"/>
    </xf>
    <xf numFmtId="0" fontId="2" fillId="0" borderId="0" xfId="0" applyFont="1"/>
    <xf numFmtId="1" fontId="4" fillId="2" borderId="25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4" fillId="4" borderId="11" xfId="0" applyFont="1" applyFill="1" applyBorder="1" applyAlignment="1">
      <alignment vertical="top" wrapText="1"/>
    </xf>
    <xf numFmtId="165" fontId="2" fillId="2" borderId="11" xfId="0" applyNumberFormat="1" applyFont="1" applyFill="1" applyBorder="1" applyAlignment="1">
      <alignment horizontal="right" vertical="top" wrapText="1"/>
    </xf>
    <xf numFmtId="0" fontId="2" fillId="7" borderId="8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5" borderId="27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2" xfId="0" applyFont="1" applyFill="1" applyBorder="1"/>
    <xf numFmtId="165" fontId="2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2" fillId="5" borderId="13" xfId="0" applyFont="1" applyFill="1" applyBorder="1" applyAlignment="1">
      <alignment horizontal="left"/>
    </xf>
    <xf numFmtId="0" fontId="2" fillId="5" borderId="31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9" fontId="2" fillId="5" borderId="3" xfId="1" applyFont="1" applyFill="1" applyBorder="1" applyAlignment="1">
      <alignment horizontal="left"/>
    </xf>
    <xf numFmtId="0" fontId="3" fillId="5" borderId="28" xfId="0" applyFont="1" applyFill="1" applyBorder="1" applyAlignment="1"/>
    <xf numFmtId="0" fontId="2" fillId="5" borderId="3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8" xfId="0" applyFont="1" applyFill="1" applyBorder="1" applyAlignment="1"/>
    <xf numFmtId="0" fontId="2" fillId="5" borderId="5" xfId="0" applyFont="1" applyFill="1" applyBorder="1" applyAlignment="1"/>
    <xf numFmtId="165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2" fillId="9" borderId="19" xfId="0" applyFont="1" applyFill="1" applyBorder="1" applyAlignment="1"/>
    <xf numFmtId="0" fontId="2" fillId="5" borderId="20" xfId="0" applyFont="1" applyFill="1" applyBorder="1" applyAlignment="1"/>
    <xf numFmtId="0" fontId="2" fillId="5" borderId="3" xfId="0" applyFont="1" applyFill="1" applyBorder="1" applyAlignment="1"/>
    <xf numFmtId="165" fontId="2" fillId="9" borderId="3" xfId="0" applyNumberFormat="1" applyFont="1" applyFill="1" applyBorder="1" applyAlignment="1"/>
    <xf numFmtId="0" fontId="2" fillId="9" borderId="3" xfId="0" applyFont="1" applyFill="1" applyBorder="1" applyAlignment="1"/>
    <xf numFmtId="164" fontId="2" fillId="9" borderId="3" xfId="0" applyNumberFormat="1" applyFont="1" applyFill="1" applyBorder="1" applyAlignment="1"/>
    <xf numFmtId="0" fontId="2" fillId="9" borderId="21" xfId="0" applyFont="1" applyFill="1" applyBorder="1" applyAlignment="1"/>
    <xf numFmtId="0" fontId="4" fillId="11" borderId="18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9" borderId="1" xfId="0" applyFont="1" applyFill="1" applyBorder="1" applyAlignment="1"/>
    <xf numFmtId="0" fontId="2" fillId="11" borderId="2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4" fillId="10" borderId="24" xfId="0" applyNumberFormat="1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0" fontId="2" fillId="9" borderId="1" xfId="0" applyNumberFormat="1" applyFont="1" applyFill="1" applyBorder="1" applyAlignment="1"/>
    <xf numFmtId="0" fontId="2" fillId="9" borderId="19" xfId="0" applyNumberFormat="1" applyFont="1" applyFill="1" applyBorder="1" applyAlignment="1"/>
    <xf numFmtId="0" fontId="2" fillId="10" borderId="2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2" fillId="9" borderId="24" xfId="0" applyFont="1" applyFill="1" applyBorder="1"/>
    <xf numFmtId="0" fontId="7" fillId="9" borderId="20" xfId="0" applyFont="1" applyFill="1" applyBorder="1"/>
    <xf numFmtId="0" fontId="7" fillId="9" borderId="3" xfId="0" applyFont="1" applyFill="1" applyBorder="1"/>
    <xf numFmtId="0" fontId="7" fillId="9" borderId="21" xfId="0" applyFont="1" applyFill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B1:AA998"/>
  <sheetViews>
    <sheetView showGridLines="0" tabSelected="1" topLeftCell="A4" zoomScale="120" zoomScaleNormal="120" workbookViewId="0">
      <selection activeCell="E1" sqref="E1"/>
    </sheetView>
  </sheetViews>
  <sheetFormatPr defaultColWidth="14.42578125" defaultRowHeight="15" customHeight="1" x14ac:dyDescent="0.2"/>
  <cols>
    <col min="1" max="1" width="5" style="3" customWidth="1"/>
    <col min="2" max="2" width="5.140625" style="3" customWidth="1"/>
    <col min="3" max="4" width="13.85546875" style="3" customWidth="1"/>
    <col min="5" max="5" width="17.85546875" style="3" customWidth="1"/>
    <col min="6" max="6" width="2.85546875" style="3" hidden="1" customWidth="1"/>
    <col min="7" max="7" width="18.28515625" style="3" customWidth="1"/>
    <col min="8" max="8" width="3.42578125" style="3" hidden="1" customWidth="1"/>
    <col min="9" max="10" width="12.140625" style="3" customWidth="1"/>
    <col min="11" max="11" width="1.7109375" style="3" customWidth="1"/>
    <col min="12" max="12" width="16.7109375" style="3" customWidth="1"/>
    <col min="13" max="24" width="10.7109375" style="3" customWidth="1"/>
    <col min="25" max="16384" width="14.42578125" style="3"/>
  </cols>
  <sheetData>
    <row r="1" spans="2:27" ht="15" customHeight="1" thickBot="1" x14ac:dyDescent="0.25"/>
    <row r="2" spans="2:27" ht="30.95" customHeight="1" thickBot="1" x14ac:dyDescent="0.25">
      <c r="B2" s="4" t="s">
        <v>26</v>
      </c>
      <c r="C2" s="5"/>
      <c r="D2" s="5"/>
      <c r="E2" s="5"/>
      <c r="F2" s="5"/>
      <c r="G2" s="5"/>
      <c r="H2" s="5"/>
      <c r="I2" s="5"/>
      <c r="J2" s="6"/>
    </row>
    <row r="3" spans="2:27" ht="13.5" thickBot="1" x14ac:dyDescent="0.25">
      <c r="B3" s="7" t="s">
        <v>16</v>
      </c>
      <c r="C3" s="8"/>
      <c r="D3" s="8"/>
      <c r="E3" s="8"/>
      <c r="F3" s="8"/>
      <c r="G3" s="8"/>
      <c r="H3" s="8"/>
      <c r="I3" s="8"/>
      <c r="J3" s="9"/>
    </row>
    <row r="4" spans="2:27" ht="15" customHeight="1" x14ac:dyDescent="0.2">
      <c r="B4" s="10" t="s">
        <v>20</v>
      </c>
      <c r="C4" s="11"/>
      <c r="D4" s="11"/>
      <c r="E4" s="12" t="s">
        <v>13</v>
      </c>
      <c r="F4" s="13"/>
      <c r="G4" s="2" t="s">
        <v>22</v>
      </c>
      <c r="H4" s="14"/>
      <c r="I4" s="14"/>
      <c r="J4" s="15">
        <v>2.7</v>
      </c>
      <c r="N4" s="16"/>
      <c r="AA4" s="3">
        <f>IF(E4 = "BTC", 0.0011, 0.011)</f>
        <v>1.1000000000000001E-3</v>
      </c>
    </row>
    <row r="5" spans="2:27" ht="15" customHeight="1" x14ac:dyDescent="0.2">
      <c r="B5" s="17" t="s">
        <v>21</v>
      </c>
      <c r="C5" s="18"/>
      <c r="D5" s="18"/>
      <c r="E5" s="19">
        <v>1.5</v>
      </c>
      <c r="F5" s="20"/>
      <c r="G5" s="1" t="s">
        <v>23</v>
      </c>
      <c r="H5" s="21"/>
      <c r="I5" s="21"/>
      <c r="J5" s="22">
        <v>1.35</v>
      </c>
    </row>
    <row r="6" spans="2:27" ht="15" customHeight="1" thickBot="1" x14ac:dyDescent="0.25">
      <c r="B6" s="23"/>
      <c r="C6" s="24"/>
      <c r="D6" s="24"/>
      <c r="E6" s="25"/>
      <c r="F6" s="26"/>
      <c r="G6" s="27" t="s">
        <v>25</v>
      </c>
      <c r="H6" s="28"/>
      <c r="I6" s="28"/>
      <c r="J6" s="29">
        <v>10</v>
      </c>
    </row>
    <row r="7" spans="2:27" ht="18.95" customHeight="1" thickBot="1" x14ac:dyDescent="0.25">
      <c r="B7" s="7" t="s">
        <v>12</v>
      </c>
      <c r="C7" s="8"/>
      <c r="D7" s="8"/>
      <c r="E7" s="8"/>
      <c r="F7" s="8"/>
      <c r="G7" s="8"/>
      <c r="H7" s="8"/>
      <c r="I7" s="8"/>
      <c r="J7" s="9"/>
    </row>
    <row r="8" spans="2:27" ht="15" customHeight="1" x14ac:dyDescent="0.2">
      <c r="B8" s="30" t="s">
        <v>18</v>
      </c>
      <c r="C8" s="31"/>
      <c r="D8" s="32"/>
      <c r="E8" s="32"/>
      <c r="F8" s="32"/>
      <c r="G8" s="33" t="str">
        <f>IF(OR(E4 = "BTC", E4 = "ETH"), "Yes", "No")</f>
        <v>Yes</v>
      </c>
      <c r="H8" s="32"/>
      <c r="I8" s="32"/>
      <c r="J8" s="34"/>
    </row>
    <row r="9" spans="2:27" ht="15" customHeight="1" x14ac:dyDescent="0.2">
      <c r="B9" s="35" t="s">
        <v>14</v>
      </c>
      <c r="C9" s="31"/>
      <c r="D9" s="32"/>
      <c r="E9" s="32"/>
      <c r="F9" s="32"/>
      <c r="G9" s="33" t="str">
        <f>IF(E4 = "BTC", IF(MIN(E13:E19) &gt;= 0.0011, "Yes", "No"), IF(MIN(E13:E19) &gt;= 0.011, "Yes", "No"))</f>
        <v>Yes</v>
      </c>
      <c r="H9" s="32"/>
      <c r="I9" s="32"/>
      <c r="J9" s="34"/>
    </row>
    <row r="10" spans="2:27" ht="15" customHeight="1" x14ac:dyDescent="0.2">
      <c r="B10" s="35" t="s">
        <v>15</v>
      </c>
      <c r="C10" s="32"/>
      <c r="D10" s="32"/>
      <c r="E10" s="32"/>
      <c r="F10" s="32"/>
      <c r="G10" s="33" t="str">
        <f>IF(E4 = "BTC", IF(MIN(G13:G19) &gt;= 0.0011, "Yes", "No"), IF(MIN(G13:G19) &gt;= 0.011, "Yes", "No"))</f>
        <v>Yes</v>
      </c>
      <c r="H10" s="32"/>
      <c r="I10" s="32"/>
      <c r="J10" s="34"/>
    </row>
    <row r="11" spans="2:27" s="36" customFormat="1" ht="33" customHeight="1" thickBot="1" x14ac:dyDescent="0.3">
      <c r="B11" s="37" t="s">
        <v>31</v>
      </c>
      <c r="C11" s="38"/>
      <c r="D11" s="38"/>
      <c r="E11" s="38"/>
      <c r="F11" s="38"/>
      <c r="G11" s="38"/>
      <c r="H11" s="38"/>
      <c r="I11" s="38"/>
      <c r="J11" s="39"/>
    </row>
    <row r="12" spans="2:27" s="40" customFormat="1" ht="41.1" customHeight="1" x14ac:dyDescent="0.25">
      <c r="B12" s="41" t="s">
        <v>0</v>
      </c>
      <c r="C12" s="42" t="s">
        <v>1</v>
      </c>
      <c r="D12" s="42" t="s">
        <v>2</v>
      </c>
      <c r="E12" s="43" t="s">
        <v>19</v>
      </c>
      <c r="F12" s="44"/>
      <c r="G12" s="45" t="s">
        <v>11</v>
      </c>
      <c r="H12" s="46"/>
      <c r="I12" s="47" t="s">
        <v>3</v>
      </c>
      <c r="J12" s="48" t="s">
        <v>4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2:27" s="40" customFormat="1" ht="15" customHeight="1" x14ac:dyDescent="0.2">
      <c r="B13" s="50" t="s">
        <v>6</v>
      </c>
      <c r="C13" s="51" t="s">
        <v>5</v>
      </c>
      <c r="D13" s="51" t="s">
        <v>5</v>
      </c>
      <c r="E13" s="52">
        <f>E5*(100-J6)*J4*0.0001</f>
        <v>3.6450000000000003E-2</v>
      </c>
      <c r="F13" s="53">
        <f>E13*I13</f>
        <v>0.10935</v>
      </c>
      <c r="G13" s="54">
        <f>E5*(100-J6)*J5*0.0001</f>
        <v>1.8225000000000002E-2</v>
      </c>
      <c r="H13" s="55">
        <f>G13*J13</f>
        <v>0</v>
      </c>
      <c r="I13" s="56">
        <v>3</v>
      </c>
      <c r="J13" s="57">
        <v>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2:27" ht="15" customHeight="1" x14ac:dyDescent="0.2">
      <c r="B14" s="58">
        <v>1</v>
      </c>
      <c r="C14" s="59">
        <v>6.1699999999999998E-2</v>
      </c>
      <c r="D14" s="60">
        <v>1</v>
      </c>
      <c r="E14" s="61">
        <f t="shared" ref="E14:E19" si="0">E13+(E13*D14*(1-C14))</f>
        <v>7.0651035000000001E-2</v>
      </c>
      <c r="F14" s="53">
        <f t="shared" ref="F14:F19" si="1">E14*I14</f>
        <v>0.14130207</v>
      </c>
      <c r="G14" s="61">
        <f t="shared" ref="G14:G19" si="2">G13+(G13*D14*(1-C14))</f>
        <v>3.53255175E-2</v>
      </c>
      <c r="H14" s="55">
        <f t="shared" ref="H14:H19" si="3">G14*J14</f>
        <v>3.53255175E-2</v>
      </c>
      <c r="I14" s="56">
        <v>2</v>
      </c>
      <c r="J14" s="57">
        <v>1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spans="2:27" ht="15" customHeight="1" x14ac:dyDescent="0.2">
      <c r="B15" s="58">
        <v>2</v>
      </c>
      <c r="C15" s="59">
        <v>0.10249999999999999</v>
      </c>
      <c r="D15" s="60">
        <v>0.33</v>
      </c>
      <c r="E15" s="61">
        <f t="shared" si="0"/>
        <v>9.1576105291125004E-2</v>
      </c>
      <c r="F15" s="53">
        <f t="shared" si="1"/>
        <v>0</v>
      </c>
      <c r="G15" s="61">
        <f t="shared" si="2"/>
        <v>4.5788052645562502E-2</v>
      </c>
      <c r="H15" s="55">
        <f t="shared" si="3"/>
        <v>9.1576105291125004E-2</v>
      </c>
      <c r="I15" s="56">
        <v>0</v>
      </c>
      <c r="J15" s="57">
        <v>2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2:27" ht="15" customHeight="1" x14ac:dyDescent="0.2">
      <c r="B16" s="58">
        <v>3</v>
      </c>
      <c r="C16" s="59">
        <v>0.15</v>
      </c>
      <c r="D16" s="60">
        <v>0.5</v>
      </c>
      <c r="E16" s="61">
        <f t="shared" si="0"/>
        <v>0.13049595003985312</v>
      </c>
      <c r="F16" s="53">
        <f t="shared" si="1"/>
        <v>0.26099190007970624</v>
      </c>
      <c r="G16" s="61">
        <f t="shared" si="2"/>
        <v>6.524797501992656E-2</v>
      </c>
      <c r="H16" s="55">
        <f t="shared" si="3"/>
        <v>6.524797501992656E-2</v>
      </c>
      <c r="I16" s="56">
        <v>2</v>
      </c>
      <c r="J16" s="57">
        <v>1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2:24" ht="13.5" customHeight="1" x14ac:dyDescent="0.2">
      <c r="B17" s="58">
        <v>4</v>
      </c>
      <c r="C17" s="59">
        <v>0.185</v>
      </c>
      <c r="D17" s="60">
        <v>0.33</v>
      </c>
      <c r="E17" s="61">
        <f t="shared" si="0"/>
        <v>0.1655928358030716</v>
      </c>
      <c r="F17" s="53">
        <f t="shared" si="1"/>
        <v>0</v>
      </c>
      <c r="G17" s="61">
        <f t="shared" si="2"/>
        <v>8.2796417901535801E-2</v>
      </c>
      <c r="H17" s="55">
        <f t="shared" si="3"/>
        <v>0.1655928358030716</v>
      </c>
      <c r="I17" s="56">
        <v>0</v>
      </c>
      <c r="J17" s="57">
        <v>2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2:24" ht="13.5" customHeight="1" x14ac:dyDescent="0.2">
      <c r="B18" s="58">
        <v>5</v>
      </c>
      <c r="C18" s="59">
        <v>0.22</v>
      </c>
      <c r="D18" s="60">
        <v>0.5</v>
      </c>
      <c r="E18" s="61">
        <f t="shared" si="0"/>
        <v>0.23017404176626954</v>
      </c>
      <c r="F18" s="53">
        <f t="shared" si="1"/>
        <v>0.23017404176626954</v>
      </c>
      <c r="G18" s="61">
        <f t="shared" si="2"/>
        <v>0.11508702088313477</v>
      </c>
      <c r="H18" s="55">
        <f t="shared" si="3"/>
        <v>0.23017404176626954</v>
      </c>
      <c r="I18" s="56">
        <v>1</v>
      </c>
      <c r="J18" s="57">
        <v>2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2:24" ht="13.5" customHeight="1" thickBot="1" x14ac:dyDescent="0.25">
      <c r="B19" s="63">
        <v>6</v>
      </c>
      <c r="C19" s="64">
        <v>0.35</v>
      </c>
      <c r="D19" s="65">
        <v>1</v>
      </c>
      <c r="E19" s="61">
        <f t="shared" si="0"/>
        <v>0.37978716891434472</v>
      </c>
      <c r="F19" s="66">
        <f t="shared" si="1"/>
        <v>0</v>
      </c>
      <c r="G19" s="61">
        <f t="shared" si="2"/>
        <v>0.18989358445717236</v>
      </c>
      <c r="H19" s="67">
        <f t="shared" si="3"/>
        <v>0</v>
      </c>
      <c r="I19" s="68">
        <v>0</v>
      </c>
      <c r="J19" s="69">
        <v>0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2:24" ht="18" customHeight="1" thickTop="1" thickBot="1" x14ac:dyDescent="0.25">
      <c r="B20" s="70" t="s">
        <v>7</v>
      </c>
      <c r="C20" s="71"/>
      <c r="D20" s="71"/>
      <c r="E20" s="72">
        <f>SUM(F13:F19)</f>
        <v>0.74181801184597573</v>
      </c>
      <c r="F20" s="73"/>
      <c r="G20" s="74">
        <f>SUM(H13:H19)</f>
        <v>0.58791647538039271</v>
      </c>
      <c r="H20" s="75"/>
      <c r="I20" s="76" t="str">
        <f>CONCATENATE(SUM(I13:I19), " Pairs")</f>
        <v>8 Pairs</v>
      </c>
      <c r="J20" s="77" t="str">
        <f>CONCATENATE(SUM(J13:J19), " Pairs")</f>
        <v>8 Pairs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2:24" ht="18" customHeight="1" thickTop="1" thickBot="1" x14ac:dyDescent="0.25">
      <c r="B21" s="78" t="s">
        <v>10</v>
      </c>
      <c r="C21" s="79"/>
      <c r="D21" s="79"/>
      <c r="E21" s="80">
        <f>E20/E5</f>
        <v>0.49454534123065047</v>
      </c>
      <c r="F21" s="80" t="e">
        <f>F20/C4</f>
        <v>#DIV/0!</v>
      </c>
      <c r="G21" s="80">
        <f>G20/E5</f>
        <v>0.39194431692026183</v>
      </c>
      <c r="H21" s="81"/>
      <c r="I21" s="82" t="str">
        <f>CONCATENATE(SUM(I13:J19)," Pairs Total")</f>
        <v>16 Pairs Total</v>
      </c>
      <c r="J21" s="83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spans="2:24" ht="13.5" thickBot="1" x14ac:dyDescent="0.25">
      <c r="B22" s="7" t="s">
        <v>17</v>
      </c>
      <c r="C22" s="8"/>
      <c r="D22" s="8"/>
      <c r="E22" s="8"/>
      <c r="F22" s="8"/>
      <c r="G22" s="8"/>
      <c r="H22" s="8"/>
      <c r="I22" s="8"/>
      <c r="J22" s="9"/>
    </row>
    <row r="23" spans="2:24" ht="13.5" customHeight="1" x14ac:dyDescent="0.2">
      <c r="B23" s="84" t="s">
        <v>8</v>
      </c>
      <c r="C23" s="85"/>
      <c r="D23" s="85"/>
      <c r="E23" s="86">
        <f>E20+G20</f>
        <v>1.3297344872263683</v>
      </c>
      <c r="F23" s="31"/>
      <c r="G23" s="87">
        <f>(E20+G20)/E5</f>
        <v>0.88648965815091219</v>
      </c>
      <c r="J23" s="88"/>
    </row>
    <row r="24" spans="2:24" ht="13.5" customHeight="1" thickBot="1" x14ac:dyDescent="0.25">
      <c r="B24" s="89" t="s">
        <v>9</v>
      </c>
      <c r="C24" s="90"/>
      <c r="D24" s="90"/>
      <c r="E24" s="91">
        <f>E5-E23</f>
        <v>0.17026551277363167</v>
      </c>
      <c r="F24" s="92"/>
      <c r="G24" s="93">
        <f>1-G23</f>
        <v>0.11351034184908781</v>
      </c>
      <c r="J24" s="94"/>
    </row>
    <row r="25" spans="2:24" ht="13.5" thickBot="1" x14ac:dyDescent="0.25">
      <c r="B25" s="7" t="s">
        <v>32</v>
      </c>
      <c r="C25" s="8"/>
      <c r="D25" s="8"/>
      <c r="E25" s="8"/>
      <c r="F25" s="8"/>
      <c r="G25" s="8"/>
      <c r="H25" s="8"/>
      <c r="I25" s="8"/>
      <c r="J25" s="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spans="2:24" ht="13.5" customHeight="1" x14ac:dyDescent="0.2">
      <c r="B26" s="95" t="s">
        <v>27</v>
      </c>
      <c r="C26" s="96"/>
      <c r="D26" s="96"/>
      <c r="E26" s="97" t="str">
        <f>"DEFAULT_initial_cost_percentage = " &amp; J4</f>
        <v>DEFAULT_initial_cost_percentage = 2.7</v>
      </c>
      <c r="F26" s="97"/>
      <c r="G26" s="97"/>
      <c r="H26" s="98"/>
      <c r="I26" s="98"/>
      <c r="J26" s="88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spans="2:24" ht="13.5" customHeight="1" x14ac:dyDescent="0.2">
      <c r="B27" s="99" t="s">
        <v>29</v>
      </c>
      <c r="C27" s="100"/>
      <c r="D27" s="100"/>
      <c r="E27" s="101" t="str">
        <f>CONCATENATE("max_trading_pairs = ", SUM(I13:I19))</f>
        <v>max_trading_pairs = 8</v>
      </c>
      <c r="F27" s="101"/>
      <c r="G27" s="101"/>
      <c r="H27" s="98"/>
      <c r="I27" s="98"/>
      <c r="J27" s="88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spans="2:24" ht="13.5" customHeight="1" x14ac:dyDescent="0.2">
      <c r="B28" s="102" t="s">
        <v>28</v>
      </c>
      <c r="C28" s="103"/>
      <c r="D28" s="103"/>
      <c r="E28" s="104" t="str">
        <f>"DEFAULT_initial_cost_percentage = " &amp; J5</f>
        <v>DEFAULT_initial_cost_percentage = 1.35</v>
      </c>
      <c r="F28" s="104"/>
      <c r="G28" s="104"/>
      <c r="H28" s="105"/>
      <c r="I28" s="105"/>
      <c r="J28" s="106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spans="2:24" ht="13.5" customHeight="1" x14ac:dyDescent="0.2">
      <c r="B29" s="107" t="s">
        <v>30</v>
      </c>
      <c r="C29" s="108"/>
      <c r="D29" s="108"/>
      <c r="E29" s="109" t="str">
        <f>CONCATENATE("max_trading_pairs = ", SUM(I13:J19), " **")</f>
        <v>max_trading_pairs = 16 **</v>
      </c>
      <c r="F29" s="109"/>
      <c r="G29" s="109"/>
      <c r="H29" s="110"/>
      <c r="I29" s="110"/>
      <c r="J29" s="11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spans="2:24" ht="13.5" customHeight="1" x14ac:dyDescent="0.2">
      <c r="B30" s="112"/>
      <c r="C30" s="110"/>
      <c r="D30" s="110"/>
      <c r="E30" s="110"/>
      <c r="F30" s="110"/>
      <c r="G30" s="110"/>
      <c r="H30" s="110"/>
      <c r="I30" s="110"/>
      <c r="J30" s="11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spans="2:24" ht="13.5" thickBot="1" x14ac:dyDescent="0.25">
      <c r="B31" s="113" t="s">
        <v>24</v>
      </c>
      <c r="C31" s="114"/>
      <c r="D31" s="114"/>
      <c r="E31" s="114"/>
      <c r="F31" s="114"/>
      <c r="G31" s="114"/>
      <c r="H31" s="114"/>
      <c r="I31" s="114"/>
      <c r="J31" s="115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6" spans="2:24" ht="13.5" customHeight="1" x14ac:dyDescent="0.2"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2:24" ht="13.5" customHeight="1" x14ac:dyDescent="0.2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2:24" ht="13.5" customHeight="1" x14ac:dyDescent="0.2"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spans="2:24" ht="13.5" customHeight="1" x14ac:dyDescent="0.2"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spans="2:24" ht="13.5" customHeight="1" x14ac:dyDescent="0.2"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spans="2:24" ht="13.5" customHeight="1" x14ac:dyDescent="0.2"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spans="2:24" ht="13.5" customHeight="1" x14ac:dyDescent="0.2"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spans="2:24" ht="13.5" customHeight="1" x14ac:dyDescent="0.2"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spans="2:24" ht="13.5" customHeight="1" x14ac:dyDescent="0.2"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spans="2:24" ht="13.5" customHeight="1" x14ac:dyDescent="0.2"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 spans="2:24" ht="13.5" customHeight="1" x14ac:dyDescent="0.2"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2:24" ht="13.5" customHeight="1" x14ac:dyDescent="0.2"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spans="2:24" ht="13.5" customHeight="1" x14ac:dyDescent="0.2"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 spans="2:24" ht="13.5" customHeight="1" x14ac:dyDescent="0.2"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 spans="2:24" ht="13.5" customHeight="1" x14ac:dyDescent="0.2"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 spans="2:24" ht="13.5" customHeight="1" x14ac:dyDescent="0.2"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 spans="2:24" ht="13.5" customHeight="1" x14ac:dyDescent="0.2"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 spans="2:24" ht="13.5" customHeight="1" x14ac:dyDescent="0.2"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2:24" ht="13.5" customHeight="1" x14ac:dyDescent="0.2"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2:24" ht="13.5" customHeight="1" x14ac:dyDescent="0.2"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 spans="2:24" ht="13.5" customHeight="1" x14ac:dyDescent="0.2"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 spans="2:24" ht="13.5" customHeight="1" x14ac:dyDescent="0.2"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 spans="2:24" ht="13.5" customHeight="1" x14ac:dyDescent="0.2"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 spans="2:24" ht="13.5" customHeight="1" x14ac:dyDescent="0.2"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 spans="2:24" ht="13.5" customHeight="1" x14ac:dyDescent="0.2"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 spans="2:24" ht="13.5" customHeight="1" x14ac:dyDescent="0.2"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 spans="2:24" ht="13.5" customHeight="1" x14ac:dyDescent="0.2"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 spans="2:24" ht="13.5" customHeight="1" x14ac:dyDescent="0.2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spans="2:24" ht="13.5" customHeight="1" x14ac:dyDescent="0.2"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 spans="2:24" ht="13.5" customHeight="1" x14ac:dyDescent="0.2"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spans="2:24" ht="13.5" customHeight="1" x14ac:dyDescent="0.2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spans="2:24" ht="13.5" customHeight="1" x14ac:dyDescent="0.2"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spans="2:24" ht="13.5" customHeight="1" x14ac:dyDescent="0.2"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spans="2:24" ht="13.5" customHeight="1" x14ac:dyDescent="0.2"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 spans="2:24" ht="13.5" customHeight="1" x14ac:dyDescent="0.2"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 spans="2:24" ht="13.5" customHeight="1" x14ac:dyDescent="0.2"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spans="2:24" ht="13.5" customHeight="1" x14ac:dyDescent="0.2"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 spans="2:24" ht="13.5" customHeight="1" x14ac:dyDescent="0.2"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 spans="2:24" ht="13.5" customHeight="1" x14ac:dyDescent="0.2"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 spans="2:24" ht="13.5" customHeight="1" x14ac:dyDescent="0.2"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 spans="2:24" ht="13.5" customHeight="1" x14ac:dyDescent="0.2"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 spans="2:24" ht="13.5" customHeight="1" x14ac:dyDescent="0.2"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 spans="2:24" ht="13.5" customHeight="1" x14ac:dyDescent="0.2"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 spans="2:24" ht="13.5" customHeight="1" x14ac:dyDescent="0.2"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spans="2:24" ht="13.5" customHeight="1" x14ac:dyDescent="0.2"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spans="2:24" ht="13.5" customHeight="1" x14ac:dyDescent="0.2"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spans="2:24" ht="13.5" customHeight="1" x14ac:dyDescent="0.2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 spans="2:24" ht="13.5" customHeight="1" x14ac:dyDescent="0.2"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 spans="2:24" ht="13.5" customHeight="1" x14ac:dyDescent="0.2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 spans="2:24" ht="13.5" customHeight="1" x14ac:dyDescent="0.2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 spans="2:24" ht="13.5" customHeight="1" x14ac:dyDescent="0.2"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 spans="2:24" ht="13.5" customHeight="1" x14ac:dyDescent="0.2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 spans="2:24" ht="13.5" customHeight="1" x14ac:dyDescent="0.2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 spans="2:24" ht="13.5" customHeight="1" x14ac:dyDescent="0.2"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 spans="2:24" ht="13.5" customHeight="1" x14ac:dyDescent="0.2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 spans="2:24" ht="13.5" customHeight="1" x14ac:dyDescent="0.2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 spans="2:24" ht="13.5" customHeight="1" x14ac:dyDescent="0.2"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 spans="2:24" ht="13.5" customHeight="1" x14ac:dyDescent="0.2"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 spans="2:24" ht="13.5" customHeight="1" x14ac:dyDescent="0.2"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 spans="2:24" ht="13.5" customHeight="1" x14ac:dyDescent="0.2"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spans="2:24" ht="13.5" customHeight="1" x14ac:dyDescent="0.2"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spans="2:24" ht="13.5" customHeight="1" x14ac:dyDescent="0.2"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 spans="2:24" ht="13.5" customHeight="1" x14ac:dyDescent="0.2"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 spans="2:24" ht="13.5" customHeight="1" x14ac:dyDescent="0.2"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 spans="2:24" ht="13.5" customHeight="1" x14ac:dyDescent="0.2"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 spans="2:24" ht="13.5" customHeight="1" x14ac:dyDescent="0.2"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spans="2:24" ht="13.5" customHeight="1" x14ac:dyDescent="0.2"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 spans="2:24" ht="13.5" customHeight="1" x14ac:dyDescent="0.2"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</row>
    <row r="104" spans="2:24" ht="13.5" customHeight="1" x14ac:dyDescent="0.2"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</row>
    <row r="105" spans="2:24" ht="13.5" customHeight="1" x14ac:dyDescent="0.2"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</row>
    <row r="106" spans="2:24" ht="13.5" customHeight="1" x14ac:dyDescent="0.2"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</row>
    <row r="107" spans="2:24" ht="13.5" customHeight="1" x14ac:dyDescent="0.2"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</row>
    <row r="108" spans="2:24" ht="13.5" customHeight="1" x14ac:dyDescent="0.2"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</row>
    <row r="109" spans="2:24" ht="13.5" customHeight="1" x14ac:dyDescent="0.2"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0" spans="2:24" ht="13.5" customHeight="1" x14ac:dyDescent="0.2"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</row>
    <row r="111" spans="2:24" ht="13.5" customHeight="1" x14ac:dyDescent="0.2"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 spans="2:24" ht="13.5" customHeight="1" x14ac:dyDescent="0.2"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</row>
    <row r="113" spans="2:24" ht="13.5" customHeight="1" x14ac:dyDescent="0.2"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 spans="2:24" ht="13.5" customHeight="1" x14ac:dyDescent="0.2"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</row>
    <row r="115" spans="2:24" ht="13.5" customHeight="1" x14ac:dyDescent="0.2"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</row>
    <row r="116" spans="2:24" ht="13.5" customHeight="1" x14ac:dyDescent="0.2"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</row>
    <row r="117" spans="2:24" ht="13.5" customHeight="1" x14ac:dyDescent="0.2"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</row>
    <row r="118" spans="2:24" ht="13.5" customHeight="1" x14ac:dyDescent="0.2"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</row>
    <row r="119" spans="2:24" ht="13.5" customHeight="1" x14ac:dyDescent="0.2"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</row>
    <row r="120" spans="2:24" ht="13.5" customHeight="1" x14ac:dyDescent="0.2"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  <row r="121" spans="2:24" ht="13.5" customHeight="1" x14ac:dyDescent="0.2"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</row>
    <row r="122" spans="2:24" ht="13.5" customHeight="1" x14ac:dyDescent="0.2"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</row>
    <row r="123" spans="2:24" ht="13.5" customHeight="1" x14ac:dyDescent="0.2"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</row>
    <row r="124" spans="2:24" ht="13.5" customHeight="1" x14ac:dyDescent="0.2"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</row>
    <row r="125" spans="2:24" ht="13.5" customHeight="1" x14ac:dyDescent="0.2"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</row>
    <row r="126" spans="2:24" ht="13.5" customHeight="1" x14ac:dyDescent="0.2"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</row>
    <row r="127" spans="2:24" ht="13.5" customHeight="1" x14ac:dyDescent="0.2"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</row>
    <row r="128" spans="2:24" ht="13.5" customHeight="1" x14ac:dyDescent="0.2"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</row>
    <row r="129" spans="2:24" ht="13.5" customHeight="1" x14ac:dyDescent="0.2"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</row>
    <row r="130" spans="2:24" ht="13.5" customHeight="1" x14ac:dyDescent="0.2"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</row>
    <row r="131" spans="2:24" ht="13.5" customHeight="1" x14ac:dyDescent="0.2"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</row>
    <row r="132" spans="2:24" ht="13.5" customHeight="1" x14ac:dyDescent="0.2"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</row>
    <row r="133" spans="2:24" ht="13.5" customHeight="1" x14ac:dyDescent="0.2"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</row>
    <row r="134" spans="2:24" ht="13.5" customHeight="1" x14ac:dyDescent="0.2"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</row>
    <row r="135" spans="2:24" ht="13.5" customHeight="1" x14ac:dyDescent="0.2"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</row>
    <row r="136" spans="2:24" ht="13.5" customHeight="1" x14ac:dyDescent="0.2"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</row>
    <row r="137" spans="2:24" ht="13.5" customHeight="1" x14ac:dyDescent="0.2"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</row>
    <row r="138" spans="2:24" ht="13.5" customHeight="1" x14ac:dyDescent="0.2"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</row>
    <row r="139" spans="2:24" ht="13.5" customHeight="1" x14ac:dyDescent="0.2"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</row>
    <row r="140" spans="2:24" ht="13.5" customHeight="1" x14ac:dyDescent="0.2"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</row>
    <row r="141" spans="2:24" ht="13.5" customHeight="1" x14ac:dyDescent="0.2"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</row>
    <row r="142" spans="2:24" ht="13.5" customHeight="1" x14ac:dyDescent="0.2"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</row>
    <row r="143" spans="2:24" ht="13.5" customHeight="1" x14ac:dyDescent="0.2"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</row>
    <row r="144" spans="2:24" ht="13.5" customHeight="1" x14ac:dyDescent="0.2"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</row>
    <row r="145" spans="2:24" ht="13.5" customHeight="1" x14ac:dyDescent="0.2"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 spans="2:24" ht="13.5" customHeight="1" x14ac:dyDescent="0.2"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 spans="2:24" ht="13.5" customHeight="1" x14ac:dyDescent="0.2"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 spans="2:24" ht="13.5" customHeight="1" x14ac:dyDescent="0.2"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 spans="2:24" ht="13.5" customHeight="1" x14ac:dyDescent="0.2"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 spans="2:24" ht="13.5" customHeight="1" x14ac:dyDescent="0.2"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 spans="2:24" ht="13.5" customHeight="1" x14ac:dyDescent="0.2"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 spans="2:24" ht="13.5" customHeight="1" x14ac:dyDescent="0.2"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 spans="2:24" ht="13.5" customHeight="1" x14ac:dyDescent="0.2"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 spans="2:24" ht="13.5" customHeight="1" x14ac:dyDescent="0.2"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 spans="2:24" ht="13.5" customHeight="1" x14ac:dyDescent="0.2"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 spans="2:24" ht="13.5" customHeight="1" x14ac:dyDescent="0.2"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 spans="2:24" ht="13.5" customHeight="1" x14ac:dyDescent="0.2"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 spans="2:24" ht="13.5" customHeight="1" x14ac:dyDescent="0.2"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spans="2:24" ht="13.5" customHeight="1" x14ac:dyDescent="0.2"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 spans="2:24" ht="13.5" customHeight="1" x14ac:dyDescent="0.2"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 spans="2:24" ht="13.5" customHeight="1" x14ac:dyDescent="0.2"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 spans="2:24" ht="13.5" customHeight="1" x14ac:dyDescent="0.2"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 spans="2:24" ht="13.5" customHeight="1" x14ac:dyDescent="0.2"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 spans="2:24" ht="13.5" customHeight="1" x14ac:dyDescent="0.2"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 spans="2:24" ht="13.5" customHeight="1" x14ac:dyDescent="0.2"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 spans="2:24" ht="13.5" customHeight="1" x14ac:dyDescent="0.2"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 spans="2:24" ht="13.5" customHeight="1" x14ac:dyDescent="0.2"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 spans="2:24" ht="13.5" customHeight="1" x14ac:dyDescent="0.2"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 spans="2:24" ht="13.5" customHeight="1" x14ac:dyDescent="0.2"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 spans="2:24" ht="13.5" customHeight="1" x14ac:dyDescent="0.2"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 spans="2:24" ht="13.5" customHeight="1" x14ac:dyDescent="0.2"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 spans="2:24" ht="13.5" customHeight="1" x14ac:dyDescent="0.2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 spans="2:24" ht="13.5" customHeight="1" x14ac:dyDescent="0.2"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 spans="2:24" ht="13.5" customHeight="1" x14ac:dyDescent="0.2"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 spans="2:24" ht="13.5" customHeight="1" x14ac:dyDescent="0.2"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 spans="2:24" ht="13.5" customHeight="1" x14ac:dyDescent="0.2"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 spans="2:24" ht="13.5" customHeight="1" x14ac:dyDescent="0.2"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 spans="2:24" ht="13.5" customHeight="1" x14ac:dyDescent="0.2"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 spans="2:24" ht="13.5" customHeight="1" x14ac:dyDescent="0.2"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 spans="2:24" ht="13.5" customHeight="1" x14ac:dyDescent="0.2"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 spans="2:24" ht="13.5" customHeight="1" x14ac:dyDescent="0.2"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 spans="2:24" ht="13.5" customHeight="1" x14ac:dyDescent="0.2"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 spans="2:24" ht="13.5" customHeight="1" x14ac:dyDescent="0.2"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 spans="2:24" ht="13.5" customHeight="1" x14ac:dyDescent="0.2"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 spans="2:24" ht="13.5" customHeight="1" x14ac:dyDescent="0.2"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 spans="2:24" ht="13.5" customHeight="1" x14ac:dyDescent="0.2"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 spans="2:24" ht="13.5" customHeight="1" x14ac:dyDescent="0.2"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 spans="2:24" ht="13.5" customHeight="1" x14ac:dyDescent="0.2"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 spans="2:24" ht="13.5" customHeight="1" x14ac:dyDescent="0.2"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 spans="2:24" ht="13.5" customHeight="1" x14ac:dyDescent="0.2"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 spans="2:24" ht="13.5" customHeight="1" x14ac:dyDescent="0.2"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 spans="2:24" ht="13.5" customHeight="1" x14ac:dyDescent="0.2"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 spans="2:24" ht="13.5" customHeight="1" x14ac:dyDescent="0.2"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 spans="2:24" ht="13.5" customHeight="1" x14ac:dyDescent="0.2"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 spans="2:24" ht="13.5" customHeight="1" x14ac:dyDescent="0.2"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 spans="2:24" ht="13.5" customHeight="1" x14ac:dyDescent="0.2"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 spans="2:24" ht="13.5" customHeight="1" x14ac:dyDescent="0.2"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 spans="2:24" ht="13.5" customHeight="1" x14ac:dyDescent="0.2"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 spans="2:24" ht="13.5" customHeight="1" x14ac:dyDescent="0.2"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 spans="2:24" ht="13.5" customHeight="1" x14ac:dyDescent="0.2"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 spans="2:24" ht="13.5" customHeight="1" x14ac:dyDescent="0.2"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 spans="2:24" ht="13.5" customHeight="1" x14ac:dyDescent="0.2"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 spans="2:24" ht="13.5" customHeight="1" x14ac:dyDescent="0.2"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 spans="2:24" ht="13.5" customHeight="1" x14ac:dyDescent="0.2"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 spans="2:24" ht="13.5" customHeight="1" x14ac:dyDescent="0.2"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 spans="2:24" ht="13.5" customHeight="1" x14ac:dyDescent="0.2"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 spans="2:24" ht="13.5" customHeight="1" x14ac:dyDescent="0.2"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 spans="2:24" ht="13.5" customHeight="1" x14ac:dyDescent="0.2"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 spans="2:24" ht="13.5" customHeight="1" x14ac:dyDescent="0.2"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 spans="2:24" ht="13.5" customHeight="1" x14ac:dyDescent="0.2"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 spans="2:24" ht="13.5" customHeight="1" x14ac:dyDescent="0.2"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 spans="2:24" ht="13.5" customHeight="1" x14ac:dyDescent="0.2"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 spans="2:24" ht="13.5" customHeight="1" x14ac:dyDescent="0.2"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 spans="2:24" ht="13.5" customHeight="1" x14ac:dyDescent="0.2"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 spans="2:24" ht="13.5" customHeight="1" x14ac:dyDescent="0.2"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 spans="2:24" ht="13.5" customHeight="1" x14ac:dyDescent="0.2"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 spans="2:24" ht="13.5" customHeight="1" x14ac:dyDescent="0.2"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 spans="2:24" ht="13.5" customHeight="1" x14ac:dyDescent="0.2"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 spans="2:24" ht="13.5" customHeight="1" x14ac:dyDescent="0.2"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 spans="2:24" ht="13.5" customHeight="1" x14ac:dyDescent="0.2"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 spans="2:24" ht="13.5" customHeight="1" x14ac:dyDescent="0.2"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 spans="2:24" ht="13.5" customHeight="1" x14ac:dyDescent="0.2"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 spans="2:24" ht="13.5" customHeight="1" x14ac:dyDescent="0.2"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 spans="2:24" ht="13.5" customHeight="1" x14ac:dyDescent="0.2"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 spans="2:24" ht="13.5" customHeight="1" x14ac:dyDescent="0.2"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 spans="2:24" ht="13.5" customHeight="1" x14ac:dyDescent="0.2"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 spans="2:24" ht="13.5" customHeight="1" x14ac:dyDescent="0.2"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 spans="2:24" ht="13.5" customHeight="1" x14ac:dyDescent="0.2"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 spans="2:24" ht="13.5" customHeight="1" x14ac:dyDescent="0.2"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 spans="2:24" ht="13.5" customHeight="1" x14ac:dyDescent="0.2"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 spans="2:24" ht="13.5" customHeight="1" x14ac:dyDescent="0.2"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 spans="2:24" ht="13.5" customHeight="1" x14ac:dyDescent="0.2"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 spans="2:24" ht="13.5" customHeight="1" x14ac:dyDescent="0.2"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 spans="2:24" ht="13.5" customHeight="1" x14ac:dyDescent="0.2"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 spans="2:24" ht="13.5" customHeight="1" x14ac:dyDescent="0.2"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 spans="2:24" ht="13.5" customHeight="1" x14ac:dyDescent="0.2"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 spans="2:24" ht="13.5" customHeight="1" x14ac:dyDescent="0.2"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 spans="2:24" ht="13.5" customHeight="1" x14ac:dyDescent="0.2"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 spans="2:24" ht="13.5" customHeight="1" x14ac:dyDescent="0.2"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 spans="2:24" ht="13.5" customHeight="1" x14ac:dyDescent="0.2"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 spans="2:24" ht="13.5" customHeight="1" x14ac:dyDescent="0.2"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 spans="2:24" ht="13.5" customHeight="1" x14ac:dyDescent="0.2"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 spans="2:24" ht="13.5" customHeight="1" x14ac:dyDescent="0.2"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 spans="2:24" ht="13.5" customHeight="1" x14ac:dyDescent="0.2"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 spans="2:24" ht="13.5" customHeight="1" x14ac:dyDescent="0.2"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 spans="2:24" ht="13.5" customHeight="1" x14ac:dyDescent="0.2"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 spans="2:24" ht="13.5" customHeight="1" x14ac:dyDescent="0.2"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 spans="2:24" ht="13.5" customHeight="1" x14ac:dyDescent="0.2"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 spans="2:24" ht="13.5" customHeight="1" x14ac:dyDescent="0.2"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 spans="2:24" ht="13.5" customHeight="1" x14ac:dyDescent="0.2"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 spans="2:24" ht="13.5" customHeight="1" x14ac:dyDescent="0.2"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 spans="2:24" ht="13.5" customHeight="1" x14ac:dyDescent="0.2"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 spans="2:24" ht="13.5" customHeight="1" x14ac:dyDescent="0.2"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 spans="2:24" ht="13.5" customHeight="1" x14ac:dyDescent="0.2"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 spans="2:24" ht="13.5" customHeight="1" x14ac:dyDescent="0.2"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 spans="2:24" ht="13.5" customHeight="1" x14ac:dyDescent="0.2"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 spans="2:24" ht="13.5" customHeight="1" x14ac:dyDescent="0.2"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 spans="2:24" ht="13.5" customHeight="1" x14ac:dyDescent="0.2"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 spans="2:24" ht="13.5" customHeight="1" x14ac:dyDescent="0.2"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 spans="2:24" ht="13.5" customHeight="1" x14ac:dyDescent="0.2"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 spans="2:24" ht="13.5" customHeight="1" x14ac:dyDescent="0.2"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 spans="2:24" ht="13.5" customHeight="1" x14ac:dyDescent="0.2"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 spans="2:24" ht="13.5" customHeight="1" x14ac:dyDescent="0.2"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 spans="2:24" ht="13.5" customHeight="1" x14ac:dyDescent="0.2"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 spans="2:24" ht="13.5" customHeight="1" x14ac:dyDescent="0.2"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 spans="2:24" ht="13.5" customHeight="1" x14ac:dyDescent="0.2"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 spans="2:24" ht="13.5" customHeight="1" x14ac:dyDescent="0.2"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 spans="2:24" ht="13.5" customHeight="1" x14ac:dyDescent="0.2"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 spans="2:24" ht="13.5" customHeight="1" x14ac:dyDescent="0.2"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 spans="2:24" ht="13.5" customHeight="1" x14ac:dyDescent="0.2"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 spans="2:24" ht="13.5" customHeight="1" x14ac:dyDescent="0.2"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 spans="2:24" ht="13.5" customHeight="1" x14ac:dyDescent="0.2"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 spans="2:24" ht="13.5" customHeight="1" x14ac:dyDescent="0.2"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  <row r="274" spans="2:24" ht="13.5" customHeight="1" x14ac:dyDescent="0.2"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</row>
    <row r="275" spans="2:24" ht="13.5" customHeight="1" x14ac:dyDescent="0.2"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</row>
    <row r="276" spans="2:24" ht="13.5" customHeight="1" x14ac:dyDescent="0.2"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</row>
    <row r="277" spans="2:24" ht="13.5" customHeight="1" x14ac:dyDescent="0.2"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</row>
    <row r="278" spans="2:24" ht="13.5" customHeight="1" x14ac:dyDescent="0.2"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</row>
    <row r="279" spans="2:24" ht="13.5" customHeight="1" x14ac:dyDescent="0.2"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</row>
    <row r="280" spans="2:24" ht="13.5" customHeight="1" x14ac:dyDescent="0.2"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</row>
    <row r="281" spans="2:24" ht="13.5" customHeight="1" x14ac:dyDescent="0.2"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</row>
    <row r="282" spans="2:24" ht="13.5" customHeight="1" x14ac:dyDescent="0.2"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</row>
    <row r="283" spans="2:24" ht="13.5" customHeight="1" x14ac:dyDescent="0.2"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</row>
    <row r="284" spans="2:24" ht="13.5" customHeight="1" x14ac:dyDescent="0.2"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</row>
    <row r="285" spans="2:24" ht="13.5" customHeight="1" x14ac:dyDescent="0.2"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</row>
    <row r="286" spans="2:24" ht="13.5" customHeight="1" x14ac:dyDescent="0.2"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</row>
    <row r="287" spans="2:24" ht="13.5" customHeight="1" x14ac:dyDescent="0.2"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</row>
    <row r="288" spans="2:24" ht="13.5" customHeight="1" x14ac:dyDescent="0.2"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</row>
    <row r="289" spans="2:24" ht="13.5" customHeight="1" x14ac:dyDescent="0.2"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</row>
    <row r="290" spans="2:24" ht="13.5" customHeight="1" x14ac:dyDescent="0.2"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</row>
    <row r="291" spans="2:24" ht="13.5" customHeight="1" x14ac:dyDescent="0.2"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</row>
    <row r="292" spans="2:24" ht="13.5" customHeight="1" x14ac:dyDescent="0.2"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</row>
    <row r="293" spans="2:24" ht="13.5" customHeight="1" x14ac:dyDescent="0.2"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</row>
    <row r="294" spans="2:24" ht="13.5" customHeight="1" x14ac:dyDescent="0.2"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</row>
    <row r="295" spans="2:24" ht="13.5" customHeight="1" x14ac:dyDescent="0.2"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</row>
    <row r="296" spans="2:24" ht="13.5" customHeight="1" x14ac:dyDescent="0.2"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</row>
    <row r="297" spans="2:24" ht="13.5" customHeight="1" x14ac:dyDescent="0.2"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</row>
    <row r="298" spans="2:24" ht="13.5" customHeight="1" x14ac:dyDescent="0.2"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</row>
    <row r="299" spans="2:24" ht="13.5" customHeight="1" x14ac:dyDescent="0.2"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</row>
    <row r="300" spans="2:24" ht="13.5" customHeight="1" x14ac:dyDescent="0.2"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</row>
    <row r="301" spans="2:24" ht="13.5" customHeight="1" x14ac:dyDescent="0.2"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</row>
    <row r="302" spans="2:24" ht="13.5" customHeight="1" x14ac:dyDescent="0.2"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</row>
    <row r="303" spans="2:24" ht="13.5" customHeight="1" x14ac:dyDescent="0.2"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</row>
    <row r="304" spans="2:24" ht="13.5" customHeight="1" x14ac:dyDescent="0.2"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</row>
    <row r="305" spans="2:24" ht="13.5" customHeight="1" x14ac:dyDescent="0.2"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</row>
    <row r="306" spans="2:24" ht="13.5" customHeight="1" x14ac:dyDescent="0.2"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</row>
    <row r="307" spans="2:24" ht="13.5" customHeight="1" x14ac:dyDescent="0.2"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</row>
    <row r="308" spans="2:24" ht="13.5" customHeight="1" x14ac:dyDescent="0.2"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</row>
    <row r="309" spans="2:24" ht="13.5" customHeight="1" x14ac:dyDescent="0.2"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</row>
    <row r="310" spans="2:24" ht="13.5" customHeight="1" x14ac:dyDescent="0.2"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</row>
    <row r="311" spans="2:24" ht="13.5" customHeight="1" x14ac:dyDescent="0.2"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</row>
    <row r="312" spans="2:24" ht="13.5" customHeight="1" x14ac:dyDescent="0.2"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</row>
    <row r="313" spans="2:24" ht="13.5" customHeight="1" x14ac:dyDescent="0.2"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</row>
    <row r="314" spans="2:24" ht="13.5" customHeight="1" x14ac:dyDescent="0.2"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</row>
    <row r="315" spans="2:24" ht="13.5" customHeight="1" x14ac:dyDescent="0.2"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</row>
    <row r="316" spans="2:24" ht="13.5" customHeight="1" x14ac:dyDescent="0.2"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</row>
    <row r="317" spans="2:24" ht="13.5" customHeight="1" x14ac:dyDescent="0.2"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</row>
    <row r="318" spans="2:24" ht="13.5" customHeight="1" x14ac:dyDescent="0.2"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</row>
    <row r="319" spans="2:24" ht="13.5" customHeight="1" x14ac:dyDescent="0.2"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</row>
    <row r="320" spans="2:24" ht="13.5" customHeight="1" x14ac:dyDescent="0.2"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</row>
    <row r="321" spans="2:24" ht="13.5" customHeight="1" x14ac:dyDescent="0.2"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</row>
    <row r="322" spans="2:24" ht="13.5" customHeight="1" x14ac:dyDescent="0.2"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</row>
    <row r="323" spans="2:24" ht="13.5" customHeight="1" x14ac:dyDescent="0.2"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</row>
    <row r="324" spans="2:24" ht="13.5" customHeight="1" x14ac:dyDescent="0.2"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</row>
    <row r="325" spans="2:24" ht="13.5" customHeight="1" x14ac:dyDescent="0.2"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</row>
    <row r="326" spans="2:24" ht="13.5" customHeight="1" x14ac:dyDescent="0.2"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</row>
    <row r="327" spans="2:24" ht="13.5" customHeight="1" x14ac:dyDescent="0.2"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</row>
    <row r="328" spans="2:24" ht="13.5" customHeight="1" x14ac:dyDescent="0.2"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</row>
    <row r="329" spans="2:24" ht="13.5" customHeight="1" x14ac:dyDescent="0.2"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</row>
    <row r="330" spans="2:24" ht="13.5" customHeight="1" x14ac:dyDescent="0.2"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</row>
    <row r="331" spans="2:24" ht="13.5" customHeight="1" x14ac:dyDescent="0.2"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</row>
    <row r="332" spans="2:24" ht="13.5" customHeight="1" x14ac:dyDescent="0.2"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</row>
    <row r="333" spans="2:24" ht="13.5" customHeight="1" x14ac:dyDescent="0.2"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</row>
    <row r="334" spans="2:24" ht="13.5" customHeight="1" x14ac:dyDescent="0.2"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</row>
    <row r="335" spans="2:24" ht="13.5" customHeight="1" x14ac:dyDescent="0.2"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</row>
    <row r="336" spans="2:24" ht="13.5" customHeight="1" x14ac:dyDescent="0.2"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</row>
    <row r="337" spans="2:24" ht="13.5" customHeight="1" x14ac:dyDescent="0.2"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</row>
    <row r="338" spans="2:24" ht="13.5" customHeight="1" x14ac:dyDescent="0.2"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</row>
    <row r="339" spans="2:24" ht="13.5" customHeight="1" x14ac:dyDescent="0.2"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</row>
    <row r="340" spans="2:24" ht="13.5" customHeight="1" x14ac:dyDescent="0.2"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</row>
    <row r="341" spans="2:24" ht="13.5" customHeight="1" x14ac:dyDescent="0.2"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</row>
    <row r="342" spans="2:24" ht="13.5" customHeight="1" x14ac:dyDescent="0.2"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</row>
    <row r="343" spans="2:24" ht="13.5" customHeight="1" x14ac:dyDescent="0.2"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</row>
    <row r="344" spans="2:24" ht="13.5" customHeight="1" x14ac:dyDescent="0.2"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</row>
    <row r="345" spans="2:24" ht="13.5" customHeight="1" x14ac:dyDescent="0.2"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</row>
    <row r="346" spans="2:24" ht="13.5" customHeight="1" x14ac:dyDescent="0.2"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</row>
    <row r="347" spans="2:24" ht="13.5" customHeight="1" x14ac:dyDescent="0.2"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</row>
    <row r="348" spans="2:24" ht="13.5" customHeight="1" x14ac:dyDescent="0.2"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</row>
    <row r="349" spans="2:24" ht="13.5" customHeight="1" x14ac:dyDescent="0.2"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</row>
    <row r="350" spans="2:24" ht="13.5" customHeight="1" x14ac:dyDescent="0.2"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</row>
    <row r="351" spans="2:24" ht="13.5" customHeight="1" x14ac:dyDescent="0.2"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</row>
    <row r="352" spans="2:24" ht="13.5" customHeight="1" x14ac:dyDescent="0.2"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</row>
    <row r="353" spans="2:24" ht="13.5" customHeight="1" x14ac:dyDescent="0.2"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</row>
    <row r="354" spans="2:24" ht="13.5" customHeight="1" x14ac:dyDescent="0.2"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</row>
    <row r="355" spans="2:24" ht="13.5" customHeight="1" x14ac:dyDescent="0.2"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</row>
    <row r="356" spans="2:24" ht="13.5" customHeight="1" x14ac:dyDescent="0.2"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</row>
    <row r="357" spans="2:24" ht="13.5" customHeight="1" x14ac:dyDescent="0.2"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</row>
    <row r="358" spans="2:24" ht="13.5" customHeight="1" x14ac:dyDescent="0.2"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</row>
    <row r="359" spans="2:24" ht="13.5" customHeight="1" x14ac:dyDescent="0.2"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</row>
    <row r="360" spans="2:24" ht="13.5" customHeight="1" x14ac:dyDescent="0.2"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</row>
    <row r="361" spans="2:24" ht="13.5" customHeight="1" x14ac:dyDescent="0.2"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</row>
    <row r="362" spans="2:24" ht="13.5" customHeight="1" x14ac:dyDescent="0.2"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</row>
    <row r="363" spans="2:24" ht="13.5" customHeight="1" x14ac:dyDescent="0.2"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</row>
    <row r="364" spans="2:24" ht="13.5" customHeight="1" x14ac:dyDescent="0.2"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</row>
    <row r="365" spans="2:24" ht="13.5" customHeight="1" x14ac:dyDescent="0.2"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</row>
    <row r="366" spans="2:24" ht="13.5" customHeight="1" x14ac:dyDescent="0.2"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</row>
    <row r="367" spans="2:24" ht="13.5" customHeight="1" x14ac:dyDescent="0.2"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</row>
    <row r="368" spans="2:24" ht="13.5" customHeight="1" x14ac:dyDescent="0.2"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</row>
    <row r="369" spans="2:24" ht="13.5" customHeight="1" x14ac:dyDescent="0.2"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</row>
    <row r="370" spans="2:24" ht="13.5" customHeight="1" x14ac:dyDescent="0.2"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</row>
    <row r="371" spans="2:24" ht="13.5" customHeight="1" x14ac:dyDescent="0.2"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</row>
    <row r="372" spans="2:24" ht="13.5" customHeight="1" x14ac:dyDescent="0.2"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</row>
    <row r="373" spans="2:24" ht="13.5" customHeight="1" x14ac:dyDescent="0.2"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</row>
    <row r="374" spans="2:24" ht="13.5" customHeight="1" x14ac:dyDescent="0.2"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</row>
    <row r="375" spans="2:24" ht="13.5" customHeight="1" x14ac:dyDescent="0.2"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</row>
    <row r="376" spans="2:24" ht="13.5" customHeight="1" x14ac:dyDescent="0.2"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</row>
    <row r="377" spans="2:24" ht="13.5" customHeight="1" x14ac:dyDescent="0.2"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</row>
    <row r="378" spans="2:24" ht="13.5" customHeight="1" x14ac:dyDescent="0.2"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</row>
    <row r="379" spans="2:24" ht="13.5" customHeight="1" x14ac:dyDescent="0.2"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</row>
    <row r="380" spans="2:24" ht="13.5" customHeight="1" x14ac:dyDescent="0.2"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</row>
    <row r="381" spans="2:24" ht="13.5" customHeight="1" x14ac:dyDescent="0.2"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</row>
    <row r="382" spans="2:24" ht="13.5" customHeight="1" x14ac:dyDescent="0.2"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</row>
    <row r="383" spans="2:24" ht="13.5" customHeight="1" x14ac:dyDescent="0.2"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</row>
    <row r="384" spans="2:24" ht="13.5" customHeight="1" x14ac:dyDescent="0.2"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</row>
    <row r="385" spans="2:24" ht="13.5" customHeight="1" x14ac:dyDescent="0.2"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</row>
    <row r="386" spans="2:24" ht="13.5" customHeight="1" x14ac:dyDescent="0.2"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</row>
    <row r="387" spans="2:24" ht="13.5" customHeight="1" x14ac:dyDescent="0.2"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</row>
    <row r="388" spans="2:24" ht="13.5" customHeight="1" x14ac:dyDescent="0.2"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</row>
    <row r="389" spans="2:24" ht="13.5" customHeight="1" x14ac:dyDescent="0.2"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</row>
    <row r="390" spans="2:24" ht="13.5" customHeight="1" x14ac:dyDescent="0.2"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</row>
    <row r="391" spans="2:24" ht="13.5" customHeight="1" x14ac:dyDescent="0.2"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</row>
    <row r="392" spans="2:24" ht="13.5" customHeight="1" x14ac:dyDescent="0.2"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</row>
    <row r="393" spans="2:24" ht="13.5" customHeight="1" x14ac:dyDescent="0.2"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</row>
    <row r="394" spans="2:24" ht="13.5" customHeight="1" x14ac:dyDescent="0.2"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</row>
    <row r="395" spans="2:24" ht="13.5" customHeight="1" x14ac:dyDescent="0.2"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</row>
    <row r="396" spans="2:24" ht="13.5" customHeight="1" x14ac:dyDescent="0.2"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</row>
    <row r="397" spans="2:24" ht="13.5" customHeight="1" x14ac:dyDescent="0.2"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</row>
    <row r="398" spans="2:24" ht="13.5" customHeight="1" x14ac:dyDescent="0.2"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</row>
    <row r="399" spans="2:24" ht="13.5" customHeight="1" x14ac:dyDescent="0.2"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</row>
    <row r="400" spans="2:24" ht="13.5" customHeight="1" x14ac:dyDescent="0.2"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</row>
    <row r="401" spans="2:24" ht="13.5" customHeight="1" x14ac:dyDescent="0.2"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</row>
    <row r="402" spans="2:24" ht="13.5" customHeight="1" x14ac:dyDescent="0.2"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</row>
    <row r="403" spans="2:24" ht="13.5" customHeight="1" x14ac:dyDescent="0.2"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</row>
    <row r="404" spans="2:24" ht="13.5" customHeight="1" x14ac:dyDescent="0.2"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</row>
    <row r="405" spans="2:24" ht="13.5" customHeight="1" x14ac:dyDescent="0.2"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</row>
    <row r="406" spans="2:24" ht="13.5" customHeight="1" x14ac:dyDescent="0.2"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</row>
    <row r="407" spans="2:24" ht="13.5" customHeight="1" x14ac:dyDescent="0.2"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</row>
    <row r="408" spans="2:24" ht="13.5" customHeight="1" x14ac:dyDescent="0.2"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</row>
    <row r="409" spans="2:24" ht="13.5" customHeight="1" x14ac:dyDescent="0.2"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</row>
    <row r="410" spans="2:24" ht="13.5" customHeight="1" x14ac:dyDescent="0.2"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</row>
    <row r="411" spans="2:24" ht="13.5" customHeight="1" x14ac:dyDescent="0.2"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</row>
    <row r="412" spans="2:24" ht="13.5" customHeight="1" x14ac:dyDescent="0.2"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</row>
    <row r="413" spans="2:24" ht="13.5" customHeight="1" x14ac:dyDescent="0.2"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</row>
    <row r="414" spans="2:24" ht="13.5" customHeight="1" x14ac:dyDescent="0.2"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</row>
    <row r="415" spans="2:24" ht="13.5" customHeight="1" x14ac:dyDescent="0.2"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</row>
    <row r="416" spans="2:24" ht="13.5" customHeight="1" x14ac:dyDescent="0.2"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</row>
    <row r="417" spans="2:24" ht="13.5" customHeight="1" x14ac:dyDescent="0.2"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</row>
    <row r="418" spans="2:24" ht="13.5" customHeight="1" x14ac:dyDescent="0.2"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</row>
    <row r="419" spans="2:24" ht="13.5" customHeight="1" x14ac:dyDescent="0.2"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</row>
    <row r="420" spans="2:24" ht="13.5" customHeight="1" x14ac:dyDescent="0.2"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</row>
    <row r="421" spans="2:24" ht="13.5" customHeight="1" x14ac:dyDescent="0.2"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</row>
    <row r="422" spans="2:24" ht="13.5" customHeight="1" x14ac:dyDescent="0.2"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</row>
    <row r="423" spans="2:24" ht="13.5" customHeight="1" x14ac:dyDescent="0.2"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</row>
    <row r="424" spans="2:24" ht="13.5" customHeight="1" x14ac:dyDescent="0.2"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</row>
    <row r="425" spans="2:24" ht="13.5" customHeight="1" x14ac:dyDescent="0.2"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</row>
    <row r="426" spans="2:24" ht="13.5" customHeight="1" x14ac:dyDescent="0.2"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</row>
    <row r="427" spans="2:24" ht="13.5" customHeight="1" x14ac:dyDescent="0.2"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</row>
    <row r="428" spans="2:24" ht="13.5" customHeight="1" x14ac:dyDescent="0.2"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</row>
    <row r="429" spans="2:24" ht="13.5" customHeight="1" x14ac:dyDescent="0.2"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</row>
    <row r="430" spans="2:24" ht="13.5" customHeight="1" x14ac:dyDescent="0.2"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</row>
    <row r="431" spans="2:24" ht="13.5" customHeight="1" x14ac:dyDescent="0.2"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</row>
    <row r="432" spans="2:24" ht="13.5" customHeight="1" x14ac:dyDescent="0.2"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</row>
    <row r="433" spans="2:24" ht="13.5" customHeight="1" x14ac:dyDescent="0.2"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</row>
    <row r="434" spans="2:24" ht="13.5" customHeight="1" x14ac:dyDescent="0.2"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</row>
    <row r="435" spans="2:24" ht="13.5" customHeight="1" x14ac:dyDescent="0.2"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</row>
    <row r="436" spans="2:24" ht="13.5" customHeight="1" x14ac:dyDescent="0.2"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</row>
    <row r="437" spans="2:24" ht="13.5" customHeight="1" x14ac:dyDescent="0.2"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</row>
    <row r="438" spans="2:24" ht="13.5" customHeight="1" x14ac:dyDescent="0.2"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</row>
    <row r="439" spans="2:24" ht="13.5" customHeight="1" x14ac:dyDescent="0.2"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</row>
    <row r="440" spans="2:24" ht="13.5" customHeight="1" x14ac:dyDescent="0.2"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</row>
    <row r="441" spans="2:24" ht="13.5" customHeight="1" x14ac:dyDescent="0.2"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</row>
    <row r="442" spans="2:24" ht="13.5" customHeight="1" x14ac:dyDescent="0.2"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</row>
    <row r="443" spans="2:24" ht="13.5" customHeight="1" x14ac:dyDescent="0.2"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</row>
    <row r="444" spans="2:24" ht="13.5" customHeight="1" x14ac:dyDescent="0.2"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</row>
    <row r="445" spans="2:24" ht="13.5" customHeight="1" x14ac:dyDescent="0.2"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</row>
    <row r="446" spans="2:24" ht="13.5" customHeight="1" x14ac:dyDescent="0.2"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</row>
    <row r="447" spans="2:24" ht="13.5" customHeight="1" x14ac:dyDescent="0.2"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</row>
    <row r="448" spans="2:24" ht="13.5" customHeight="1" x14ac:dyDescent="0.2"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</row>
    <row r="449" spans="2:24" ht="13.5" customHeight="1" x14ac:dyDescent="0.2"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</row>
    <row r="450" spans="2:24" ht="13.5" customHeight="1" x14ac:dyDescent="0.2"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</row>
    <row r="451" spans="2:24" ht="13.5" customHeight="1" x14ac:dyDescent="0.2"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</row>
    <row r="452" spans="2:24" ht="13.5" customHeight="1" x14ac:dyDescent="0.2"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</row>
    <row r="453" spans="2:24" ht="13.5" customHeight="1" x14ac:dyDescent="0.2"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</row>
    <row r="454" spans="2:24" ht="13.5" customHeight="1" x14ac:dyDescent="0.2"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</row>
    <row r="455" spans="2:24" ht="13.5" customHeight="1" x14ac:dyDescent="0.2"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</row>
    <row r="456" spans="2:24" ht="13.5" customHeight="1" x14ac:dyDescent="0.2"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</row>
    <row r="457" spans="2:24" ht="13.5" customHeight="1" x14ac:dyDescent="0.2"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</row>
    <row r="458" spans="2:24" ht="13.5" customHeight="1" x14ac:dyDescent="0.2"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</row>
    <row r="459" spans="2:24" ht="13.5" customHeight="1" x14ac:dyDescent="0.2"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</row>
    <row r="460" spans="2:24" ht="13.5" customHeight="1" x14ac:dyDescent="0.2"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</row>
    <row r="461" spans="2:24" ht="13.5" customHeight="1" x14ac:dyDescent="0.2"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</row>
    <row r="462" spans="2:24" ht="13.5" customHeight="1" x14ac:dyDescent="0.2"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</row>
    <row r="463" spans="2:24" ht="13.5" customHeight="1" x14ac:dyDescent="0.2"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</row>
    <row r="464" spans="2:24" ht="13.5" customHeight="1" x14ac:dyDescent="0.2"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</row>
    <row r="465" spans="2:24" ht="13.5" customHeight="1" x14ac:dyDescent="0.2"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</row>
    <row r="466" spans="2:24" ht="13.5" customHeight="1" x14ac:dyDescent="0.2"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</row>
    <row r="467" spans="2:24" ht="13.5" customHeight="1" x14ac:dyDescent="0.2"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</row>
    <row r="468" spans="2:24" ht="13.5" customHeight="1" x14ac:dyDescent="0.2"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</row>
    <row r="469" spans="2:24" ht="13.5" customHeight="1" x14ac:dyDescent="0.2"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</row>
    <row r="470" spans="2:24" ht="13.5" customHeight="1" x14ac:dyDescent="0.2"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</row>
    <row r="471" spans="2:24" ht="13.5" customHeight="1" x14ac:dyDescent="0.2"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</row>
    <row r="472" spans="2:24" ht="13.5" customHeight="1" x14ac:dyDescent="0.2"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</row>
    <row r="473" spans="2:24" ht="13.5" customHeight="1" x14ac:dyDescent="0.2"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</row>
    <row r="474" spans="2:24" ht="13.5" customHeight="1" x14ac:dyDescent="0.2"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</row>
    <row r="475" spans="2:24" ht="13.5" customHeight="1" x14ac:dyDescent="0.2"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</row>
    <row r="476" spans="2:24" ht="13.5" customHeight="1" x14ac:dyDescent="0.2"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</row>
    <row r="477" spans="2:24" ht="13.5" customHeight="1" x14ac:dyDescent="0.2"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</row>
    <row r="478" spans="2:24" ht="13.5" customHeight="1" x14ac:dyDescent="0.2"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</row>
    <row r="479" spans="2:24" ht="13.5" customHeight="1" x14ac:dyDescent="0.2"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</row>
    <row r="480" spans="2:24" ht="13.5" customHeight="1" x14ac:dyDescent="0.2"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</row>
    <row r="481" spans="2:24" ht="13.5" customHeight="1" x14ac:dyDescent="0.2"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</row>
    <row r="482" spans="2:24" ht="13.5" customHeight="1" x14ac:dyDescent="0.2"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</row>
    <row r="483" spans="2:24" ht="13.5" customHeight="1" x14ac:dyDescent="0.2"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</row>
    <row r="484" spans="2:24" ht="13.5" customHeight="1" x14ac:dyDescent="0.2"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</row>
    <row r="485" spans="2:24" ht="13.5" customHeight="1" x14ac:dyDescent="0.2"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</row>
    <row r="486" spans="2:24" ht="13.5" customHeight="1" x14ac:dyDescent="0.2"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</row>
    <row r="487" spans="2:24" ht="13.5" customHeight="1" x14ac:dyDescent="0.2"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</row>
    <row r="488" spans="2:24" ht="13.5" customHeight="1" x14ac:dyDescent="0.2"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</row>
    <row r="489" spans="2:24" ht="13.5" customHeight="1" x14ac:dyDescent="0.2"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</row>
    <row r="490" spans="2:24" ht="13.5" customHeight="1" x14ac:dyDescent="0.2"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</row>
    <row r="491" spans="2:24" ht="13.5" customHeight="1" x14ac:dyDescent="0.2"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</row>
    <row r="492" spans="2:24" ht="13.5" customHeight="1" x14ac:dyDescent="0.2"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</row>
    <row r="493" spans="2:24" ht="13.5" customHeight="1" x14ac:dyDescent="0.2"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</row>
    <row r="494" spans="2:24" ht="13.5" customHeight="1" x14ac:dyDescent="0.2"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</row>
    <row r="495" spans="2:24" ht="13.5" customHeight="1" x14ac:dyDescent="0.2"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</row>
    <row r="496" spans="2:24" ht="13.5" customHeight="1" x14ac:dyDescent="0.2"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</row>
    <row r="497" spans="2:24" ht="13.5" customHeight="1" x14ac:dyDescent="0.2"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</row>
    <row r="498" spans="2:24" ht="13.5" customHeight="1" x14ac:dyDescent="0.2"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</row>
    <row r="499" spans="2:24" ht="13.5" customHeight="1" x14ac:dyDescent="0.2"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</row>
    <row r="500" spans="2:24" ht="13.5" customHeight="1" x14ac:dyDescent="0.2"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</row>
    <row r="501" spans="2:24" ht="13.5" customHeight="1" x14ac:dyDescent="0.2"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</row>
    <row r="502" spans="2:24" ht="13.5" customHeight="1" x14ac:dyDescent="0.2"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</row>
    <row r="503" spans="2:24" ht="13.5" customHeight="1" x14ac:dyDescent="0.2"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</row>
    <row r="504" spans="2:24" ht="13.5" customHeight="1" x14ac:dyDescent="0.2"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</row>
    <row r="505" spans="2:24" ht="13.5" customHeight="1" x14ac:dyDescent="0.2"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</row>
    <row r="506" spans="2:24" ht="13.5" customHeight="1" x14ac:dyDescent="0.2"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</row>
    <row r="507" spans="2:24" ht="13.5" customHeight="1" x14ac:dyDescent="0.2"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</row>
    <row r="508" spans="2:24" ht="13.5" customHeight="1" x14ac:dyDescent="0.2"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</row>
    <row r="509" spans="2:24" ht="13.5" customHeight="1" x14ac:dyDescent="0.2"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</row>
    <row r="510" spans="2:24" ht="13.5" customHeight="1" x14ac:dyDescent="0.2"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</row>
    <row r="511" spans="2:24" ht="13.5" customHeight="1" x14ac:dyDescent="0.2"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</row>
    <row r="512" spans="2:24" ht="13.5" customHeight="1" x14ac:dyDescent="0.2"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</row>
    <row r="513" spans="2:24" ht="13.5" customHeight="1" x14ac:dyDescent="0.2"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</row>
    <row r="514" spans="2:24" ht="13.5" customHeight="1" x14ac:dyDescent="0.2"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</row>
    <row r="515" spans="2:24" ht="13.5" customHeight="1" x14ac:dyDescent="0.2"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</row>
    <row r="516" spans="2:24" ht="13.5" customHeight="1" x14ac:dyDescent="0.2"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</row>
    <row r="517" spans="2:24" ht="13.5" customHeight="1" x14ac:dyDescent="0.2"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</row>
    <row r="518" spans="2:24" ht="13.5" customHeight="1" x14ac:dyDescent="0.2"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</row>
    <row r="519" spans="2:24" ht="13.5" customHeight="1" x14ac:dyDescent="0.2"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</row>
    <row r="520" spans="2:24" ht="13.5" customHeight="1" x14ac:dyDescent="0.2"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</row>
    <row r="521" spans="2:24" ht="13.5" customHeight="1" x14ac:dyDescent="0.2"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</row>
    <row r="522" spans="2:24" ht="13.5" customHeight="1" x14ac:dyDescent="0.2"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</row>
    <row r="523" spans="2:24" ht="13.5" customHeight="1" x14ac:dyDescent="0.2"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</row>
    <row r="524" spans="2:24" ht="13.5" customHeight="1" x14ac:dyDescent="0.2"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</row>
    <row r="525" spans="2:24" ht="13.5" customHeight="1" x14ac:dyDescent="0.2"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</row>
    <row r="526" spans="2:24" ht="13.5" customHeight="1" x14ac:dyDescent="0.2"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</row>
    <row r="527" spans="2:24" ht="13.5" customHeight="1" x14ac:dyDescent="0.2"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</row>
    <row r="528" spans="2:24" ht="13.5" customHeight="1" x14ac:dyDescent="0.2"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</row>
    <row r="529" spans="2:24" ht="13.5" customHeight="1" x14ac:dyDescent="0.2"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</row>
    <row r="530" spans="2:24" ht="13.5" customHeight="1" x14ac:dyDescent="0.2"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</row>
    <row r="531" spans="2:24" ht="13.5" customHeight="1" x14ac:dyDescent="0.2"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</row>
    <row r="532" spans="2:24" ht="13.5" customHeight="1" x14ac:dyDescent="0.2"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</row>
    <row r="533" spans="2:24" ht="13.5" customHeight="1" x14ac:dyDescent="0.2"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</row>
    <row r="534" spans="2:24" ht="13.5" customHeight="1" x14ac:dyDescent="0.2"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</row>
    <row r="535" spans="2:24" ht="13.5" customHeight="1" x14ac:dyDescent="0.2"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</row>
    <row r="536" spans="2:24" ht="13.5" customHeight="1" x14ac:dyDescent="0.2"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</row>
    <row r="537" spans="2:24" ht="13.5" customHeight="1" x14ac:dyDescent="0.2"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</row>
    <row r="538" spans="2:24" ht="13.5" customHeight="1" x14ac:dyDescent="0.2"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</row>
    <row r="539" spans="2:24" ht="13.5" customHeight="1" x14ac:dyDescent="0.2"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</row>
    <row r="540" spans="2:24" ht="13.5" customHeight="1" x14ac:dyDescent="0.2"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</row>
    <row r="541" spans="2:24" ht="13.5" customHeight="1" x14ac:dyDescent="0.2"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</row>
    <row r="542" spans="2:24" ht="13.5" customHeight="1" x14ac:dyDescent="0.2"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</row>
    <row r="543" spans="2:24" ht="13.5" customHeight="1" x14ac:dyDescent="0.2"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</row>
    <row r="544" spans="2:24" ht="13.5" customHeight="1" x14ac:dyDescent="0.2"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</row>
    <row r="545" spans="2:24" ht="13.5" customHeight="1" x14ac:dyDescent="0.2"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</row>
    <row r="546" spans="2:24" ht="13.5" customHeight="1" x14ac:dyDescent="0.2"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</row>
    <row r="547" spans="2:24" ht="13.5" customHeight="1" x14ac:dyDescent="0.2"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</row>
    <row r="548" spans="2:24" ht="13.5" customHeight="1" x14ac:dyDescent="0.2"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</row>
    <row r="549" spans="2:24" ht="13.5" customHeight="1" x14ac:dyDescent="0.2"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</row>
    <row r="550" spans="2:24" ht="13.5" customHeight="1" x14ac:dyDescent="0.2"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</row>
    <row r="551" spans="2:24" ht="13.5" customHeight="1" x14ac:dyDescent="0.2"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</row>
    <row r="552" spans="2:24" ht="13.5" customHeight="1" x14ac:dyDescent="0.2"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</row>
    <row r="553" spans="2:24" ht="13.5" customHeight="1" x14ac:dyDescent="0.2"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</row>
    <row r="554" spans="2:24" ht="13.5" customHeight="1" x14ac:dyDescent="0.2"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</row>
    <row r="555" spans="2:24" ht="13.5" customHeight="1" x14ac:dyDescent="0.2"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</row>
    <row r="556" spans="2:24" ht="13.5" customHeight="1" x14ac:dyDescent="0.2"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</row>
    <row r="557" spans="2:24" ht="13.5" customHeight="1" x14ac:dyDescent="0.2"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</row>
    <row r="558" spans="2:24" ht="13.5" customHeight="1" x14ac:dyDescent="0.2"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</row>
    <row r="559" spans="2:24" ht="13.5" customHeight="1" x14ac:dyDescent="0.2"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</row>
    <row r="560" spans="2:24" ht="13.5" customHeight="1" x14ac:dyDescent="0.2"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</row>
    <row r="561" spans="2:24" ht="13.5" customHeight="1" x14ac:dyDescent="0.2"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</row>
    <row r="562" spans="2:24" ht="13.5" customHeight="1" x14ac:dyDescent="0.2"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</row>
    <row r="563" spans="2:24" ht="13.5" customHeight="1" x14ac:dyDescent="0.2"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</row>
    <row r="564" spans="2:24" ht="13.5" customHeight="1" x14ac:dyDescent="0.2"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</row>
    <row r="565" spans="2:24" ht="13.5" customHeight="1" x14ac:dyDescent="0.2"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</row>
    <row r="566" spans="2:24" ht="13.5" customHeight="1" x14ac:dyDescent="0.2"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</row>
    <row r="567" spans="2:24" ht="13.5" customHeight="1" x14ac:dyDescent="0.2"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</row>
    <row r="568" spans="2:24" ht="13.5" customHeight="1" x14ac:dyDescent="0.2"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</row>
    <row r="569" spans="2:24" ht="13.5" customHeight="1" x14ac:dyDescent="0.2"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</row>
    <row r="570" spans="2:24" ht="13.5" customHeight="1" x14ac:dyDescent="0.2"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</row>
    <row r="571" spans="2:24" ht="13.5" customHeight="1" x14ac:dyDescent="0.2"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</row>
    <row r="572" spans="2:24" ht="13.5" customHeight="1" x14ac:dyDescent="0.2"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</row>
    <row r="573" spans="2:24" ht="13.5" customHeight="1" x14ac:dyDescent="0.2"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</row>
    <row r="574" spans="2:24" ht="13.5" customHeight="1" x14ac:dyDescent="0.2"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</row>
    <row r="575" spans="2:24" ht="13.5" customHeight="1" x14ac:dyDescent="0.2"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</row>
    <row r="576" spans="2:24" ht="13.5" customHeight="1" x14ac:dyDescent="0.2"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</row>
    <row r="577" spans="2:24" ht="13.5" customHeight="1" x14ac:dyDescent="0.2"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</row>
    <row r="578" spans="2:24" ht="13.5" customHeight="1" x14ac:dyDescent="0.2"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</row>
    <row r="579" spans="2:24" ht="13.5" customHeight="1" x14ac:dyDescent="0.2"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</row>
    <row r="580" spans="2:24" ht="13.5" customHeight="1" x14ac:dyDescent="0.2"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</row>
    <row r="581" spans="2:24" ht="13.5" customHeight="1" x14ac:dyDescent="0.2"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</row>
    <row r="582" spans="2:24" ht="13.5" customHeight="1" x14ac:dyDescent="0.2"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</row>
    <row r="583" spans="2:24" ht="13.5" customHeight="1" x14ac:dyDescent="0.2"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</row>
    <row r="584" spans="2:24" ht="13.5" customHeight="1" x14ac:dyDescent="0.2"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</row>
    <row r="585" spans="2:24" ht="13.5" customHeight="1" x14ac:dyDescent="0.2"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</row>
    <row r="586" spans="2:24" ht="13.5" customHeight="1" x14ac:dyDescent="0.2"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</row>
    <row r="587" spans="2:24" ht="13.5" customHeight="1" x14ac:dyDescent="0.2"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</row>
    <row r="588" spans="2:24" ht="13.5" customHeight="1" x14ac:dyDescent="0.2"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</row>
    <row r="589" spans="2:24" ht="13.5" customHeight="1" x14ac:dyDescent="0.2"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</row>
    <row r="590" spans="2:24" ht="13.5" customHeight="1" x14ac:dyDescent="0.2"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</row>
    <row r="591" spans="2:24" ht="13.5" customHeight="1" x14ac:dyDescent="0.2"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</row>
    <row r="592" spans="2:24" ht="13.5" customHeight="1" x14ac:dyDescent="0.2"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</row>
    <row r="593" spans="2:24" ht="13.5" customHeight="1" x14ac:dyDescent="0.2"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</row>
    <row r="594" spans="2:24" ht="13.5" customHeight="1" x14ac:dyDescent="0.2"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</row>
    <row r="595" spans="2:24" ht="13.5" customHeight="1" x14ac:dyDescent="0.2"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</row>
    <row r="596" spans="2:24" ht="13.5" customHeight="1" x14ac:dyDescent="0.2"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</row>
    <row r="597" spans="2:24" ht="13.5" customHeight="1" x14ac:dyDescent="0.2"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</row>
    <row r="598" spans="2:24" ht="13.5" customHeight="1" x14ac:dyDescent="0.2"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</row>
    <row r="599" spans="2:24" ht="13.5" customHeight="1" x14ac:dyDescent="0.2"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</row>
    <row r="600" spans="2:24" ht="13.5" customHeight="1" x14ac:dyDescent="0.2"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</row>
    <row r="601" spans="2:24" ht="13.5" customHeight="1" x14ac:dyDescent="0.2"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</row>
    <row r="602" spans="2:24" ht="13.5" customHeight="1" x14ac:dyDescent="0.2"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</row>
    <row r="603" spans="2:24" ht="13.5" customHeight="1" x14ac:dyDescent="0.2"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</row>
    <row r="604" spans="2:24" ht="13.5" customHeight="1" x14ac:dyDescent="0.2"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</row>
    <row r="605" spans="2:24" ht="13.5" customHeight="1" x14ac:dyDescent="0.2"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</row>
    <row r="606" spans="2:24" ht="13.5" customHeight="1" x14ac:dyDescent="0.2"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</row>
    <row r="607" spans="2:24" ht="13.5" customHeight="1" x14ac:dyDescent="0.2"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</row>
    <row r="608" spans="2:24" ht="13.5" customHeight="1" x14ac:dyDescent="0.2"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</row>
    <row r="609" spans="2:24" ht="13.5" customHeight="1" x14ac:dyDescent="0.2"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</row>
    <row r="610" spans="2:24" ht="13.5" customHeight="1" x14ac:dyDescent="0.2"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</row>
    <row r="611" spans="2:24" ht="13.5" customHeight="1" x14ac:dyDescent="0.2"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</row>
    <row r="612" spans="2:24" ht="13.5" customHeight="1" x14ac:dyDescent="0.2"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</row>
    <row r="613" spans="2:24" ht="13.5" customHeight="1" x14ac:dyDescent="0.2"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</row>
    <row r="614" spans="2:24" ht="13.5" customHeight="1" x14ac:dyDescent="0.2"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</row>
    <row r="615" spans="2:24" ht="13.5" customHeight="1" x14ac:dyDescent="0.2"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</row>
    <row r="616" spans="2:24" ht="13.5" customHeight="1" x14ac:dyDescent="0.2"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</row>
    <row r="617" spans="2:24" ht="13.5" customHeight="1" x14ac:dyDescent="0.2"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</row>
    <row r="618" spans="2:24" ht="13.5" customHeight="1" x14ac:dyDescent="0.2"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</row>
    <row r="619" spans="2:24" ht="13.5" customHeight="1" x14ac:dyDescent="0.2"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</row>
    <row r="620" spans="2:24" ht="13.5" customHeight="1" x14ac:dyDescent="0.2"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</row>
    <row r="621" spans="2:24" ht="13.5" customHeight="1" x14ac:dyDescent="0.2"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</row>
    <row r="622" spans="2:24" ht="13.5" customHeight="1" x14ac:dyDescent="0.2"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</row>
    <row r="623" spans="2:24" ht="13.5" customHeight="1" x14ac:dyDescent="0.2"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</row>
    <row r="624" spans="2:24" ht="13.5" customHeight="1" x14ac:dyDescent="0.2"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</row>
    <row r="625" spans="2:24" ht="13.5" customHeight="1" x14ac:dyDescent="0.2"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</row>
    <row r="626" spans="2:24" ht="13.5" customHeight="1" x14ac:dyDescent="0.2"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</row>
    <row r="627" spans="2:24" ht="13.5" customHeight="1" x14ac:dyDescent="0.2"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</row>
    <row r="628" spans="2:24" ht="13.5" customHeight="1" x14ac:dyDescent="0.2"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</row>
    <row r="629" spans="2:24" ht="13.5" customHeight="1" x14ac:dyDescent="0.2"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</row>
    <row r="630" spans="2:24" ht="13.5" customHeight="1" x14ac:dyDescent="0.2"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</row>
    <row r="631" spans="2:24" ht="13.5" customHeight="1" x14ac:dyDescent="0.2"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</row>
    <row r="632" spans="2:24" ht="13.5" customHeight="1" x14ac:dyDescent="0.2"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</row>
    <row r="633" spans="2:24" ht="13.5" customHeight="1" x14ac:dyDescent="0.2"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</row>
    <row r="634" spans="2:24" ht="13.5" customHeight="1" x14ac:dyDescent="0.2"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</row>
    <row r="635" spans="2:24" ht="13.5" customHeight="1" x14ac:dyDescent="0.2"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</row>
    <row r="636" spans="2:24" ht="13.5" customHeight="1" x14ac:dyDescent="0.2"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</row>
    <row r="637" spans="2:24" ht="13.5" customHeight="1" x14ac:dyDescent="0.2"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</row>
    <row r="638" spans="2:24" ht="13.5" customHeight="1" x14ac:dyDescent="0.2"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</row>
    <row r="639" spans="2:24" ht="13.5" customHeight="1" x14ac:dyDescent="0.2"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</row>
    <row r="640" spans="2:24" ht="13.5" customHeight="1" x14ac:dyDescent="0.2"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</row>
    <row r="641" spans="2:24" ht="13.5" customHeight="1" x14ac:dyDescent="0.2"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</row>
    <row r="642" spans="2:24" ht="13.5" customHeight="1" x14ac:dyDescent="0.2"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</row>
    <row r="643" spans="2:24" ht="13.5" customHeight="1" x14ac:dyDescent="0.2"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</row>
    <row r="644" spans="2:24" ht="13.5" customHeight="1" x14ac:dyDescent="0.2"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</row>
    <row r="645" spans="2:24" ht="13.5" customHeight="1" x14ac:dyDescent="0.2"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</row>
    <row r="646" spans="2:24" ht="13.5" customHeight="1" x14ac:dyDescent="0.2"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</row>
    <row r="647" spans="2:24" ht="13.5" customHeight="1" x14ac:dyDescent="0.2"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</row>
    <row r="648" spans="2:24" ht="13.5" customHeight="1" x14ac:dyDescent="0.2"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</row>
    <row r="649" spans="2:24" ht="13.5" customHeight="1" x14ac:dyDescent="0.2"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</row>
    <row r="650" spans="2:24" ht="13.5" customHeight="1" x14ac:dyDescent="0.2"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</row>
    <row r="651" spans="2:24" ht="13.5" customHeight="1" x14ac:dyDescent="0.2"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</row>
    <row r="652" spans="2:24" ht="13.5" customHeight="1" x14ac:dyDescent="0.2"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</row>
    <row r="653" spans="2:24" ht="13.5" customHeight="1" x14ac:dyDescent="0.2"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</row>
    <row r="654" spans="2:24" ht="13.5" customHeight="1" x14ac:dyDescent="0.2"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</row>
    <row r="655" spans="2:24" ht="13.5" customHeight="1" x14ac:dyDescent="0.2"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</row>
    <row r="656" spans="2:24" ht="13.5" customHeight="1" x14ac:dyDescent="0.2"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</row>
    <row r="657" spans="2:24" ht="13.5" customHeight="1" x14ac:dyDescent="0.2"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</row>
    <row r="658" spans="2:24" ht="13.5" customHeight="1" x14ac:dyDescent="0.2"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</row>
    <row r="659" spans="2:24" ht="13.5" customHeight="1" x14ac:dyDescent="0.2"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</row>
    <row r="660" spans="2:24" ht="13.5" customHeight="1" x14ac:dyDescent="0.2"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</row>
    <row r="661" spans="2:24" ht="13.5" customHeight="1" x14ac:dyDescent="0.2"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</row>
    <row r="662" spans="2:24" ht="13.5" customHeight="1" x14ac:dyDescent="0.2"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</row>
    <row r="663" spans="2:24" ht="13.5" customHeight="1" x14ac:dyDescent="0.2"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</row>
    <row r="664" spans="2:24" ht="13.5" customHeight="1" x14ac:dyDescent="0.2"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</row>
    <row r="665" spans="2:24" ht="13.5" customHeight="1" x14ac:dyDescent="0.2"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</row>
    <row r="666" spans="2:24" ht="13.5" customHeight="1" x14ac:dyDescent="0.2"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</row>
    <row r="667" spans="2:24" ht="13.5" customHeight="1" x14ac:dyDescent="0.2"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</row>
    <row r="668" spans="2:24" ht="13.5" customHeight="1" x14ac:dyDescent="0.2"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</row>
    <row r="669" spans="2:24" ht="13.5" customHeight="1" x14ac:dyDescent="0.2"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</row>
    <row r="670" spans="2:24" ht="13.5" customHeight="1" x14ac:dyDescent="0.2"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</row>
    <row r="671" spans="2:24" ht="13.5" customHeight="1" x14ac:dyDescent="0.2"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</row>
    <row r="672" spans="2:24" ht="13.5" customHeight="1" x14ac:dyDescent="0.2"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</row>
    <row r="673" spans="2:24" ht="13.5" customHeight="1" x14ac:dyDescent="0.2"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</row>
    <row r="674" spans="2:24" ht="13.5" customHeight="1" x14ac:dyDescent="0.2"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</row>
    <row r="675" spans="2:24" ht="13.5" customHeight="1" x14ac:dyDescent="0.2"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</row>
    <row r="676" spans="2:24" ht="13.5" customHeight="1" x14ac:dyDescent="0.2"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</row>
    <row r="677" spans="2:24" ht="13.5" customHeight="1" x14ac:dyDescent="0.2"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</row>
    <row r="678" spans="2:24" ht="13.5" customHeight="1" x14ac:dyDescent="0.2"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</row>
    <row r="679" spans="2:24" ht="13.5" customHeight="1" x14ac:dyDescent="0.2"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</row>
    <row r="680" spans="2:24" ht="13.5" customHeight="1" x14ac:dyDescent="0.2"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</row>
    <row r="681" spans="2:24" ht="13.5" customHeight="1" x14ac:dyDescent="0.2"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</row>
    <row r="682" spans="2:24" ht="13.5" customHeight="1" x14ac:dyDescent="0.2"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</row>
    <row r="683" spans="2:24" ht="13.5" customHeight="1" x14ac:dyDescent="0.2"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</row>
    <row r="684" spans="2:24" ht="13.5" customHeight="1" x14ac:dyDescent="0.2"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</row>
    <row r="685" spans="2:24" ht="13.5" customHeight="1" x14ac:dyDescent="0.2"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</row>
    <row r="686" spans="2:24" ht="13.5" customHeight="1" x14ac:dyDescent="0.2"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</row>
    <row r="687" spans="2:24" ht="13.5" customHeight="1" x14ac:dyDescent="0.2"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</row>
    <row r="688" spans="2:24" ht="13.5" customHeight="1" x14ac:dyDescent="0.2"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</row>
    <row r="689" spans="2:24" ht="13.5" customHeight="1" x14ac:dyDescent="0.2"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</row>
    <row r="690" spans="2:24" ht="13.5" customHeight="1" x14ac:dyDescent="0.2"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</row>
    <row r="691" spans="2:24" ht="13.5" customHeight="1" x14ac:dyDescent="0.2"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</row>
    <row r="692" spans="2:24" ht="13.5" customHeight="1" x14ac:dyDescent="0.2"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</row>
    <row r="693" spans="2:24" ht="13.5" customHeight="1" x14ac:dyDescent="0.2"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</row>
    <row r="694" spans="2:24" ht="13.5" customHeight="1" x14ac:dyDescent="0.2"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</row>
    <row r="695" spans="2:24" ht="13.5" customHeight="1" x14ac:dyDescent="0.2"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</row>
    <row r="696" spans="2:24" ht="13.5" customHeight="1" x14ac:dyDescent="0.2"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</row>
    <row r="697" spans="2:24" ht="13.5" customHeight="1" x14ac:dyDescent="0.2"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</row>
    <row r="698" spans="2:24" ht="13.5" customHeight="1" x14ac:dyDescent="0.2"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</row>
    <row r="699" spans="2:24" ht="13.5" customHeight="1" x14ac:dyDescent="0.2"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</row>
    <row r="700" spans="2:24" ht="13.5" customHeight="1" x14ac:dyDescent="0.2"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</row>
    <row r="701" spans="2:24" ht="13.5" customHeight="1" x14ac:dyDescent="0.2"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</row>
    <row r="702" spans="2:24" ht="13.5" customHeight="1" x14ac:dyDescent="0.2"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</row>
    <row r="703" spans="2:24" ht="13.5" customHeight="1" x14ac:dyDescent="0.2"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</row>
    <row r="704" spans="2:24" ht="13.5" customHeight="1" x14ac:dyDescent="0.2"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</row>
    <row r="705" spans="2:24" ht="13.5" customHeight="1" x14ac:dyDescent="0.2"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</row>
    <row r="706" spans="2:24" ht="13.5" customHeight="1" x14ac:dyDescent="0.2"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</row>
    <row r="707" spans="2:24" ht="13.5" customHeight="1" x14ac:dyDescent="0.2"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</row>
    <row r="708" spans="2:24" ht="13.5" customHeight="1" x14ac:dyDescent="0.2"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</row>
    <row r="709" spans="2:24" ht="13.5" customHeight="1" x14ac:dyDescent="0.2"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</row>
    <row r="710" spans="2:24" ht="13.5" customHeight="1" x14ac:dyDescent="0.2"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</row>
    <row r="711" spans="2:24" ht="13.5" customHeight="1" x14ac:dyDescent="0.2"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</row>
    <row r="712" spans="2:24" ht="13.5" customHeight="1" x14ac:dyDescent="0.2"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</row>
    <row r="713" spans="2:24" ht="13.5" customHeight="1" x14ac:dyDescent="0.2"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</row>
    <row r="714" spans="2:24" ht="13.5" customHeight="1" x14ac:dyDescent="0.2"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</row>
    <row r="715" spans="2:24" ht="13.5" customHeight="1" x14ac:dyDescent="0.2"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</row>
    <row r="716" spans="2:24" ht="13.5" customHeight="1" x14ac:dyDescent="0.2"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</row>
    <row r="717" spans="2:24" ht="13.5" customHeight="1" x14ac:dyDescent="0.2"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</row>
    <row r="718" spans="2:24" ht="13.5" customHeight="1" x14ac:dyDescent="0.2"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</row>
    <row r="719" spans="2:24" ht="13.5" customHeight="1" x14ac:dyDescent="0.2"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</row>
    <row r="720" spans="2:24" ht="13.5" customHeight="1" x14ac:dyDescent="0.2"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</row>
    <row r="721" spans="2:24" ht="13.5" customHeight="1" x14ac:dyDescent="0.2"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</row>
    <row r="722" spans="2:24" ht="13.5" customHeight="1" x14ac:dyDescent="0.2"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</row>
    <row r="723" spans="2:24" ht="13.5" customHeight="1" x14ac:dyDescent="0.2"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</row>
    <row r="724" spans="2:24" ht="13.5" customHeight="1" x14ac:dyDescent="0.2"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</row>
    <row r="725" spans="2:24" ht="13.5" customHeight="1" x14ac:dyDescent="0.2"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</row>
    <row r="726" spans="2:24" ht="13.5" customHeight="1" x14ac:dyDescent="0.2"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</row>
    <row r="727" spans="2:24" ht="13.5" customHeight="1" x14ac:dyDescent="0.2"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</row>
    <row r="728" spans="2:24" ht="13.5" customHeight="1" x14ac:dyDescent="0.2"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</row>
    <row r="729" spans="2:24" ht="13.5" customHeight="1" x14ac:dyDescent="0.2"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</row>
    <row r="730" spans="2:24" ht="13.5" customHeight="1" x14ac:dyDescent="0.2"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</row>
    <row r="731" spans="2:24" ht="13.5" customHeight="1" x14ac:dyDescent="0.2"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</row>
    <row r="732" spans="2:24" ht="13.5" customHeight="1" x14ac:dyDescent="0.2"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</row>
    <row r="733" spans="2:24" ht="13.5" customHeight="1" x14ac:dyDescent="0.2"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</row>
    <row r="734" spans="2:24" ht="13.5" customHeight="1" x14ac:dyDescent="0.2"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</row>
    <row r="735" spans="2:24" ht="13.5" customHeight="1" x14ac:dyDescent="0.2"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</row>
    <row r="736" spans="2:24" ht="13.5" customHeight="1" x14ac:dyDescent="0.2"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</row>
    <row r="737" spans="2:24" ht="13.5" customHeight="1" x14ac:dyDescent="0.2"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</row>
    <row r="738" spans="2:24" ht="13.5" customHeight="1" x14ac:dyDescent="0.2"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</row>
    <row r="739" spans="2:24" ht="13.5" customHeight="1" x14ac:dyDescent="0.2"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</row>
    <row r="740" spans="2:24" ht="13.5" customHeight="1" x14ac:dyDescent="0.2"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</row>
    <row r="741" spans="2:24" ht="13.5" customHeight="1" x14ac:dyDescent="0.2"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</row>
    <row r="742" spans="2:24" ht="13.5" customHeight="1" x14ac:dyDescent="0.2"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</row>
    <row r="743" spans="2:24" ht="13.5" customHeight="1" x14ac:dyDescent="0.2"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</row>
    <row r="744" spans="2:24" ht="13.5" customHeight="1" x14ac:dyDescent="0.2"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</row>
    <row r="745" spans="2:24" ht="13.5" customHeight="1" x14ac:dyDescent="0.2"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</row>
    <row r="746" spans="2:24" ht="13.5" customHeight="1" x14ac:dyDescent="0.2"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</row>
    <row r="747" spans="2:24" ht="13.5" customHeight="1" x14ac:dyDescent="0.2"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</row>
    <row r="748" spans="2:24" ht="13.5" customHeight="1" x14ac:dyDescent="0.2"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</row>
    <row r="749" spans="2:24" ht="13.5" customHeight="1" x14ac:dyDescent="0.2"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</row>
    <row r="750" spans="2:24" ht="13.5" customHeight="1" x14ac:dyDescent="0.2"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</row>
    <row r="751" spans="2:24" ht="13.5" customHeight="1" x14ac:dyDescent="0.2"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</row>
    <row r="752" spans="2:24" ht="13.5" customHeight="1" x14ac:dyDescent="0.2"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</row>
    <row r="753" spans="2:24" ht="13.5" customHeight="1" x14ac:dyDescent="0.2"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</row>
    <row r="754" spans="2:24" ht="13.5" customHeight="1" x14ac:dyDescent="0.2"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</row>
    <row r="755" spans="2:24" ht="13.5" customHeight="1" x14ac:dyDescent="0.2"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</row>
    <row r="756" spans="2:24" ht="13.5" customHeight="1" x14ac:dyDescent="0.2"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</row>
    <row r="757" spans="2:24" ht="13.5" customHeight="1" x14ac:dyDescent="0.2"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</row>
    <row r="758" spans="2:24" ht="13.5" customHeight="1" x14ac:dyDescent="0.2"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</row>
    <row r="759" spans="2:24" ht="13.5" customHeight="1" x14ac:dyDescent="0.2"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</row>
    <row r="760" spans="2:24" ht="13.5" customHeight="1" x14ac:dyDescent="0.2"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</row>
    <row r="761" spans="2:24" ht="13.5" customHeight="1" x14ac:dyDescent="0.2"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</row>
    <row r="762" spans="2:24" ht="13.5" customHeight="1" x14ac:dyDescent="0.2"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</row>
    <row r="763" spans="2:24" ht="13.5" customHeight="1" x14ac:dyDescent="0.2"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</row>
    <row r="764" spans="2:24" ht="13.5" customHeight="1" x14ac:dyDescent="0.2"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</row>
    <row r="765" spans="2:24" ht="13.5" customHeight="1" x14ac:dyDescent="0.2"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</row>
    <row r="766" spans="2:24" ht="13.5" customHeight="1" x14ac:dyDescent="0.2"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</row>
    <row r="767" spans="2:24" ht="13.5" customHeight="1" x14ac:dyDescent="0.2"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</row>
    <row r="768" spans="2:24" ht="13.5" customHeight="1" x14ac:dyDescent="0.2"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</row>
    <row r="769" spans="2:24" ht="13.5" customHeight="1" x14ac:dyDescent="0.2"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</row>
    <row r="770" spans="2:24" ht="13.5" customHeight="1" x14ac:dyDescent="0.2"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</row>
    <row r="771" spans="2:24" ht="13.5" customHeight="1" x14ac:dyDescent="0.2"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</row>
    <row r="772" spans="2:24" ht="13.5" customHeight="1" x14ac:dyDescent="0.2"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</row>
    <row r="773" spans="2:24" ht="13.5" customHeight="1" x14ac:dyDescent="0.2"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</row>
    <row r="774" spans="2:24" ht="13.5" customHeight="1" x14ac:dyDescent="0.2"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</row>
    <row r="775" spans="2:24" ht="13.5" customHeight="1" x14ac:dyDescent="0.2"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</row>
    <row r="776" spans="2:24" ht="13.5" customHeight="1" x14ac:dyDescent="0.2"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</row>
    <row r="777" spans="2:24" ht="13.5" customHeight="1" x14ac:dyDescent="0.2"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</row>
    <row r="778" spans="2:24" ht="13.5" customHeight="1" x14ac:dyDescent="0.2"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</row>
    <row r="779" spans="2:24" ht="13.5" customHeight="1" x14ac:dyDescent="0.2"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</row>
    <row r="780" spans="2:24" ht="13.5" customHeight="1" x14ac:dyDescent="0.2"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</row>
    <row r="781" spans="2:24" ht="13.5" customHeight="1" x14ac:dyDescent="0.2"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</row>
    <row r="782" spans="2:24" ht="13.5" customHeight="1" x14ac:dyDescent="0.2"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</row>
    <row r="783" spans="2:24" ht="13.5" customHeight="1" x14ac:dyDescent="0.2"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</row>
    <row r="784" spans="2:24" ht="13.5" customHeight="1" x14ac:dyDescent="0.2"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</row>
    <row r="785" spans="2:24" ht="13.5" customHeight="1" x14ac:dyDescent="0.2"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</row>
    <row r="786" spans="2:24" ht="13.5" customHeight="1" x14ac:dyDescent="0.2"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</row>
    <row r="787" spans="2:24" ht="13.5" customHeight="1" x14ac:dyDescent="0.2"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</row>
    <row r="788" spans="2:24" ht="13.5" customHeight="1" x14ac:dyDescent="0.2"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</row>
    <row r="789" spans="2:24" ht="13.5" customHeight="1" x14ac:dyDescent="0.2"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</row>
    <row r="790" spans="2:24" ht="13.5" customHeight="1" x14ac:dyDescent="0.2"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</row>
    <row r="791" spans="2:24" ht="13.5" customHeight="1" x14ac:dyDescent="0.2"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</row>
    <row r="792" spans="2:24" ht="13.5" customHeight="1" x14ac:dyDescent="0.2"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</row>
    <row r="793" spans="2:24" ht="13.5" customHeight="1" x14ac:dyDescent="0.2"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</row>
    <row r="794" spans="2:24" ht="13.5" customHeight="1" x14ac:dyDescent="0.2"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</row>
    <row r="795" spans="2:24" ht="13.5" customHeight="1" x14ac:dyDescent="0.2"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</row>
    <row r="796" spans="2:24" ht="13.5" customHeight="1" x14ac:dyDescent="0.2"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</row>
    <row r="797" spans="2:24" ht="13.5" customHeight="1" x14ac:dyDescent="0.2"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</row>
    <row r="798" spans="2:24" ht="13.5" customHeight="1" x14ac:dyDescent="0.2"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</row>
    <row r="799" spans="2:24" ht="13.5" customHeight="1" x14ac:dyDescent="0.2"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</row>
    <row r="800" spans="2:24" ht="13.5" customHeight="1" x14ac:dyDescent="0.2"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</row>
    <row r="801" spans="2:24" ht="13.5" customHeight="1" x14ac:dyDescent="0.2"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</row>
    <row r="802" spans="2:24" ht="13.5" customHeight="1" x14ac:dyDescent="0.2"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</row>
    <row r="803" spans="2:24" ht="13.5" customHeight="1" x14ac:dyDescent="0.2"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</row>
    <row r="804" spans="2:24" ht="13.5" customHeight="1" x14ac:dyDescent="0.2"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</row>
    <row r="805" spans="2:24" ht="13.5" customHeight="1" x14ac:dyDescent="0.2"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</row>
    <row r="806" spans="2:24" ht="13.5" customHeight="1" x14ac:dyDescent="0.2"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</row>
    <row r="807" spans="2:24" ht="13.5" customHeight="1" x14ac:dyDescent="0.2"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</row>
    <row r="808" spans="2:24" ht="13.5" customHeight="1" x14ac:dyDescent="0.2"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</row>
    <row r="809" spans="2:24" ht="13.5" customHeight="1" x14ac:dyDescent="0.2"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</row>
    <row r="810" spans="2:24" ht="13.5" customHeight="1" x14ac:dyDescent="0.2"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</row>
    <row r="811" spans="2:24" ht="13.5" customHeight="1" x14ac:dyDescent="0.2"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</row>
    <row r="812" spans="2:24" ht="13.5" customHeight="1" x14ac:dyDescent="0.2"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</row>
    <row r="813" spans="2:24" ht="13.5" customHeight="1" x14ac:dyDescent="0.2"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</row>
    <row r="814" spans="2:24" ht="13.5" customHeight="1" x14ac:dyDescent="0.2"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</row>
    <row r="815" spans="2:24" ht="13.5" customHeight="1" x14ac:dyDescent="0.2"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</row>
    <row r="816" spans="2:24" ht="13.5" customHeight="1" x14ac:dyDescent="0.2"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</row>
    <row r="817" spans="2:24" ht="13.5" customHeight="1" x14ac:dyDescent="0.2"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</row>
    <row r="818" spans="2:24" ht="13.5" customHeight="1" x14ac:dyDescent="0.2"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</row>
    <row r="819" spans="2:24" ht="13.5" customHeight="1" x14ac:dyDescent="0.2"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</row>
    <row r="820" spans="2:24" ht="13.5" customHeight="1" x14ac:dyDescent="0.2"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</row>
    <row r="821" spans="2:24" ht="13.5" customHeight="1" x14ac:dyDescent="0.2"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</row>
    <row r="822" spans="2:24" ht="13.5" customHeight="1" x14ac:dyDescent="0.2"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</row>
    <row r="823" spans="2:24" ht="13.5" customHeight="1" x14ac:dyDescent="0.2"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</row>
    <row r="824" spans="2:24" ht="13.5" customHeight="1" x14ac:dyDescent="0.2"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</row>
    <row r="825" spans="2:24" ht="13.5" customHeight="1" x14ac:dyDescent="0.2"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</row>
    <row r="826" spans="2:24" ht="13.5" customHeight="1" x14ac:dyDescent="0.2"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</row>
    <row r="827" spans="2:24" ht="13.5" customHeight="1" x14ac:dyDescent="0.2"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</row>
    <row r="828" spans="2:24" ht="13.5" customHeight="1" x14ac:dyDescent="0.2"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</row>
    <row r="829" spans="2:24" ht="13.5" customHeight="1" x14ac:dyDescent="0.2"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</row>
    <row r="830" spans="2:24" ht="13.5" customHeight="1" x14ac:dyDescent="0.2"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</row>
    <row r="831" spans="2:24" ht="13.5" customHeight="1" x14ac:dyDescent="0.2"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</row>
    <row r="832" spans="2:24" ht="13.5" customHeight="1" x14ac:dyDescent="0.2"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</row>
    <row r="833" spans="2:24" ht="13.5" customHeight="1" x14ac:dyDescent="0.2"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</row>
    <row r="834" spans="2:24" ht="13.5" customHeight="1" x14ac:dyDescent="0.2"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</row>
    <row r="835" spans="2:24" ht="13.5" customHeight="1" x14ac:dyDescent="0.2"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</row>
    <row r="836" spans="2:24" ht="13.5" customHeight="1" x14ac:dyDescent="0.2"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</row>
    <row r="837" spans="2:24" ht="13.5" customHeight="1" x14ac:dyDescent="0.2"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</row>
    <row r="838" spans="2:24" ht="13.5" customHeight="1" x14ac:dyDescent="0.2"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</row>
    <row r="839" spans="2:24" ht="13.5" customHeight="1" x14ac:dyDescent="0.2"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</row>
    <row r="840" spans="2:24" ht="13.5" customHeight="1" x14ac:dyDescent="0.2"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</row>
    <row r="841" spans="2:24" ht="13.5" customHeight="1" x14ac:dyDescent="0.2"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</row>
    <row r="842" spans="2:24" ht="13.5" customHeight="1" x14ac:dyDescent="0.2"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</row>
    <row r="843" spans="2:24" ht="13.5" customHeight="1" x14ac:dyDescent="0.2"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</row>
    <row r="844" spans="2:24" ht="13.5" customHeight="1" x14ac:dyDescent="0.2"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</row>
    <row r="845" spans="2:24" ht="13.5" customHeight="1" x14ac:dyDescent="0.2"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</row>
    <row r="846" spans="2:24" ht="13.5" customHeight="1" x14ac:dyDescent="0.2"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</row>
    <row r="847" spans="2:24" ht="13.5" customHeight="1" x14ac:dyDescent="0.2"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</row>
    <row r="848" spans="2:24" ht="13.5" customHeight="1" x14ac:dyDescent="0.2"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</row>
    <row r="849" spans="2:24" ht="13.5" customHeight="1" x14ac:dyDescent="0.2"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</row>
    <row r="850" spans="2:24" ht="13.5" customHeight="1" x14ac:dyDescent="0.2"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</row>
    <row r="851" spans="2:24" ht="13.5" customHeight="1" x14ac:dyDescent="0.2"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</row>
    <row r="852" spans="2:24" ht="13.5" customHeight="1" x14ac:dyDescent="0.2"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</row>
    <row r="853" spans="2:24" ht="13.5" customHeight="1" x14ac:dyDescent="0.2"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</row>
    <row r="854" spans="2:24" ht="13.5" customHeight="1" x14ac:dyDescent="0.2"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</row>
    <row r="855" spans="2:24" ht="13.5" customHeight="1" x14ac:dyDescent="0.2"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</row>
    <row r="856" spans="2:24" ht="13.5" customHeight="1" x14ac:dyDescent="0.2"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</row>
    <row r="857" spans="2:24" ht="13.5" customHeight="1" x14ac:dyDescent="0.2"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</row>
    <row r="858" spans="2:24" ht="13.5" customHeight="1" x14ac:dyDescent="0.2"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</row>
    <row r="859" spans="2:24" ht="13.5" customHeight="1" x14ac:dyDescent="0.2"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</row>
    <row r="860" spans="2:24" ht="13.5" customHeight="1" x14ac:dyDescent="0.2"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</row>
    <row r="861" spans="2:24" ht="13.5" customHeight="1" x14ac:dyDescent="0.2"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</row>
    <row r="862" spans="2:24" ht="13.5" customHeight="1" x14ac:dyDescent="0.2"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</row>
    <row r="863" spans="2:24" ht="13.5" customHeight="1" x14ac:dyDescent="0.2"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</row>
    <row r="864" spans="2:24" ht="13.5" customHeight="1" x14ac:dyDescent="0.2"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</row>
    <row r="865" spans="2:24" ht="13.5" customHeight="1" x14ac:dyDescent="0.2"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</row>
    <row r="866" spans="2:24" ht="13.5" customHeight="1" x14ac:dyDescent="0.2"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</row>
    <row r="867" spans="2:24" ht="13.5" customHeight="1" x14ac:dyDescent="0.2"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</row>
    <row r="868" spans="2:24" ht="13.5" customHeight="1" x14ac:dyDescent="0.2"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</row>
    <row r="869" spans="2:24" ht="13.5" customHeight="1" x14ac:dyDescent="0.2"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</row>
    <row r="870" spans="2:24" ht="13.5" customHeight="1" x14ac:dyDescent="0.2"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</row>
    <row r="871" spans="2:24" ht="13.5" customHeight="1" x14ac:dyDescent="0.2"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</row>
    <row r="872" spans="2:24" ht="13.5" customHeight="1" x14ac:dyDescent="0.2"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</row>
    <row r="873" spans="2:24" ht="13.5" customHeight="1" x14ac:dyDescent="0.2"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</row>
    <row r="874" spans="2:24" ht="13.5" customHeight="1" x14ac:dyDescent="0.2"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</row>
    <row r="875" spans="2:24" ht="13.5" customHeight="1" x14ac:dyDescent="0.2"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</row>
    <row r="876" spans="2:24" ht="13.5" customHeight="1" x14ac:dyDescent="0.2"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</row>
    <row r="877" spans="2:24" ht="13.5" customHeight="1" x14ac:dyDescent="0.2"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</row>
    <row r="878" spans="2:24" ht="13.5" customHeight="1" x14ac:dyDescent="0.2"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</row>
    <row r="879" spans="2:24" ht="13.5" customHeight="1" x14ac:dyDescent="0.2"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</row>
    <row r="880" spans="2:24" ht="13.5" customHeight="1" x14ac:dyDescent="0.2"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</row>
    <row r="881" spans="2:24" ht="13.5" customHeight="1" x14ac:dyDescent="0.2"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</row>
    <row r="882" spans="2:24" ht="13.5" customHeight="1" x14ac:dyDescent="0.2"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</row>
    <row r="883" spans="2:24" ht="13.5" customHeight="1" x14ac:dyDescent="0.2"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</row>
    <row r="884" spans="2:24" ht="13.5" customHeight="1" x14ac:dyDescent="0.2"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</row>
    <row r="885" spans="2:24" ht="13.5" customHeight="1" x14ac:dyDescent="0.2"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</row>
    <row r="886" spans="2:24" ht="13.5" customHeight="1" x14ac:dyDescent="0.2"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</row>
    <row r="887" spans="2:24" ht="13.5" customHeight="1" x14ac:dyDescent="0.2"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</row>
    <row r="888" spans="2:24" ht="13.5" customHeight="1" x14ac:dyDescent="0.2"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</row>
    <row r="889" spans="2:24" ht="13.5" customHeight="1" x14ac:dyDescent="0.2"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</row>
    <row r="890" spans="2:24" ht="13.5" customHeight="1" x14ac:dyDescent="0.2"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</row>
    <row r="891" spans="2:24" ht="13.5" customHeight="1" x14ac:dyDescent="0.2"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</row>
    <row r="892" spans="2:24" ht="13.5" customHeight="1" x14ac:dyDescent="0.2"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</row>
    <row r="893" spans="2:24" ht="13.5" customHeight="1" x14ac:dyDescent="0.2"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</row>
    <row r="894" spans="2:24" ht="13.5" customHeight="1" x14ac:dyDescent="0.2"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</row>
    <row r="895" spans="2:24" ht="13.5" customHeight="1" x14ac:dyDescent="0.2"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</row>
    <row r="896" spans="2:24" ht="13.5" customHeight="1" x14ac:dyDescent="0.2"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</row>
    <row r="897" spans="2:24" ht="13.5" customHeight="1" x14ac:dyDescent="0.2"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</row>
    <row r="898" spans="2:24" ht="13.5" customHeight="1" x14ac:dyDescent="0.2"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</row>
    <row r="899" spans="2:24" ht="13.5" customHeight="1" x14ac:dyDescent="0.2"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</row>
    <row r="900" spans="2:24" ht="13.5" customHeight="1" x14ac:dyDescent="0.2"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</row>
    <row r="901" spans="2:24" ht="13.5" customHeight="1" x14ac:dyDescent="0.2"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</row>
    <row r="902" spans="2:24" ht="13.5" customHeight="1" x14ac:dyDescent="0.2"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</row>
    <row r="903" spans="2:24" ht="13.5" customHeight="1" x14ac:dyDescent="0.2"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</row>
    <row r="904" spans="2:24" ht="13.5" customHeight="1" x14ac:dyDescent="0.2"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</row>
    <row r="905" spans="2:24" ht="13.5" customHeight="1" x14ac:dyDescent="0.2"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</row>
    <row r="906" spans="2:24" ht="13.5" customHeight="1" x14ac:dyDescent="0.2"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</row>
    <row r="907" spans="2:24" ht="13.5" customHeight="1" x14ac:dyDescent="0.2"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</row>
    <row r="908" spans="2:24" ht="13.5" customHeight="1" x14ac:dyDescent="0.2"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</row>
    <row r="909" spans="2:24" ht="13.5" customHeight="1" x14ac:dyDescent="0.2"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</row>
    <row r="910" spans="2:24" ht="13.5" customHeight="1" x14ac:dyDescent="0.2"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</row>
    <row r="911" spans="2:24" ht="13.5" customHeight="1" x14ac:dyDescent="0.2"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</row>
    <row r="912" spans="2:24" ht="13.5" customHeight="1" x14ac:dyDescent="0.2"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</row>
    <row r="913" spans="2:24" ht="13.5" customHeight="1" x14ac:dyDescent="0.2"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</row>
    <row r="914" spans="2:24" ht="13.5" customHeight="1" x14ac:dyDescent="0.2"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</row>
    <row r="915" spans="2:24" ht="13.5" customHeight="1" x14ac:dyDescent="0.2"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</row>
    <row r="916" spans="2:24" ht="13.5" customHeight="1" x14ac:dyDescent="0.2"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</row>
    <row r="917" spans="2:24" ht="13.5" customHeight="1" x14ac:dyDescent="0.2"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</row>
    <row r="918" spans="2:24" ht="13.5" customHeight="1" x14ac:dyDescent="0.2"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</row>
    <row r="919" spans="2:24" ht="13.5" customHeight="1" x14ac:dyDescent="0.2"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</row>
    <row r="920" spans="2:24" ht="13.5" customHeight="1" x14ac:dyDescent="0.2"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</row>
    <row r="921" spans="2:24" ht="13.5" customHeight="1" x14ac:dyDescent="0.2"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</row>
    <row r="922" spans="2:24" ht="13.5" customHeight="1" x14ac:dyDescent="0.2"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</row>
    <row r="923" spans="2:24" ht="13.5" customHeight="1" x14ac:dyDescent="0.2"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</row>
    <row r="924" spans="2:24" ht="13.5" customHeight="1" x14ac:dyDescent="0.2"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</row>
    <row r="925" spans="2:24" ht="13.5" customHeight="1" x14ac:dyDescent="0.2"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</row>
    <row r="926" spans="2:24" ht="13.5" customHeight="1" x14ac:dyDescent="0.2"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</row>
    <row r="927" spans="2:24" ht="13.5" customHeight="1" x14ac:dyDescent="0.2"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</row>
    <row r="928" spans="2:24" ht="13.5" customHeight="1" x14ac:dyDescent="0.2"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</row>
    <row r="929" spans="2:24" ht="13.5" customHeight="1" x14ac:dyDescent="0.2"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</row>
    <row r="930" spans="2:24" ht="13.5" customHeight="1" x14ac:dyDescent="0.2"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</row>
    <row r="931" spans="2:24" ht="13.5" customHeight="1" x14ac:dyDescent="0.2"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</row>
    <row r="932" spans="2:24" ht="13.5" customHeight="1" x14ac:dyDescent="0.2"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</row>
    <row r="933" spans="2:24" ht="13.5" customHeight="1" x14ac:dyDescent="0.2"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</row>
    <row r="934" spans="2:24" ht="13.5" customHeight="1" x14ac:dyDescent="0.2"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</row>
    <row r="935" spans="2:24" ht="13.5" customHeight="1" x14ac:dyDescent="0.2"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</row>
    <row r="936" spans="2:24" ht="13.5" customHeight="1" x14ac:dyDescent="0.2"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</row>
    <row r="937" spans="2:24" ht="13.5" customHeight="1" x14ac:dyDescent="0.2"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</row>
    <row r="938" spans="2:24" ht="13.5" customHeight="1" x14ac:dyDescent="0.2"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</row>
    <row r="939" spans="2:24" ht="13.5" customHeight="1" x14ac:dyDescent="0.2"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</row>
    <row r="940" spans="2:24" ht="13.5" customHeight="1" x14ac:dyDescent="0.2"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</row>
    <row r="941" spans="2:24" ht="13.5" customHeight="1" x14ac:dyDescent="0.2"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</row>
    <row r="942" spans="2:24" ht="13.5" customHeight="1" x14ac:dyDescent="0.2"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</row>
    <row r="943" spans="2:24" ht="13.5" customHeight="1" x14ac:dyDescent="0.2"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</row>
    <row r="944" spans="2:24" ht="13.5" customHeight="1" x14ac:dyDescent="0.2"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</row>
    <row r="945" spans="2:24" ht="13.5" customHeight="1" x14ac:dyDescent="0.2"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</row>
    <row r="946" spans="2:24" ht="13.5" customHeight="1" x14ac:dyDescent="0.2"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</row>
    <row r="947" spans="2:24" ht="13.5" customHeight="1" x14ac:dyDescent="0.2"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</row>
    <row r="948" spans="2:24" ht="13.5" customHeight="1" x14ac:dyDescent="0.2"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</row>
    <row r="949" spans="2:24" ht="13.5" customHeight="1" x14ac:dyDescent="0.2"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</row>
    <row r="950" spans="2:24" ht="13.5" customHeight="1" x14ac:dyDescent="0.2"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</row>
    <row r="951" spans="2:24" ht="13.5" customHeight="1" x14ac:dyDescent="0.2"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</row>
    <row r="952" spans="2:24" ht="13.5" customHeight="1" x14ac:dyDescent="0.2"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</row>
    <row r="953" spans="2:24" ht="13.5" customHeight="1" x14ac:dyDescent="0.2"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</row>
    <row r="954" spans="2:24" ht="13.5" customHeight="1" x14ac:dyDescent="0.2"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</row>
    <row r="955" spans="2:24" ht="13.5" customHeight="1" x14ac:dyDescent="0.2"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</row>
    <row r="956" spans="2:24" ht="13.5" customHeight="1" x14ac:dyDescent="0.2"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</row>
    <row r="957" spans="2:24" ht="13.5" customHeight="1" x14ac:dyDescent="0.2"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</row>
    <row r="958" spans="2:24" ht="13.5" customHeight="1" x14ac:dyDescent="0.2"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</row>
    <row r="959" spans="2:24" ht="13.5" customHeight="1" x14ac:dyDescent="0.2"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</row>
    <row r="960" spans="2:24" ht="13.5" customHeight="1" x14ac:dyDescent="0.2"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</row>
    <row r="961" spans="2:24" ht="13.5" customHeight="1" x14ac:dyDescent="0.2"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</row>
    <row r="962" spans="2:24" ht="13.5" customHeight="1" x14ac:dyDescent="0.2"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</row>
    <row r="963" spans="2:24" ht="13.5" customHeight="1" x14ac:dyDescent="0.2"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</row>
    <row r="964" spans="2:24" ht="13.5" customHeight="1" x14ac:dyDescent="0.2"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</row>
    <row r="965" spans="2:24" ht="13.5" customHeight="1" x14ac:dyDescent="0.2"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</row>
    <row r="966" spans="2:24" ht="13.5" customHeight="1" x14ac:dyDescent="0.2"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</row>
    <row r="967" spans="2:24" ht="13.5" customHeight="1" x14ac:dyDescent="0.2"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</row>
    <row r="968" spans="2:24" ht="13.5" customHeight="1" x14ac:dyDescent="0.2"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</row>
    <row r="969" spans="2:24" ht="13.5" customHeight="1" x14ac:dyDescent="0.2"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</row>
    <row r="970" spans="2:24" ht="13.5" customHeight="1" x14ac:dyDescent="0.2"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</row>
    <row r="971" spans="2:24" ht="13.5" customHeight="1" x14ac:dyDescent="0.2"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</row>
    <row r="972" spans="2:24" ht="13.5" customHeight="1" x14ac:dyDescent="0.2"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</row>
    <row r="973" spans="2:24" ht="13.5" customHeight="1" x14ac:dyDescent="0.2"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</row>
    <row r="974" spans="2:24" ht="13.5" customHeight="1" x14ac:dyDescent="0.2"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</row>
    <row r="975" spans="2:24" ht="13.5" customHeight="1" x14ac:dyDescent="0.2"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</row>
    <row r="976" spans="2:24" ht="13.5" customHeight="1" x14ac:dyDescent="0.2"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</row>
    <row r="977" spans="2:24" ht="13.5" customHeight="1" x14ac:dyDescent="0.2"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</row>
    <row r="978" spans="2:24" ht="13.5" customHeight="1" x14ac:dyDescent="0.2"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</row>
    <row r="979" spans="2:24" ht="13.5" customHeight="1" x14ac:dyDescent="0.2"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</row>
    <row r="980" spans="2:24" ht="13.5" customHeight="1" x14ac:dyDescent="0.2"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</row>
    <row r="981" spans="2:24" ht="13.5" customHeight="1" x14ac:dyDescent="0.2"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</row>
    <row r="982" spans="2:24" ht="13.5" customHeight="1" x14ac:dyDescent="0.2"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</row>
    <row r="983" spans="2:24" ht="13.5" customHeight="1" x14ac:dyDescent="0.2"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</row>
    <row r="984" spans="2:24" ht="13.5" customHeight="1" x14ac:dyDescent="0.2"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</row>
    <row r="985" spans="2:24" ht="13.5" customHeight="1" x14ac:dyDescent="0.2"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</row>
    <row r="986" spans="2:24" ht="13.5" customHeight="1" x14ac:dyDescent="0.2"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</row>
    <row r="987" spans="2:24" ht="13.5" customHeight="1" x14ac:dyDescent="0.2"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</row>
    <row r="988" spans="2:24" ht="13.5" customHeight="1" x14ac:dyDescent="0.2"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</row>
    <row r="989" spans="2:24" ht="13.5" customHeight="1" x14ac:dyDescent="0.2"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</row>
    <row r="990" spans="2:24" ht="13.5" customHeight="1" x14ac:dyDescent="0.2"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</row>
    <row r="991" spans="2:24" ht="13.5" customHeight="1" x14ac:dyDescent="0.2"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</row>
    <row r="992" spans="2:24" ht="13.5" customHeight="1" x14ac:dyDescent="0.2"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</row>
    <row r="993" spans="2:24" ht="13.5" customHeight="1" x14ac:dyDescent="0.2"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</row>
    <row r="994" spans="2:24" ht="13.5" customHeight="1" x14ac:dyDescent="0.2"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</row>
    <row r="995" spans="2:24" ht="13.5" customHeight="1" x14ac:dyDescent="0.2"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</row>
    <row r="996" spans="2:24" ht="13.5" customHeight="1" x14ac:dyDescent="0.2"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</row>
    <row r="997" spans="2:24" ht="13.5" customHeight="1" x14ac:dyDescent="0.2"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</row>
    <row r="998" spans="2:24" ht="13.5" customHeight="1" x14ac:dyDescent="0.2"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</row>
  </sheetData>
  <mergeCells count="16">
    <mergeCell ref="B2:J2"/>
    <mergeCell ref="B11:J11"/>
    <mergeCell ref="B3:J3"/>
    <mergeCell ref="B20:D20"/>
    <mergeCell ref="B22:J22"/>
    <mergeCell ref="B4:D4"/>
    <mergeCell ref="B7:J7"/>
    <mergeCell ref="G12:H12"/>
    <mergeCell ref="B21:D21"/>
    <mergeCell ref="B31:J31"/>
    <mergeCell ref="I21:J21"/>
    <mergeCell ref="B25:J25"/>
    <mergeCell ref="B26:D26"/>
    <mergeCell ref="B27:D27"/>
    <mergeCell ref="B28:D28"/>
    <mergeCell ref="B29:D29"/>
  </mergeCells>
  <conditionalFormatting sqref="G23">
    <cfRule type="cellIs" dxfId="6" priority="6" operator="lessThanOrEqual">
      <formula>$J$6*0.01</formula>
    </cfRule>
    <cfRule type="cellIs" dxfId="5" priority="7" operator="greaterThan">
      <formula>$J$6*0.01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OrEqual">
      <formula>$E$5*0.01*(100-$J$6)</formula>
    </cfRule>
    <cfRule type="cellIs" dxfId="1" priority="11" operator="greaterThan">
      <formula>$E$5*0.01*(100-$J$6)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Baddeley</cp:lastModifiedBy>
  <dcterms:created xsi:type="dcterms:W3CDTF">2018-04-23T03:32:18Z</dcterms:created>
  <dcterms:modified xsi:type="dcterms:W3CDTF">2018-08-15T19:17:33Z</dcterms:modified>
</cp:coreProperties>
</file>