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147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14" i="1" l="1"/>
  <c r="R14" i="1"/>
  <c r="R16" i="1" s="1"/>
  <c r="R20" i="1" s="1"/>
  <c r="Q14" i="1"/>
  <c r="Q16" i="1" s="1"/>
  <c r="Q20" i="1" s="1"/>
  <c r="P14" i="1"/>
  <c r="P16" i="1" s="1"/>
  <c r="P20" i="1" s="1"/>
  <c r="O16" i="1"/>
  <c r="O20" i="1" s="1"/>
  <c r="N14" i="1"/>
  <c r="N16" i="1" s="1"/>
  <c r="N20" i="1" s="1"/>
  <c r="H23" i="1"/>
  <c r="B23" i="1"/>
  <c r="I25" i="1"/>
  <c r="I24" i="1"/>
  <c r="C24" i="1"/>
  <c r="H24" i="1"/>
  <c r="L14" i="1"/>
  <c r="L16" i="1" s="1"/>
  <c r="L20" i="1" s="1"/>
  <c r="K14" i="1"/>
  <c r="K16" i="1" s="1"/>
  <c r="K20" i="1" s="1"/>
  <c r="J14" i="1"/>
  <c r="J16" i="1" s="1"/>
  <c r="J20" i="1" s="1"/>
  <c r="I14" i="1"/>
  <c r="I16" i="1" s="1"/>
  <c r="I20" i="1" s="1"/>
  <c r="H14" i="1"/>
  <c r="H16" i="1" s="1"/>
  <c r="H20" i="1" s="1"/>
  <c r="F14" i="1"/>
  <c r="F16" i="1" s="1"/>
  <c r="F20" i="1" s="1"/>
  <c r="E14" i="1"/>
  <c r="E16" i="1" s="1"/>
  <c r="E20" i="1" s="1"/>
  <c r="D16" i="1"/>
  <c r="D20" i="1" s="1"/>
  <c r="D14" i="1"/>
  <c r="B20" i="1"/>
  <c r="C14" i="1"/>
  <c r="C16" i="1" s="1"/>
  <c r="C20" i="1" s="1"/>
  <c r="B16" i="1"/>
  <c r="B14" i="1"/>
  <c r="N24" i="1" l="1"/>
  <c r="N23" i="1"/>
  <c r="H25" i="1"/>
  <c r="B24" i="1"/>
  <c r="O24" i="1" l="1"/>
  <c r="N25" i="1"/>
  <c r="O25" i="1" s="1"/>
  <c r="B25" i="1"/>
  <c r="C25" i="1" s="1"/>
</calcChain>
</file>

<file path=xl/sharedStrings.xml><?xml version="1.0" encoding="utf-8"?>
<sst xmlns="http://schemas.openxmlformats.org/spreadsheetml/2006/main" count="23" uniqueCount="19">
  <si>
    <t>sample mass (gm)</t>
  </si>
  <si>
    <t>delta v (mV)</t>
  </si>
  <si>
    <t>resistance</t>
  </si>
  <si>
    <t>measured current</t>
  </si>
  <si>
    <t>BL</t>
  </si>
  <si>
    <t>F=BLi -&gt; mg = Bli -&gt; m  =Bli/g</t>
  </si>
  <si>
    <t>m</t>
  </si>
  <si>
    <t>test number:</t>
  </si>
  <si>
    <t>variance</t>
  </si>
  <si>
    <t>std deviation</t>
  </si>
  <si>
    <t>initial meas voice coil (scope) mV</t>
  </si>
  <si>
    <t>initial cmd voice coil voltage (bits)</t>
  </si>
  <si>
    <t>abs</t>
  </si>
  <si>
    <t>final cmd voice coil voltage (bits)</t>
  </si>
  <si>
    <t>final meas voice coil (scope) mV</t>
  </si>
  <si>
    <t>initial  measured voltage (cap probe) (bits)</t>
  </si>
  <si>
    <t>final  measured voltage (cap probe) (bits)</t>
  </si>
  <si>
    <t>average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</si>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</sst>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3" formatCode="0.0"/>
    <numFmt numFmtId="177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2" fillId="0" borderId="0" xfId="0" applyFont="1"/>
    <xf numFmtId="173" fontId="0" fillId="0" borderId="0" xfId="0" applyNumberFormat="1"/>
    <xf numFmtId="173" fontId="2" fillId="0" borderId="0" xfId="0" applyNumberFormat="1" applyFont="1"/>
    <xf numFmtId="177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tabSelected="1" workbookViewId="0">
      <pane xSplit="1" topLeftCell="B1" activePane="topRight" state="frozen"/>
      <selection pane="topRight" activeCell="I32" sqref="I32"/>
    </sheetView>
  </sheetViews>
  <sheetFormatPr defaultRowHeight="15" x14ac:dyDescent="0.25"/>
  <cols>
    <col min="1" max="1" width="41.42578125" bestFit="1" customWidth="1"/>
    <col min="2" max="6" width="5.5703125" bestFit="1" customWidth="1"/>
    <col min="7" max="7" width="2.42578125" customWidth="1"/>
    <col min="8" max="8" width="5" bestFit="1" customWidth="1"/>
    <col min="9" max="9" width="6.140625" bestFit="1" customWidth="1"/>
    <col min="10" max="12" width="5" bestFit="1" customWidth="1"/>
    <col min="13" max="13" width="3.140625" customWidth="1"/>
  </cols>
  <sheetData>
    <row r="2" spans="1:18" x14ac:dyDescent="0.25">
      <c r="A2" t="s">
        <v>7</v>
      </c>
      <c r="B2">
        <v>1</v>
      </c>
      <c r="C2">
        <v>2</v>
      </c>
      <c r="D2">
        <v>3</v>
      </c>
      <c r="E2">
        <v>4</v>
      </c>
      <c r="F2">
        <v>5</v>
      </c>
      <c r="H2">
        <v>1</v>
      </c>
      <c r="I2">
        <v>2</v>
      </c>
      <c r="J2">
        <v>3</v>
      </c>
      <c r="K2">
        <v>4</v>
      </c>
      <c r="L2">
        <v>5</v>
      </c>
      <c r="N2">
        <v>1</v>
      </c>
      <c r="O2">
        <v>2</v>
      </c>
      <c r="P2">
        <v>3</v>
      </c>
      <c r="Q2">
        <v>4</v>
      </c>
      <c r="R2">
        <v>5</v>
      </c>
    </row>
    <row r="3" spans="1:18" x14ac:dyDescent="0.25">
      <c r="A3" t="s">
        <v>0</v>
      </c>
      <c r="B3">
        <v>150</v>
      </c>
      <c r="H3">
        <v>53.4</v>
      </c>
      <c r="N3">
        <v>190.7</v>
      </c>
    </row>
    <row r="5" spans="1:18" x14ac:dyDescent="0.25">
      <c r="A5" t="s">
        <v>11</v>
      </c>
      <c r="B5">
        <v>2066</v>
      </c>
      <c r="C5">
        <v>2066</v>
      </c>
      <c r="D5">
        <v>2066</v>
      </c>
      <c r="E5">
        <v>2066</v>
      </c>
      <c r="F5">
        <v>2066</v>
      </c>
      <c r="H5">
        <v>2066</v>
      </c>
      <c r="I5">
        <v>2066</v>
      </c>
      <c r="J5">
        <v>2066</v>
      </c>
      <c r="K5">
        <v>2066</v>
      </c>
      <c r="L5">
        <v>2066</v>
      </c>
      <c r="N5">
        <v>2066</v>
      </c>
      <c r="O5">
        <v>2066</v>
      </c>
      <c r="P5">
        <v>2066</v>
      </c>
      <c r="Q5">
        <v>2066</v>
      </c>
      <c r="R5">
        <v>2066</v>
      </c>
    </row>
    <row r="6" spans="1:18" x14ac:dyDescent="0.25">
      <c r="A6" t="s">
        <v>10</v>
      </c>
      <c r="B6">
        <v>16</v>
      </c>
      <c r="C6">
        <v>16</v>
      </c>
      <c r="D6">
        <v>16</v>
      </c>
      <c r="E6">
        <v>16</v>
      </c>
      <c r="F6">
        <v>15</v>
      </c>
      <c r="H6">
        <v>14</v>
      </c>
      <c r="I6">
        <v>13</v>
      </c>
      <c r="J6">
        <v>13</v>
      </c>
      <c r="K6">
        <v>13</v>
      </c>
      <c r="L6">
        <v>13</v>
      </c>
      <c r="N6">
        <v>15</v>
      </c>
      <c r="O6">
        <v>14</v>
      </c>
      <c r="P6">
        <v>14</v>
      </c>
      <c r="Q6">
        <v>13</v>
      </c>
      <c r="R6">
        <v>13</v>
      </c>
    </row>
    <row r="7" spans="1:18" x14ac:dyDescent="0.25">
      <c r="A7" t="s">
        <v>15</v>
      </c>
      <c r="B7">
        <v>2380</v>
      </c>
      <c r="C7">
        <v>2350</v>
      </c>
      <c r="D7">
        <v>2280</v>
      </c>
      <c r="E7">
        <v>2400</v>
      </c>
      <c r="F7">
        <v>2300</v>
      </c>
      <c r="H7">
        <v>2280</v>
      </c>
      <c r="I7">
        <v>2200</v>
      </c>
      <c r="J7">
        <v>2130</v>
      </c>
      <c r="K7">
        <v>2100</v>
      </c>
      <c r="L7">
        <v>2040</v>
      </c>
      <c r="N7">
        <v>2060</v>
      </c>
      <c r="O7">
        <v>2140</v>
      </c>
      <c r="P7">
        <v>2140</v>
      </c>
      <c r="Q7">
        <v>2150</v>
      </c>
      <c r="R7">
        <v>2180</v>
      </c>
    </row>
    <row r="10" spans="1:18" x14ac:dyDescent="0.25">
      <c r="A10" t="s">
        <v>13</v>
      </c>
      <c r="B10">
        <v>2095</v>
      </c>
      <c r="C10">
        <v>2095</v>
      </c>
      <c r="D10">
        <v>2095</v>
      </c>
      <c r="E10">
        <v>2095</v>
      </c>
      <c r="F10">
        <v>2095</v>
      </c>
      <c r="H10">
        <v>2076</v>
      </c>
      <c r="I10">
        <v>2076</v>
      </c>
      <c r="J10">
        <v>2076</v>
      </c>
      <c r="K10">
        <v>2077</v>
      </c>
      <c r="L10">
        <v>2077</v>
      </c>
      <c r="N10">
        <v>2103</v>
      </c>
      <c r="O10">
        <v>2104</v>
      </c>
      <c r="P10">
        <v>2104</v>
      </c>
      <c r="Q10">
        <v>2104</v>
      </c>
      <c r="R10">
        <v>2104</v>
      </c>
    </row>
    <row r="11" spans="1:18" x14ac:dyDescent="0.25">
      <c r="A11" t="s">
        <v>14</v>
      </c>
      <c r="B11">
        <v>-249</v>
      </c>
      <c r="C11">
        <v>-249</v>
      </c>
      <c r="D11">
        <v>-249</v>
      </c>
      <c r="E11">
        <v>-247</v>
      </c>
      <c r="F11">
        <v>-249</v>
      </c>
      <c r="H11">
        <v>-70</v>
      </c>
      <c r="I11">
        <v>-71</v>
      </c>
      <c r="J11">
        <v>-71</v>
      </c>
      <c r="K11">
        <v>-79</v>
      </c>
      <c r="L11">
        <v>-79</v>
      </c>
      <c r="N11">
        <v>-252</v>
      </c>
      <c r="O11">
        <v>-240</v>
      </c>
      <c r="P11">
        <v>-250</v>
      </c>
      <c r="Q11">
        <v>-252</v>
      </c>
      <c r="R11">
        <v>-252</v>
      </c>
    </row>
    <row r="12" spans="1:18" x14ac:dyDescent="0.25">
      <c r="A12" t="s">
        <v>16</v>
      </c>
      <c r="B12">
        <v>2390</v>
      </c>
      <c r="C12">
        <v>2380</v>
      </c>
      <c r="D12">
        <v>2332</v>
      </c>
      <c r="E12">
        <v>2400</v>
      </c>
      <c r="F12">
        <v>2370</v>
      </c>
      <c r="H12">
        <v>2050</v>
      </c>
      <c r="I12">
        <v>1970</v>
      </c>
      <c r="J12">
        <v>2000</v>
      </c>
      <c r="K12">
        <v>2100</v>
      </c>
      <c r="L12">
        <v>2100</v>
      </c>
      <c r="N12">
        <v>1980</v>
      </c>
      <c r="O12">
        <v>2140</v>
      </c>
      <c r="P12">
        <v>2200</v>
      </c>
      <c r="Q12">
        <v>2200</v>
      </c>
      <c r="R12">
        <v>2260</v>
      </c>
    </row>
    <row r="14" spans="1:18" x14ac:dyDescent="0.25">
      <c r="A14" t="s">
        <v>1</v>
      </c>
      <c r="B14">
        <f>B6-B11</f>
        <v>265</v>
      </c>
      <c r="C14">
        <f>C6-C11</f>
        <v>265</v>
      </c>
      <c r="D14">
        <f>D6-D11</f>
        <v>265</v>
      </c>
      <c r="E14">
        <f>E6-E11</f>
        <v>263</v>
      </c>
      <c r="F14">
        <f>F6-F11</f>
        <v>264</v>
      </c>
      <c r="H14">
        <f>H6-H11</f>
        <v>84</v>
      </c>
      <c r="I14">
        <f>I6-I11</f>
        <v>84</v>
      </c>
      <c r="J14">
        <f>J6-J11</f>
        <v>84</v>
      </c>
      <c r="K14">
        <f>K6-K11</f>
        <v>92</v>
      </c>
      <c r="L14">
        <f>L6-L11</f>
        <v>92</v>
      </c>
      <c r="N14">
        <f>N6-N11</f>
        <v>267</v>
      </c>
      <c r="O14">
        <f>O6-O11</f>
        <v>254</v>
      </c>
      <c r="P14">
        <f>P6-P11</f>
        <v>264</v>
      </c>
      <c r="Q14">
        <f>Q6-Q11</f>
        <v>265</v>
      </c>
      <c r="R14">
        <f>R6-R11</f>
        <v>265</v>
      </c>
    </row>
    <row r="15" spans="1:18" x14ac:dyDescent="0.25">
      <c r="A15" t="s">
        <v>2</v>
      </c>
      <c r="B15">
        <v>2.2000000000000002</v>
      </c>
      <c r="C15">
        <v>2.2000000000000002</v>
      </c>
      <c r="D15">
        <v>2.2000000000000002</v>
      </c>
      <c r="E15">
        <v>2.2000000000000002</v>
      </c>
      <c r="F15">
        <v>2.2000000000000002</v>
      </c>
      <c r="H15">
        <v>2.2000000000000002</v>
      </c>
      <c r="I15">
        <v>2.2000000000000002</v>
      </c>
      <c r="J15">
        <v>2.2000000000000002</v>
      </c>
      <c r="K15">
        <v>2.2000000000000002</v>
      </c>
      <c r="L15">
        <v>2.2000000000000002</v>
      </c>
      <c r="N15">
        <v>2.2000000000000002</v>
      </c>
      <c r="O15">
        <v>2.2000000000000002</v>
      </c>
      <c r="P15">
        <v>2.2000000000000002</v>
      </c>
      <c r="Q15">
        <v>2.2000000000000002</v>
      </c>
      <c r="R15">
        <v>2.2000000000000002</v>
      </c>
    </row>
    <row r="16" spans="1:18" x14ac:dyDescent="0.25">
      <c r="A16" t="s">
        <v>3</v>
      </c>
      <c r="B16" s="1">
        <f>(10^-3)*B14/B15</f>
        <v>0.12045454545454545</v>
      </c>
      <c r="C16" s="1">
        <f>(10^-3)*C14/C15</f>
        <v>0.12045454545454545</v>
      </c>
      <c r="D16" s="1">
        <f>(10^-3)*D14/D15</f>
        <v>0.12045454545454545</v>
      </c>
      <c r="E16" s="1">
        <f>(10^-3)*E14/E15</f>
        <v>0.11954545454545454</v>
      </c>
      <c r="F16" s="1">
        <f>(10^-3)*F14/F15</f>
        <v>0.12</v>
      </c>
      <c r="H16" s="1">
        <f>(10^-3)*H14/H15</f>
        <v>3.8181818181818178E-2</v>
      </c>
      <c r="I16" s="1">
        <f>(10^-3)*I14/I15</f>
        <v>3.8181818181818178E-2</v>
      </c>
      <c r="J16" s="1">
        <f>(10^-3)*J14/J15</f>
        <v>3.8181818181818178E-2</v>
      </c>
      <c r="K16" s="1">
        <f>(10^-3)*K14/K15</f>
        <v>4.1818181818181817E-2</v>
      </c>
      <c r="L16" s="1">
        <f>(10^-3)*L14/L15</f>
        <v>4.1818181818181817E-2</v>
      </c>
      <c r="N16" s="1">
        <f>(10^-3)*N14/N15</f>
        <v>0.12136363636363635</v>
      </c>
      <c r="O16" s="1">
        <f>(10^-3)*O14/O15</f>
        <v>0.11545454545454545</v>
      </c>
      <c r="P16" s="1">
        <f>(10^-3)*P14/P15</f>
        <v>0.12</v>
      </c>
      <c r="Q16" s="1">
        <f>(10^-3)*Q14/Q15</f>
        <v>0.12045454545454545</v>
      </c>
      <c r="R16" s="1">
        <f>(10^-3)*R14/R15</f>
        <v>0.12045454545454545</v>
      </c>
    </row>
    <row r="17" spans="1:18" x14ac:dyDescent="0.25">
      <c r="B17" s="1"/>
      <c r="C17" s="1"/>
      <c r="D17" s="1"/>
      <c r="E17" s="1"/>
      <c r="F17" s="1"/>
      <c r="H17" s="1"/>
      <c r="I17" s="1"/>
      <c r="J17" s="1"/>
      <c r="K17" s="1"/>
      <c r="L17" s="1"/>
      <c r="N17" s="1"/>
      <c r="O17" s="1"/>
      <c r="P17" s="1"/>
      <c r="Q17" s="1"/>
      <c r="R17" s="1"/>
    </row>
    <row r="18" spans="1:18" x14ac:dyDescent="0.25">
      <c r="A18" t="s">
        <v>5</v>
      </c>
    </row>
    <row r="19" spans="1:18" x14ac:dyDescent="0.25">
      <c r="A19" t="s">
        <v>4</v>
      </c>
      <c r="B19">
        <v>13.4</v>
      </c>
      <c r="C19">
        <v>13.4</v>
      </c>
      <c r="D19">
        <v>13.4</v>
      </c>
      <c r="E19">
        <v>13.4</v>
      </c>
      <c r="F19">
        <v>13.4</v>
      </c>
      <c r="H19">
        <v>13.4</v>
      </c>
      <c r="I19">
        <v>13.4</v>
      </c>
      <c r="J19">
        <v>13.4</v>
      </c>
      <c r="K19">
        <v>13.4</v>
      </c>
      <c r="L19">
        <v>13.4</v>
      </c>
      <c r="N19">
        <v>13.4</v>
      </c>
      <c r="O19">
        <v>13.4</v>
      </c>
      <c r="P19">
        <v>13.4</v>
      </c>
      <c r="Q19">
        <v>13.4</v>
      </c>
      <c r="R19">
        <v>13.4</v>
      </c>
    </row>
    <row r="20" spans="1:18" x14ac:dyDescent="0.25">
      <c r="A20" s="2" t="s">
        <v>6</v>
      </c>
      <c r="B20" s="4">
        <f>1000*B19*B16/9.81</f>
        <v>164.53526086553609</v>
      </c>
      <c r="C20" s="4">
        <f>1000*C19*C16/9.81</f>
        <v>164.53526086553609</v>
      </c>
      <c r="D20" s="4">
        <f>1000*D19*D16/9.81</f>
        <v>164.53526086553609</v>
      </c>
      <c r="E20" s="4">
        <f>1000*E19*E16/9.81</f>
        <v>163.2934853118339</v>
      </c>
      <c r="F20" s="4">
        <f>1000*F19*F16/9.81</f>
        <v>163.91437308868501</v>
      </c>
      <c r="H20" s="4">
        <f>1000*H19*H16/9.81</f>
        <v>52.154573255490675</v>
      </c>
      <c r="I20" s="4">
        <f>1000*I19*I16/9.81</f>
        <v>52.154573255490675</v>
      </c>
      <c r="J20" s="4">
        <f>1000*J19*J16/9.81</f>
        <v>52.154573255490675</v>
      </c>
      <c r="K20" s="4">
        <f>1000*K19*K16/9.81</f>
        <v>57.121675470299323</v>
      </c>
      <c r="L20" s="4">
        <f>1000*L19*L16/9.81</f>
        <v>57.121675470299323</v>
      </c>
      <c r="N20" s="4">
        <f>1000*N19*N16/9.81</f>
        <v>165.77703641923824</v>
      </c>
      <c r="O20" s="4">
        <f>1000*O19*O16/9.81</f>
        <v>157.70549532017421</v>
      </c>
      <c r="P20" s="4">
        <f>1000*P19*P16/9.81</f>
        <v>163.91437308868501</v>
      </c>
      <c r="Q20" s="4">
        <f>1000*Q19*Q16/9.81</f>
        <v>164.53526086553609</v>
      </c>
      <c r="R20" s="4">
        <f>1000*R19*R16/9.81</f>
        <v>164.53526086553609</v>
      </c>
    </row>
    <row r="21" spans="1:18" x14ac:dyDescent="0.25">
      <c r="A21" s="2"/>
      <c r="B21" s="4"/>
      <c r="C21" s="4"/>
      <c r="D21" s="4"/>
      <c r="E21" s="4"/>
      <c r="F21" s="4"/>
    </row>
    <row r="22" spans="1:18" x14ac:dyDescent="0.25">
      <c r="B22" t="s">
        <v>12</v>
      </c>
      <c r="C22" t="s">
        <v>18</v>
      </c>
      <c r="H22" t="s">
        <v>12</v>
      </c>
      <c r="I22" t="s">
        <v>18</v>
      </c>
      <c r="N22" t="s">
        <v>12</v>
      </c>
      <c r="O22" t="s">
        <v>18</v>
      </c>
    </row>
    <row r="23" spans="1:18" x14ac:dyDescent="0.25">
      <c r="A23" t="s">
        <v>17</v>
      </c>
      <c r="B23" s="3">
        <f>AVERAGE(B20:F20)</f>
        <v>164.16272819942543</v>
      </c>
      <c r="H23" s="3">
        <f>AVERAGE(H20:L20)</f>
        <v>54.141414141414131</v>
      </c>
      <c r="N23" s="3">
        <f>AVERAGE(N20:R20)</f>
        <v>163.29348531183393</v>
      </c>
    </row>
    <row r="24" spans="1:18" x14ac:dyDescent="0.25">
      <c r="A24" s="2" t="s">
        <v>8</v>
      </c>
      <c r="B24" s="3">
        <f>_xlfn.VAR.S(B20:F20)</f>
        <v>0.30840130515447106</v>
      </c>
      <c r="C24" s="5">
        <f>B24/AVERAGE($B$20:$F$20)</f>
        <v>1.8786317000033291E-3</v>
      </c>
      <c r="H24" s="3">
        <f>_xlfn.VAR.S(H20:L20)</f>
        <v>7.4016313237070932</v>
      </c>
      <c r="I24" s="5">
        <f>H24/AVERAGE(H20:L20)</f>
        <v>0.13670923526996312</v>
      </c>
      <c r="N24" s="3">
        <f>_xlfn.VAR.S(N20:R20)</f>
        <v>10.215793233241522</v>
      </c>
      <c r="O24" s="5">
        <f>N24/AVERAGE(N20:R20)</f>
        <v>6.2560935690317954E-2</v>
      </c>
    </row>
    <row r="25" spans="1:18" x14ac:dyDescent="0.25">
      <c r="A25" s="2" t="s">
        <v>9</v>
      </c>
      <c r="B25" s="3">
        <f>SQRT(B24)</f>
        <v>0.55533891017510295</v>
      </c>
      <c r="C25" s="5">
        <f>B25/AVERAGE($B$20:$F$20)</f>
        <v>3.3828562443265161E-3</v>
      </c>
      <c r="H25" s="3">
        <f>SQRT(H24)</f>
        <v>2.7205939284845679</v>
      </c>
      <c r="I25" s="5">
        <f>H25/AVERAGE(H20:L20)</f>
        <v>5.0249775917905276E-2</v>
      </c>
      <c r="N25" s="3">
        <f>SQRT(N24)</f>
        <v>3.1962154547591939</v>
      </c>
      <c r="O25" s="5">
        <f>N25/AVERAGE(N20:R20)</f>
        <v>1.9573441332674912E-2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UNC Charlotte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 Faculty</dc:creator>
  <cp:lastModifiedBy>COE Faculty</cp:lastModifiedBy>
  <dcterms:created xsi:type="dcterms:W3CDTF">2019-08-28T20:54:54Z</dcterms:created>
  <dcterms:modified xsi:type="dcterms:W3CDTF">2019-08-28T21:53:11Z</dcterms:modified>
</cp:coreProperties>
</file>