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voinev\Desktop\"/>
    </mc:Choice>
  </mc:AlternateContent>
  <bookViews>
    <workbookView xWindow="0" yWindow="0" windowWidth="28800" windowHeight="12330" firstSheet="1" activeTab="1"/>
  </bookViews>
  <sheets>
    <sheet name="Cognos_Office_Connection_Cache" sheetId="2" state="veryHidden" r:id="rId1"/>
    <sheet name="Active report" sheetId="1" r:id="rId2"/>
  </sheets>
  <definedNames>
    <definedName name="cafe_validation_temp" hidden="1">Cognos_Office_Connection_Cache!$B$2:$B$9</definedName>
    <definedName name="ID" localSheetId="1" hidden="1">"57f69993-c78e-450b-9098-ccde86222057"</definedName>
    <definedName name="ID" localSheetId="0" hidden="1">"f2fca82c-bdb4-4ce7-ae14-46fa63caf6ba"</definedName>
    <definedName name="ProductRange">_xll.TM1ELLIST("GO_New_Stores:Products",,,,,'Active report'!$R$13)</definedName>
    <definedName name="ProductSelect">OFFSET('Active report'!$R$17,0,0,'Active report'!$R$15)</definedName>
    <definedName name="TM1REBUILDOPTION">1</definedName>
    <definedName name="TM1RPTDATARNG28517470" localSheetId="1">'Active report'!$21:$57</definedName>
    <definedName name="TM1RPTFMTIDCOL28517470" localSheetId="1">'Active report'!$A$1:$A$10</definedName>
    <definedName name="TM1RPTFMTRNG28517470" localSheetId="1">'Active report'!$B$1:$O$10</definedName>
    <definedName name="TM1RPTQRYRNG28517470" localSheetId="1">'Active report'!$B$11</definedName>
    <definedName name="TM1RPTVIEWRNG28517470" localSheetId="1">'Active report'!$B$12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4" i="1"/>
  <c r="A22" i="1"/>
  <c r="C16" i="1"/>
  <c r="A57" i="1"/>
  <c r="A48" i="1"/>
  <c r="A49" i="1"/>
  <c r="A28" i="1"/>
  <c r="A44" i="1"/>
  <c r="A50" i="1"/>
  <c r="A55" i="1"/>
  <c r="A32" i="1"/>
  <c r="A36" i="1"/>
  <c r="A24" i="1"/>
  <c r="A27" i="1"/>
  <c r="A42" i="1"/>
  <c r="A46" i="1"/>
  <c r="A47" i="1"/>
  <c r="A33" i="1"/>
  <c r="A23" i="1"/>
  <c r="A34" i="1"/>
  <c r="A45" i="1"/>
  <c r="A43" i="1"/>
  <c r="A51" i="1"/>
  <c r="A38" i="1"/>
  <c r="A37" i="1"/>
  <c r="A56" i="1"/>
  <c r="A54" i="1"/>
  <c r="A25" i="1"/>
  <c r="A41" i="1"/>
  <c r="A52" i="1"/>
  <c r="A21" i="1"/>
  <c r="A31" i="1"/>
  <c r="A30" i="1"/>
  <c r="A35" i="1"/>
  <c r="A53" i="1"/>
  <c r="A26" i="1"/>
  <c r="A29" i="1"/>
  <c r="A39" i="1"/>
  <c r="A40" i="1"/>
  <c r="B12" i="1"/>
  <c r="G48" i="1"/>
  <c r="G50" i="1"/>
  <c r="D38" i="1"/>
  <c r="F37" i="1"/>
  <c r="M28" i="1"/>
  <c r="F32" i="1"/>
  <c r="L45" i="1"/>
  <c r="I44" i="1"/>
  <c r="H29" i="1"/>
  <c r="J57" i="1"/>
  <c r="F25" i="1"/>
  <c r="O25" i="1"/>
  <c r="D56" i="1"/>
  <c r="C52" i="1"/>
  <c r="I36" i="1"/>
  <c r="K23" i="1"/>
  <c r="D32" i="1"/>
  <c r="H28" i="1"/>
  <c r="O46" i="1"/>
  <c r="L32" i="1"/>
  <c r="I31" i="1"/>
  <c r="M33" i="1"/>
  <c r="L56" i="1"/>
  <c r="G27" i="1"/>
  <c r="M38" i="1"/>
  <c r="M24" i="1"/>
  <c r="N31" i="1"/>
  <c r="N25" i="1"/>
  <c r="D35" i="1"/>
  <c r="E33" i="1"/>
  <c r="M22" i="1"/>
  <c r="K36" i="1"/>
  <c r="J30" i="1"/>
  <c r="H34" i="1"/>
  <c r="N49" i="1"/>
  <c r="N53" i="1"/>
  <c r="N41" i="1"/>
  <c r="E51" i="1"/>
  <c r="J42" i="1"/>
  <c r="O37" i="1"/>
  <c r="J55" i="1"/>
  <c r="M26" i="1"/>
  <c r="O36" i="1"/>
  <c r="G38" i="1"/>
  <c r="H25" i="1"/>
  <c r="D51" i="1"/>
  <c r="K27" i="1"/>
  <c r="K43" i="1"/>
  <c r="I30" i="1"/>
  <c r="I41" i="1"/>
  <c r="M32" i="1"/>
  <c r="N48" i="1"/>
  <c r="E36" i="1"/>
  <c r="O45" i="1"/>
  <c r="C51" i="1"/>
  <c r="F34" i="1"/>
  <c r="D39" i="1"/>
  <c r="N32" i="1"/>
  <c r="E32" i="1"/>
  <c r="N26" i="1"/>
  <c r="F46" i="1"/>
  <c r="C25" i="1"/>
  <c r="K33" i="1"/>
  <c r="L39" i="1"/>
  <c r="H57" i="1"/>
  <c r="D46" i="1"/>
  <c r="C44" i="1"/>
  <c r="K44" i="1"/>
  <c r="H41" i="1"/>
  <c r="N57" i="1"/>
  <c r="O48" i="1"/>
  <c r="K52" i="1"/>
  <c r="O52" i="1"/>
  <c r="I57" i="1"/>
  <c r="E28" i="1"/>
  <c r="M54" i="1"/>
  <c r="M43" i="1"/>
  <c r="E37" i="1"/>
  <c r="M45" i="1"/>
  <c r="D36" i="1"/>
  <c r="D30" i="1"/>
  <c r="C48" i="1"/>
  <c r="J54" i="1"/>
  <c r="D49" i="1"/>
  <c r="F39" i="1"/>
  <c r="C49" i="1"/>
  <c r="D48" i="1"/>
  <c r="G39" i="1"/>
  <c r="O27" i="1"/>
  <c r="I51" i="1"/>
  <c r="N45" i="1"/>
  <c r="L49" i="1"/>
  <c r="K39" i="1"/>
  <c r="H36" i="1"/>
  <c r="M51" i="1"/>
  <c r="H38" i="1"/>
  <c r="I45" i="1"/>
  <c r="G32" i="1"/>
  <c r="H40" i="1"/>
  <c r="C53" i="1"/>
  <c r="C47" i="1"/>
  <c r="K53" i="1"/>
  <c r="C54" i="1"/>
  <c r="H39" i="1"/>
  <c r="N46" i="1"/>
  <c r="E26" i="1"/>
  <c r="L46" i="1"/>
  <c r="F40" i="1"/>
  <c r="D50" i="1"/>
  <c r="F29" i="1"/>
  <c r="E23" i="1"/>
  <c r="K25" i="1"/>
  <c r="D40" i="1"/>
  <c r="M42" i="1"/>
  <c r="K47" i="1"/>
  <c r="C42" i="1"/>
  <c r="E25" i="1"/>
  <c r="N42" i="1"/>
  <c r="I56" i="1"/>
  <c r="G56" i="1"/>
  <c r="C27" i="1"/>
  <c r="E53" i="1"/>
  <c r="N30" i="1"/>
  <c r="L48" i="1"/>
  <c r="G31" i="1"/>
  <c r="H43" i="1"/>
  <c r="I37" i="1"/>
  <c r="J35" i="1"/>
  <c r="J50" i="1"/>
  <c r="M49" i="1"/>
  <c r="G49" i="1"/>
  <c r="O30" i="1"/>
  <c r="L26" i="1"/>
  <c r="J46" i="1"/>
  <c r="E54" i="1"/>
  <c r="O22" i="1"/>
  <c r="L31" i="1"/>
  <c r="F27" i="1"/>
  <c r="J24" i="1"/>
  <c r="D24" i="1"/>
  <c r="E38" i="1"/>
  <c r="J44" i="1"/>
  <c r="H50" i="1"/>
  <c r="G52" i="1"/>
  <c r="K28" i="1"/>
  <c r="E52" i="1"/>
  <c r="H55" i="1"/>
  <c r="D55" i="1"/>
  <c r="I46" i="1"/>
  <c r="F44" i="1"/>
  <c r="M30" i="1"/>
  <c r="G23" i="1"/>
  <c r="C32" i="1"/>
  <c r="F24" i="1"/>
  <c r="E27" i="1"/>
  <c r="F54" i="1"/>
  <c r="L28" i="1"/>
  <c r="F28" i="1"/>
  <c r="C56" i="1"/>
  <c r="G55" i="1"/>
  <c r="H53" i="1"/>
  <c r="F45" i="1"/>
  <c r="N43" i="1"/>
  <c r="G44" i="1"/>
  <c r="L34" i="1"/>
  <c r="K50" i="1"/>
  <c r="I38" i="1"/>
  <c r="N23" i="1"/>
  <c r="D54" i="1"/>
  <c r="K45" i="1"/>
  <c r="F30" i="1"/>
  <c r="O55" i="1"/>
  <c r="E24" i="1"/>
  <c r="O39" i="1"/>
  <c r="O34" i="1"/>
  <c r="K40" i="1"/>
  <c r="E41" i="1"/>
  <c r="K22" i="1"/>
  <c r="I39" i="1"/>
  <c r="J36" i="1"/>
  <c r="E35" i="1"/>
  <c r="F43" i="1"/>
  <c r="B21" i="1"/>
  <c r="C24" i="1"/>
  <c r="E50" i="1"/>
  <c r="E45" i="1"/>
  <c r="O43" i="1"/>
  <c r="J40" i="1"/>
  <c r="N38" i="1"/>
  <c r="O47" i="1"/>
  <c r="J38" i="1"/>
  <c r="O44" i="1"/>
  <c r="N35" i="1"/>
  <c r="J49" i="1"/>
  <c r="I42" i="1"/>
  <c r="G51" i="1"/>
  <c r="D23" i="1"/>
  <c r="L38" i="1"/>
  <c r="M40" i="1"/>
  <c r="J53" i="1"/>
  <c r="K41" i="1"/>
  <c r="D45" i="1"/>
  <c r="K26" i="1"/>
  <c r="N39" i="1"/>
  <c r="O42" i="1"/>
  <c r="I48" i="1"/>
  <c r="K57" i="1"/>
  <c r="C31" i="1"/>
  <c r="L25" i="1"/>
  <c r="F31" i="1"/>
  <c r="K54" i="1"/>
  <c r="L41" i="1"/>
  <c r="C28" i="1"/>
  <c r="E29" i="1"/>
  <c r="H31" i="1"/>
  <c r="L37" i="1"/>
  <c r="L54" i="1"/>
  <c r="N50" i="1"/>
  <c r="I43" i="1"/>
  <c r="L35" i="1"/>
  <c r="I47" i="1"/>
  <c r="J25" i="1"/>
  <c r="J52" i="1"/>
  <c r="I54" i="1"/>
  <c r="F22" i="1"/>
  <c r="K48" i="1"/>
  <c r="D43" i="1"/>
  <c r="N47" i="1"/>
  <c r="G46" i="1"/>
  <c r="O29" i="1"/>
  <c r="C38" i="1"/>
  <c r="M53" i="1"/>
  <c r="L53" i="1"/>
  <c r="K24" i="1"/>
  <c r="I21" i="1"/>
  <c r="E47" i="1"/>
  <c r="I55" i="1"/>
  <c r="I24" i="1"/>
  <c r="H37" i="1"/>
  <c r="M44" i="1"/>
  <c r="M39" i="1"/>
  <c r="L33" i="1"/>
  <c r="D44" i="1"/>
  <c r="J39" i="1"/>
  <c r="L23" i="1"/>
  <c r="M50" i="1"/>
  <c r="N52" i="1"/>
  <c r="N54" i="1"/>
  <c r="N36" i="1"/>
  <c r="O51" i="1"/>
  <c r="D57" i="1"/>
  <c r="H30" i="1"/>
  <c r="C26" i="1"/>
  <c r="N28" i="1"/>
  <c r="F48" i="1"/>
  <c r="F47" i="1"/>
  <c r="H47" i="1"/>
  <c r="J45" i="1"/>
  <c r="I27" i="1"/>
  <c r="M23" i="1"/>
  <c r="J48" i="1"/>
  <c r="I26" i="1"/>
  <c r="N33" i="1"/>
  <c r="L30" i="1"/>
  <c r="M35" i="1"/>
  <c r="N24" i="1"/>
  <c r="J22" i="1"/>
  <c r="N40" i="1"/>
  <c r="M56" i="1"/>
  <c r="O41" i="1"/>
  <c r="O31" i="1"/>
  <c r="E42" i="1"/>
  <c r="C55" i="1"/>
  <c r="H45" i="1"/>
  <c r="F33" i="1"/>
  <c r="C57" i="1"/>
  <c r="M29" i="1"/>
  <c r="N22" i="1"/>
  <c r="G30" i="1"/>
  <c r="G37" i="1"/>
  <c r="F23" i="1"/>
  <c r="G54" i="1"/>
  <c r="G24" i="1"/>
  <c r="C34" i="1"/>
  <c r="D34" i="1"/>
  <c r="H24" i="1"/>
  <c r="C35" i="1"/>
  <c r="M27" i="1"/>
  <c r="O26" i="1"/>
  <c r="C43" i="1"/>
  <c r="K29" i="1"/>
  <c r="G25" i="1"/>
  <c r="M55" i="1"/>
  <c r="F56" i="1"/>
  <c r="I28" i="1"/>
  <c r="D29" i="1"/>
  <c r="D25" i="1"/>
  <c r="I34" i="1"/>
  <c r="H35" i="1"/>
  <c r="C37" i="1"/>
  <c r="F26" i="1"/>
  <c r="F53" i="1"/>
  <c r="C29" i="1"/>
  <c r="O56" i="1"/>
  <c r="F49" i="1"/>
  <c r="J28" i="1"/>
  <c r="N34" i="1"/>
  <c r="F51" i="1"/>
  <c r="K35" i="1"/>
  <c r="H48" i="1"/>
  <c r="D33" i="1"/>
  <c r="K32" i="1"/>
  <c r="F36" i="1"/>
  <c r="C45" i="1"/>
  <c r="E56" i="1"/>
  <c r="E22" i="1"/>
  <c r="D31" i="1"/>
  <c r="G45" i="1"/>
  <c r="H22" i="1"/>
  <c r="N37" i="1"/>
  <c r="I29" i="1"/>
  <c r="O24" i="1"/>
  <c r="I50" i="1"/>
  <c r="J41" i="1"/>
  <c r="K37" i="1"/>
  <c r="E49" i="1"/>
  <c r="D53" i="1"/>
  <c r="C22" i="1"/>
  <c r="O38" i="1"/>
  <c r="M46" i="1"/>
  <c r="G42" i="1"/>
  <c r="D27" i="1"/>
  <c r="J29" i="1"/>
  <c r="G40" i="1"/>
  <c r="E40" i="1"/>
  <c r="I25" i="1"/>
  <c r="L52" i="1"/>
  <c r="I53" i="1"/>
  <c r="C30" i="1"/>
  <c r="I49" i="1"/>
  <c r="E43" i="1"/>
  <c r="O33" i="1"/>
  <c r="D22" i="1"/>
  <c r="O49" i="1"/>
  <c r="D26" i="1"/>
  <c r="O35" i="1"/>
  <c r="E30" i="1"/>
  <c r="D47" i="1"/>
  <c r="I32" i="1"/>
  <c r="G26" i="1"/>
  <c r="M41" i="1"/>
  <c r="N21" i="1"/>
  <c r="J31" i="1"/>
  <c r="K21" i="1"/>
  <c r="G21" i="1"/>
  <c r="K56" i="1"/>
  <c r="I40" i="1"/>
  <c r="L43" i="1"/>
  <c r="J33" i="1"/>
  <c r="F55" i="1"/>
  <c r="D41" i="1"/>
  <c r="G47" i="1"/>
  <c r="F38" i="1"/>
  <c r="L29" i="1"/>
  <c r="H33" i="1"/>
  <c r="M57" i="1"/>
  <c r="K31" i="1"/>
  <c r="J47" i="1"/>
  <c r="G33" i="1"/>
  <c r="O32" i="1"/>
  <c r="L24" i="1"/>
  <c r="F41" i="1"/>
  <c r="O40" i="1"/>
  <c r="F57" i="1"/>
  <c r="J23" i="1"/>
  <c r="H52" i="1"/>
  <c r="E46" i="1"/>
  <c r="M36" i="1"/>
  <c r="L55" i="1"/>
  <c r="D42" i="1"/>
  <c r="D37" i="1"/>
  <c r="I23" i="1"/>
  <c r="G57" i="1"/>
  <c r="L51" i="1"/>
  <c r="H23" i="1"/>
  <c r="I33" i="1"/>
  <c r="J37" i="1"/>
  <c r="O23" i="1"/>
  <c r="H44" i="1"/>
  <c r="J56" i="1"/>
  <c r="G22" i="1"/>
  <c r="N51" i="1"/>
  <c r="J51" i="1"/>
  <c r="H46" i="1"/>
  <c r="J26" i="1"/>
  <c r="D52" i="1"/>
  <c r="K30" i="1"/>
  <c r="C41" i="1"/>
  <c r="M31" i="1"/>
  <c r="J43" i="1"/>
  <c r="H26" i="1"/>
  <c r="O53" i="1"/>
  <c r="F35" i="1"/>
  <c r="G29" i="1"/>
  <c r="C36" i="1"/>
  <c r="L42" i="1"/>
  <c r="C33" i="1"/>
  <c r="M52" i="1"/>
  <c r="J34" i="1"/>
  <c r="G34" i="1"/>
  <c r="G53" i="1"/>
  <c r="K42" i="1"/>
  <c r="M48" i="1"/>
  <c r="C39" i="1"/>
  <c r="C21" i="1"/>
  <c r="M25" i="1"/>
  <c r="E21" i="1"/>
  <c r="J21" i="1"/>
  <c r="I35" i="1"/>
  <c r="F52" i="1"/>
  <c r="L47" i="1"/>
  <c r="O28" i="1"/>
  <c r="H51" i="1"/>
  <c r="E34" i="1"/>
  <c r="O57" i="1"/>
  <c r="O54" i="1"/>
  <c r="C40" i="1"/>
  <c r="H56" i="1"/>
  <c r="C23" i="1"/>
  <c r="K34" i="1"/>
  <c r="E44" i="1"/>
  <c r="L57" i="1"/>
  <c r="L27" i="1"/>
  <c r="I22" i="1"/>
  <c r="K46" i="1"/>
  <c r="E55" i="1"/>
  <c r="K55" i="1"/>
  <c r="M47" i="1"/>
  <c r="L40" i="1"/>
  <c r="I52" i="1"/>
  <c r="L36" i="1"/>
  <c r="L50" i="1"/>
  <c r="F50" i="1"/>
  <c r="H32" i="1"/>
  <c r="J32" i="1"/>
  <c r="G35" i="1"/>
  <c r="E48" i="1"/>
  <c r="C46" i="1"/>
  <c r="G36" i="1"/>
  <c r="C50" i="1"/>
  <c r="J27" i="1"/>
  <c r="D28" i="1"/>
  <c r="H54" i="1"/>
  <c r="G41" i="1"/>
  <c r="E31" i="1"/>
  <c r="M34" i="1"/>
  <c r="K38" i="1"/>
  <c r="G28" i="1"/>
  <c r="E39" i="1"/>
  <c r="N55" i="1"/>
  <c r="L22" i="1"/>
  <c r="F42" i="1"/>
  <c r="N29" i="1"/>
  <c r="H27" i="1"/>
  <c r="N56" i="1"/>
  <c r="O50" i="1"/>
  <c r="G43" i="1"/>
  <c r="K51" i="1"/>
  <c r="L44" i="1"/>
  <c r="H42" i="1"/>
  <c r="K49" i="1"/>
  <c r="H49" i="1"/>
  <c r="N27" i="1"/>
  <c r="M37" i="1"/>
  <c r="E57" i="1"/>
  <c r="N44" i="1"/>
  <c r="M21" i="1"/>
  <c r="D21" i="1"/>
  <c r="H21" i="1"/>
  <c r="L21" i="1"/>
  <c r="O21" i="1"/>
  <c r="F21" i="1"/>
  <c r="R13" i="1" l="1"/>
  <c r="R14" i="1"/>
  <c r="R21" i="1"/>
  <c r="R41" i="1"/>
  <c r="R33" i="1"/>
  <c r="R15" i="1"/>
  <c r="R32" i="1"/>
  <c r="R40" i="1"/>
  <c r="R46" i="1"/>
  <c r="R17" i="1"/>
  <c r="R30" i="1"/>
  <c r="R38" i="1"/>
  <c r="R22" i="1"/>
  <c r="R24" i="1"/>
  <c r="R37" i="1"/>
  <c r="R29" i="1"/>
  <c r="R45" i="1"/>
  <c r="R39" i="1"/>
  <c r="R44" i="1"/>
  <c r="R43" i="1"/>
  <c r="R42" i="1"/>
  <c r="R31" i="1"/>
  <c r="R36" i="1"/>
  <c r="R35" i="1"/>
  <c r="R34" i="1"/>
  <c r="R23" i="1"/>
  <c r="R28" i="1"/>
  <c r="R27" i="1"/>
  <c r="R26" i="1"/>
  <c r="R25" i="1"/>
  <c r="R20" i="1"/>
  <c r="R19" i="1"/>
  <c r="R18" i="1"/>
</calcChain>
</file>

<file path=xl/sharedStrings.xml><?xml version="1.0" encoding="utf-8"?>
<sst xmlns="http://schemas.openxmlformats.org/spreadsheetml/2006/main" count="80" uniqueCount="72">
  <si>
    <t>[Begin Format Range]</t>
  </si>
  <si>
    <t>Default</t>
  </si>
  <si>
    <t>Leaf</t>
  </si>
  <si>
    <t>[End Format Range]</t>
  </si>
  <si>
    <t>Имя элемента</t>
  </si>
  <si>
    <t>{{[Store Sales Plan].[Store Sales Plan].[Currency],[Store Sales Plan].[Store Sales Plan].[Quantity],[Store Sales Plan].[Store Sales Plan].[Unit sale price],[Store Sales Plan].[Store Sales Plan].[Commissionable Sales Revenue],[Store Sales Plan].[Store Sales Plan].[Other Sales Revenue],[Store Sales Plan].[Store Sales Plan].[GROSS SALES REVENUE],[Store Sales Plan].[Store Sales Plan].[Volume Discount],[Store Sales Plan].[Store Sales Plan].[Cash Discount],[Store Sales Plan].[Store Sales Plan].[Sales Returns and Allowances],[Store Sales Plan].[Store Sales Plan].[TOTAL DISCOUNTS AND ALLOWANCES],[Store Sales Plan].[Store Sales Plan].[Freight],[Store Sales Plan].[Store Sales Plan].[NET SALES REVENUE],[Store Sales Plan].[Store Sales Plan].[Unit cost],[Store Sales Plan].[Store Sales Plan].[Other Sales Cost of Goods Sold],[Store Sales Plan].[Store Sales Plan].[COST OF SALES],[Store Sales Plan].[Store Sales Plan].[GROSS MARGIN],[Store Sales Plan].[Store Sales Plan].[GROSS MARGIN %],[Store Sales Plan].[Store Sales Plan].[CUMULATIVE GROSS MARGIN],[Store Sales Plan].[Store Sales Plan].[Volume Discount %],[Store Sales Plan].[Store Sales Plan].[Cash Discount %],[Store Sales Plan].[Store Sales Plan].[Sales Returns and Allowances %],[Store Sales Plan].[Store Sales Plan].[Exchange Rate],[Store Sales Plan].[Store Sales Plan].[Price_USD],[Store Sales Plan].[Store Sales Plan].[Commissionable Sales Revenue_USD],[Store Sales Plan].[Store Sales Plan].[Other Sales Revenue_USD],[Store Sales Plan].[Store Sales Plan].[GROSS SALES REVENUE_USD],[Store Sales Plan].[Store Sales Plan].[Cost_USD],[Store Sales Plan].[Store Sales Plan].[Volume Discount_USD],[Store Sales Plan].[Store Sales Plan].[Cash Discount_USD],[Store Sales Plan].[Store Sales Plan].[Sales Returns and Allowances_USD],[Store Sales Plan].[Store Sales Plan].[TOTAL DISCOUNTS AND ALLOWANCES_USD],[Store Sales Plan].[Store Sales Plan].[Freight_USD],[Store Sales Plan].[Store Sales Plan].[NET SALES REVENUE_USD],[Store Sales Plan].[Store Sales Plan].[Other Sales Cost of Goods Sold_USD],[Store Sales Plan].[Store Sales Plan].[COST OF SALES_USD],[Store Sales Plan].[Store Sales Plan].[GROSS MARGIN_USD],[Store Sales Plan].[Store Sales Plan].[CUMULATIVE GROSS MARGIN_USD]}}</t>
  </si>
  <si>
    <t>Countries_Currency</t>
  </si>
  <si>
    <t>Products</t>
  </si>
  <si>
    <t>Budget version</t>
  </si>
  <si>
    <t>Retailers</t>
  </si>
  <si>
    <t>Total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</si>
  <si>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</si>
  <si>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</si>
  <si>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</si>
  <si>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</si>
  <si>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</si>
  <si>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</si>
  <si>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</si>
  <si>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</si>
  <si>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</si>
  <si>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</si>
  <si>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</si>
  <si>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</si>
  <si>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Quantity</t>
  </si>
  <si>
    <t>Unit sale price</t>
  </si>
  <si>
    <t>Commissionable Sales Revenue</t>
  </si>
  <si>
    <t>Other Sales Revenue</t>
  </si>
  <si>
    <t>GROSS SALES REVENUE</t>
  </si>
  <si>
    <t>Volume Discount</t>
  </si>
  <si>
    <t>Cash Discount</t>
  </si>
  <si>
    <t>Sales Returns and Allowances</t>
  </si>
  <si>
    <t>TOTAL DISCOUNTS AND ALLOWANCES</t>
  </si>
  <si>
    <t>Freight</t>
  </si>
  <si>
    <t>NET SALES REVENUE</t>
  </si>
  <si>
    <t>Unit cost</t>
  </si>
  <si>
    <t>Other Sales Cost of Goods Sold</t>
  </si>
  <si>
    <t>COST OF SALES</t>
  </si>
  <si>
    <t>GROSS MARGIN</t>
  </si>
  <si>
    <t>GROSS MARGIN %</t>
  </si>
  <si>
    <t>CUMULATIVE GROSS MARGIN</t>
  </si>
  <si>
    <t>Volume Discount %</t>
  </si>
  <si>
    <t>Cash Discount %</t>
  </si>
  <si>
    <t>Sales Returns and Allowances %</t>
  </si>
  <si>
    <t>Exchange Rate</t>
  </si>
  <si>
    <t>Price_USD</t>
  </si>
  <si>
    <t>Commissionable Sales Revenue_USD</t>
  </si>
  <si>
    <t>Other Sales Revenue_USD</t>
  </si>
  <si>
    <t>GROSS SALES REVENUE_USD</t>
  </si>
  <si>
    <t>Cost_USD</t>
  </si>
  <si>
    <t>Volume Discount_USD</t>
  </si>
  <si>
    <t>Cash Discount_USD</t>
  </si>
  <si>
    <t>Sales Returns and Allowances_USD</t>
  </si>
  <si>
    <t>TOTAL DISCOUNTS AND ALLOWANCES_USD</t>
  </si>
  <si>
    <t>Freight_USD</t>
  </si>
  <si>
    <t>NET SALES REVENUE_USD</t>
  </si>
  <si>
    <t>Other Sales Cost of Goods Sold_USD</t>
  </si>
  <si>
    <t>COST OF SALES_USD</t>
  </si>
  <si>
    <t>GROSS MARGIN_USD</t>
  </si>
  <si>
    <t>CUMULATIVE GROSS MARGIN_USD</t>
  </si>
  <si>
    <t>Elements</t>
  </si>
  <si>
    <t>TM1ELLIST</t>
  </si>
  <si>
    <t>MDX</t>
  </si>
  <si>
    <t>Cooking Gear</t>
  </si>
  <si>
    <t>[TM1ELLIST - dynamic picklists.xlsx]Active report'!C17</t>
  </si>
  <si>
    <t>Department Store</t>
  </si>
  <si>
    <t>Direct Marketing</t>
  </si>
  <si>
    <t>Equipment Rental Store</t>
  </si>
  <si>
    <t>Eyewear Store</t>
  </si>
  <si>
    <t>Golf Shop</t>
  </si>
  <si>
    <t>Outdoors Shop</t>
  </si>
  <si>
    <t>Sports Store</t>
  </si>
  <si>
    <t>Warehouse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</si>
</sst>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6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35">
    <xf numFmtId="0" fontId="0" fillId="0" borderId="0" xfId="0"/>
    <xf numFmtId="0" fontId="0" fillId="0" borderId="0" xfId="0" quotePrefix="1"/>
    <xf numFmtId="0" fontId="2" fillId="0" borderId="0" xfId="19" applyNumberFormat="1"/>
    <xf numFmtId="0" fontId="1" fillId="0" borderId="1" xfId="11" applyNumberFormat="1"/>
    <xf numFmtId="3" fontId="2" fillId="0" borderId="2" xfId="3"/>
    <xf numFmtId="0" fontId="2" fillId="0" borderId="0" xfId="20" applyNumberFormat="1"/>
    <xf numFmtId="0" fontId="1" fillId="0" borderId="1" xfId="12" applyNumberFormat="1"/>
    <xf numFmtId="3" fontId="2" fillId="0" borderId="2" xfId="4"/>
    <xf numFmtId="0" fontId="2" fillId="0" borderId="0" xfId="21" applyNumberFormat="1"/>
    <xf numFmtId="0" fontId="1" fillId="0" borderId="1" xfId="13" applyNumberFormat="1"/>
    <xf numFmtId="3" fontId="2" fillId="0" borderId="2" xfId="5"/>
    <xf numFmtId="0" fontId="2" fillId="0" borderId="0" xfId="22" applyNumberFormat="1"/>
    <xf numFmtId="0" fontId="1" fillId="0" borderId="1" xfId="14" applyNumberFormat="1"/>
    <xf numFmtId="3" fontId="2" fillId="0" borderId="2" xfId="6"/>
    <xf numFmtId="0" fontId="2" fillId="0" borderId="0" xfId="23" applyNumberFormat="1" applyBorder="1"/>
    <xf numFmtId="0" fontId="1" fillId="0" borderId="1" xfId="15" applyNumberFormat="1"/>
    <xf numFmtId="3" fontId="2" fillId="0" borderId="2" xfId="7"/>
    <xf numFmtId="0" fontId="2" fillId="0" borderId="0" xfId="24" applyNumberFormat="1" applyBorder="1"/>
    <xf numFmtId="0" fontId="1" fillId="0" borderId="1" xfId="16" applyNumberFormat="1"/>
    <xf numFmtId="3" fontId="2" fillId="0" borderId="2" xfId="8"/>
    <xf numFmtId="0" fontId="2" fillId="0" borderId="0" xfId="18" quotePrefix="1" applyNumberFormat="1"/>
    <xf numFmtId="0" fontId="2" fillId="0" borderId="0" xfId="18" applyNumberFormat="1"/>
    <xf numFmtId="0" fontId="1" fillId="0" borderId="1" xfId="10" applyNumberFormat="1"/>
    <xf numFmtId="3" fontId="2" fillId="0" borderId="2" xfId="2"/>
    <xf numFmtId="0" fontId="2" fillId="0" borderId="0" xfId="25" quotePrefix="1" applyNumberFormat="1" applyBorder="1"/>
    <xf numFmtId="0" fontId="2" fillId="0" borderId="0" xfId="25" applyNumberFormat="1" applyBorder="1"/>
    <xf numFmtId="0" fontId="1" fillId="0" borderId="1" xfId="17" applyNumberFormat="1"/>
    <xf numFmtId="3" fontId="2" fillId="0" borderId="2" xfId="9"/>
    <xf numFmtId="0" fontId="2" fillId="0" borderId="2" xfId="27" quotePrefix="1"/>
    <xf numFmtId="0" fontId="2" fillId="0" borderId="2" xfId="26"/>
    <xf numFmtId="0" fontId="1" fillId="0" borderId="1" xfId="1" quotePrefix="1">
      <alignment horizontal="center" vertical="center"/>
    </xf>
    <xf numFmtId="49" fontId="1" fillId="0" borderId="1" xfId="17" applyNumberFormat="1" applyAlignment="1"/>
    <xf numFmtId="0" fontId="2" fillId="0" borderId="2" xfId="26" applyNumberFormat="1"/>
    <xf numFmtId="0" fontId="10" fillId="0" borderId="0" xfId="0" applyFont="1"/>
    <xf numFmtId="49" fontId="1" fillId="0" borderId="1" xfId="17" quotePrefix="1" applyNumberFormat="1" applyAlignment="1"/>
  </cellXfs>
  <cellStyles count="56">
    <cellStyle name="AF Column - IBM Cognos" xfId="1"/>
    <cellStyle name="AF Data - IBM Cognos" xfId="2"/>
    <cellStyle name="AF Data 0 - IBM Cognos" xfId="3"/>
    <cellStyle name="AF Data 1 - IBM Cognos" xfId="4"/>
    <cellStyle name="AF Data 2 - IBM Cognos" xfId="5"/>
    <cellStyle name="AF Data 3 - IBM Cognos" xfId="6"/>
    <cellStyle name="AF Data 4 - IBM Cognos" xfId="7"/>
    <cellStyle name="AF Data 5 - IBM Cognos" xfId="8"/>
    <cellStyle name="AF Data Leaf - IBM Cognos" xfId="9"/>
    <cellStyle name="AF Header - IBM Cognos" xfId="10"/>
    <cellStyle name="AF Header 0 - IBM Cognos" xfId="11"/>
    <cellStyle name="AF Header 1 - IBM Cognos" xfId="12"/>
    <cellStyle name="AF Header 2 - IBM Cognos" xfId="13"/>
    <cellStyle name="AF Header 3 - IBM Cognos" xfId="14"/>
    <cellStyle name="AF Header 4 - IBM Cognos" xfId="15"/>
    <cellStyle name="AF Header 5 - IBM Cognos" xfId="16"/>
    <cellStyle name="AF Header Leaf - IBM Cognos" xfId="17"/>
    <cellStyle name="AF Row - IBM Cognos" xfId="18"/>
    <cellStyle name="AF Row 0 - IBM Cognos" xfId="19"/>
    <cellStyle name="AF Row 1 - IBM Cognos" xfId="20"/>
    <cellStyle name="AF Row 2 - IBM Cognos" xfId="21"/>
    <cellStyle name="AF Row 3 - IBM Cognos" xfId="22"/>
    <cellStyle name="AF Row 4 - IBM Cognos" xfId="23"/>
    <cellStyle name="AF Row 5 - IBM Cognos" xfId="24"/>
    <cellStyle name="AF Row Leaf - IBM Cognos" xfId="25"/>
    <cellStyle name="AF Subnm - IBM Cognos" xfId="26"/>
    <cellStyle name="AF Title - IBM Cognos" xfId="27"/>
    <cellStyle name="Calculated Column - IBM Cognos" xfId="28"/>
    <cellStyle name="Calculated Column Name - IBM Cognos" xfId="29"/>
    <cellStyle name="Calculated Row - IBM Cognos" xfId="30"/>
    <cellStyle name="Calculated Row Name - IBM Cognos" xfId="31"/>
    <cellStyle name="Column Name - IBM Cognos" xfId="32"/>
    <cellStyle name="Column Template - IBM Cognos" xfId="33"/>
    <cellStyle name="Differs From Base - IBM Cognos" xfId="34"/>
    <cellStyle name="Edit - IBM Cognos" xfId="35"/>
    <cellStyle name="Formula - IBM Cognos" xfId="36"/>
    <cellStyle name="Group Name - IBM Cognos" xfId="37"/>
    <cellStyle name="Hold Values - IBM Cognos" xfId="38"/>
    <cellStyle name="List Name - IBM Cognos" xfId="39"/>
    <cellStyle name="Locked - IBM Cognos" xfId="40"/>
    <cellStyle name="Measure - IBM Cognos" xfId="41"/>
    <cellStyle name="Measure Header - IBM Cognos" xfId="42"/>
    <cellStyle name="Measure Name - IBM Cognos" xfId="43"/>
    <cellStyle name="Measure Summary - IBM Cognos" xfId="44"/>
    <cellStyle name="Measure Summary TM1 - IBM Cognos" xfId="45"/>
    <cellStyle name="Measure Template - IBM Cognos" xfId="46"/>
    <cellStyle name="More - IBM Cognos" xfId="47"/>
    <cellStyle name="Pending Change - IBM Cognos" xfId="48"/>
    <cellStyle name="Row Name - IBM Cognos" xfId="49"/>
    <cellStyle name="Row Template - IBM Cognos" xfId="50"/>
    <cellStyle name="Summary Column Name - IBM Cognos" xfId="51"/>
    <cellStyle name="Summary Column Name TM1 - IBM Cognos" xfId="52"/>
    <cellStyle name="Summary Row Name - IBM Cognos" xfId="53"/>
    <cellStyle name="Summary Row Name TM1 - IBM Cognos" xfId="54"/>
    <cellStyle name="Unsaved Change - IBM Cognos" xfId="55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"/>
  <sheetViews>
    <sheetView workbookViewId="0"/>
  </sheetViews>
  <sheetFormatPr defaultRowHeight="15" x14ac:dyDescent="0.25"/>
  <sheetData>
    <row r="1" spans="2:2" x14ac:dyDescent="0.25">
      <c r="B1" s="1" t="s">
        <v>63</v>
      </c>
    </row>
    <row r="2" spans="2:2" x14ac:dyDescent="0.25">
      <c r="B2" s="1" t="s">
        <v>64</v>
      </c>
    </row>
    <row r="3" spans="2:2" x14ac:dyDescent="0.25">
      <c r="B3" s="1" t="s">
        <v>65</v>
      </c>
    </row>
    <row r="4" spans="2:2" x14ac:dyDescent="0.25">
      <c r="B4" s="1" t="s">
        <v>66</v>
      </c>
    </row>
    <row r="5" spans="2:2" x14ac:dyDescent="0.25">
      <c r="B5" s="1" t="s">
        <v>67</v>
      </c>
    </row>
    <row r="6" spans="2:2" x14ac:dyDescent="0.25">
      <c r="B6" s="1" t="s">
        <v>68</v>
      </c>
    </row>
    <row r="7" spans="2:2" x14ac:dyDescent="0.25">
      <c r="B7" s="1" t="s">
        <v>69</v>
      </c>
    </row>
    <row r="8" spans="2:2" x14ac:dyDescent="0.25">
      <c r="B8" s="1" t="s">
        <v>70</v>
      </c>
    </row>
    <row r="9" spans="2:2" x14ac:dyDescent="0.25">
      <c r="B9" s="1" t="s">
        <v>71</v>
      </c>
    </row>
  </sheetData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topLeftCell="B13" workbookViewId="0">
      <selection activeCell="F16" sqref="F16"/>
    </sheetView>
  </sheetViews>
  <sheetFormatPr defaultRowHeight="15" x14ac:dyDescent="0.25"/>
  <cols>
    <col min="1" max="1" width="25.7109375" hidden="1" customWidth="1"/>
    <col min="2" max="2" width="25.7109375" customWidth="1"/>
    <col min="3" max="15" width="11.7109375" customWidth="1"/>
  </cols>
  <sheetData>
    <row r="1" spans="1:18" ht="15.75" hidden="1" thickBot="1" x14ac:dyDescent="0.3">
      <c r="A1" s="1" t="s">
        <v>0</v>
      </c>
    </row>
    <row r="2" spans="1:18" s="2" customFormat="1" hidden="1" thickBot="1" x14ac:dyDescent="0.3">
      <c r="A2" s="2">
        <v>0</v>
      </c>
      <c r="B2" s="3" t="s">
        <v>4</v>
      </c>
      <c r="C2" s="4">
        <v>123.456789</v>
      </c>
      <c r="D2" s="4">
        <v>123.456789</v>
      </c>
      <c r="E2" s="4">
        <v>123.456789</v>
      </c>
      <c r="F2" s="4">
        <v>123.456789</v>
      </c>
      <c r="G2" s="4">
        <v>123.456789</v>
      </c>
      <c r="H2" s="4">
        <v>123.456789</v>
      </c>
      <c r="I2" s="4">
        <v>123.456789</v>
      </c>
      <c r="J2" s="4">
        <v>123.456789</v>
      </c>
      <c r="K2" s="4">
        <v>123.456789</v>
      </c>
      <c r="L2" s="4">
        <v>123.456789</v>
      </c>
      <c r="M2" s="4">
        <v>123.456789</v>
      </c>
      <c r="N2" s="4">
        <v>123.456789</v>
      </c>
      <c r="O2" s="4">
        <v>123.456789</v>
      </c>
    </row>
    <row r="3" spans="1:18" s="5" customFormat="1" hidden="1" thickBot="1" x14ac:dyDescent="0.3">
      <c r="A3" s="5">
        <v>1</v>
      </c>
      <c r="B3" s="6" t="s">
        <v>4</v>
      </c>
      <c r="C3" s="7">
        <v>123.456789</v>
      </c>
      <c r="D3" s="7">
        <v>123.456789</v>
      </c>
      <c r="E3" s="7">
        <v>123.456789</v>
      </c>
      <c r="F3" s="7">
        <v>123.456789</v>
      </c>
      <c r="G3" s="7">
        <v>123.456789</v>
      </c>
      <c r="H3" s="7">
        <v>123.456789</v>
      </c>
      <c r="I3" s="7">
        <v>123.456789</v>
      </c>
      <c r="J3" s="7">
        <v>123.456789</v>
      </c>
      <c r="K3" s="7">
        <v>123.456789</v>
      </c>
      <c r="L3" s="7">
        <v>123.456789</v>
      </c>
      <c r="M3" s="7">
        <v>123.456789</v>
      </c>
      <c r="N3" s="7">
        <v>123.456789</v>
      </c>
      <c r="O3" s="7">
        <v>123.456789</v>
      </c>
    </row>
    <row r="4" spans="1:18" s="8" customFormat="1" hidden="1" thickBot="1" x14ac:dyDescent="0.3">
      <c r="A4" s="8">
        <v>2</v>
      </c>
      <c r="B4" s="9" t="s">
        <v>4</v>
      </c>
      <c r="C4" s="10">
        <v>123.456789</v>
      </c>
      <c r="D4" s="10">
        <v>123.456789</v>
      </c>
      <c r="E4" s="10">
        <v>123.456789</v>
      </c>
      <c r="F4" s="10">
        <v>123.456789</v>
      </c>
      <c r="G4" s="10">
        <v>123.456789</v>
      </c>
      <c r="H4" s="10">
        <v>123.456789</v>
      </c>
      <c r="I4" s="10">
        <v>123.456789</v>
      </c>
      <c r="J4" s="10">
        <v>123.456789</v>
      </c>
      <c r="K4" s="10">
        <v>123.456789</v>
      </c>
      <c r="L4" s="10">
        <v>123.456789</v>
      </c>
      <c r="M4" s="10">
        <v>123.456789</v>
      </c>
      <c r="N4" s="10">
        <v>123.456789</v>
      </c>
      <c r="O4" s="10">
        <v>123.456789</v>
      </c>
    </row>
    <row r="5" spans="1:18" s="11" customFormat="1" hidden="1" thickBot="1" x14ac:dyDescent="0.3">
      <c r="A5" s="11">
        <v>3</v>
      </c>
      <c r="B5" s="12" t="s">
        <v>4</v>
      </c>
      <c r="C5" s="13">
        <v>123.456789</v>
      </c>
      <c r="D5" s="13">
        <v>123.456789</v>
      </c>
      <c r="E5" s="13">
        <v>123.456789</v>
      </c>
      <c r="F5" s="13">
        <v>123.456789</v>
      </c>
      <c r="G5" s="13">
        <v>123.456789</v>
      </c>
      <c r="H5" s="13">
        <v>123.456789</v>
      </c>
      <c r="I5" s="13">
        <v>123.456789</v>
      </c>
      <c r="J5" s="13">
        <v>123.456789</v>
      </c>
      <c r="K5" s="13">
        <v>123.456789</v>
      </c>
      <c r="L5" s="13">
        <v>123.456789</v>
      </c>
      <c r="M5" s="13">
        <v>123.456789</v>
      </c>
      <c r="N5" s="13">
        <v>123.456789</v>
      </c>
      <c r="O5" s="13">
        <v>123.456789</v>
      </c>
    </row>
    <row r="6" spans="1:18" s="14" customFormat="1" hidden="1" thickBot="1" x14ac:dyDescent="0.3">
      <c r="A6" s="14">
        <v>4</v>
      </c>
      <c r="B6" s="15" t="s">
        <v>4</v>
      </c>
      <c r="C6" s="16">
        <v>123.456789</v>
      </c>
      <c r="D6" s="16">
        <v>123.456789</v>
      </c>
      <c r="E6" s="16">
        <v>123.456789</v>
      </c>
      <c r="F6" s="16">
        <v>123.456789</v>
      </c>
      <c r="G6" s="16">
        <v>123.456789</v>
      </c>
      <c r="H6" s="16">
        <v>123.456789</v>
      </c>
      <c r="I6" s="16">
        <v>123.456789</v>
      </c>
      <c r="J6" s="16">
        <v>123.456789</v>
      </c>
      <c r="K6" s="16">
        <v>123.456789</v>
      </c>
      <c r="L6" s="16">
        <v>123.456789</v>
      </c>
      <c r="M6" s="16">
        <v>123.456789</v>
      </c>
      <c r="N6" s="16">
        <v>123.456789</v>
      </c>
      <c r="O6" s="16">
        <v>123.456789</v>
      </c>
    </row>
    <row r="7" spans="1:18" s="17" customFormat="1" hidden="1" thickBot="1" x14ac:dyDescent="0.3">
      <c r="A7" s="17">
        <v>5</v>
      </c>
      <c r="B7" s="18" t="s">
        <v>4</v>
      </c>
      <c r="C7" s="19">
        <v>123.456789</v>
      </c>
      <c r="D7" s="19">
        <v>123.456789</v>
      </c>
      <c r="E7" s="19">
        <v>123.456789</v>
      </c>
      <c r="F7" s="19">
        <v>123.456789</v>
      </c>
      <c r="G7" s="19">
        <v>123.456789</v>
      </c>
      <c r="H7" s="19">
        <v>123.456789</v>
      </c>
      <c r="I7" s="19">
        <v>123.456789</v>
      </c>
      <c r="J7" s="19">
        <v>123.456789</v>
      </c>
      <c r="K7" s="19">
        <v>123.456789</v>
      </c>
      <c r="L7" s="19">
        <v>123.456789</v>
      </c>
      <c r="M7" s="19">
        <v>123.456789</v>
      </c>
      <c r="N7" s="19">
        <v>123.456789</v>
      </c>
      <c r="O7" s="19">
        <v>123.456789</v>
      </c>
    </row>
    <row r="8" spans="1:18" s="21" customFormat="1" hidden="1" thickBot="1" x14ac:dyDescent="0.3">
      <c r="A8" s="20" t="s">
        <v>1</v>
      </c>
      <c r="B8" s="22" t="s">
        <v>4</v>
      </c>
      <c r="C8" s="23">
        <v>123.456789</v>
      </c>
      <c r="D8" s="23">
        <v>123.456789</v>
      </c>
      <c r="E8" s="23">
        <v>123.456789</v>
      </c>
      <c r="F8" s="23">
        <v>123.456789</v>
      </c>
      <c r="G8" s="23">
        <v>123.456789</v>
      </c>
      <c r="H8" s="23">
        <v>123.456789</v>
      </c>
      <c r="I8" s="23">
        <v>123.456789</v>
      </c>
      <c r="J8" s="23">
        <v>123.456789</v>
      </c>
      <c r="K8" s="23">
        <v>123.456789</v>
      </c>
      <c r="L8" s="23">
        <v>123.456789</v>
      </c>
      <c r="M8" s="23">
        <v>123.456789</v>
      </c>
      <c r="N8" s="23">
        <v>123.456789</v>
      </c>
      <c r="O8" s="23">
        <v>123.456789</v>
      </c>
    </row>
    <row r="9" spans="1:18" s="25" customFormat="1" hidden="1" thickBot="1" x14ac:dyDescent="0.3">
      <c r="A9" s="24" t="s">
        <v>2</v>
      </c>
      <c r="B9" s="26" t="s">
        <v>4</v>
      </c>
      <c r="C9" s="27">
        <v>123.456789</v>
      </c>
      <c r="D9" s="27">
        <v>123.456789</v>
      </c>
      <c r="E9" s="27">
        <v>123.456789</v>
      </c>
      <c r="F9" s="27">
        <v>123.456789</v>
      </c>
      <c r="G9" s="27">
        <v>123.456789</v>
      </c>
      <c r="H9" s="27">
        <v>123.456789</v>
      </c>
      <c r="I9" s="27">
        <v>123.456789</v>
      </c>
      <c r="J9" s="27">
        <v>123.456789</v>
      </c>
      <c r="K9" s="27">
        <v>123.456789</v>
      </c>
      <c r="L9" s="27">
        <v>123.456789</v>
      </c>
      <c r="M9" s="27">
        <v>123.456789</v>
      </c>
      <c r="N9" s="27">
        <v>123.456789</v>
      </c>
      <c r="O9" s="27">
        <v>123.456789</v>
      </c>
    </row>
    <row r="10" spans="1:18" hidden="1" x14ac:dyDescent="0.25">
      <c r="A10" s="1" t="s">
        <v>3</v>
      </c>
    </row>
    <row r="11" spans="1:18" hidden="1" x14ac:dyDescent="0.25">
      <c r="B11" s="1" t="s">
        <v>5</v>
      </c>
    </row>
    <row r="12" spans="1:18" hidden="1" x14ac:dyDescent="0.25">
      <c r="B12" t="str">
        <f>_xll.TM1RPTVIEW("GO_New_Stores:Store Sales Plan:28517470",0,_xll.TM1RPTTITLE("GO_New_Stores:Countries_Currency",$C$14),_xll.TM1RPTTITLE("GO_New_Stores:Products",$C$15),_xll.TM1RPTTITLE("GO_New_Stores:Budget version",$C$16),_xll.TM1RPTTITLE("GO_New_Stores:Retailers",$C$17),TM1RPTFMTRNG28517470,TM1RPTFMTIDCOL28517470)</f>
        <v>GO_New_Stores:Store Sales Plan:28517470</v>
      </c>
    </row>
    <row r="13" spans="1:18" x14ac:dyDescent="0.25">
      <c r="Q13" s="33" t="s">
        <v>61</v>
      </c>
      <c r="R13" t="str">
        <f xml:space="preserve"> "FILTER({TM1FILTERBYLEVEL( {TM1SUBSETALL( [Products] )}, 0)}, [Store Sales Plan].([Countries_Currency].[" &amp; $C$14 &amp; "], [Budget version].[" &amp; $C$16 &amp; "], [Retailers].[" &amp; $C$17 &amp; "], [Month].[Total Year],[Store Sales Plan].[Quantity]) &gt; 0)"</f>
        <v>FILTER({TM1FILTERBYLEVEL( {TM1SUBSETALL( [Products] )}, 0)}, [Store Sales Plan].([Countries_Currency].[Austria], [Budget version].[Budget version 1], [Retailers].[Department Store], [Month].[Total Year],[Store Sales Plan].[Quantity]) &gt; 0)</v>
      </c>
    </row>
    <row r="14" spans="1:18" x14ac:dyDescent="0.25">
      <c r="B14" s="28" t="s">
        <v>6</v>
      </c>
      <c r="C14" s="32" t="str">
        <f>_xll.SUBNM("GO_New_Stores:Countries_Currency","All Members","Austria")</f>
        <v>Austria</v>
      </c>
      <c r="Q14" s="33" t="s">
        <v>60</v>
      </c>
      <c r="R14" t="str">
        <f>_xll.TM1ELLIST("GO_New_Stores:Products",,,,,$R$13)</f>
        <v>Cooking Gear</v>
      </c>
    </row>
    <row r="15" spans="1:18" x14ac:dyDescent="0.25">
      <c r="B15" s="28" t="s">
        <v>7</v>
      </c>
      <c r="C15" s="32" t="s">
        <v>62</v>
      </c>
      <c r="Q15" s="33" t="s">
        <v>23</v>
      </c>
      <c r="R15">
        <f>ROWS(ProductRange)</f>
        <v>17</v>
      </c>
    </row>
    <row r="16" spans="1:18" x14ac:dyDescent="0.25">
      <c r="B16" s="28" t="s">
        <v>8</v>
      </c>
      <c r="C16" s="29" t="str">
        <f>_xll.SUBNM("GO_New_Stores:Budget version","All Members","Budget version 1")</f>
        <v>Budget version 1</v>
      </c>
      <c r="Q16" s="33" t="s">
        <v>59</v>
      </c>
    </row>
    <row r="17" spans="1:18" x14ac:dyDescent="0.25">
      <c r="B17" s="28" t="s">
        <v>9</v>
      </c>
      <c r="C17" s="32" t="str">
        <f>_xll.SUBNM("GO_New_Stores:Retailers","Retailer Types","Department Store")</f>
        <v>Department Store</v>
      </c>
      <c r="Q17">
        <v>1</v>
      </c>
      <c r="R17" t="str">
        <f>INDEX(ProductRange, Q17)</f>
        <v>Cooking Gear</v>
      </c>
    </row>
    <row r="18" spans="1:18" x14ac:dyDescent="0.25">
      <c r="Q18">
        <v>2</v>
      </c>
      <c r="R18" t="str">
        <f>INDEX(ProductRange, Q18)</f>
        <v>Lanterns</v>
      </c>
    </row>
    <row r="19" spans="1:18" ht="15.75" thickBot="1" x14ac:dyDescent="0.3">
      <c r="Q19">
        <v>3</v>
      </c>
      <c r="R19" t="str">
        <f>INDEX(ProductRange, Q19)</f>
        <v>Packs</v>
      </c>
    </row>
    <row r="20" spans="1:18" ht="15.75" thickBot="1" x14ac:dyDescent="0.3">
      <c r="C20" s="30" t="s">
        <v>10</v>
      </c>
      <c r="D20" s="30" t="s">
        <v>11</v>
      </c>
      <c r="E20" s="30" t="s">
        <v>12</v>
      </c>
      <c r="F20" s="30" t="s">
        <v>13</v>
      </c>
      <c r="G20" s="30" t="s">
        <v>14</v>
      </c>
      <c r="H20" s="30" t="s">
        <v>15</v>
      </c>
      <c r="I20" s="30" t="s">
        <v>16</v>
      </c>
      <c r="J20" s="30" t="s">
        <v>17</v>
      </c>
      <c r="K20" s="30" t="s">
        <v>18</v>
      </c>
      <c r="L20" s="30" t="s">
        <v>19</v>
      </c>
      <c r="M20" s="30" t="s">
        <v>20</v>
      </c>
      <c r="N20" s="30" t="s">
        <v>21</v>
      </c>
      <c r="O20" s="30" t="s">
        <v>22</v>
      </c>
      <c r="Q20">
        <v>4</v>
      </c>
      <c r="R20" t="str">
        <f>INDEX(ProductRange, Q20)</f>
        <v>Sleeping Bags</v>
      </c>
    </row>
    <row r="21" spans="1:18" s="25" customFormat="1" thickBot="1" x14ac:dyDescent="0.3">
      <c r="A21" s="24" t="str">
        <f>IF(_xll.TM1RPTELISCONSOLIDATED($B$21,$B21),IF(_xll.TM1RPTELLEV($B$21,$B21)&lt;=5,_xll.TM1RPTELLEV($B$21,$B21),"Default"),"Leaf")</f>
        <v>Leaf</v>
      </c>
      <c r="B21" s="31" t="str">
        <f>_xll.TM1RPTROW($B$12,"GO_New_Stores:Store Sales Plan",,,,FALSE,B$11)</f>
        <v>Currency</v>
      </c>
      <c r="C21" s="27" t="str">
        <f>_xll.DBRW($B$12,$C$17,$C$14,$C$15,C$20,$C$16,$B21)</f>
        <v>EUR</v>
      </c>
      <c r="D21" s="27" t="str">
        <f>_xll.DBRW($B$12,$C$17,$C$14,$C$15,D$20,$C$16,$B21)</f>
        <v>EUR</v>
      </c>
      <c r="E21" s="27" t="str">
        <f>_xll.DBRW($B$12,$C$17,$C$14,$C$15,E$20,$C$16,$B21)</f>
        <v>EUR</v>
      </c>
      <c r="F21" s="27" t="str">
        <f>_xll.DBRW($B$12,$C$17,$C$14,$C$15,F$20,$C$16,$B21)</f>
        <v>EUR</v>
      </c>
      <c r="G21" s="27" t="str">
        <f>_xll.DBRW($B$12,$C$17,$C$14,$C$15,G$20,$C$16,$B21)</f>
        <v>EUR</v>
      </c>
      <c r="H21" s="27" t="str">
        <f>_xll.DBRW($B$12,$C$17,$C$14,$C$15,H$20,$C$16,$B21)</f>
        <v>EUR</v>
      </c>
      <c r="I21" s="27" t="str">
        <f>_xll.DBRW($B$12,$C$17,$C$14,$C$15,I$20,$C$16,$B21)</f>
        <v>EUR</v>
      </c>
      <c r="J21" s="27" t="str">
        <f>_xll.DBRW($B$12,$C$17,$C$14,$C$15,J$20,$C$16,$B21)</f>
        <v>EUR</v>
      </c>
      <c r="K21" s="27" t="str">
        <f>_xll.DBRW($B$12,$C$17,$C$14,$C$15,K$20,$C$16,$B21)</f>
        <v>EUR</v>
      </c>
      <c r="L21" s="27" t="str">
        <f>_xll.DBRW($B$12,$C$17,$C$14,$C$15,L$20,$C$16,$B21)</f>
        <v>EUR</v>
      </c>
      <c r="M21" s="27" t="str">
        <f>_xll.DBRW($B$12,$C$17,$C$14,$C$15,M$20,$C$16,$B21)</f>
        <v>EUR</v>
      </c>
      <c r="N21" s="27" t="str">
        <f>_xll.DBRW($B$12,$C$17,$C$14,$C$15,N$20,$C$16,$B21)</f>
        <v>EUR</v>
      </c>
      <c r="O21" s="27" t="str">
        <f>_xll.DBRW($B$12,$C$17,$C$14,$C$15,O$20,$C$16,$B21)</f>
        <v>EUR</v>
      </c>
      <c r="Q21" s="25">
        <v>5</v>
      </c>
      <c r="R21" s="25" t="str">
        <f>INDEX(ProductRange, Q21)</f>
        <v>Tents</v>
      </c>
    </row>
    <row r="22" spans="1:18" s="25" customFormat="1" thickBot="1" x14ac:dyDescent="0.3">
      <c r="A22" s="24" t="str">
        <f>IF(_xll.TM1RPTELISCONSOLIDATED($B$21,$B22),IF(_xll.TM1RPTELLEV($B$21,$B22)&lt;=5,_xll.TM1RPTELLEV($B$21,$B22),"Default"),"Leaf")</f>
        <v>Leaf</v>
      </c>
      <c r="B22" s="34" t="s">
        <v>23</v>
      </c>
      <c r="C22" s="27">
        <f>_xll.DBRW($B$12,$C$17,$C$14,$C$15,C$20,$C$16,$B22)</f>
        <v>9</v>
      </c>
      <c r="D22" s="27">
        <f>_xll.DBRW($B$12,$C$17,$C$14,$C$15,D$20,$C$16,$B22)</f>
        <v>0</v>
      </c>
      <c r="E22" s="27">
        <f>_xll.DBRW($B$12,$C$17,$C$14,$C$15,E$20,$C$16,$B22)</f>
        <v>0</v>
      </c>
      <c r="F22" s="27">
        <f>_xll.DBRW($B$12,$C$17,$C$14,$C$15,F$20,$C$16,$B22)</f>
        <v>0</v>
      </c>
      <c r="G22" s="27">
        <f>_xll.DBRW($B$12,$C$17,$C$14,$C$15,G$20,$C$16,$B22)</f>
        <v>0</v>
      </c>
      <c r="H22" s="27">
        <f>_xll.DBRW($B$12,$C$17,$C$14,$C$15,H$20,$C$16,$B22)</f>
        <v>0</v>
      </c>
      <c r="I22" s="27">
        <f>_xll.DBRW($B$12,$C$17,$C$14,$C$15,I$20,$C$16,$B22)</f>
        <v>0</v>
      </c>
      <c r="J22" s="27">
        <f>_xll.DBRW($B$12,$C$17,$C$14,$C$15,J$20,$C$16,$B22)</f>
        <v>0</v>
      </c>
      <c r="K22" s="27">
        <f>_xll.DBRW($B$12,$C$17,$C$14,$C$15,K$20,$C$16,$B22)</f>
        <v>0</v>
      </c>
      <c r="L22" s="27">
        <f>_xll.DBRW($B$12,$C$17,$C$14,$C$15,L$20,$C$16,$B22)</f>
        <v>0</v>
      </c>
      <c r="M22" s="27">
        <f>_xll.DBRW($B$12,$C$17,$C$14,$C$15,M$20,$C$16,$B22)</f>
        <v>9</v>
      </c>
      <c r="N22" s="27">
        <f>_xll.DBRW($B$12,$C$17,$C$14,$C$15,N$20,$C$16,$B22)</f>
        <v>0</v>
      </c>
      <c r="O22" s="27">
        <f>_xll.DBRW($B$12,$C$17,$C$14,$C$15,O$20,$C$16,$B22)</f>
        <v>0</v>
      </c>
      <c r="Q22" s="25">
        <v>6</v>
      </c>
      <c r="R22" s="25" t="str">
        <f>INDEX(ProductRange, Q22)</f>
        <v>Golf Accessories</v>
      </c>
    </row>
    <row r="23" spans="1:18" s="25" customFormat="1" thickBot="1" x14ac:dyDescent="0.3">
      <c r="A23" s="24" t="str">
        <f>IF(_xll.TM1RPTELISCONSOLIDATED($B$21,$B23),IF(_xll.TM1RPTELLEV($B$21,$B23)&lt;=5,_xll.TM1RPTELLEV($B$21,$B23),"Default"),"Leaf")</f>
        <v>Leaf</v>
      </c>
      <c r="B23" s="34" t="s">
        <v>24</v>
      </c>
      <c r="C23" s="27">
        <f>_xll.DBRW($B$12,$C$17,$C$14,$C$15,C$20,$C$16,$B23)</f>
        <v>29.426300000000001</v>
      </c>
      <c r="D23" s="27">
        <f>_xll.DBRW($B$12,$C$17,$C$14,$C$15,D$20,$C$16,$B23)</f>
        <v>29.426300000000001</v>
      </c>
      <c r="E23" s="27">
        <f>_xll.DBRW($B$12,$C$17,$C$14,$C$15,E$20,$C$16,$B23)</f>
        <v>29.426300000000001</v>
      </c>
      <c r="F23" s="27">
        <f>_xll.DBRW($B$12,$C$17,$C$14,$C$15,F$20,$C$16,$B23)</f>
        <v>29.426300000000001</v>
      </c>
      <c r="G23" s="27">
        <f>_xll.DBRW($B$12,$C$17,$C$14,$C$15,G$20,$C$16,$B23)</f>
        <v>29.426300000000001</v>
      </c>
      <c r="H23" s="27">
        <f>_xll.DBRW($B$12,$C$17,$C$14,$C$15,H$20,$C$16,$B23)</f>
        <v>29.426300000000001</v>
      </c>
      <c r="I23" s="27">
        <f>_xll.DBRW($B$12,$C$17,$C$14,$C$15,I$20,$C$16,$B23)</f>
        <v>29.426300000000001</v>
      </c>
      <c r="J23" s="27">
        <f>_xll.DBRW($B$12,$C$17,$C$14,$C$15,J$20,$C$16,$B23)</f>
        <v>29.426300000000001</v>
      </c>
      <c r="K23" s="27">
        <f>_xll.DBRW($B$12,$C$17,$C$14,$C$15,K$20,$C$16,$B23)</f>
        <v>29.426300000000001</v>
      </c>
      <c r="L23" s="27">
        <f>_xll.DBRW($B$12,$C$17,$C$14,$C$15,L$20,$C$16,$B23)</f>
        <v>29.426300000000001</v>
      </c>
      <c r="M23" s="27">
        <f>_xll.DBRW($B$12,$C$17,$C$14,$C$15,M$20,$C$16,$B23)</f>
        <v>29.426300000000001</v>
      </c>
      <c r="N23" s="27">
        <f>_xll.DBRW($B$12,$C$17,$C$14,$C$15,N$20,$C$16,$B23)</f>
        <v>29.426300000000001</v>
      </c>
      <c r="O23" s="27">
        <f>_xll.DBRW($B$12,$C$17,$C$14,$C$15,O$20,$C$16,$B23)</f>
        <v>29.426300000000001</v>
      </c>
      <c r="Q23" s="25">
        <v>7</v>
      </c>
      <c r="R23" s="25" t="str">
        <f>INDEX(ProductRange, Q23)</f>
        <v>Irons</v>
      </c>
    </row>
    <row r="24" spans="1:18" s="25" customFormat="1" thickBot="1" x14ac:dyDescent="0.3">
      <c r="A24" s="24" t="str">
        <f>IF(_xll.TM1RPTELISCONSOLIDATED($B$21,$B24),IF(_xll.TM1RPTELLEV($B$21,$B24)&lt;=5,_xll.TM1RPTELLEV($B$21,$B24),"Default"),"Leaf")</f>
        <v>Leaf</v>
      </c>
      <c r="B24" s="34" t="s">
        <v>25</v>
      </c>
      <c r="C24" s="27">
        <f>_xll.DBRW($B$12,$C$17,$C$14,$C$15,C$20,$C$16,$B24)</f>
        <v>264.83670000000001</v>
      </c>
      <c r="D24" s="27">
        <f>_xll.DBRW($B$12,$C$17,$C$14,$C$15,D$20,$C$16,$B24)</f>
        <v>0</v>
      </c>
      <c r="E24" s="27">
        <f>_xll.DBRW($B$12,$C$17,$C$14,$C$15,E$20,$C$16,$B24)</f>
        <v>0</v>
      </c>
      <c r="F24" s="27">
        <f>_xll.DBRW($B$12,$C$17,$C$14,$C$15,F$20,$C$16,$B24)</f>
        <v>0</v>
      </c>
      <c r="G24" s="27">
        <f>_xll.DBRW($B$12,$C$17,$C$14,$C$15,G$20,$C$16,$B24)</f>
        <v>0</v>
      </c>
      <c r="H24" s="27">
        <f>_xll.DBRW($B$12,$C$17,$C$14,$C$15,H$20,$C$16,$B24)</f>
        <v>0</v>
      </c>
      <c r="I24" s="27">
        <f>_xll.DBRW($B$12,$C$17,$C$14,$C$15,I$20,$C$16,$B24)</f>
        <v>0</v>
      </c>
      <c r="J24" s="27">
        <f>_xll.DBRW($B$12,$C$17,$C$14,$C$15,J$20,$C$16,$B24)</f>
        <v>0</v>
      </c>
      <c r="K24" s="27">
        <f>_xll.DBRW($B$12,$C$17,$C$14,$C$15,K$20,$C$16,$B24)</f>
        <v>0</v>
      </c>
      <c r="L24" s="27">
        <f>_xll.DBRW($B$12,$C$17,$C$14,$C$15,L$20,$C$16,$B24)</f>
        <v>0</v>
      </c>
      <c r="M24" s="27">
        <f>_xll.DBRW($B$12,$C$17,$C$14,$C$15,M$20,$C$16,$B24)</f>
        <v>264.83670000000001</v>
      </c>
      <c r="N24" s="27">
        <f>_xll.DBRW($B$12,$C$17,$C$14,$C$15,N$20,$C$16,$B24)</f>
        <v>0</v>
      </c>
      <c r="O24" s="27">
        <f>_xll.DBRW($B$12,$C$17,$C$14,$C$15,O$20,$C$16,$B24)</f>
        <v>0</v>
      </c>
      <c r="Q24" s="25">
        <v>8</v>
      </c>
      <c r="R24" s="25" t="str">
        <f>INDEX(ProductRange, Q24)</f>
        <v>Putters</v>
      </c>
    </row>
    <row r="25" spans="1:18" s="25" customFormat="1" thickBot="1" x14ac:dyDescent="0.3">
      <c r="A25" s="24" t="str">
        <f>IF(_xll.TM1RPTELISCONSOLIDATED($B$21,$B25),IF(_xll.TM1RPTELLEV($B$21,$B25)&lt;=5,_xll.TM1RPTELLEV($B$21,$B25),"Default"),"Leaf")</f>
        <v>Leaf</v>
      </c>
      <c r="B25" s="34" t="s">
        <v>26</v>
      </c>
      <c r="C25" s="27">
        <f>_xll.DBRW($B$12,$C$17,$C$14,$C$15,C$20,$C$16,$B25)</f>
        <v>20086.36</v>
      </c>
      <c r="D25" s="27">
        <f>_xll.DBRW($B$12,$C$17,$C$14,$C$15,D$20,$C$16,$B25)</f>
        <v>0</v>
      </c>
      <c r="E25" s="27">
        <f>_xll.DBRW($B$12,$C$17,$C$14,$C$15,E$20,$C$16,$B25)</f>
        <v>0</v>
      </c>
      <c r="F25" s="27">
        <f>_xll.DBRW($B$12,$C$17,$C$14,$C$15,F$20,$C$16,$B25)</f>
        <v>0</v>
      </c>
      <c r="G25" s="27">
        <f>_xll.DBRW($B$12,$C$17,$C$14,$C$15,G$20,$C$16,$B25)</f>
        <v>0</v>
      </c>
      <c r="H25" s="27">
        <f>_xll.DBRW($B$12,$C$17,$C$14,$C$15,H$20,$C$16,$B25)</f>
        <v>0</v>
      </c>
      <c r="I25" s="27">
        <f>_xll.DBRW($B$12,$C$17,$C$14,$C$15,I$20,$C$16,$B25)</f>
        <v>0</v>
      </c>
      <c r="J25" s="27">
        <f>_xll.DBRW($B$12,$C$17,$C$14,$C$15,J$20,$C$16,$B25)</f>
        <v>0</v>
      </c>
      <c r="K25" s="27">
        <f>_xll.DBRW($B$12,$C$17,$C$14,$C$15,K$20,$C$16,$B25)</f>
        <v>0</v>
      </c>
      <c r="L25" s="27">
        <f>_xll.DBRW($B$12,$C$17,$C$14,$C$15,L$20,$C$16,$B25)</f>
        <v>0</v>
      </c>
      <c r="M25" s="27">
        <f>_xll.DBRW($B$12,$C$17,$C$14,$C$15,M$20,$C$16,$B25)</f>
        <v>20086.36</v>
      </c>
      <c r="N25" s="27">
        <f>_xll.DBRW($B$12,$C$17,$C$14,$C$15,N$20,$C$16,$B25)</f>
        <v>0</v>
      </c>
      <c r="O25" s="27">
        <f>_xll.DBRW($B$12,$C$17,$C$14,$C$15,O$20,$C$16,$B25)</f>
        <v>0</v>
      </c>
      <c r="Q25" s="25">
        <v>9</v>
      </c>
      <c r="R25" s="25" t="str">
        <f>INDEX(ProductRange, Q25)</f>
        <v>Woods</v>
      </c>
    </row>
    <row r="26" spans="1:18" s="25" customFormat="1" thickBot="1" x14ac:dyDescent="0.3">
      <c r="A26" s="24" t="str">
        <f>IF(_xll.TM1RPTELISCONSOLIDATED($B$21,$B26),IF(_xll.TM1RPTELLEV($B$21,$B26)&lt;=5,_xll.TM1RPTELLEV($B$21,$B26),"Default"),"Leaf")</f>
        <v>Leaf</v>
      </c>
      <c r="B26" s="34" t="s">
        <v>27</v>
      </c>
      <c r="C26" s="27">
        <f>_xll.DBRW($B$12,$C$17,$C$14,$C$15,C$20,$C$16,$B26)</f>
        <v>20351.1967</v>
      </c>
      <c r="D26" s="27">
        <f>_xll.DBRW($B$12,$C$17,$C$14,$C$15,D$20,$C$16,$B26)</f>
        <v>0</v>
      </c>
      <c r="E26" s="27">
        <f>_xll.DBRW($B$12,$C$17,$C$14,$C$15,E$20,$C$16,$B26)</f>
        <v>0</v>
      </c>
      <c r="F26" s="27">
        <f>_xll.DBRW($B$12,$C$17,$C$14,$C$15,F$20,$C$16,$B26)</f>
        <v>0</v>
      </c>
      <c r="G26" s="27">
        <f>_xll.DBRW($B$12,$C$17,$C$14,$C$15,G$20,$C$16,$B26)</f>
        <v>0</v>
      </c>
      <c r="H26" s="27">
        <f>_xll.DBRW($B$12,$C$17,$C$14,$C$15,H$20,$C$16,$B26)</f>
        <v>0</v>
      </c>
      <c r="I26" s="27">
        <f>_xll.DBRW($B$12,$C$17,$C$14,$C$15,I$20,$C$16,$B26)</f>
        <v>0</v>
      </c>
      <c r="J26" s="27">
        <f>_xll.DBRW($B$12,$C$17,$C$14,$C$15,J$20,$C$16,$B26)</f>
        <v>0</v>
      </c>
      <c r="K26" s="27">
        <f>_xll.DBRW($B$12,$C$17,$C$14,$C$15,K$20,$C$16,$B26)</f>
        <v>0</v>
      </c>
      <c r="L26" s="27">
        <f>_xll.DBRW($B$12,$C$17,$C$14,$C$15,L$20,$C$16,$B26)</f>
        <v>0</v>
      </c>
      <c r="M26" s="27">
        <f>_xll.DBRW($B$12,$C$17,$C$14,$C$15,M$20,$C$16,$B26)</f>
        <v>20351.1967</v>
      </c>
      <c r="N26" s="27">
        <f>_xll.DBRW($B$12,$C$17,$C$14,$C$15,N$20,$C$16,$B26)</f>
        <v>0</v>
      </c>
      <c r="O26" s="27">
        <f>_xll.DBRW($B$12,$C$17,$C$14,$C$15,O$20,$C$16,$B26)</f>
        <v>0</v>
      </c>
      <c r="Q26" s="25">
        <v>10</v>
      </c>
      <c r="R26" s="25" t="str">
        <f>INDEX(ProductRange, Q26)</f>
        <v>First Aid</v>
      </c>
    </row>
    <row r="27" spans="1:18" s="25" customFormat="1" thickBot="1" x14ac:dyDescent="0.3">
      <c r="A27" s="24" t="str">
        <f>IF(_xll.TM1RPTELISCONSOLIDATED($B$21,$B27),IF(_xll.TM1RPTELLEV($B$21,$B27)&lt;=5,_xll.TM1RPTELLEV($B$21,$B27),"Default"),"Leaf")</f>
        <v>Leaf</v>
      </c>
      <c r="B27" s="34" t="s">
        <v>28</v>
      </c>
      <c r="C27" s="27">
        <f>_xll.DBRW($B$12,$C$17,$C$14,$C$15,C$20,$C$16,$B27)</f>
        <v>618.26935574599997</v>
      </c>
      <c r="D27" s="27">
        <f>_xll.DBRW($B$12,$C$17,$C$14,$C$15,D$20,$C$16,$B27)</f>
        <v>0</v>
      </c>
      <c r="E27" s="27">
        <f>_xll.DBRW($B$12,$C$17,$C$14,$C$15,E$20,$C$16,$B27)</f>
        <v>0</v>
      </c>
      <c r="F27" s="27">
        <f>_xll.DBRW($B$12,$C$17,$C$14,$C$15,F$20,$C$16,$B27)</f>
        <v>0</v>
      </c>
      <c r="G27" s="27">
        <f>_xll.DBRW($B$12,$C$17,$C$14,$C$15,G$20,$C$16,$B27)</f>
        <v>0</v>
      </c>
      <c r="H27" s="27">
        <f>_xll.DBRW($B$12,$C$17,$C$14,$C$15,H$20,$C$16,$B27)</f>
        <v>0</v>
      </c>
      <c r="I27" s="27">
        <f>_xll.DBRW($B$12,$C$17,$C$14,$C$15,I$20,$C$16,$B27)</f>
        <v>0</v>
      </c>
      <c r="J27" s="27">
        <f>_xll.DBRW($B$12,$C$17,$C$14,$C$15,J$20,$C$16,$B27)</f>
        <v>0</v>
      </c>
      <c r="K27" s="27">
        <f>_xll.DBRW($B$12,$C$17,$C$14,$C$15,K$20,$C$16,$B27)</f>
        <v>0</v>
      </c>
      <c r="L27" s="27">
        <f>_xll.DBRW($B$12,$C$17,$C$14,$C$15,L$20,$C$16,$B27)</f>
        <v>0</v>
      </c>
      <c r="M27" s="27">
        <f>_xll.DBRW($B$12,$C$17,$C$14,$C$15,M$20,$C$16,$B27)</f>
        <v>618.26935574599997</v>
      </c>
      <c r="N27" s="27">
        <f>_xll.DBRW($B$12,$C$17,$C$14,$C$15,N$20,$C$16,$B27)</f>
        <v>0</v>
      </c>
      <c r="O27" s="27">
        <f>_xll.DBRW($B$12,$C$17,$C$14,$C$15,O$20,$C$16,$B27)</f>
        <v>0</v>
      </c>
      <c r="Q27" s="25">
        <v>11</v>
      </c>
      <c r="R27" s="25" t="str">
        <f>INDEX(ProductRange, Q27)</f>
        <v>Insect Repellents</v>
      </c>
    </row>
    <row r="28" spans="1:18" s="25" customFormat="1" thickBot="1" x14ac:dyDescent="0.3">
      <c r="A28" s="24" t="str">
        <f>IF(_xll.TM1RPTELISCONSOLIDATED($B$21,$B28),IF(_xll.TM1RPTELLEV($B$21,$B28)&lt;=5,_xll.TM1RPTELLEV($B$21,$B28),"Default"),"Leaf")</f>
        <v>Leaf</v>
      </c>
      <c r="B28" s="34" t="s">
        <v>29</v>
      </c>
      <c r="C28" s="27">
        <f>_xll.DBRW($B$12,$C$17,$C$14,$C$15,C$20,$C$16,$B28)</f>
        <v>787.59131229000002</v>
      </c>
      <c r="D28" s="27">
        <f>_xll.DBRW($B$12,$C$17,$C$14,$C$15,D$20,$C$16,$B28)</f>
        <v>0</v>
      </c>
      <c r="E28" s="27">
        <f>_xll.DBRW($B$12,$C$17,$C$14,$C$15,E$20,$C$16,$B28)</f>
        <v>0</v>
      </c>
      <c r="F28" s="27">
        <f>_xll.DBRW($B$12,$C$17,$C$14,$C$15,F$20,$C$16,$B28)</f>
        <v>0</v>
      </c>
      <c r="G28" s="27">
        <f>_xll.DBRW($B$12,$C$17,$C$14,$C$15,G$20,$C$16,$B28)</f>
        <v>0</v>
      </c>
      <c r="H28" s="27">
        <f>_xll.DBRW($B$12,$C$17,$C$14,$C$15,H$20,$C$16,$B28)</f>
        <v>0</v>
      </c>
      <c r="I28" s="27">
        <f>_xll.DBRW($B$12,$C$17,$C$14,$C$15,I$20,$C$16,$B28)</f>
        <v>0</v>
      </c>
      <c r="J28" s="27">
        <f>_xll.DBRW($B$12,$C$17,$C$14,$C$15,J$20,$C$16,$B28)</f>
        <v>0</v>
      </c>
      <c r="K28" s="27">
        <f>_xll.DBRW($B$12,$C$17,$C$14,$C$15,K$20,$C$16,$B28)</f>
        <v>0</v>
      </c>
      <c r="L28" s="27">
        <f>_xll.DBRW($B$12,$C$17,$C$14,$C$15,L$20,$C$16,$B28)</f>
        <v>0</v>
      </c>
      <c r="M28" s="27">
        <f>_xll.DBRW($B$12,$C$17,$C$14,$C$15,M$20,$C$16,$B28)</f>
        <v>787.59131229000002</v>
      </c>
      <c r="N28" s="27">
        <f>_xll.DBRW($B$12,$C$17,$C$14,$C$15,N$20,$C$16,$B28)</f>
        <v>0</v>
      </c>
      <c r="O28" s="27">
        <f>_xll.DBRW($B$12,$C$17,$C$14,$C$15,O$20,$C$16,$B28)</f>
        <v>0</v>
      </c>
      <c r="Q28" s="25">
        <v>12</v>
      </c>
      <c r="R28" s="25" t="str">
        <f>INDEX(ProductRange, Q28)</f>
        <v>Sunscreen</v>
      </c>
    </row>
    <row r="29" spans="1:18" s="25" customFormat="1" thickBot="1" x14ac:dyDescent="0.3">
      <c r="A29" s="24" t="str">
        <f>IF(_xll.TM1RPTELISCONSOLIDATED($B$21,$B29),IF(_xll.TM1RPTELLEV($B$21,$B29)&lt;=5,_xll.TM1RPTELLEV($B$21,$B29),"Default"),"Leaf")</f>
        <v>Leaf</v>
      </c>
      <c r="B29" s="34" t="s">
        <v>30</v>
      </c>
      <c r="C29" s="27">
        <f>_xll.DBRW($B$12,$C$17,$C$14,$C$15,C$20,$C$16,$B29)</f>
        <v>907.66337282000006</v>
      </c>
      <c r="D29" s="27">
        <f>_xll.DBRW($B$12,$C$17,$C$14,$C$15,D$20,$C$16,$B29)</f>
        <v>0</v>
      </c>
      <c r="E29" s="27">
        <f>_xll.DBRW($B$12,$C$17,$C$14,$C$15,E$20,$C$16,$B29)</f>
        <v>0</v>
      </c>
      <c r="F29" s="27">
        <f>_xll.DBRW($B$12,$C$17,$C$14,$C$15,F$20,$C$16,$B29)</f>
        <v>0</v>
      </c>
      <c r="G29" s="27">
        <f>_xll.DBRW($B$12,$C$17,$C$14,$C$15,G$20,$C$16,$B29)</f>
        <v>0</v>
      </c>
      <c r="H29" s="27">
        <f>_xll.DBRW($B$12,$C$17,$C$14,$C$15,H$20,$C$16,$B29)</f>
        <v>0</v>
      </c>
      <c r="I29" s="27">
        <f>_xll.DBRW($B$12,$C$17,$C$14,$C$15,I$20,$C$16,$B29)</f>
        <v>0</v>
      </c>
      <c r="J29" s="27">
        <f>_xll.DBRW($B$12,$C$17,$C$14,$C$15,J$20,$C$16,$B29)</f>
        <v>0</v>
      </c>
      <c r="K29" s="27">
        <f>_xll.DBRW($B$12,$C$17,$C$14,$C$15,K$20,$C$16,$B29)</f>
        <v>0</v>
      </c>
      <c r="L29" s="27">
        <f>_xll.DBRW($B$12,$C$17,$C$14,$C$15,L$20,$C$16,$B29)</f>
        <v>0</v>
      </c>
      <c r="M29" s="27">
        <f>_xll.DBRW($B$12,$C$17,$C$14,$C$15,M$20,$C$16,$B29)</f>
        <v>907.66337282000006</v>
      </c>
      <c r="N29" s="27">
        <f>_xll.DBRW($B$12,$C$17,$C$14,$C$15,N$20,$C$16,$B29)</f>
        <v>0</v>
      </c>
      <c r="O29" s="27">
        <f>_xll.DBRW($B$12,$C$17,$C$14,$C$15,O$20,$C$16,$B29)</f>
        <v>0</v>
      </c>
      <c r="Q29" s="25">
        <v>13</v>
      </c>
      <c r="R29" s="25" t="str">
        <f>INDEX(ProductRange, Q29)</f>
        <v>Binoculars</v>
      </c>
    </row>
    <row r="30" spans="1:18" s="25" customFormat="1" thickBot="1" x14ac:dyDescent="0.3">
      <c r="A30" s="24" t="str">
        <f>IF(_xll.TM1RPTELISCONSOLIDATED($B$21,$B30),IF(_xll.TM1RPTELLEV($B$21,$B30)&lt;=5,_xll.TM1RPTELLEV($B$21,$B30),"Default"),"Leaf")</f>
        <v>Leaf</v>
      </c>
      <c r="B30" s="34" t="s">
        <v>31</v>
      </c>
      <c r="C30" s="27">
        <f>_xll.DBRW($B$12,$C$17,$C$14,$C$15,C$20,$C$16,$B30)</f>
        <v>2313.5240408559998</v>
      </c>
      <c r="D30" s="27">
        <f>_xll.DBRW($B$12,$C$17,$C$14,$C$15,D$20,$C$16,$B30)</f>
        <v>0</v>
      </c>
      <c r="E30" s="27">
        <f>_xll.DBRW($B$12,$C$17,$C$14,$C$15,E$20,$C$16,$B30)</f>
        <v>0</v>
      </c>
      <c r="F30" s="27">
        <f>_xll.DBRW($B$12,$C$17,$C$14,$C$15,F$20,$C$16,$B30)</f>
        <v>0</v>
      </c>
      <c r="G30" s="27">
        <f>_xll.DBRW($B$12,$C$17,$C$14,$C$15,G$20,$C$16,$B30)</f>
        <v>0</v>
      </c>
      <c r="H30" s="27">
        <f>_xll.DBRW($B$12,$C$17,$C$14,$C$15,H$20,$C$16,$B30)</f>
        <v>0</v>
      </c>
      <c r="I30" s="27">
        <f>_xll.DBRW($B$12,$C$17,$C$14,$C$15,I$20,$C$16,$B30)</f>
        <v>0</v>
      </c>
      <c r="J30" s="27">
        <f>_xll.DBRW($B$12,$C$17,$C$14,$C$15,J$20,$C$16,$B30)</f>
        <v>0</v>
      </c>
      <c r="K30" s="27">
        <f>_xll.DBRW($B$12,$C$17,$C$14,$C$15,K$20,$C$16,$B30)</f>
        <v>0</v>
      </c>
      <c r="L30" s="27">
        <f>_xll.DBRW($B$12,$C$17,$C$14,$C$15,L$20,$C$16,$B30)</f>
        <v>0</v>
      </c>
      <c r="M30" s="27">
        <f>_xll.DBRW($B$12,$C$17,$C$14,$C$15,M$20,$C$16,$B30)</f>
        <v>2313.5240408559998</v>
      </c>
      <c r="N30" s="27">
        <f>_xll.DBRW($B$12,$C$17,$C$14,$C$15,N$20,$C$16,$B30)</f>
        <v>0</v>
      </c>
      <c r="O30" s="27">
        <f>_xll.DBRW($B$12,$C$17,$C$14,$C$15,O$20,$C$16,$B30)</f>
        <v>0</v>
      </c>
      <c r="Q30" s="25">
        <v>14</v>
      </c>
      <c r="R30" s="25" t="str">
        <f>INDEX(ProductRange, Q30)</f>
        <v>Eyewear</v>
      </c>
    </row>
    <row r="31" spans="1:18" s="25" customFormat="1" thickBot="1" x14ac:dyDescent="0.3">
      <c r="A31" s="24" t="str">
        <f>IF(_xll.TM1RPTELISCONSOLIDATED($B$21,$B31),IF(_xll.TM1RPTELLEV($B$21,$B31)&lt;=5,_xll.TM1RPTELLEV($B$21,$B31),"Default"),"Leaf")</f>
        <v>Leaf</v>
      </c>
      <c r="B31" s="34" t="s">
        <v>32</v>
      </c>
      <c r="C31" s="27">
        <f>_xll.DBRW($B$12,$C$17,$C$14,$C$15,C$20,$C$16,$B31)</f>
        <v>4211.58</v>
      </c>
      <c r="D31" s="27">
        <f>_xll.DBRW($B$12,$C$17,$C$14,$C$15,D$20,$C$16,$B31)</f>
        <v>0</v>
      </c>
      <c r="E31" s="27">
        <f>_xll.DBRW($B$12,$C$17,$C$14,$C$15,E$20,$C$16,$B31)</f>
        <v>0</v>
      </c>
      <c r="F31" s="27">
        <f>_xll.DBRW($B$12,$C$17,$C$14,$C$15,F$20,$C$16,$B31)</f>
        <v>0</v>
      </c>
      <c r="G31" s="27">
        <f>_xll.DBRW($B$12,$C$17,$C$14,$C$15,G$20,$C$16,$B31)</f>
        <v>0</v>
      </c>
      <c r="H31" s="27">
        <f>_xll.DBRW($B$12,$C$17,$C$14,$C$15,H$20,$C$16,$B31)</f>
        <v>0</v>
      </c>
      <c r="I31" s="27">
        <f>_xll.DBRW($B$12,$C$17,$C$14,$C$15,I$20,$C$16,$B31)</f>
        <v>0</v>
      </c>
      <c r="J31" s="27">
        <f>_xll.DBRW($B$12,$C$17,$C$14,$C$15,J$20,$C$16,$B31)</f>
        <v>0</v>
      </c>
      <c r="K31" s="27">
        <f>_xll.DBRW($B$12,$C$17,$C$14,$C$15,K$20,$C$16,$B31)</f>
        <v>0</v>
      </c>
      <c r="L31" s="27">
        <f>_xll.DBRW($B$12,$C$17,$C$14,$C$15,L$20,$C$16,$B31)</f>
        <v>0</v>
      </c>
      <c r="M31" s="27">
        <f>_xll.DBRW($B$12,$C$17,$C$14,$C$15,M$20,$C$16,$B31)</f>
        <v>4211.58</v>
      </c>
      <c r="N31" s="27">
        <f>_xll.DBRW($B$12,$C$17,$C$14,$C$15,N$20,$C$16,$B31)</f>
        <v>0</v>
      </c>
      <c r="O31" s="27">
        <f>_xll.DBRW($B$12,$C$17,$C$14,$C$15,O$20,$C$16,$B31)</f>
        <v>0</v>
      </c>
      <c r="Q31" s="25">
        <v>15</v>
      </c>
      <c r="R31" s="25" t="str">
        <f>INDEX(ProductRange, Q31)</f>
        <v>Knives</v>
      </c>
    </row>
    <row r="32" spans="1:18" s="25" customFormat="1" thickBot="1" x14ac:dyDescent="0.3">
      <c r="A32" s="24" t="str">
        <f>IF(_xll.TM1RPTELISCONSOLIDATED($B$21,$B32),IF(_xll.TM1RPTELLEV($B$21,$B32)&lt;=5,_xll.TM1RPTELLEV($B$21,$B32),"Default"),"Leaf")</f>
        <v>Leaf</v>
      </c>
      <c r="B32" s="34" t="s">
        <v>33</v>
      </c>
      <c r="C32" s="27">
        <f>_xll.DBRW($B$12,$C$17,$C$14,$C$15,C$20,$C$16,$B32)</f>
        <v>13826.092659144002</v>
      </c>
      <c r="D32" s="27">
        <f>_xll.DBRW($B$12,$C$17,$C$14,$C$15,D$20,$C$16,$B32)</f>
        <v>0</v>
      </c>
      <c r="E32" s="27">
        <f>_xll.DBRW($B$12,$C$17,$C$14,$C$15,E$20,$C$16,$B32)</f>
        <v>0</v>
      </c>
      <c r="F32" s="27">
        <f>_xll.DBRW($B$12,$C$17,$C$14,$C$15,F$20,$C$16,$B32)</f>
        <v>0</v>
      </c>
      <c r="G32" s="27">
        <f>_xll.DBRW($B$12,$C$17,$C$14,$C$15,G$20,$C$16,$B32)</f>
        <v>0</v>
      </c>
      <c r="H32" s="27">
        <f>_xll.DBRW($B$12,$C$17,$C$14,$C$15,H$20,$C$16,$B32)</f>
        <v>0</v>
      </c>
      <c r="I32" s="27">
        <f>_xll.DBRW($B$12,$C$17,$C$14,$C$15,I$20,$C$16,$B32)</f>
        <v>0</v>
      </c>
      <c r="J32" s="27">
        <f>_xll.DBRW($B$12,$C$17,$C$14,$C$15,J$20,$C$16,$B32)</f>
        <v>0</v>
      </c>
      <c r="K32" s="27">
        <f>_xll.DBRW($B$12,$C$17,$C$14,$C$15,K$20,$C$16,$B32)</f>
        <v>0</v>
      </c>
      <c r="L32" s="27">
        <f>_xll.DBRW($B$12,$C$17,$C$14,$C$15,L$20,$C$16,$B32)</f>
        <v>0</v>
      </c>
      <c r="M32" s="27">
        <f>_xll.DBRW($B$12,$C$17,$C$14,$C$15,M$20,$C$16,$B32)</f>
        <v>13826.092659144002</v>
      </c>
      <c r="N32" s="27">
        <f>_xll.DBRW($B$12,$C$17,$C$14,$C$15,N$20,$C$16,$B32)</f>
        <v>0</v>
      </c>
      <c r="O32" s="27">
        <f>_xll.DBRW($B$12,$C$17,$C$14,$C$15,O$20,$C$16,$B32)</f>
        <v>0</v>
      </c>
      <c r="Q32" s="25">
        <v>16</v>
      </c>
      <c r="R32" s="25" t="str">
        <f>INDEX(ProductRange, Q32)</f>
        <v>Navigation</v>
      </c>
    </row>
    <row r="33" spans="1:18" s="25" customFormat="1" thickBot="1" x14ac:dyDescent="0.3">
      <c r="A33" s="24" t="str">
        <f>IF(_xll.TM1RPTELISCONSOLIDATED($B$21,$B33),IF(_xll.TM1RPTELLEV($B$21,$B33)&lt;=5,_xll.TM1RPTELLEV($B$21,$B33),"Default"),"Leaf")</f>
        <v>Leaf</v>
      </c>
      <c r="B33" s="34" t="s">
        <v>34</v>
      </c>
      <c r="C33" s="27">
        <f>_xll.DBRW($B$12,$C$17,$C$14,$C$15,C$20,$C$16,$B33)</f>
        <v>21.805099999999999</v>
      </c>
      <c r="D33" s="27">
        <f>_xll.DBRW($B$12,$C$17,$C$14,$C$15,D$20,$C$16,$B33)</f>
        <v>21.805099999999999</v>
      </c>
      <c r="E33" s="27">
        <f>_xll.DBRW($B$12,$C$17,$C$14,$C$15,E$20,$C$16,$B33)</f>
        <v>21.805099999999999</v>
      </c>
      <c r="F33" s="27">
        <f>_xll.DBRW($B$12,$C$17,$C$14,$C$15,F$20,$C$16,$B33)</f>
        <v>21.805099999999999</v>
      </c>
      <c r="G33" s="27">
        <f>_xll.DBRW($B$12,$C$17,$C$14,$C$15,G$20,$C$16,$B33)</f>
        <v>21.805099999999999</v>
      </c>
      <c r="H33" s="27">
        <f>_xll.DBRW($B$12,$C$17,$C$14,$C$15,H$20,$C$16,$B33)</f>
        <v>21.805099999999999</v>
      </c>
      <c r="I33" s="27">
        <f>_xll.DBRW($B$12,$C$17,$C$14,$C$15,I$20,$C$16,$B33)</f>
        <v>21.805099999999999</v>
      </c>
      <c r="J33" s="27">
        <f>_xll.DBRW($B$12,$C$17,$C$14,$C$15,J$20,$C$16,$B33)</f>
        <v>21.805099999999999</v>
      </c>
      <c r="K33" s="27">
        <f>_xll.DBRW($B$12,$C$17,$C$14,$C$15,K$20,$C$16,$B33)</f>
        <v>21.805099999999999</v>
      </c>
      <c r="L33" s="27">
        <f>_xll.DBRW($B$12,$C$17,$C$14,$C$15,L$20,$C$16,$B33)</f>
        <v>21.805099999999999</v>
      </c>
      <c r="M33" s="27">
        <f>_xll.DBRW($B$12,$C$17,$C$14,$C$15,M$20,$C$16,$B33)</f>
        <v>21.805099999999999</v>
      </c>
      <c r="N33" s="27">
        <f>_xll.DBRW($B$12,$C$17,$C$14,$C$15,N$20,$C$16,$B33)</f>
        <v>21.805099999999999</v>
      </c>
      <c r="O33" s="27">
        <f>_xll.DBRW($B$12,$C$17,$C$14,$C$15,O$20,$C$16,$B33)</f>
        <v>21.805099999999999</v>
      </c>
      <c r="Q33" s="25">
        <v>17</v>
      </c>
      <c r="R33" s="25" t="str">
        <f>INDEX(ProductRange, Q33)</f>
        <v>Watches</v>
      </c>
    </row>
    <row r="34" spans="1:18" s="25" customFormat="1" thickBot="1" x14ac:dyDescent="0.3">
      <c r="A34" s="24" t="str">
        <f>IF(_xll.TM1RPTELISCONSOLIDATED($B$21,$B34),IF(_xll.TM1RPTELLEV($B$21,$B34)&lt;=5,_xll.TM1RPTELLEV($B$21,$B34),"Default"),"Leaf")</f>
        <v>Leaf</v>
      </c>
      <c r="B34" s="34" t="s">
        <v>35</v>
      </c>
      <c r="C34" s="27">
        <f>_xll.DBRW($B$12,$C$17,$C$14,$C$15,C$20,$C$16,$B34)</f>
        <v>8733.2000000000007</v>
      </c>
      <c r="D34" s="27">
        <f>_xll.DBRW($B$12,$C$17,$C$14,$C$15,D$20,$C$16,$B34)</f>
        <v>0</v>
      </c>
      <c r="E34" s="27">
        <f>_xll.DBRW($B$12,$C$17,$C$14,$C$15,E$20,$C$16,$B34)</f>
        <v>0</v>
      </c>
      <c r="F34" s="27">
        <f>_xll.DBRW($B$12,$C$17,$C$14,$C$15,F$20,$C$16,$B34)</f>
        <v>0</v>
      </c>
      <c r="G34" s="27">
        <f>_xll.DBRW($B$12,$C$17,$C$14,$C$15,G$20,$C$16,$B34)</f>
        <v>0</v>
      </c>
      <c r="H34" s="27">
        <f>_xll.DBRW($B$12,$C$17,$C$14,$C$15,H$20,$C$16,$B34)</f>
        <v>0</v>
      </c>
      <c r="I34" s="27">
        <f>_xll.DBRW($B$12,$C$17,$C$14,$C$15,I$20,$C$16,$B34)</f>
        <v>0</v>
      </c>
      <c r="J34" s="27">
        <f>_xll.DBRW($B$12,$C$17,$C$14,$C$15,J$20,$C$16,$B34)</f>
        <v>0</v>
      </c>
      <c r="K34" s="27">
        <f>_xll.DBRW($B$12,$C$17,$C$14,$C$15,K$20,$C$16,$B34)</f>
        <v>0</v>
      </c>
      <c r="L34" s="27">
        <f>_xll.DBRW($B$12,$C$17,$C$14,$C$15,L$20,$C$16,$B34)</f>
        <v>0</v>
      </c>
      <c r="M34" s="27">
        <f>_xll.DBRW($B$12,$C$17,$C$14,$C$15,M$20,$C$16,$B34)</f>
        <v>8733.2000000000007</v>
      </c>
      <c r="N34" s="27">
        <f>_xll.DBRW($B$12,$C$17,$C$14,$C$15,N$20,$C$16,$B34)</f>
        <v>0</v>
      </c>
      <c r="O34" s="27">
        <f>_xll.DBRW($B$12,$C$17,$C$14,$C$15,O$20,$C$16,$B34)</f>
        <v>0</v>
      </c>
      <c r="Q34" s="25">
        <v>18</v>
      </c>
      <c r="R34" s="25" t="e">
        <f>INDEX(ProductRange, Q34)</f>
        <v>#REF!</v>
      </c>
    </row>
    <row r="35" spans="1:18" s="25" customFormat="1" thickBot="1" x14ac:dyDescent="0.3">
      <c r="A35" s="24" t="str">
        <f>IF(_xll.TM1RPTELISCONSOLIDATED($B$21,$B35),IF(_xll.TM1RPTELLEV($B$21,$B35)&lt;=5,_xll.TM1RPTELLEV($B$21,$B35),"Default"),"Leaf")</f>
        <v>Leaf</v>
      </c>
      <c r="B35" s="34" t="s">
        <v>36</v>
      </c>
      <c r="C35" s="27">
        <f>_xll.DBRW($B$12,$C$17,$C$14,$C$15,C$20,$C$16,$B35)</f>
        <v>8929.4459000000006</v>
      </c>
      <c r="D35" s="27">
        <f>_xll.DBRW($B$12,$C$17,$C$14,$C$15,D$20,$C$16,$B35)</f>
        <v>0</v>
      </c>
      <c r="E35" s="27">
        <f>_xll.DBRW($B$12,$C$17,$C$14,$C$15,E$20,$C$16,$B35)</f>
        <v>0</v>
      </c>
      <c r="F35" s="27">
        <f>_xll.DBRW($B$12,$C$17,$C$14,$C$15,F$20,$C$16,$B35)</f>
        <v>0</v>
      </c>
      <c r="G35" s="27">
        <f>_xll.DBRW($B$12,$C$17,$C$14,$C$15,G$20,$C$16,$B35)</f>
        <v>0</v>
      </c>
      <c r="H35" s="27">
        <f>_xll.DBRW($B$12,$C$17,$C$14,$C$15,H$20,$C$16,$B35)</f>
        <v>0</v>
      </c>
      <c r="I35" s="27">
        <f>_xll.DBRW($B$12,$C$17,$C$14,$C$15,I$20,$C$16,$B35)</f>
        <v>0</v>
      </c>
      <c r="J35" s="27">
        <f>_xll.DBRW($B$12,$C$17,$C$14,$C$15,J$20,$C$16,$B35)</f>
        <v>0</v>
      </c>
      <c r="K35" s="27">
        <f>_xll.DBRW($B$12,$C$17,$C$14,$C$15,K$20,$C$16,$B35)</f>
        <v>0</v>
      </c>
      <c r="L35" s="27">
        <f>_xll.DBRW($B$12,$C$17,$C$14,$C$15,L$20,$C$16,$B35)</f>
        <v>0</v>
      </c>
      <c r="M35" s="27">
        <f>_xll.DBRW($B$12,$C$17,$C$14,$C$15,M$20,$C$16,$B35)</f>
        <v>8929.4459000000006</v>
      </c>
      <c r="N35" s="27">
        <f>_xll.DBRW($B$12,$C$17,$C$14,$C$15,N$20,$C$16,$B35)</f>
        <v>0</v>
      </c>
      <c r="O35" s="27">
        <f>_xll.DBRW($B$12,$C$17,$C$14,$C$15,O$20,$C$16,$B35)</f>
        <v>0</v>
      </c>
      <c r="Q35" s="25">
        <v>19</v>
      </c>
      <c r="R35" s="25" t="e">
        <f>INDEX(ProductRange, Q35)</f>
        <v>#REF!</v>
      </c>
    </row>
    <row r="36" spans="1:18" s="25" customFormat="1" thickBot="1" x14ac:dyDescent="0.3">
      <c r="A36" s="24" t="str">
        <f>IF(_xll.TM1RPTELISCONSOLIDATED($B$21,$B36),IF(_xll.TM1RPTELLEV($B$21,$B36)&lt;=5,_xll.TM1RPTELLEV($B$21,$B36),"Default"),"Leaf")</f>
        <v>Leaf</v>
      </c>
      <c r="B36" s="34" t="s">
        <v>37</v>
      </c>
      <c r="C36" s="27">
        <f>_xll.DBRW($B$12,$C$17,$C$14,$C$15,C$20,$C$16,$B36)</f>
        <v>4896.6467591440014</v>
      </c>
      <c r="D36" s="27">
        <f>_xll.DBRW($B$12,$C$17,$C$14,$C$15,D$20,$C$16,$B36)</f>
        <v>0</v>
      </c>
      <c r="E36" s="27">
        <f>_xll.DBRW($B$12,$C$17,$C$14,$C$15,E$20,$C$16,$B36)</f>
        <v>0</v>
      </c>
      <c r="F36" s="27">
        <f>_xll.DBRW($B$12,$C$17,$C$14,$C$15,F$20,$C$16,$B36)</f>
        <v>0</v>
      </c>
      <c r="G36" s="27">
        <f>_xll.DBRW($B$12,$C$17,$C$14,$C$15,G$20,$C$16,$B36)</f>
        <v>0</v>
      </c>
      <c r="H36" s="27">
        <f>_xll.DBRW($B$12,$C$17,$C$14,$C$15,H$20,$C$16,$B36)</f>
        <v>0</v>
      </c>
      <c r="I36" s="27">
        <f>_xll.DBRW($B$12,$C$17,$C$14,$C$15,I$20,$C$16,$B36)</f>
        <v>0</v>
      </c>
      <c r="J36" s="27">
        <f>_xll.DBRW($B$12,$C$17,$C$14,$C$15,J$20,$C$16,$B36)</f>
        <v>0</v>
      </c>
      <c r="K36" s="27">
        <f>_xll.DBRW($B$12,$C$17,$C$14,$C$15,K$20,$C$16,$B36)</f>
        <v>0</v>
      </c>
      <c r="L36" s="27">
        <f>_xll.DBRW($B$12,$C$17,$C$14,$C$15,L$20,$C$16,$B36)</f>
        <v>0</v>
      </c>
      <c r="M36" s="27">
        <f>_xll.DBRW($B$12,$C$17,$C$14,$C$15,M$20,$C$16,$B36)</f>
        <v>4896.6467591440014</v>
      </c>
      <c r="N36" s="27">
        <f>_xll.DBRW($B$12,$C$17,$C$14,$C$15,N$20,$C$16,$B36)</f>
        <v>0</v>
      </c>
      <c r="O36" s="27">
        <f>_xll.DBRW($B$12,$C$17,$C$14,$C$15,O$20,$C$16,$B36)</f>
        <v>0</v>
      </c>
      <c r="Q36" s="25">
        <v>20</v>
      </c>
      <c r="R36" s="25" t="e">
        <f>INDEX(ProductRange, Q36)</f>
        <v>#REF!</v>
      </c>
    </row>
    <row r="37" spans="1:18" s="25" customFormat="1" thickBot="1" x14ac:dyDescent="0.3">
      <c r="A37" s="24" t="str">
        <f>IF(_xll.TM1RPTELISCONSOLIDATED($B$21,$B37),IF(_xll.TM1RPTELLEV($B$21,$B37)&lt;=5,_xll.TM1RPTELLEV($B$21,$B37),"Default"),"Leaf")</f>
        <v>Leaf</v>
      </c>
      <c r="B37" s="34" t="s">
        <v>38</v>
      </c>
      <c r="C37" s="27">
        <f>_xll.DBRW($B$12,$C$17,$C$14,$C$15,C$20,$C$16,$B37)</f>
        <v>35.415983964967594</v>
      </c>
      <c r="D37" s="27">
        <f>_xll.DBRW($B$12,$C$17,$C$14,$C$15,D$20,$C$16,$B37)</f>
        <v>0</v>
      </c>
      <c r="E37" s="27">
        <f>_xll.DBRW($B$12,$C$17,$C$14,$C$15,E$20,$C$16,$B37)</f>
        <v>0</v>
      </c>
      <c r="F37" s="27">
        <f>_xll.DBRW($B$12,$C$17,$C$14,$C$15,F$20,$C$16,$B37)</f>
        <v>0</v>
      </c>
      <c r="G37" s="27">
        <f>_xll.DBRW($B$12,$C$17,$C$14,$C$15,G$20,$C$16,$B37)</f>
        <v>0</v>
      </c>
      <c r="H37" s="27">
        <f>_xll.DBRW($B$12,$C$17,$C$14,$C$15,H$20,$C$16,$B37)</f>
        <v>0</v>
      </c>
      <c r="I37" s="27">
        <f>_xll.DBRW($B$12,$C$17,$C$14,$C$15,I$20,$C$16,$B37)</f>
        <v>0</v>
      </c>
      <c r="J37" s="27">
        <f>_xll.DBRW($B$12,$C$17,$C$14,$C$15,J$20,$C$16,$B37)</f>
        <v>0</v>
      </c>
      <c r="K37" s="27">
        <f>_xll.DBRW($B$12,$C$17,$C$14,$C$15,K$20,$C$16,$B37)</f>
        <v>0</v>
      </c>
      <c r="L37" s="27">
        <f>_xll.DBRW($B$12,$C$17,$C$14,$C$15,L$20,$C$16,$B37)</f>
        <v>0</v>
      </c>
      <c r="M37" s="27">
        <f>_xll.DBRW($B$12,$C$17,$C$14,$C$15,M$20,$C$16,$B37)</f>
        <v>35.415983964967594</v>
      </c>
      <c r="N37" s="27">
        <f>_xll.DBRW($B$12,$C$17,$C$14,$C$15,N$20,$C$16,$B37)</f>
        <v>0</v>
      </c>
      <c r="O37" s="27">
        <f>_xll.DBRW($B$12,$C$17,$C$14,$C$15,O$20,$C$16,$B37)</f>
        <v>0</v>
      </c>
      <c r="Q37" s="25">
        <v>21</v>
      </c>
      <c r="R37" s="25" t="e">
        <f>INDEX(ProductRange, Q37)</f>
        <v>#REF!</v>
      </c>
    </row>
    <row r="38" spans="1:18" s="25" customFormat="1" thickBot="1" x14ac:dyDescent="0.3">
      <c r="A38" s="24" t="str">
        <f>IF(_xll.TM1RPTELISCONSOLIDATED($B$21,$B38),IF(_xll.TM1RPTELLEV($B$21,$B38)&lt;=5,_xll.TM1RPTELLEV($B$21,$B38),"Default"),"Leaf")</f>
        <v>Leaf</v>
      </c>
      <c r="B38" s="34" t="s">
        <v>39</v>
      </c>
      <c r="C38" s="27">
        <f>_xll.DBRW($B$12,$C$17,$C$14,$C$15,C$20,$C$16,$B38)</f>
        <v>4896.6467591440014</v>
      </c>
      <c r="D38" s="27">
        <f>_xll.DBRW($B$12,$C$17,$C$14,$C$15,D$20,$C$16,$B38)</f>
        <v>0</v>
      </c>
      <c r="E38" s="27">
        <f>_xll.DBRW($B$12,$C$17,$C$14,$C$15,E$20,$C$16,$B38)</f>
        <v>0</v>
      </c>
      <c r="F38" s="27">
        <f>_xll.DBRW($B$12,$C$17,$C$14,$C$15,F$20,$C$16,$B38)</f>
        <v>0</v>
      </c>
      <c r="G38" s="27">
        <f>_xll.DBRW($B$12,$C$17,$C$14,$C$15,G$20,$C$16,$B38)</f>
        <v>0</v>
      </c>
      <c r="H38" s="27">
        <f>_xll.DBRW($B$12,$C$17,$C$14,$C$15,H$20,$C$16,$B38)</f>
        <v>0</v>
      </c>
      <c r="I38" s="27">
        <f>_xll.DBRW($B$12,$C$17,$C$14,$C$15,I$20,$C$16,$B38)</f>
        <v>0</v>
      </c>
      <c r="J38" s="27">
        <f>_xll.DBRW($B$12,$C$17,$C$14,$C$15,J$20,$C$16,$B38)</f>
        <v>0</v>
      </c>
      <c r="K38" s="27">
        <f>_xll.DBRW($B$12,$C$17,$C$14,$C$15,K$20,$C$16,$B38)</f>
        <v>0</v>
      </c>
      <c r="L38" s="27">
        <f>_xll.DBRW($B$12,$C$17,$C$14,$C$15,L$20,$C$16,$B38)</f>
        <v>0</v>
      </c>
      <c r="M38" s="27">
        <f>_xll.DBRW($B$12,$C$17,$C$14,$C$15,M$20,$C$16,$B38)</f>
        <v>4896.6467591440014</v>
      </c>
      <c r="N38" s="27">
        <f>_xll.DBRW($B$12,$C$17,$C$14,$C$15,N$20,$C$16,$B38)</f>
        <v>4896.6467591440014</v>
      </c>
      <c r="O38" s="27">
        <f>_xll.DBRW($B$12,$C$17,$C$14,$C$15,O$20,$C$16,$B38)</f>
        <v>4896.6467591440014</v>
      </c>
      <c r="Q38" s="25">
        <v>22</v>
      </c>
      <c r="R38" s="25" t="e">
        <f>INDEX(ProductRange, Q38)</f>
        <v>#REF!</v>
      </c>
    </row>
    <row r="39" spans="1:18" s="25" customFormat="1" thickBot="1" x14ac:dyDescent="0.3">
      <c r="A39" s="24" t="str">
        <f>IF(_xll.TM1RPTELISCONSOLIDATED($B$21,$B39),IF(_xll.TM1RPTELLEV($B$21,$B39)&lt;=5,_xll.TM1RPTELLEV($B$21,$B39),"Default"),"Leaf")</f>
        <v>Leaf</v>
      </c>
      <c r="B39" s="34" t="s">
        <v>40</v>
      </c>
      <c r="C39" s="27">
        <f>_xll.DBRW($B$12,$C$17,$C$14,$C$15,C$20,$C$16,$B39)</f>
        <v>3.0379999999999998</v>
      </c>
      <c r="D39" s="27">
        <f>_xll.DBRW($B$12,$C$17,$C$14,$C$15,D$20,$C$16,$B39)</f>
        <v>3.0379999999999998</v>
      </c>
      <c r="E39" s="27">
        <f>_xll.DBRW($B$12,$C$17,$C$14,$C$15,E$20,$C$16,$B39)</f>
        <v>3.0379999999999998</v>
      </c>
      <c r="F39" s="27">
        <f>_xll.DBRW($B$12,$C$17,$C$14,$C$15,F$20,$C$16,$B39)</f>
        <v>3.0379999999999998</v>
      </c>
      <c r="G39" s="27">
        <f>_xll.DBRW($B$12,$C$17,$C$14,$C$15,G$20,$C$16,$B39)</f>
        <v>3.0379999999999998</v>
      </c>
      <c r="H39" s="27">
        <f>_xll.DBRW($B$12,$C$17,$C$14,$C$15,H$20,$C$16,$B39)</f>
        <v>3.0379999999999998</v>
      </c>
      <c r="I39" s="27">
        <f>_xll.DBRW($B$12,$C$17,$C$14,$C$15,I$20,$C$16,$B39)</f>
        <v>3.0379999999999998</v>
      </c>
      <c r="J39" s="27">
        <f>_xll.DBRW($B$12,$C$17,$C$14,$C$15,J$20,$C$16,$B39)</f>
        <v>3.0379999999999998</v>
      </c>
      <c r="K39" s="27">
        <f>_xll.DBRW($B$12,$C$17,$C$14,$C$15,K$20,$C$16,$B39)</f>
        <v>3.0379999999999998</v>
      </c>
      <c r="L39" s="27">
        <f>_xll.DBRW($B$12,$C$17,$C$14,$C$15,L$20,$C$16,$B39)</f>
        <v>3.0379999999999998</v>
      </c>
      <c r="M39" s="27">
        <f>_xll.DBRW($B$12,$C$17,$C$14,$C$15,M$20,$C$16,$B39)</f>
        <v>3.0379999999999998</v>
      </c>
      <c r="N39" s="27">
        <f>_xll.DBRW($B$12,$C$17,$C$14,$C$15,N$20,$C$16,$B39)</f>
        <v>3.0379999999999998</v>
      </c>
      <c r="O39" s="27">
        <f>_xll.DBRW($B$12,$C$17,$C$14,$C$15,O$20,$C$16,$B39)</f>
        <v>3.0379999999999998</v>
      </c>
      <c r="Q39" s="25">
        <v>23</v>
      </c>
      <c r="R39" s="25" t="e">
        <f>INDEX(ProductRange, Q39)</f>
        <v>#REF!</v>
      </c>
    </row>
    <row r="40" spans="1:18" s="25" customFormat="1" thickBot="1" x14ac:dyDescent="0.3">
      <c r="A40" s="24" t="str">
        <f>IF(_xll.TM1RPTELISCONSOLIDATED($B$21,$B40),IF(_xll.TM1RPTELLEV($B$21,$B40)&lt;=5,_xll.TM1RPTELLEV($B$21,$B40),"Default"),"Leaf")</f>
        <v>Leaf</v>
      </c>
      <c r="B40" s="34" t="s">
        <v>41</v>
      </c>
      <c r="C40" s="27">
        <f>_xll.DBRW($B$12,$C$17,$C$14,$C$15,C$20,$C$16,$B40)</f>
        <v>3.87</v>
      </c>
      <c r="D40" s="27">
        <f>_xll.DBRW($B$12,$C$17,$C$14,$C$15,D$20,$C$16,$B40)</f>
        <v>3.87</v>
      </c>
      <c r="E40" s="27">
        <f>_xll.DBRW($B$12,$C$17,$C$14,$C$15,E$20,$C$16,$B40)</f>
        <v>3.87</v>
      </c>
      <c r="F40" s="27">
        <f>_xll.DBRW($B$12,$C$17,$C$14,$C$15,F$20,$C$16,$B40)</f>
        <v>3.87</v>
      </c>
      <c r="G40" s="27">
        <f>_xll.DBRW($B$12,$C$17,$C$14,$C$15,G$20,$C$16,$B40)</f>
        <v>3.87</v>
      </c>
      <c r="H40" s="27">
        <f>_xll.DBRW($B$12,$C$17,$C$14,$C$15,H$20,$C$16,$B40)</f>
        <v>3.87</v>
      </c>
      <c r="I40" s="27">
        <f>_xll.DBRW($B$12,$C$17,$C$14,$C$15,I$20,$C$16,$B40)</f>
        <v>3.87</v>
      </c>
      <c r="J40" s="27">
        <f>_xll.DBRW($B$12,$C$17,$C$14,$C$15,J$20,$C$16,$B40)</f>
        <v>3.87</v>
      </c>
      <c r="K40" s="27">
        <f>_xll.DBRW($B$12,$C$17,$C$14,$C$15,K$20,$C$16,$B40)</f>
        <v>3.87</v>
      </c>
      <c r="L40" s="27">
        <f>_xll.DBRW($B$12,$C$17,$C$14,$C$15,L$20,$C$16,$B40)</f>
        <v>3.87</v>
      </c>
      <c r="M40" s="27">
        <f>_xll.DBRW($B$12,$C$17,$C$14,$C$15,M$20,$C$16,$B40)</f>
        <v>3.87</v>
      </c>
      <c r="N40" s="27">
        <f>_xll.DBRW($B$12,$C$17,$C$14,$C$15,N$20,$C$16,$B40)</f>
        <v>3.87</v>
      </c>
      <c r="O40" s="27">
        <f>_xll.DBRW($B$12,$C$17,$C$14,$C$15,O$20,$C$16,$B40)</f>
        <v>3.87</v>
      </c>
      <c r="Q40" s="25">
        <v>24</v>
      </c>
      <c r="R40" s="25" t="e">
        <f>INDEX(ProductRange, Q40)</f>
        <v>#REF!</v>
      </c>
    </row>
    <row r="41" spans="1:18" s="25" customFormat="1" thickBot="1" x14ac:dyDescent="0.3">
      <c r="A41" s="24" t="str">
        <f>IF(_xll.TM1RPTELISCONSOLIDATED($B$21,$B41),IF(_xll.TM1RPTELLEV($B$21,$B41)&lt;=5,_xll.TM1RPTELLEV($B$21,$B41),"Default"),"Leaf")</f>
        <v>Leaf</v>
      </c>
      <c r="B41" s="34" t="s">
        <v>42</v>
      </c>
      <c r="C41" s="27">
        <f>_xll.DBRW($B$12,$C$17,$C$14,$C$15,C$20,$C$16,$B41)</f>
        <v>4.46</v>
      </c>
      <c r="D41" s="27">
        <f>_xll.DBRW($B$12,$C$17,$C$14,$C$15,D$20,$C$16,$B41)</f>
        <v>4.46</v>
      </c>
      <c r="E41" s="27">
        <f>_xll.DBRW($B$12,$C$17,$C$14,$C$15,E$20,$C$16,$B41)</f>
        <v>4.46</v>
      </c>
      <c r="F41" s="27">
        <f>_xll.DBRW($B$12,$C$17,$C$14,$C$15,F$20,$C$16,$B41)</f>
        <v>4.46</v>
      </c>
      <c r="G41" s="27">
        <f>_xll.DBRW($B$12,$C$17,$C$14,$C$15,G$20,$C$16,$B41)</f>
        <v>4.46</v>
      </c>
      <c r="H41" s="27">
        <f>_xll.DBRW($B$12,$C$17,$C$14,$C$15,H$20,$C$16,$B41)</f>
        <v>4.46</v>
      </c>
      <c r="I41" s="27">
        <f>_xll.DBRW($B$12,$C$17,$C$14,$C$15,I$20,$C$16,$B41)</f>
        <v>4.46</v>
      </c>
      <c r="J41" s="27">
        <f>_xll.DBRW($B$12,$C$17,$C$14,$C$15,J$20,$C$16,$B41)</f>
        <v>4.46</v>
      </c>
      <c r="K41" s="27">
        <f>_xll.DBRW($B$12,$C$17,$C$14,$C$15,K$20,$C$16,$B41)</f>
        <v>4.46</v>
      </c>
      <c r="L41" s="27">
        <f>_xll.DBRW($B$12,$C$17,$C$14,$C$15,L$20,$C$16,$B41)</f>
        <v>4.46</v>
      </c>
      <c r="M41" s="27">
        <f>_xll.DBRW($B$12,$C$17,$C$14,$C$15,M$20,$C$16,$B41)</f>
        <v>4.46</v>
      </c>
      <c r="N41" s="27">
        <f>_xll.DBRW($B$12,$C$17,$C$14,$C$15,N$20,$C$16,$B41)</f>
        <v>4.46</v>
      </c>
      <c r="O41" s="27">
        <f>_xll.DBRW($B$12,$C$17,$C$14,$C$15,O$20,$C$16,$B41)</f>
        <v>4.46</v>
      </c>
      <c r="Q41" s="25">
        <v>25</v>
      </c>
      <c r="R41" s="25" t="e">
        <f>INDEX(ProductRange, Q41)</f>
        <v>#REF!</v>
      </c>
    </row>
    <row r="42" spans="1:18" s="25" customFormat="1" thickBot="1" x14ac:dyDescent="0.3">
      <c r="A42" s="24" t="str">
        <f>IF(_xll.TM1RPTELISCONSOLIDATED($B$21,$B42),IF(_xll.TM1RPTELLEV($B$21,$B42)&lt;=5,_xll.TM1RPTELLEV($B$21,$B42),"Default"),"Leaf")</f>
        <v>Leaf</v>
      </c>
      <c r="B42" s="34" t="s">
        <v>43</v>
      </c>
      <c r="C42" s="27">
        <f>_xll.DBRW($B$12,$C$17,$C$14,$C$15,C$20,$C$16,$B42)</f>
        <v>0</v>
      </c>
      <c r="D42" s="27">
        <f>_xll.DBRW($B$12,$C$17,$C$14,$C$15,D$20,$C$16,$B42)</f>
        <v>0.73</v>
      </c>
      <c r="E42" s="27">
        <f>_xll.DBRW($B$12,$C$17,$C$14,$C$15,E$20,$C$16,$B42)</f>
        <v>0.73</v>
      </c>
      <c r="F42" s="27">
        <f>_xll.DBRW($B$12,$C$17,$C$14,$C$15,F$20,$C$16,$B42)</f>
        <v>0.73</v>
      </c>
      <c r="G42" s="27">
        <f>_xll.DBRW($B$12,$C$17,$C$14,$C$15,G$20,$C$16,$B42)</f>
        <v>0.73</v>
      </c>
      <c r="H42" s="27">
        <f>_xll.DBRW($B$12,$C$17,$C$14,$C$15,H$20,$C$16,$B42)</f>
        <v>0.73</v>
      </c>
      <c r="I42" s="27">
        <f>_xll.DBRW($B$12,$C$17,$C$14,$C$15,I$20,$C$16,$B42)</f>
        <v>0.73</v>
      </c>
      <c r="J42" s="27">
        <f>_xll.DBRW($B$12,$C$17,$C$14,$C$15,J$20,$C$16,$B42)</f>
        <v>0.73</v>
      </c>
      <c r="K42" s="27">
        <f>_xll.DBRW($B$12,$C$17,$C$14,$C$15,K$20,$C$16,$B42)</f>
        <v>0.73</v>
      </c>
      <c r="L42" s="27">
        <f>_xll.DBRW($B$12,$C$17,$C$14,$C$15,L$20,$C$16,$B42)</f>
        <v>0.73</v>
      </c>
      <c r="M42" s="27">
        <f>_xll.DBRW($B$12,$C$17,$C$14,$C$15,M$20,$C$16,$B42)</f>
        <v>0.73</v>
      </c>
      <c r="N42" s="27">
        <f>_xll.DBRW($B$12,$C$17,$C$14,$C$15,N$20,$C$16,$B42)</f>
        <v>0.73</v>
      </c>
      <c r="O42" s="27">
        <f>_xll.DBRW($B$12,$C$17,$C$14,$C$15,O$20,$C$16,$B42)</f>
        <v>0.73</v>
      </c>
      <c r="Q42" s="25">
        <v>26</v>
      </c>
      <c r="R42" s="25" t="e">
        <f>INDEX(ProductRange, Q42)</f>
        <v>#REF!</v>
      </c>
    </row>
    <row r="43" spans="1:18" s="25" customFormat="1" thickBot="1" x14ac:dyDescent="0.3">
      <c r="A43" s="24" t="str">
        <f>IF(_xll.TM1RPTELISCONSOLIDATED($B$21,$B43),IF(_xll.TM1RPTELLEV($B$21,$B43)&lt;=5,_xll.TM1RPTELLEV($B$21,$B43),"Default"),"Leaf")</f>
        <v>Leaf</v>
      </c>
      <c r="B43" s="34" t="s">
        <v>44</v>
      </c>
      <c r="C43" s="27">
        <f>_xll.DBRW($B$12,$C$17,$C$14,$C$15,C$20,$C$16,$B43)</f>
        <v>40.31</v>
      </c>
      <c r="D43" s="27">
        <f>_xll.DBRW($B$12,$C$17,$C$14,$C$15,D$20,$C$16,$B43)</f>
        <v>40.31</v>
      </c>
      <c r="E43" s="27">
        <f>_xll.DBRW($B$12,$C$17,$C$14,$C$15,E$20,$C$16,$B43)</f>
        <v>40.31</v>
      </c>
      <c r="F43" s="27">
        <f>_xll.DBRW($B$12,$C$17,$C$14,$C$15,F$20,$C$16,$B43)</f>
        <v>40.31</v>
      </c>
      <c r="G43" s="27">
        <f>_xll.DBRW($B$12,$C$17,$C$14,$C$15,G$20,$C$16,$B43)</f>
        <v>40.31</v>
      </c>
      <c r="H43" s="27">
        <f>_xll.DBRW($B$12,$C$17,$C$14,$C$15,H$20,$C$16,$B43)</f>
        <v>40.31</v>
      </c>
      <c r="I43" s="27">
        <f>_xll.DBRW($B$12,$C$17,$C$14,$C$15,I$20,$C$16,$B43)</f>
        <v>40.31</v>
      </c>
      <c r="J43" s="27">
        <f>_xll.DBRW($B$12,$C$17,$C$14,$C$15,J$20,$C$16,$B43)</f>
        <v>40.31</v>
      </c>
      <c r="K43" s="27">
        <f>_xll.DBRW($B$12,$C$17,$C$14,$C$15,K$20,$C$16,$B43)</f>
        <v>40.31</v>
      </c>
      <c r="L43" s="27">
        <f>_xll.DBRW($B$12,$C$17,$C$14,$C$15,L$20,$C$16,$B43)</f>
        <v>40.31</v>
      </c>
      <c r="M43" s="27">
        <f>_xll.DBRW($B$12,$C$17,$C$14,$C$15,M$20,$C$16,$B43)</f>
        <v>40.31</v>
      </c>
      <c r="N43" s="27">
        <f>_xll.DBRW($B$12,$C$17,$C$14,$C$15,N$20,$C$16,$B43)</f>
        <v>40.31</v>
      </c>
      <c r="O43" s="27">
        <f>_xll.DBRW($B$12,$C$17,$C$14,$C$15,O$20,$C$16,$B43)</f>
        <v>40.31</v>
      </c>
      <c r="Q43" s="25">
        <v>27</v>
      </c>
      <c r="R43" s="25" t="e">
        <f>INDEX(ProductRange, Q43)</f>
        <v>#REF!</v>
      </c>
    </row>
    <row r="44" spans="1:18" s="25" customFormat="1" thickBot="1" x14ac:dyDescent="0.3">
      <c r="A44" s="24" t="str">
        <f>IF(_xll.TM1RPTELISCONSOLIDATED($B$21,$B44),IF(_xll.TM1RPTELLEV($B$21,$B44)&lt;=5,_xll.TM1RPTELLEV($B$21,$B44),"Default"),"Leaf")</f>
        <v>Leaf</v>
      </c>
      <c r="B44" s="34" t="s">
        <v>45</v>
      </c>
      <c r="C44" s="27">
        <f>_xll.DBRW($B$12,$C$17,$C$14,$C$15,C$20,$C$16,$B44)</f>
        <v>362.79</v>
      </c>
      <c r="D44" s="27">
        <f>_xll.DBRW($B$12,$C$17,$C$14,$C$15,D$20,$C$16,$B44)</f>
        <v>0</v>
      </c>
      <c r="E44" s="27">
        <f>_xll.DBRW($B$12,$C$17,$C$14,$C$15,E$20,$C$16,$B44)</f>
        <v>0</v>
      </c>
      <c r="F44" s="27">
        <f>_xll.DBRW($B$12,$C$17,$C$14,$C$15,F$20,$C$16,$B44)</f>
        <v>0</v>
      </c>
      <c r="G44" s="27">
        <f>_xll.DBRW($B$12,$C$17,$C$14,$C$15,G$20,$C$16,$B44)</f>
        <v>0</v>
      </c>
      <c r="H44" s="27">
        <f>_xll.DBRW($B$12,$C$17,$C$14,$C$15,H$20,$C$16,$B44)</f>
        <v>0</v>
      </c>
      <c r="I44" s="27">
        <f>_xll.DBRW($B$12,$C$17,$C$14,$C$15,I$20,$C$16,$B44)</f>
        <v>0</v>
      </c>
      <c r="J44" s="27">
        <f>_xll.DBRW($B$12,$C$17,$C$14,$C$15,J$20,$C$16,$B44)</f>
        <v>0</v>
      </c>
      <c r="K44" s="27">
        <f>_xll.DBRW($B$12,$C$17,$C$14,$C$15,K$20,$C$16,$B44)</f>
        <v>0</v>
      </c>
      <c r="L44" s="27">
        <f>_xll.DBRW($B$12,$C$17,$C$14,$C$15,L$20,$C$16,$B44)</f>
        <v>0</v>
      </c>
      <c r="M44" s="27">
        <f>_xll.DBRW($B$12,$C$17,$C$14,$C$15,M$20,$C$16,$B44)</f>
        <v>362.79</v>
      </c>
      <c r="N44" s="27">
        <f>_xll.DBRW($B$12,$C$17,$C$14,$C$15,N$20,$C$16,$B44)</f>
        <v>0</v>
      </c>
      <c r="O44" s="27">
        <f>_xll.DBRW($B$12,$C$17,$C$14,$C$15,O$20,$C$16,$B44)</f>
        <v>0</v>
      </c>
      <c r="Q44" s="25">
        <v>28</v>
      </c>
      <c r="R44" s="25" t="e">
        <f>INDEX(ProductRange, Q44)</f>
        <v>#REF!</v>
      </c>
    </row>
    <row r="45" spans="1:18" s="25" customFormat="1" thickBot="1" x14ac:dyDescent="0.3">
      <c r="A45" s="24" t="str">
        <f>IF(_xll.TM1RPTELISCONSOLIDATED($B$21,$B45),IF(_xll.TM1RPTELLEV($B$21,$B45)&lt;=5,_xll.TM1RPTELLEV($B$21,$B45),"Default"),"Leaf")</f>
        <v>Leaf</v>
      </c>
      <c r="B45" s="34" t="s">
        <v>46</v>
      </c>
      <c r="C45" s="27">
        <f>_xll.DBRW($B$12,$C$17,$C$14,$C$15,C$20,$C$16,$B45)</f>
        <v>27515.561643835619</v>
      </c>
      <c r="D45" s="27">
        <f>_xll.DBRW($B$12,$C$17,$C$14,$C$15,D$20,$C$16,$B45)</f>
        <v>0</v>
      </c>
      <c r="E45" s="27">
        <f>_xll.DBRW($B$12,$C$17,$C$14,$C$15,E$20,$C$16,$B45)</f>
        <v>0</v>
      </c>
      <c r="F45" s="27">
        <f>_xll.DBRW($B$12,$C$17,$C$14,$C$15,F$20,$C$16,$B45)</f>
        <v>0</v>
      </c>
      <c r="G45" s="27">
        <f>_xll.DBRW($B$12,$C$17,$C$14,$C$15,G$20,$C$16,$B45)</f>
        <v>0</v>
      </c>
      <c r="H45" s="27">
        <f>_xll.DBRW($B$12,$C$17,$C$14,$C$15,H$20,$C$16,$B45)</f>
        <v>0</v>
      </c>
      <c r="I45" s="27">
        <f>_xll.DBRW($B$12,$C$17,$C$14,$C$15,I$20,$C$16,$B45)</f>
        <v>0</v>
      </c>
      <c r="J45" s="27">
        <f>_xll.DBRW($B$12,$C$17,$C$14,$C$15,J$20,$C$16,$B45)</f>
        <v>0</v>
      </c>
      <c r="K45" s="27">
        <f>_xll.DBRW($B$12,$C$17,$C$14,$C$15,K$20,$C$16,$B45)</f>
        <v>0</v>
      </c>
      <c r="L45" s="27">
        <f>_xll.DBRW($B$12,$C$17,$C$14,$C$15,L$20,$C$16,$B45)</f>
        <v>0</v>
      </c>
      <c r="M45" s="27">
        <f>_xll.DBRW($B$12,$C$17,$C$14,$C$15,M$20,$C$16,$B45)</f>
        <v>27515.561643835619</v>
      </c>
      <c r="N45" s="27">
        <f>_xll.DBRW($B$12,$C$17,$C$14,$C$15,N$20,$C$16,$B45)</f>
        <v>0</v>
      </c>
      <c r="O45" s="27">
        <f>_xll.DBRW($B$12,$C$17,$C$14,$C$15,O$20,$C$16,$B45)</f>
        <v>0</v>
      </c>
      <c r="Q45" s="25">
        <v>29</v>
      </c>
      <c r="R45" s="25" t="e">
        <f>INDEX(ProductRange, Q45)</f>
        <v>#REF!</v>
      </c>
    </row>
    <row r="46" spans="1:18" s="25" customFormat="1" thickBot="1" x14ac:dyDescent="0.3">
      <c r="A46" s="24" t="str">
        <f>IF(_xll.TM1RPTELISCONSOLIDATED($B$21,$B46),IF(_xll.TM1RPTELLEV($B$21,$B46)&lt;=5,_xll.TM1RPTELLEV($B$21,$B46),"Default"),"Leaf")</f>
        <v>Leaf</v>
      </c>
      <c r="B46" s="34" t="s">
        <v>47</v>
      </c>
      <c r="C46" s="27">
        <f>_xll.DBRW($B$12,$C$17,$C$14,$C$15,C$20,$C$16,$B46)</f>
        <v>27878.35164383562</v>
      </c>
      <c r="D46" s="27">
        <f>_xll.DBRW($B$12,$C$17,$C$14,$C$15,D$20,$C$16,$B46)</f>
        <v>0</v>
      </c>
      <c r="E46" s="27">
        <f>_xll.DBRW($B$12,$C$17,$C$14,$C$15,E$20,$C$16,$B46)</f>
        <v>0</v>
      </c>
      <c r="F46" s="27">
        <f>_xll.DBRW($B$12,$C$17,$C$14,$C$15,F$20,$C$16,$B46)</f>
        <v>0</v>
      </c>
      <c r="G46" s="27">
        <f>_xll.DBRW($B$12,$C$17,$C$14,$C$15,G$20,$C$16,$B46)</f>
        <v>0</v>
      </c>
      <c r="H46" s="27">
        <f>_xll.DBRW($B$12,$C$17,$C$14,$C$15,H$20,$C$16,$B46)</f>
        <v>0</v>
      </c>
      <c r="I46" s="27">
        <f>_xll.DBRW($B$12,$C$17,$C$14,$C$15,I$20,$C$16,$B46)</f>
        <v>0</v>
      </c>
      <c r="J46" s="27">
        <f>_xll.DBRW($B$12,$C$17,$C$14,$C$15,J$20,$C$16,$B46)</f>
        <v>0</v>
      </c>
      <c r="K46" s="27">
        <f>_xll.DBRW($B$12,$C$17,$C$14,$C$15,K$20,$C$16,$B46)</f>
        <v>0</v>
      </c>
      <c r="L46" s="27">
        <f>_xll.DBRW($B$12,$C$17,$C$14,$C$15,L$20,$C$16,$B46)</f>
        <v>0</v>
      </c>
      <c r="M46" s="27">
        <f>_xll.DBRW($B$12,$C$17,$C$14,$C$15,M$20,$C$16,$B46)</f>
        <v>27878.35164383562</v>
      </c>
      <c r="N46" s="27">
        <f>_xll.DBRW($B$12,$C$17,$C$14,$C$15,N$20,$C$16,$B46)</f>
        <v>0</v>
      </c>
      <c r="O46" s="27">
        <f>_xll.DBRW($B$12,$C$17,$C$14,$C$15,O$20,$C$16,$B46)</f>
        <v>0</v>
      </c>
      <c r="Q46" s="25">
        <v>30</v>
      </c>
      <c r="R46" s="25" t="e">
        <f>INDEX(ProductRange, Q46)</f>
        <v>#REF!</v>
      </c>
    </row>
    <row r="47" spans="1:18" s="25" customFormat="1" thickBot="1" x14ac:dyDescent="0.3">
      <c r="A47" s="24" t="str">
        <f>IF(_xll.TM1RPTELISCONSOLIDATED($B$21,$B47),IF(_xll.TM1RPTELLEV($B$21,$B47)&lt;=5,_xll.TM1RPTELLEV($B$21,$B47),"Default"),"Leaf")</f>
        <v>Leaf</v>
      </c>
      <c r="B47" s="34" t="s">
        <v>48</v>
      </c>
      <c r="C47" s="27">
        <f>_xll.DBRW($B$12,$C$17,$C$14,$C$15,C$20,$C$16,$B47)</f>
        <v>29.869999999999997</v>
      </c>
      <c r="D47" s="27">
        <f>_xll.DBRW($B$12,$C$17,$C$14,$C$15,D$20,$C$16,$B47)</f>
        <v>29.87</v>
      </c>
      <c r="E47" s="27">
        <f>_xll.DBRW($B$12,$C$17,$C$14,$C$15,E$20,$C$16,$B47)</f>
        <v>29.87</v>
      </c>
      <c r="F47" s="27">
        <f>_xll.DBRW($B$12,$C$17,$C$14,$C$15,F$20,$C$16,$B47)</f>
        <v>29.87</v>
      </c>
      <c r="G47" s="27">
        <f>_xll.DBRW($B$12,$C$17,$C$14,$C$15,G$20,$C$16,$B47)</f>
        <v>29.87</v>
      </c>
      <c r="H47" s="27">
        <f>_xll.DBRW($B$12,$C$17,$C$14,$C$15,H$20,$C$16,$B47)</f>
        <v>29.87</v>
      </c>
      <c r="I47" s="27">
        <f>_xll.DBRW($B$12,$C$17,$C$14,$C$15,I$20,$C$16,$B47)</f>
        <v>29.87</v>
      </c>
      <c r="J47" s="27">
        <f>_xll.DBRW($B$12,$C$17,$C$14,$C$15,J$20,$C$16,$B47)</f>
        <v>29.87</v>
      </c>
      <c r="K47" s="27">
        <f>_xll.DBRW($B$12,$C$17,$C$14,$C$15,K$20,$C$16,$B47)</f>
        <v>29.87</v>
      </c>
      <c r="L47" s="27">
        <f>_xll.DBRW($B$12,$C$17,$C$14,$C$15,L$20,$C$16,$B47)</f>
        <v>29.87</v>
      </c>
      <c r="M47" s="27">
        <f>_xll.DBRW($B$12,$C$17,$C$14,$C$15,M$20,$C$16,$B47)</f>
        <v>29.87</v>
      </c>
      <c r="N47" s="27">
        <f>_xll.DBRW($B$12,$C$17,$C$14,$C$15,N$20,$C$16,$B47)</f>
        <v>29.87</v>
      </c>
      <c r="O47" s="27">
        <f>_xll.DBRW($B$12,$C$17,$C$14,$C$15,O$20,$C$16,$B47)</f>
        <v>29.87</v>
      </c>
    </row>
    <row r="48" spans="1:18" s="25" customFormat="1" thickBot="1" x14ac:dyDescent="0.3">
      <c r="A48" s="24" t="str">
        <f>IF(_xll.TM1RPTELISCONSOLIDATED($B$21,$B48),IF(_xll.TM1RPTELLEV($B$21,$B48)&lt;=5,_xll.TM1RPTELLEV($B$21,$B48),"Default"),"Leaf")</f>
        <v>Leaf</v>
      </c>
      <c r="B48" s="34" t="s">
        <v>49</v>
      </c>
      <c r="C48" s="27">
        <f>_xll.DBRW($B$12,$C$17,$C$14,$C$15,C$20,$C$16,$B48)</f>
        <v>846.94432293972602</v>
      </c>
      <c r="D48" s="27">
        <f>_xll.DBRW($B$12,$C$17,$C$14,$C$15,D$20,$C$16,$B48)</f>
        <v>0</v>
      </c>
      <c r="E48" s="27">
        <f>_xll.DBRW($B$12,$C$17,$C$14,$C$15,E$20,$C$16,$B48)</f>
        <v>0</v>
      </c>
      <c r="F48" s="27">
        <f>_xll.DBRW($B$12,$C$17,$C$14,$C$15,F$20,$C$16,$B48)</f>
        <v>0</v>
      </c>
      <c r="G48" s="27">
        <f>_xll.DBRW($B$12,$C$17,$C$14,$C$15,G$20,$C$16,$B48)</f>
        <v>0</v>
      </c>
      <c r="H48" s="27">
        <f>_xll.DBRW($B$12,$C$17,$C$14,$C$15,H$20,$C$16,$B48)</f>
        <v>0</v>
      </c>
      <c r="I48" s="27">
        <f>_xll.DBRW($B$12,$C$17,$C$14,$C$15,I$20,$C$16,$B48)</f>
        <v>0</v>
      </c>
      <c r="J48" s="27">
        <f>_xll.DBRW($B$12,$C$17,$C$14,$C$15,J$20,$C$16,$B48)</f>
        <v>0</v>
      </c>
      <c r="K48" s="27">
        <f>_xll.DBRW($B$12,$C$17,$C$14,$C$15,K$20,$C$16,$B48)</f>
        <v>0</v>
      </c>
      <c r="L48" s="27">
        <f>_xll.DBRW($B$12,$C$17,$C$14,$C$15,L$20,$C$16,$B48)</f>
        <v>0</v>
      </c>
      <c r="M48" s="27">
        <f>_xll.DBRW($B$12,$C$17,$C$14,$C$15,M$20,$C$16,$B48)</f>
        <v>846.94432293972602</v>
      </c>
      <c r="N48" s="27">
        <f>_xll.DBRW($B$12,$C$17,$C$14,$C$15,N$20,$C$16,$B48)</f>
        <v>0</v>
      </c>
      <c r="O48" s="27">
        <f>_xll.DBRW($B$12,$C$17,$C$14,$C$15,O$20,$C$16,$B48)</f>
        <v>0</v>
      </c>
    </row>
    <row r="49" spans="1:15" s="25" customFormat="1" thickBot="1" x14ac:dyDescent="0.3">
      <c r="A49" s="24" t="str">
        <f>IF(_xll.TM1RPTELISCONSOLIDATED($B$21,$B49),IF(_xll.TM1RPTELLEV($B$21,$B49)&lt;=5,_xll.TM1RPTELLEV($B$21,$B49),"Default"),"Leaf")</f>
        <v>Leaf</v>
      </c>
      <c r="B49" s="34" t="s">
        <v>50</v>
      </c>
      <c r="C49" s="27">
        <f>_xll.DBRW($B$12,$C$17,$C$14,$C$15,C$20,$C$16,$B49)</f>
        <v>1078.8922086164384</v>
      </c>
      <c r="D49" s="27">
        <f>_xll.DBRW($B$12,$C$17,$C$14,$C$15,D$20,$C$16,$B49)</f>
        <v>0</v>
      </c>
      <c r="E49" s="27">
        <f>_xll.DBRW($B$12,$C$17,$C$14,$C$15,E$20,$C$16,$B49)</f>
        <v>0</v>
      </c>
      <c r="F49" s="27">
        <f>_xll.DBRW($B$12,$C$17,$C$14,$C$15,F$20,$C$16,$B49)</f>
        <v>0</v>
      </c>
      <c r="G49" s="27">
        <f>_xll.DBRW($B$12,$C$17,$C$14,$C$15,G$20,$C$16,$B49)</f>
        <v>0</v>
      </c>
      <c r="H49" s="27">
        <f>_xll.DBRW($B$12,$C$17,$C$14,$C$15,H$20,$C$16,$B49)</f>
        <v>0</v>
      </c>
      <c r="I49" s="27">
        <f>_xll.DBRW($B$12,$C$17,$C$14,$C$15,I$20,$C$16,$B49)</f>
        <v>0</v>
      </c>
      <c r="J49" s="27">
        <f>_xll.DBRW($B$12,$C$17,$C$14,$C$15,J$20,$C$16,$B49)</f>
        <v>0</v>
      </c>
      <c r="K49" s="27">
        <f>_xll.DBRW($B$12,$C$17,$C$14,$C$15,K$20,$C$16,$B49)</f>
        <v>0</v>
      </c>
      <c r="L49" s="27">
        <f>_xll.DBRW($B$12,$C$17,$C$14,$C$15,L$20,$C$16,$B49)</f>
        <v>0</v>
      </c>
      <c r="M49" s="27">
        <f>_xll.DBRW($B$12,$C$17,$C$14,$C$15,M$20,$C$16,$B49)</f>
        <v>1078.8922086164384</v>
      </c>
      <c r="N49" s="27">
        <f>_xll.DBRW($B$12,$C$17,$C$14,$C$15,N$20,$C$16,$B49)</f>
        <v>0</v>
      </c>
      <c r="O49" s="27">
        <f>_xll.DBRW($B$12,$C$17,$C$14,$C$15,O$20,$C$16,$B49)</f>
        <v>0</v>
      </c>
    </row>
    <row r="50" spans="1:15" s="25" customFormat="1" thickBot="1" x14ac:dyDescent="0.3">
      <c r="A50" s="24" t="str">
        <f>IF(_xll.TM1RPTELISCONSOLIDATED($B$21,$B50),IF(_xll.TM1RPTELLEV($B$21,$B50)&lt;=5,_xll.TM1RPTELLEV($B$21,$B50),"Default"),"Leaf")</f>
        <v>Leaf</v>
      </c>
      <c r="B50" s="34" t="s">
        <v>51</v>
      </c>
      <c r="C50" s="27">
        <f>_xll.DBRW($B$12,$C$17,$C$14,$C$15,C$20,$C$16,$B50)</f>
        <v>1243.3744833150686</v>
      </c>
      <c r="D50" s="27">
        <f>_xll.DBRW($B$12,$C$17,$C$14,$C$15,D$20,$C$16,$B50)</f>
        <v>0</v>
      </c>
      <c r="E50" s="27">
        <f>_xll.DBRW($B$12,$C$17,$C$14,$C$15,E$20,$C$16,$B50)</f>
        <v>0</v>
      </c>
      <c r="F50" s="27">
        <f>_xll.DBRW($B$12,$C$17,$C$14,$C$15,F$20,$C$16,$B50)</f>
        <v>0</v>
      </c>
      <c r="G50" s="27">
        <f>_xll.DBRW($B$12,$C$17,$C$14,$C$15,G$20,$C$16,$B50)</f>
        <v>0</v>
      </c>
      <c r="H50" s="27">
        <f>_xll.DBRW($B$12,$C$17,$C$14,$C$15,H$20,$C$16,$B50)</f>
        <v>0</v>
      </c>
      <c r="I50" s="27">
        <f>_xll.DBRW($B$12,$C$17,$C$14,$C$15,I$20,$C$16,$B50)</f>
        <v>0</v>
      </c>
      <c r="J50" s="27">
        <f>_xll.DBRW($B$12,$C$17,$C$14,$C$15,J$20,$C$16,$B50)</f>
        <v>0</v>
      </c>
      <c r="K50" s="27">
        <f>_xll.DBRW($B$12,$C$17,$C$14,$C$15,K$20,$C$16,$B50)</f>
        <v>0</v>
      </c>
      <c r="L50" s="27">
        <f>_xll.DBRW($B$12,$C$17,$C$14,$C$15,L$20,$C$16,$B50)</f>
        <v>0</v>
      </c>
      <c r="M50" s="27">
        <f>_xll.DBRW($B$12,$C$17,$C$14,$C$15,M$20,$C$16,$B50)</f>
        <v>1243.3744833150686</v>
      </c>
      <c r="N50" s="27">
        <f>_xll.DBRW($B$12,$C$17,$C$14,$C$15,N$20,$C$16,$B50)</f>
        <v>0</v>
      </c>
      <c r="O50" s="27">
        <f>_xll.DBRW($B$12,$C$17,$C$14,$C$15,O$20,$C$16,$B50)</f>
        <v>0</v>
      </c>
    </row>
    <row r="51" spans="1:15" s="25" customFormat="1" thickBot="1" x14ac:dyDescent="0.3">
      <c r="A51" s="24" t="str">
        <f>IF(_xll.TM1RPTELISCONSOLIDATED($B$21,$B51),IF(_xll.TM1RPTELLEV($B$21,$B51)&lt;=5,_xll.TM1RPTELLEV($B$21,$B51),"Default"),"Leaf")</f>
        <v>Leaf</v>
      </c>
      <c r="B51" s="34" t="s">
        <v>52</v>
      </c>
      <c r="C51" s="27">
        <f>_xll.DBRW($B$12,$C$17,$C$14,$C$15,C$20,$C$16,$B51)</f>
        <v>3169.2110148712331</v>
      </c>
      <c r="D51" s="27">
        <f>_xll.DBRW($B$12,$C$17,$C$14,$C$15,D$20,$C$16,$B51)</f>
        <v>0</v>
      </c>
      <c r="E51" s="27">
        <f>_xll.DBRW($B$12,$C$17,$C$14,$C$15,E$20,$C$16,$B51)</f>
        <v>0</v>
      </c>
      <c r="F51" s="27">
        <f>_xll.DBRW($B$12,$C$17,$C$14,$C$15,F$20,$C$16,$B51)</f>
        <v>0</v>
      </c>
      <c r="G51" s="27">
        <f>_xll.DBRW($B$12,$C$17,$C$14,$C$15,G$20,$C$16,$B51)</f>
        <v>0</v>
      </c>
      <c r="H51" s="27">
        <f>_xll.DBRW($B$12,$C$17,$C$14,$C$15,H$20,$C$16,$B51)</f>
        <v>0</v>
      </c>
      <c r="I51" s="27">
        <f>_xll.DBRW($B$12,$C$17,$C$14,$C$15,I$20,$C$16,$B51)</f>
        <v>0</v>
      </c>
      <c r="J51" s="27">
        <f>_xll.DBRW($B$12,$C$17,$C$14,$C$15,J$20,$C$16,$B51)</f>
        <v>0</v>
      </c>
      <c r="K51" s="27">
        <f>_xll.DBRW($B$12,$C$17,$C$14,$C$15,K$20,$C$16,$B51)</f>
        <v>0</v>
      </c>
      <c r="L51" s="27">
        <f>_xll.DBRW($B$12,$C$17,$C$14,$C$15,L$20,$C$16,$B51)</f>
        <v>0</v>
      </c>
      <c r="M51" s="27">
        <f>_xll.DBRW($B$12,$C$17,$C$14,$C$15,M$20,$C$16,$B51)</f>
        <v>3169.2110148712331</v>
      </c>
      <c r="N51" s="27">
        <f>_xll.DBRW($B$12,$C$17,$C$14,$C$15,N$20,$C$16,$B51)</f>
        <v>0</v>
      </c>
      <c r="O51" s="27">
        <f>_xll.DBRW($B$12,$C$17,$C$14,$C$15,O$20,$C$16,$B51)</f>
        <v>0</v>
      </c>
    </row>
    <row r="52" spans="1:15" s="25" customFormat="1" thickBot="1" x14ac:dyDescent="0.3">
      <c r="A52" s="24" t="str">
        <f>IF(_xll.TM1RPTELISCONSOLIDATED($B$21,$B52),IF(_xll.TM1RPTELLEV($B$21,$B52)&lt;=5,_xll.TM1RPTELLEV($B$21,$B52),"Default"),"Leaf")</f>
        <v>Leaf</v>
      </c>
      <c r="B52" s="34" t="s">
        <v>53</v>
      </c>
      <c r="C52" s="27">
        <f>_xll.DBRW($B$12,$C$17,$C$14,$C$15,C$20,$C$16,$B52)</f>
        <v>5769.2876712328771</v>
      </c>
      <c r="D52" s="27">
        <f>_xll.DBRW($B$12,$C$17,$C$14,$C$15,D$20,$C$16,$B52)</f>
        <v>0</v>
      </c>
      <c r="E52" s="27">
        <f>_xll.DBRW($B$12,$C$17,$C$14,$C$15,E$20,$C$16,$B52)</f>
        <v>0</v>
      </c>
      <c r="F52" s="27">
        <f>_xll.DBRW($B$12,$C$17,$C$14,$C$15,F$20,$C$16,$B52)</f>
        <v>0</v>
      </c>
      <c r="G52" s="27">
        <f>_xll.DBRW($B$12,$C$17,$C$14,$C$15,G$20,$C$16,$B52)</f>
        <v>0</v>
      </c>
      <c r="H52" s="27">
        <f>_xll.DBRW($B$12,$C$17,$C$14,$C$15,H$20,$C$16,$B52)</f>
        <v>0</v>
      </c>
      <c r="I52" s="27">
        <f>_xll.DBRW($B$12,$C$17,$C$14,$C$15,I$20,$C$16,$B52)</f>
        <v>0</v>
      </c>
      <c r="J52" s="27">
        <f>_xll.DBRW($B$12,$C$17,$C$14,$C$15,J$20,$C$16,$B52)</f>
        <v>0</v>
      </c>
      <c r="K52" s="27">
        <f>_xll.DBRW($B$12,$C$17,$C$14,$C$15,K$20,$C$16,$B52)</f>
        <v>0</v>
      </c>
      <c r="L52" s="27">
        <f>_xll.DBRW($B$12,$C$17,$C$14,$C$15,L$20,$C$16,$B52)</f>
        <v>0</v>
      </c>
      <c r="M52" s="27">
        <f>_xll.DBRW($B$12,$C$17,$C$14,$C$15,M$20,$C$16,$B52)</f>
        <v>5769.2876712328771</v>
      </c>
      <c r="N52" s="27">
        <f>_xll.DBRW($B$12,$C$17,$C$14,$C$15,N$20,$C$16,$B52)</f>
        <v>0</v>
      </c>
      <c r="O52" s="27">
        <f>_xll.DBRW($B$12,$C$17,$C$14,$C$15,O$20,$C$16,$B52)</f>
        <v>0</v>
      </c>
    </row>
    <row r="53" spans="1:15" s="25" customFormat="1" thickBot="1" x14ac:dyDescent="0.3">
      <c r="A53" s="24" t="str">
        <f>IF(_xll.TM1RPTELISCONSOLIDATED($B$21,$B53),IF(_xll.TM1RPTELLEV($B$21,$B53)&lt;=5,_xll.TM1RPTELLEV($B$21,$B53),"Default"),"Leaf")</f>
        <v>Leaf</v>
      </c>
      <c r="B53" s="34" t="s">
        <v>54</v>
      </c>
      <c r="C53" s="27">
        <f>_xll.DBRW($B$12,$C$17,$C$14,$C$15,C$20,$C$16,$B53)</f>
        <v>18939.852957731509</v>
      </c>
      <c r="D53" s="27">
        <f>_xll.DBRW($B$12,$C$17,$C$14,$C$15,D$20,$C$16,$B53)</f>
        <v>0</v>
      </c>
      <c r="E53" s="27">
        <f>_xll.DBRW($B$12,$C$17,$C$14,$C$15,E$20,$C$16,$B53)</f>
        <v>0</v>
      </c>
      <c r="F53" s="27">
        <f>_xll.DBRW($B$12,$C$17,$C$14,$C$15,F$20,$C$16,$B53)</f>
        <v>0</v>
      </c>
      <c r="G53" s="27">
        <f>_xll.DBRW($B$12,$C$17,$C$14,$C$15,G$20,$C$16,$B53)</f>
        <v>0</v>
      </c>
      <c r="H53" s="27">
        <f>_xll.DBRW($B$12,$C$17,$C$14,$C$15,H$20,$C$16,$B53)</f>
        <v>0</v>
      </c>
      <c r="I53" s="27">
        <f>_xll.DBRW($B$12,$C$17,$C$14,$C$15,I$20,$C$16,$B53)</f>
        <v>0</v>
      </c>
      <c r="J53" s="27">
        <f>_xll.DBRW($B$12,$C$17,$C$14,$C$15,J$20,$C$16,$B53)</f>
        <v>0</v>
      </c>
      <c r="K53" s="27">
        <f>_xll.DBRW($B$12,$C$17,$C$14,$C$15,K$20,$C$16,$B53)</f>
        <v>0</v>
      </c>
      <c r="L53" s="27">
        <f>_xll.DBRW($B$12,$C$17,$C$14,$C$15,L$20,$C$16,$B53)</f>
        <v>0</v>
      </c>
      <c r="M53" s="27">
        <f>_xll.DBRW($B$12,$C$17,$C$14,$C$15,M$20,$C$16,$B53)</f>
        <v>18939.852957731509</v>
      </c>
      <c r="N53" s="27">
        <f>_xll.DBRW($B$12,$C$17,$C$14,$C$15,N$20,$C$16,$B53)</f>
        <v>0</v>
      </c>
      <c r="O53" s="27">
        <f>_xll.DBRW($B$12,$C$17,$C$14,$C$15,O$20,$C$16,$B53)</f>
        <v>0</v>
      </c>
    </row>
    <row r="54" spans="1:15" s="25" customFormat="1" thickBot="1" x14ac:dyDescent="0.3">
      <c r="A54" s="24" t="str">
        <f>IF(_xll.TM1RPTELISCONSOLIDATED($B$21,$B54),IF(_xll.TM1RPTELLEV($B$21,$B54)&lt;=5,_xll.TM1RPTELLEV($B$21,$B54),"Default"),"Leaf")</f>
        <v>Leaf</v>
      </c>
      <c r="B54" s="34" t="s">
        <v>55</v>
      </c>
      <c r="C54" s="27">
        <f>_xll.DBRW($B$12,$C$17,$C$14,$C$15,C$20,$C$16,$B54)</f>
        <v>11963.287671232878</v>
      </c>
      <c r="D54" s="27">
        <f>_xll.DBRW($B$12,$C$17,$C$14,$C$15,D$20,$C$16,$B54)</f>
        <v>0</v>
      </c>
      <c r="E54" s="27">
        <f>_xll.DBRW($B$12,$C$17,$C$14,$C$15,E$20,$C$16,$B54)</f>
        <v>0</v>
      </c>
      <c r="F54" s="27">
        <f>_xll.DBRW($B$12,$C$17,$C$14,$C$15,F$20,$C$16,$B54)</f>
        <v>0</v>
      </c>
      <c r="G54" s="27">
        <f>_xll.DBRW($B$12,$C$17,$C$14,$C$15,G$20,$C$16,$B54)</f>
        <v>0</v>
      </c>
      <c r="H54" s="27">
        <f>_xll.DBRW($B$12,$C$17,$C$14,$C$15,H$20,$C$16,$B54)</f>
        <v>0</v>
      </c>
      <c r="I54" s="27">
        <f>_xll.DBRW($B$12,$C$17,$C$14,$C$15,I$20,$C$16,$B54)</f>
        <v>0</v>
      </c>
      <c r="J54" s="27">
        <f>_xll.DBRW($B$12,$C$17,$C$14,$C$15,J$20,$C$16,$B54)</f>
        <v>0</v>
      </c>
      <c r="K54" s="27">
        <f>_xll.DBRW($B$12,$C$17,$C$14,$C$15,K$20,$C$16,$B54)</f>
        <v>0</v>
      </c>
      <c r="L54" s="27">
        <f>_xll.DBRW($B$12,$C$17,$C$14,$C$15,L$20,$C$16,$B54)</f>
        <v>0</v>
      </c>
      <c r="M54" s="27">
        <f>_xll.DBRW($B$12,$C$17,$C$14,$C$15,M$20,$C$16,$B54)</f>
        <v>11963.287671232878</v>
      </c>
      <c r="N54" s="27">
        <f>_xll.DBRW($B$12,$C$17,$C$14,$C$15,N$20,$C$16,$B54)</f>
        <v>0</v>
      </c>
      <c r="O54" s="27">
        <f>_xll.DBRW($B$12,$C$17,$C$14,$C$15,O$20,$C$16,$B54)</f>
        <v>0</v>
      </c>
    </row>
    <row r="55" spans="1:15" s="25" customFormat="1" thickBot="1" x14ac:dyDescent="0.3">
      <c r="A55" s="24" t="str">
        <f>IF(_xll.TM1RPTELISCONSOLIDATED($B$21,$B55),IF(_xll.TM1RPTELLEV($B$21,$B55)&lt;=5,_xll.TM1RPTELLEV($B$21,$B55),"Default"),"Leaf")</f>
        <v>Leaf</v>
      </c>
      <c r="B55" s="34" t="s">
        <v>56</v>
      </c>
      <c r="C55" s="27">
        <f>_xll.DBRW($B$12,$C$17,$C$14,$C$15,C$20,$C$16,$B55)</f>
        <v>12232.117671232878</v>
      </c>
      <c r="D55" s="27">
        <f>_xll.DBRW($B$12,$C$17,$C$14,$C$15,D$20,$C$16,$B55)</f>
        <v>0</v>
      </c>
      <c r="E55" s="27">
        <f>_xll.DBRW($B$12,$C$17,$C$14,$C$15,E$20,$C$16,$B55)</f>
        <v>0</v>
      </c>
      <c r="F55" s="27">
        <f>_xll.DBRW($B$12,$C$17,$C$14,$C$15,F$20,$C$16,$B55)</f>
        <v>0</v>
      </c>
      <c r="G55" s="27">
        <f>_xll.DBRW($B$12,$C$17,$C$14,$C$15,G$20,$C$16,$B55)</f>
        <v>0</v>
      </c>
      <c r="H55" s="27">
        <f>_xll.DBRW($B$12,$C$17,$C$14,$C$15,H$20,$C$16,$B55)</f>
        <v>0</v>
      </c>
      <c r="I55" s="27">
        <f>_xll.DBRW($B$12,$C$17,$C$14,$C$15,I$20,$C$16,$B55)</f>
        <v>0</v>
      </c>
      <c r="J55" s="27">
        <f>_xll.DBRW($B$12,$C$17,$C$14,$C$15,J$20,$C$16,$B55)</f>
        <v>0</v>
      </c>
      <c r="K55" s="27">
        <f>_xll.DBRW($B$12,$C$17,$C$14,$C$15,K$20,$C$16,$B55)</f>
        <v>0</v>
      </c>
      <c r="L55" s="27">
        <f>_xll.DBRW($B$12,$C$17,$C$14,$C$15,L$20,$C$16,$B55)</f>
        <v>0</v>
      </c>
      <c r="M55" s="27">
        <f>_xll.DBRW($B$12,$C$17,$C$14,$C$15,M$20,$C$16,$B55)</f>
        <v>12232.117671232878</v>
      </c>
      <c r="N55" s="27">
        <f>_xll.DBRW($B$12,$C$17,$C$14,$C$15,N$20,$C$16,$B55)</f>
        <v>0</v>
      </c>
      <c r="O55" s="27">
        <f>_xll.DBRW($B$12,$C$17,$C$14,$C$15,O$20,$C$16,$B55)</f>
        <v>0</v>
      </c>
    </row>
    <row r="56" spans="1:15" s="25" customFormat="1" thickBot="1" x14ac:dyDescent="0.3">
      <c r="A56" s="24" t="str">
        <f>IF(_xll.TM1RPTELISCONSOLIDATED($B$21,$B56),IF(_xll.TM1RPTELLEV($B$21,$B56)&lt;=5,_xll.TM1RPTELLEV($B$21,$B56),"Default"),"Leaf")</f>
        <v>Leaf</v>
      </c>
      <c r="B56" s="34" t="s">
        <v>57</v>
      </c>
      <c r="C56" s="27">
        <f>_xll.DBRW($B$12,$C$17,$C$14,$C$15,C$20,$C$16,$B56)</f>
        <v>6707.7352864986315</v>
      </c>
      <c r="D56" s="27">
        <f>_xll.DBRW($B$12,$C$17,$C$14,$C$15,D$20,$C$16,$B56)</f>
        <v>0</v>
      </c>
      <c r="E56" s="27">
        <f>_xll.DBRW($B$12,$C$17,$C$14,$C$15,E$20,$C$16,$B56)</f>
        <v>0</v>
      </c>
      <c r="F56" s="27">
        <f>_xll.DBRW($B$12,$C$17,$C$14,$C$15,F$20,$C$16,$B56)</f>
        <v>0</v>
      </c>
      <c r="G56" s="27">
        <f>_xll.DBRW($B$12,$C$17,$C$14,$C$15,G$20,$C$16,$B56)</f>
        <v>0</v>
      </c>
      <c r="H56" s="27">
        <f>_xll.DBRW($B$12,$C$17,$C$14,$C$15,H$20,$C$16,$B56)</f>
        <v>0</v>
      </c>
      <c r="I56" s="27">
        <f>_xll.DBRW($B$12,$C$17,$C$14,$C$15,I$20,$C$16,$B56)</f>
        <v>0</v>
      </c>
      <c r="J56" s="27">
        <f>_xll.DBRW($B$12,$C$17,$C$14,$C$15,J$20,$C$16,$B56)</f>
        <v>0</v>
      </c>
      <c r="K56" s="27">
        <f>_xll.DBRW($B$12,$C$17,$C$14,$C$15,K$20,$C$16,$B56)</f>
        <v>0</v>
      </c>
      <c r="L56" s="27">
        <f>_xll.DBRW($B$12,$C$17,$C$14,$C$15,L$20,$C$16,$B56)</f>
        <v>0</v>
      </c>
      <c r="M56" s="27">
        <f>_xll.DBRW($B$12,$C$17,$C$14,$C$15,M$20,$C$16,$B56)</f>
        <v>6707.7352864986315</v>
      </c>
      <c r="N56" s="27">
        <f>_xll.DBRW($B$12,$C$17,$C$14,$C$15,N$20,$C$16,$B56)</f>
        <v>0</v>
      </c>
      <c r="O56" s="27">
        <f>_xll.DBRW($B$12,$C$17,$C$14,$C$15,O$20,$C$16,$B56)</f>
        <v>0</v>
      </c>
    </row>
    <row r="57" spans="1:15" s="25" customFormat="1" thickBot="1" x14ac:dyDescent="0.3">
      <c r="A57" s="24" t="str">
        <f>IF(_xll.TM1RPTELISCONSOLIDATED($B$21,$B57),IF(_xll.TM1RPTELLEV($B$21,$B57)&lt;=5,_xll.TM1RPTELLEV($B$21,$B57),"Default"),"Leaf")</f>
        <v>Leaf</v>
      </c>
      <c r="B57" s="34" t="s">
        <v>58</v>
      </c>
      <c r="C57" s="27">
        <f>_xll.DBRW($B$12,$C$17,$C$14,$C$15,C$20,$C$16,$B57)</f>
        <v>20123.205859495894</v>
      </c>
      <c r="D57" s="27">
        <f>_xll.DBRW($B$12,$C$17,$C$14,$C$15,D$20,$C$16,$B57)</f>
        <v>0</v>
      </c>
      <c r="E57" s="27">
        <f>_xll.DBRW($B$12,$C$17,$C$14,$C$15,E$20,$C$16,$B57)</f>
        <v>0</v>
      </c>
      <c r="F57" s="27">
        <f>_xll.DBRW($B$12,$C$17,$C$14,$C$15,F$20,$C$16,$B57)</f>
        <v>0</v>
      </c>
      <c r="G57" s="27">
        <f>_xll.DBRW($B$12,$C$17,$C$14,$C$15,G$20,$C$16,$B57)</f>
        <v>0</v>
      </c>
      <c r="H57" s="27">
        <f>_xll.DBRW($B$12,$C$17,$C$14,$C$15,H$20,$C$16,$B57)</f>
        <v>0</v>
      </c>
      <c r="I57" s="27">
        <f>_xll.DBRW($B$12,$C$17,$C$14,$C$15,I$20,$C$16,$B57)</f>
        <v>0</v>
      </c>
      <c r="J57" s="27">
        <f>_xll.DBRW($B$12,$C$17,$C$14,$C$15,J$20,$C$16,$B57)</f>
        <v>0</v>
      </c>
      <c r="K57" s="27">
        <f>_xll.DBRW($B$12,$C$17,$C$14,$C$15,K$20,$C$16,$B57)</f>
        <v>0</v>
      </c>
      <c r="L57" s="27">
        <f>_xll.DBRW($B$12,$C$17,$C$14,$C$15,L$20,$C$16,$B57)</f>
        <v>0</v>
      </c>
      <c r="M57" s="27">
        <f>_xll.DBRW($B$12,$C$17,$C$14,$C$15,M$20,$C$16,$B57)</f>
        <v>6707.7352864986315</v>
      </c>
      <c r="N57" s="27">
        <f>_xll.DBRW($B$12,$C$17,$C$14,$C$15,N$20,$C$16,$B57)</f>
        <v>6707.7352864986315</v>
      </c>
      <c r="O57" s="27">
        <f>_xll.DBRW($B$12,$C$17,$C$14,$C$15,O$20,$C$16,$B57)</f>
        <v>6707.7352864986315</v>
      </c>
    </row>
  </sheetData>
  <dataValidations count="1">
    <dataValidation type="list" allowBlank="1" showInputMessage="1" showErrorMessage="1" sqref="C15">
      <formula1>ProductSelect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Active report</vt:lpstr>
      <vt:lpstr>'Active report'!TM1RPTDATARNG28517470</vt:lpstr>
      <vt:lpstr>'Active report'!TM1RPTFMTIDCOL28517470</vt:lpstr>
      <vt:lpstr>'Active report'!TM1RPTFMTRNG28517470</vt:lpstr>
      <vt:lpstr>'Active report'!TM1RPTQRYRNG28517470</vt:lpstr>
      <vt:lpstr>'Active report'!TM1RPTVIEWRNG28517470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Dvoynev‚ Aleksandr</dc:creator>
  <cp:lastModifiedBy>Dvoynev‚ Aleksandr</cp:lastModifiedBy>
  <dcterms:created xsi:type="dcterms:W3CDTF">2021-09-08T18:57:02Z</dcterms:created>
  <dcterms:modified xsi:type="dcterms:W3CDTF">2021-09-16T19:20:31Z</dcterms:modified>
</cp:coreProperties>
</file>