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S19" i="1" l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S17" i="1" l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E15" i="1"/>
  <c r="D15" i="1"/>
  <c r="E14" i="1"/>
  <c r="D14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Q10" i="1"/>
  <c r="P10" i="1"/>
  <c r="O10" i="1"/>
  <c r="N10" i="1"/>
  <c r="I10" i="1"/>
  <c r="G10" i="1"/>
  <c r="F10" i="1"/>
  <c r="R9" i="1"/>
  <c r="R10" i="1" s="1"/>
  <c r="Q9" i="1"/>
  <c r="P9" i="1"/>
  <c r="O9" i="1"/>
  <c r="N9" i="1"/>
  <c r="M9" i="1"/>
  <c r="M10" i="1" s="1"/>
  <c r="L9" i="1"/>
  <c r="L10" i="1" s="1"/>
  <c r="K9" i="1"/>
  <c r="K10" i="1" s="1"/>
  <c r="J9" i="1"/>
  <c r="J10" i="1" s="1"/>
  <c r="I9" i="1"/>
  <c r="H9" i="1"/>
  <c r="H10" i="1" s="1"/>
  <c r="G9" i="1"/>
  <c r="F9" i="1"/>
  <c r="E9" i="1"/>
  <c r="E10" i="1" s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E3" i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</calcChain>
</file>

<file path=xl/sharedStrings.xml><?xml version="1.0" encoding="utf-8"?>
<sst xmlns="http://schemas.openxmlformats.org/spreadsheetml/2006/main" count="24" uniqueCount="24">
  <si>
    <t>ГРУЗООБОРОТ МЛРД</t>
  </si>
  <si>
    <t>ПОГРУЖЕНО ТОНН МЛН</t>
  </si>
  <si>
    <t>ПАРК ВАГОНОВ ГРУЗОВЫХ ШТ</t>
  </si>
  <si>
    <t>ГРУЗООБОРОТ С ПОРОЖНЯКОМ МЛРД</t>
  </si>
  <si>
    <t>тонн*км/(вагон*час)</t>
  </si>
  <si>
    <t>доля груза в грузообороте</t>
  </si>
  <si>
    <t>средняя дальность груза</t>
  </si>
  <si>
    <t>ВЫРУЧКА МЛРД РУБ</t>
  </si>
  <si>
    <t>СЕБЕСТОИМОСТЬ МЛРД РУБ</t>
  </si>
  <si>
    <t>выручка с вагона млн руб</t>
  </si>
  <si>
    <t>выручка с тонно-км руб</t>
  </si>
  <si>
    <t>выруска $млрд</t>
  </si>
  <si>
    <t>КУРС ДОЛЛАРА среднегодовой</t>
  </si>
  <si>
    <t>ЧИСЛО ЛОКОМОТИВОВ рабочий парк</t>
  </si>
  <si>
    <t>длина грузовых вагонов, тыс км (всего 85.3тыс.км)</t>
  </si>
  <si>
    <t>ДЛИНА РЖД</t>
  </si>
  <si>
    <t>крым +1325</t>
  </si>
  <si>
    <t>без крыма =83975</t>
  </si>
  <si>
    <t>средняя скорость доставки в сутки</t>
  </si>
  <si>
    <t>средний пробег (втч с порожняком) в сутки</t>
  </si>
  <si>
    <t>с 2014 изменилась методика учёта</t>
  </si>
  <si>
    <t xml:space="preserve"> </t>
  </si>
  <si>
    <t>с 2010 изменилась методика</t>
  </si>
  <si>
    <t>тонн*км/вагон*год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</si>
</sst>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3"/>
  <sheetViews>
    <sheetView tabSelected="1" workbookViewId="0">
      <selection activeCell="C23" sqref="C23"/>
    </sheetView>
  </sheetViews>
  <sheetFormatPr defaultRowHeight="15" x14ac:dyDescent="0.25"/>
  <cols>
    <col min="2" max="2" width="27.5703125" customWidth="1"/>
    <col min="3" max="3" width="10.85546875" customWidth="1"/>
  </cols>
  <sheetData>
    <row r="3" spans="2:23" x14ac:dyDescent="0.25">
      <c r="C3">
        <v>2020</v>
      </c>
      <c r="D3">
        <v>2019</v>
      </c>
      <c r="E3">
        <f>D3-1</f>
        <v>2018</v>
      </c>
      <c r="F3">
        <f t="shared" ref="F3:W3" si="0">E3-1</f>
        <v>2017</v>
      </c>
      <c r="G3">
        <f t="shared" si="0"/>
        <v>2016</v>
      </c>
      <c r="H3">
        <f t="shared" si="0"/>
        <v>2015</v>
      </c>
      <c r="I3">
        <f t="shared" si="0"/>
        <v>2014</v>
      </c>
      <c r="J3">
        <f t="shared" si="0"/>
        <v>2013</v>
      </c>
      <c r="K3">
        <f t="shared" si="0"/>
        <v>2012</v>
      </c>
      <c r="L3">
        <f t="shared" si="0"/>
        <v>2011</v>
      </c>
      <c r="M3">
        <f t="shared" si="0"/>
        <v>2010</v>
      </c>
      <c r="N3">
        <f t="shared" si="0"/>
        <v>2009</v>
      </c>
      <c r="O3">
        <f t="shared" si="0"/>
        <v>2008</v>
      </c>
      <c r="P3">
        <f t="shared" si="0"/>
        <v>2007</v>
      </c>
      <c r="Q3">
        <f t="shared" si="0"/>
        <v>2006</v>
      </c>
      <c r="R3">
        <f t="shared" si="0"/>
        <v>2005</v>
      </c>
      <c r="S3">
        <f t="shared" si="0"/>
        <v>2004</v>
      </c>
      <c r="T3">
        <f t="shared" si="0"/>
        <v>2003</v>
      </c>
      <c r="U3">
        <f t="shared" si="0"/>
        <v>2002</v>
      </c>
      <c r="V3">
        <f t="shared" si="0"/>
        <v>2001</v>
      </c>
      <c r="W3">
        <f t="shared" si="0"/>
        <v>2000</v>
      </c>
    </row>
    <row r="4" spans="2:23" x14ac:dyDescent="0.25">
      <c r="B4" t="s">
        <v>1</v>
      </c>
      <c r="D4">
        <v>1278</v>
      </c>
      <c r="E4">
        <v>1289.5999999999999</v>
      </c>
      <c r="F4">
        <v>1261.3</v>
      </c>
      <c r="G4">
        <v>1222.3</v>
      </c>
      <c r="H4">
        <v>1214.5</v>
      </c>
      <c r="I4">
        <v>1228.9000000000001</v>
      </c>
      <c r="J4">
        <v>1236.8</v>
      </c>
      <c r="K4">
        <v>1271.9000000000001</v>
      </c>
      <c r="L4">
        <v>1241.5</v>
      </c>
      <c r="M4">
        <v>1205.8</v>
      </c>
      <c r="N4">
        <v>1108.2</v>
      </c>
      <c r="O4">
        <v>1303.7</v>
      </c>
      <c r="P4">
        <v>1344.2</v>
      </c>
      <c r="Q4">
        <v>1311.3</v>
      </c>
      <c r="R4">
        <v>1273.0999999999999</v>
      </c>
      <c r="S4">
        <v>1220.9000000000001</v>
      </c>
      <c r="T4">
        <v>1160.8</v>
      </c>
      <c r="U4">
        <v>1084.3</v>
      </c>
      <c r="V4">
        <v>1057.5</v>
      </c>
      <c r="W4">
        <v>1046.8</v>
      </c>
    </row>
    <row r="5" spans="2:23" x14ac:dyDescent="0.25">
      <c r="B5" t="s">
        <v>0</v>
      </c>
      <c r="D5">
        <v>2601</v>
      </c>
      <c r="E5">
        <v>2597.3000000000002</v>
      </c>
      <c r="F5">
        <v>2493.4</v>
      </c>
      <c r="G5">
        <v>2344.1</v>
      </c>
      <c r="H5">
        <v>2306</v>
      </c>
      <c r="I5">
        <v>2298.6</v>
      </c>
      <c r="J5">
        <v>2196.1999999999998</v>
      </c>
      <c r="K5">
        <v>2222.4</v>
      </c>
      <c r="L5">
        <v>2127.8000000000002</v>
      </c>
      <c r="M5">
        <v>2011.3</v>
      </c>
      <c r="N5">
        <v>1865.3</v>
      </c>
      <c r="O5">
        <v>2116.1999999999998</v>
      </c>
      <c r="P5">
        <v>2090.3000000000002</v>
      </c>
      <c r="Q5">
        <v>1951</v>
      </c>
      <c r="R5">
        <v>1858</v>
      </c>
      <c r="S5">
        <v>1802</v>
      </c>
      <c r="T5">
        <v>1689</v>
      </c>
      <c r="U5">
        <v>1508</v>
      </c>
      <c r="V5">
        <v>1433.8</v>
      </c>
      <c r="W5">
        <v>1373.2</v>
      </c>
    </row>
    <row r="6" spans="2:23" x14ac:dyDescent="0.25">
      <c r="B6" t="s">
        <v>3</v>
      </c>
      <c r="E6">
        <v>3304.8</v>
      </c>
      <c r="F6">
        <v>3176.7</v>
      </c>
      <c r="G6">
        <v>2997.8</v>
      </c>
      <c r="H6">
        <v>2954.9</v>
      </c>
      <c r="I6">
        <v>2954.5</v>
      </c>
      <c r="J6">
        <v>2813.1</v>
      </c>
      <c r="K6">
        <v>2782.2</v>
      </c>
      <c r="L6">
        <v>2704</v>
      </c>
      <c r="M6">
        <v>2501.8000000000002</v>
      </c>
      <c r="N6">
        <v>2271.3000000000002</v>
      </c>
      <c r="O6">
        <v>2423.8000000000002</v>
      </c>
      <c r="P6">
        <v>2313</v>
      </c>
      <c r="Q6">
        <v>2148</v>
      </c>
      <c r="R6">
        <v>2044</v>
      </c>
    </row>
    <row r="7" spans="2:23" x14ac:dyDescent="0.25">
      <c r="B7" t="s">
        <v>5</v>
      </c>
      <c r="E7">
        <f>E5/E6</f>
        <v>0.78591745340111352</v>
      </c>
      <c r="F7">
        <f t="shared" ref="F7:R7" si="1">F5/F6</f>
        <v>0.78490257185129231</v>
      </c>
      <c r="G7">
        <f t="shared" si="1"/>
        <v>0.78194008939889248</v>
      </c>
      <c r="H7">
        <f t="shared" si="1"/>
        <v>0.78039865985312529</v>
      </c>
      <c r="I7">
        <f t="shared" si="1"/>
        <v>0.77799966153325428</v>
      </c>
      <c r="J7">
        <f t="shared" si="1"/>
        <v>0.78070456080480599</v>
      </c>
      <c r="K7">
        <f t="shared" si="1"/>
        <v>0.7987923226223852</v>
      </c>
      <c r="L7">
        <f t="shared" si="1"/>
        <v>0.78690828402366875</v>
      </c>
      <c r="M7">
        <f t="shared" si="1"/>
        <v>0.80394116236309854</v>
      </c>
      <c r="N7">
        <f t="shared" si="1"/>
        <v>0.82124774358297004</v>
      </c>
      <c r="O7">
        <f t="shared" si="1"/>
        <v>0.87309183926066491</v>
      </c>
      <c r="P7">
        <f t="shared" si="1"/>
        <v>0.90371811500216181</v>
      </c>
      <c r="Q7">
        <f t="shared" si="1"/>
        <v>0.90828677839851024</v>
      </c>
      <c r="R7">
        <f t="shared" si="1"/>
        <v>0.90900195694716246</v>
      </c>
    </row>
    <row r="8" spans="2:23" x14ac:dyDescent="0.25">
      <c r="B8" t="s">
        <v>2</v>
      </c>
      <c r="D8">
        <v>1137100</v>
      </c>
      <c r="E8">
        <v>1112800</v>
      </c>
      <c r="F8">
        <v>1078200</v>
      </c>
      <c r="G8">
        <v>1074600</v>
      </c>
      <c r="H8">
        <v>1155700</v>
      </c>
      <c r="I8">
        <v>1221400</v>
      </c>
      <c r="J8">
        <v>1200500</v>
      </c>
      <c r="K8">
        <v>1151500</v>
      </c>
      <c r="L8">
        <v>1091800</v>
      </c>
      <c r="M8">
        <v>1026700</v>
      </c>
      <c r="N8">
        <v>991900</v>
      </c>
      <c r="O8">
        <v>1004300</v>
      </c>
      <c r="P8">
        <v>975500</v>
      </c>
      <c r="Q8">
        <v>909900</v>
      </c>
      <c r="R8">
        <v>875400</v>
      </c>
      <c r="S8">
        <v>857000</v>
      </c>
      <c r="T8">
        <v>816600</v>
      </c>
      <c r="U8">
        <v>798800</v>
      </c>
      <c r="V8">
        <v>800700</v>
      </c>
    </row>
    <row r="9" spans="2:23" x14ac:dyDescent="0.25">
      <c r="B9" t="s">
        <v>23</v>
      </c>
      <c r="E9">
        <f>E6/E8*1000000000</f>
        <v>2969805.8950395402</v>
      </c>
      <c r="F9">
        <f t="shared" ref="F9:R9" si="2">F6/F8*1000000000</f>
        <v>2946299.3878686698</v>
      </c>
      <c r="G9">
        <f t="shared" si="2"/>
        <v>2789689.1866741115</v>
      </c>
      <c r="H9">
        <f t="shared" si="2"/>
        <v>2556805.3993250844</v>
      </c>
      <c r="I9">
        <f t="shared" si="2"/>
        <v>2418945.472408711</v>
      </c>
      <c r="J9">
        <f t="shared" si="2"/>
        <v>2343273.6359850061</v>
      </c>
      <c r="K9">
        <f t="shared" si="2"/>
        <v>2416152.8441163697</v>
      </c>
      <c r="L9">
        <f t="shared" si="2"/>
        <v>2476644.0740062282</v>
      </c>
      <c r="M9">
        <f t="shared" si="2"/>
        <v>2436739.066913412</v>
      </c>
      <c r="N9">
        <f t="shared" si="2"/>
        <v>2289847.7669119872</v>
      </c>
      <c r="O9">
        <f t="shared" si="2"/>
        <v>2413422.2841780344</v>
      </c>
      <c r="P9">
        <f t="shared" si="2"/>
        <v>2371091.74782163</v>
      </c>
      <c r="Q9">
        <f t="shared" si="2"/>
        <v>2360698.9779096604</v>
      </c>
      <c r="R9">
        <f t="shared" si="2"/>
        <v>2334932.6022389769</v>
      </c>
    </row>
    <row r="10" spans="2:23" x14ac:dyDescent="0.25">
      <c r="B10" t="s">
        <v>4</v>
      </c>
      <c r="E10">
        <f>E9/(365*24)</f>
        <v>339.01893778990183</v>
      </c>
      <c r="F10">
        <f t="shared" ref="F10:R10" si="3">F9/(365*24)</f>
        <v>336.33554656035045</v>
      </c>
      <c r="G10">
        <f t="shared" si="3"/>
        <v>318.45766971165659</v>
      </c>
      <c r="H10">
        <f t="shared" si="3"/>
        <v>291.87276248003246</v>
      </c>
      <c r="I10">
        <f t="shared" si="3"/>
        <v>276.13532790053779</v>
      </c>
      <c r="J10">
        <f t="shared" si="3"/>
        <v>267.49699040924725</v>
      </c>
      <c r="K10">
        <f t="shared" si="3"/>
        <v>275.81653471648059</v>
      </c>
      <c r="L10">
        <f t="shared" si="3"/>
        <v>282.72192625641873</v>
      </c>
      <c r="M10">
        <f t="shared" si="3"/>
        <v>278.16656014993288</v>
      </c>
      <c r="N10">
        <f t="shared" si="3"/>
        <v>261.39814690776109</v>
      </c>
      <c r="O10">
        <f t="shared" si="3"/>
        <v>275.50482696096282</v>
      </c>
      <c r="P10">
        <f t="shared" si="3"/>
        <v>270.67257395224084</v>
      </c>
      <c r="Q10">
        <f t="shared" si="3"/>
        <v>269.48618469288363</v>
      </c>
      <c r="R10">
        <f t="shared" si="3"/>
        <v>266.54481760718915</v>
      </c>
    </row>
    <row r="11" spans="2:23" x14ac:dyDescent="0.25">
      <c r="B11" t="s">
        <v>6</v>
      </c>
      <c r="E11">
        <f>1000*E5/E4</f>
        <v>2014.035359801489</v>
      </c>
      <c r="F11">
        <f t="shared" ref="F11:W11" si="4">1000*F5/F4</f>
        <v>1976.8492824863238</v>
      </c>
      <c r="G11">
        <f t="shared" si="4"/>
        <v>1917.7779595843901</v>
      </c>
      <c r="H11">
        <f t="shared" si="4"/>
        <v>1898.7237546315357</v>
      </c>
      <c r="I11">
        <f t="shared" si="4"/>
        <v>1870.4532508747659</v>
      </c>
      <c r="J11">
        <f t="shared" si="4"/>
        <v>1775.7115135834413</v>
      </c>
      <c r="K11">
        <f t="shared" si="4"/>
        <v>1747.3071782372826</v>
      </c>
      <c r="L11">
        <f t="shared" si="4"/>
        <v>1713.89448248087</v>
      </c>
      <c r="M11">
        <f t="shared" si="4"/>
        <v>1668.0212307181955</v>
      </c>
      <c r="N11">
        <f t="shared" si="4"/>
        <v>1683.1799314203213</v>
      </c>
      <c r="O11">
        <f t="shared" si="4"/>
        <v>1623.2262023471658</v>
      </c>
      <c r="P11">
        <f t="shared" si="4"/>
        <v>1555.0513316470765</v>
      </c>
      <c r="Q11">
        <f t="shared" si="4"/>
        <v>1487.8364981316251</v>
      </c>
      <c r="R11">
        <f t="shared" si="4"/>
        <v>1459.4297384337444</v>
      </c>
      <c r="S11">
        <f t="shared" si="4"/>
        <v>1475.9603571136047</v>
      </c>
      <c r="T11">
        <f t="shared" si="4"/>
        <v>1455.0310130944176</v>
      </c>
      <c r="U11">
        <f t="shared" si="4"/>
        <v>1390.7590150327401</v>
      </c>
      <c r="V11">
        <f t="shared" si="4"/>
        <v>1355.839243498818</v>
      </c>
      <c r="W11">
        <f t="shared" si="4"/>
        <v>1311.807413068399</v>
      </c>
    </row>
    <row r="12" spans="2:23" x14ac:dyDescent="0.25">
      <c r="B12" t="s">
        <v>7</v>
      </c>
      <c r="D12">
        <v>1848</v>
      </c>
      <c r="E12" s="1">
        <v>1798.4</v>
      </c>
      <c r="F12">
        <v>1697.6</v>
      </c>
      <c r="G12">
        <v>1577.5</v>
      </c>
      <c r="H12">
        <v>1510.8</v>
      </c>
      <c r="I12">
        <v>1401.7</v>
      </c>
      <c r="J12">
        <v>1376.6</v>
      </c>
      <c r="K12">
        <v>1366</v>
      </c>
      <c r="L12">
        <v>1288.3</v>
      </c>
      <c r="M12">
        <v>1195.0999999999999</v>
      </c>
      <c r="N12">
        <v>1050.2</v>
      </c>
      <c r="O12">
        <v>1101.7</v>
      </c>
      <c r="P12">
        <v>975.6</v>
      </c>
      <c r="Q12">
        <v>848.9</v>
      </c>
      <c r="R12">
        <v>748.7</v>
      </c>
      <c r="S12">
        <v>659.5</v>
      </c>
    </row>
    <row r="13" spans="2:23" x14ac:dyDescent="0.25">
      <c r="B13" t="s">
        <v>8</v>
      </c>
      <c r="F13">
        <v>1425.3</v>
      </c>
      <c r="G13">
        <v>1335</v>
      </c>
      <c r="H13">
        <v>1302.2</v>
      </c>
      <c r="I13">
        <v>1343.2</v>
      </c>
      <c r="J13">
        <v>1317.7</v>
      </c>
      <c r="K13">
        <v>1298.5</v>
      </c>
      <c r="L13">
        <v>1215.4000000000001</v>
      </c>
      <c r="M13">
        <v>1084.2</v>
      </c>
      <c r="N13">
        <v>999.9</v>
      </c>
      <c r="O13">
        <v>1035.2</v>
      </c>
      <c r="P13">
        <v>895.4</v>
      </c>
      <c r="Q13">
        <v>774.9</v>
      </c>
      <c r="R13">
        <v>681.3</v>
      </c>
      <c r="S13">
        <v>602.5</v>
      </c>
    </row>
    <row r="14" spans="2:23" x14ac:dyDescent="0.25">
      <c r="B14" t="s">
        <v>10</v>
      </c>
      <c r="D14">
        <f t="shared" ref="D14:E14" si="5">D12/D5</f>
        <v>0.71049596309111884</v>
      </c>
      <c r="E14">
        <f t="shared" si="5"/>
        <v>0.69241135024833478</v>
      </c>
      <c r="F14">
        <f>F12/F5</f>
        <v>0.68083741076441795</v>
      </c>
      <c r="G14">
        <f t="shared" ref="G14:S14" si="6">G12/G5</f>
        <v>0.67296617038522255</v>
      </c>
      <c r="H14">
        <f t="shared" si="6"/>
        <v>0.65516045099739806</v>
      </c>
      <c r="I14">
        <f t="shared" si="6"/>
        <v>0.60980596885060478</v>
      </c>
      <c r="J14">
        <f t="shared" si="6"/>
        <v>0.62680994444950366</v>
      </c>
      <c r="K14">
        <f t="shared" si="6"/>
        <v>0.61465082793376524</v>
      </c>
      <c r="L14">
        <f t="shared" si="6"/>
        <v>0.60546103957138819</v>
      </c>
      <c r="M14">
        <f t="shared" si="6"/>
        <v>0.59419281061999696</v>
      </c>
      <c r="N14">
        <f t="shared" si="6"/>
        <v>0.56301935345520826</v>
      </c>
      <c r="O14">
        <f t="shared" si="6"/>
        <v>0.5206029675834043</v>
      </c>
      <c r="P14">
        <f t="shared" si="6"/>
        <v>0.46672726402908671</v>
      </c>
      <c r="Q14">
        <f t="shared" si="6"/>
        <v>0.43511019989748845</v>
      </c>
      <c r="R14">
        <f t="shared" si="6"/>
        <v>0.40296017222820241</v>
      </c>
      <c r="S14">
        <f t="shared" si="6"/>
        <v>0.36598224195338513</v>
      </c>
    </row>
    <row r="15" spans="2:23" x14ac:dyDescent="0.25">
      <c r="B15" t="s">
        <v>9</v>
      </c>
      <c r="D15">
        <f t="shared" ref="D15:E15" si="7">1000*D12/D8</f>
        <v>1.6251868789024713</v>
      </c>
      <c r="E15">
        <f t="shared" si="7"/>
        <v>1.6161035226455787</v>
      </c>
      <c r="F15">
        <f>1000*F12/F8</f>
        <v>1.5744759784826563</v>
      </c>
      <c r="G15">
        <f t="shared" ref="G15:S15" si="8">1000*G12/G8</f>
        <v>1.4679880885911036</v>
      </c>
      <c r="H15">
        <f t="shared" si="8"/>
        <v>1.3072596694643939</v>
      </c>
      <c r="I15">
        <f t="shared" si="8"/>
        <v>1.1476174881283772</v>
      </c>
      <c r="J15">
        <f t="shared" si="8"/>
        <v>1.146688879633486</v>
      </c>
      <c r="K15">
        <f t="shared" si="8"/>
        <v>1.1862787668258792</v>
      </c>
      <c r="L15">
        <f t="shared" si="8"/>
        <v>1.1799780179520059</v>
      </c>
      <c r="M15">
        <f t="shared" si="8"/>
        <v>1.1640206486802376</v>
      </c>
      <c r="N15">
        <f t="shared" si="8"/>
        <v>1.0587760862990221</v>
      </c>
      <c r="O15">
        <f t="shared" si="8"/>
        <v>1.0969829732151748</v>
      </c>
      <c r="P15">
        <f t="shared" si="8"/>
        <v>1.0001025115325475</v>
      </c>
      <c r="Q15">
        <f t="shared" si="8"/>
        <v>0.93295966589735135</v>
      </c>
      <c r="R15">
        <f t="shared" si="8"/>
        <v>0.85526616403929634</v>
      </c>
      <c r="S15">
        <f t="shared" si="8"/>
        <v>0.76954492415402564</v>
      </c>
    </row>
    <row r="16" spans="2:23" x14ac:dyDescent="0.25">
      <c r="B16" t="s">
        <v>12</v>
      </c>
      <c r="D16">
        <v>65.19</v>
      </c>
      <c r="E16">
        <v>62.78</v>
      </c>
      <c r="F16">
        <v>58.25</v>
      </c>
      <c r="G16">
        <v>56.96</v>
      </c>
      <c r="H16">
        <v>51.15</v>
      </c>
      <c r="I16">
        <v>38.33</v>
      </c>
      <c r="J16">
        <v>31.82</v>
      </c>
      <c r="K16">
        <v>31.09</v>
      </c>
      <c r="L16">
        <v>29.39</v>
      </c>
      <c r="M16">
        <v>30.34</v>
      </c>
      <c r="N16">
        <v>31.85</v>
      </c>
      <c r="O16">
        <v>24.85</v>
      </c>
      <c r="P16">
        <v>25.58</v>
      </c>
      <c r="Q16">
        <v>27.19</v>
      </c>
      <c r="R16">
        <v>28.3</v>
      </c>
      <c r="S16">
        <v>28.81</v>
      </c>
      <c r="T16">
        <v>30.67</v>
      </c>
      <c r="U16">
        <v>31.36</v>
      </c>
      <c r="V16">
        <v>29.17</v>
      </c>
      <c r="W16">
        <v>28.16</v>
      </c>
    </row>
    <row r="17" spans="2:24" x14ac:dyDescent="0.25">
      <c r="B17" t="s">
        <v>11</v>
      </c>
      <c r="D17">
        <f>D12/D16</f>
        <v>28.347906120570642</v>
      </c>
      <c r="E17">
        <f t="shared" ref="E17:S17" si="9">E12/E16</f>
        <v>28.64606562599554</v>
      </c>
      <c r="F17">
        <f t="shared" si="9"/>
        <v>29.143347639484976</v>
      </c>
      <c r="G17">
        <f t="shared" si="9"/>
        <v>27.694873595505619</v>
      </c>
      <c r="H17">
        <f t="shared" si="9"/>
        <v>29.5366568914956</v>
      </c>
      <c r="I17">
        <f t="shared" si="9"/>
        <v>36.569266892773285</v>
      </c>
      <c r="J17">
        <f t="shared" si="9"/>
        <v>43.262099308610935</v>
      </c>
      <c r="K17">
        <f t="shared" si="9"/>
        <v>43.936957220971372</v>
      </c>
      <c r="L17">
        <f t="shared" si="9"/>
        <v>43.834637631847563</v>
      </c>
      <c r="M17">
        <f t="shared" si="9"/>
        <v>39.390243902439025</v>
      </c>
      <c r="N17">
        <f t="shared" si="9"/>
        <v>32.973312401883831</v>
      </c>
      <c r="O17">
        <f t="shared" si="9"/>
        <v>44.334004024144868</v>
      </c>
      <c r="P17">
        <f t="shared" si="9"/>
        <v>38.139171227521501</v>
      </c>
      <c r="Q17">
        <f t="shared" si="9"/>
        <v>31.221037146009561</v>
      </c>
      <c r="R17">
        <f t="shared" si="9"/>
        <v>26.455830388692579</v>
      </c>
      <c r="S17">
        <f t="shared" si="9"/>
        <v>22.891357167650124</v>
      </c>
    </row>
    <row r="18" spans="2:24" x14ac:dyDescent="0.25">
      <c r="B18" t="s">
        <v>13</v>
      </c>
      <c r="C18">
        <v>10530</v>
      </c>
      <c r="D18">
        <v>10530</v>
      </c>
      <c r="E18">
        <v>10222</v>
      </c>
    </row>
    <row r="19" spans="2:24" x14ac:dyDescent="0.25">
      <c r="B19" t="s">
        <v>14</v>
      </c>
      <c r="D19">
        <f>D8*14/1000000</f>
        <v>15.9194</v>
      </c>
      <c r="E19">
        <f t="shared" ref="E19:S19" si="10">E8*14/1000000</f>
        <v>15.5792</v>
      </c>
      <c r="F19">
        <f t="shared" si="10"/>
        <v>15.094799999999999</v>
      </c>
      <c r="G19">
        <f t="shared" si="10"/>
        <v>15.0444</v>
      </c>
      <c r="H19">
        <f t="shared" si="10"/>
        <v>16.1798</v>
      </c>
      <c r="I19">
        <f t="shared" si="10"/>
        <v>17.099599999999999</v>
      </c>
      <c r="J19">
        <f t="shared" si="10"/>
        <v>16.806999999999999</v>
      </c>
      <c r="K19">
        <f t="shared" si="10"/>
        <v>16.120999999999999</v>
      </c>
      <c r="L19">
        <f t="shared" si="10"/>
        <v>15.2852</v>
      </c>
      <c r="M19">
        <f t="shared" si="10"/>
        <v>14.373799999999999</v>
      </c>
      <c r="N19">
        <f t="shared" si="10"/>
        <v>13.8866</v>
      </c>
      <c r="O19">
        <f t="shared" si="10"/>
        <v>14.0602</v>
      </c>
      <c r="P19">
        <f t="shared" si="10"/>
        <v>13.657</v>
      </c>
      <c r="Q19">
        <f t="shared" si="10"/>
        <v>12.7386</v>
      </c>
      <c r="R19">
        <f t="shared" si="10"/>
        <v>12.255599999999999</v>
      </c>
      <c r="S19">
        <f t="shared" si="10"/>
        <v>11.997999999999999</v>
      </c>
    </row>
    <row r="20" spans="2:24" x14ac:dyDescent="0.25">
      <c r="B20" t="s">
        <v>15</v>
      </c>
      <c r="C20">
        <v>85300</v>
      </c>
      <c r="D20" t="s">
        <v>17</v>
      </c>
      <c r="I20" t="s">
        <v>16</v>
      </c>
      <c r="O20">
        <v>85554</v>
      </c>
      <c r="R20">
        <v>85245</v>
      </c>
      <c r="W20">
        <v>86075</v>
      </c>
    </row>
    <row r="22" spans="2:24" x14ac:dyDescent="0.25">
      <c r="B22" t="s">
        <v>18</v>
      </c>
      <c r="E22" s="2">
        <v>370.1</v>
      </c>
      <c r="F22" s="2">
        <v>362.3</v>
      </c>
      <c r="G22" s="2">
        <v>361</v>
      </c>
      <c r="H22" s="2">
        <v>341.2</v>
      </c>
      <c r="I22" s="2">
        <v>299.2</v>
      </c>
      <c r="J22">
        <v>223</v>
      </c>
      <c r="K22">
        <v>219</v>
      </c>
      <c r="L22">
        <v>247</v>
      </c>
      <c r="M22">
        <v>274</v>
      </c>
      <c r="N22">
        <v>290</v>
      </c>
      <c r="O22">
        <v>273</v>
      </c>
      <c r="P22">
        <v>284</v>
      </c>
      <c r="Q22">
        <v>277</v>
      </c>
      <c r="R22">
        <v>280</v>
      </c>
      <c r="S22">
        <v>269</v>
      </c>
      <c r="T22">
        <v>252</v>
      </c>
      <c r="U22">
        <v>289.5</v>
      </c>
      <c r="V22">
        <v>241.5</v>
      </c>
      <c r="W22">
        <v>272</v>
      </c>
      <c r="X22" t="s">
        <v>20</v>
      </c>
    </row>
    <row r="23" spans="2:24" x14ac:dyDescent="0.25">
      <c r="B23" t="s">
        <v>19</v>
      </c>
      <c r="E23" t="s">
        <v>21</v>
      </c>
      <c r="F23" s="2">
        <v>209</v>
      </c>
      <c r="G23" s="2">
        <v>197</v>
      </c>
      <c r="H23" s="2">
        <v>187</v>
      </c>
      <c r="I23" s="2">
        <v>177</v>
      </c>
      <c r="J23" s="2">
        <v>166</v>
      </c>
      <c r="K23" s="2">
        <v>178</v>
      </c>
      <c r="L23" s="2">
        <v>188</v>
      </c>
      <c r="M23" s="2">
        <v>199</v>
      </c>
      <c r="N23">
        <v>369</v>
      </c>
      <c r="O23">
        <v>336</v>
      </c>
      <c r="P23">
        <v>324</v>
      </c>
      <c r="Q23">
        <v>315</v>
      </c>
      <c r="R23">
        <v>309</v>
      </c>
      <c r="S23">
        <v>301</v>
      </c>
      <c r="T23">
        <v>282</v>
      </c>
      <c r="U23">
        <v>254</v>
      </c>
      <c r="V23">
        <v>251</v>
      </c>
      <c r="X23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2020-11-03T10:57:25Z</dcterms:modified>
</cp:coreProperties>
</file>