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38" i="1" l="1"/>
  <c r="H36" i="1"/>
  <c r="H35" i="1"/>
  <c r="H33" i="1"/>
  <c r="H26" i="1"/>
  <c r="H22" i="1"/>
  <c r="H15" i="1"/>
  <c r="H4" i="1"/>
  <c r="H5" i="1"/>
  <c r="H6" i="1"/>
  <c r="H7" i="1"/>
  <c r="H8" i="1"/>
  <c r="H9" i="1"/>
  <c r="H10" i="1"/>
  <c r="H11" i="1"/>
  <c r="H12" i="1"/>
  <c r="H13" i="1"/>
  <c r="H3" i="1"/>
</calcChain>
</file>

<file path=xl/sharedStrings.xml><?xml version="1.0" encoding="utf-8"?>
<sst xmlns="http://schemas.openxmlformats.org/spreadsheetml/2006/main" count="71" uniqueCount="46">
  <si>
    <t>Разработка и тестирование</t>
  </si>
  <si>
    <t>Название прецедента</t>
  </si>
  <si>
    <t>Коментарии</t>
  </si>
  <si>
    <t>Сложность</t>
  </si>
  <si>
    <t>Научный</t>
  </si>
  <si>
    <t>Чел-ч</t>
  </si>
  <si>
    <t>Технология</t>
  </si>
  <si>
    <t>Коэфф. Технологии</t>
  </si>
  <si>
    <t>Итого</t>
  </si>
  <si>
    <t>Создать проект на GitHub</t>
  </si>
  <si>
    <t>Составить общую архитектуру приложения</t>
  </si>
  <si>
    <t>Составить послойную модель</t>
  </si>
  <si>
    <t>Разработать ТЗ</t>
  </si>
  <si>
    <t>Настройка сервера и CMS Modx для начала работы</t>
  </si>
  <si>
    <t>Написание необходимых скриптов на php для обработки запросов</t>
  </si>
  <si>
    <t>Написание скрипта на ajaxforms для обработки формы</t>
  </si>
  <si>
    <t>Разработка плана тестирования проекта</t>
  </si>
  <si>
    <t>Тестирование сайта</t>
  </si>
  <si>
    <t>Оценка трудозатрат</t>
  </si>
  <si>
    <t>Создание HTML шаблона</t>
  </si>
  <si>
    <t>1 - Очень простой</t>
  </si>
  <si>
    <t>2 - Простой</t>
  </si>
  <si>
    <t>3 - Средний</t>
  </si>
  <si>
    <t>4 - Сложный</t>
  </si>
  <si>
    <t>5 - Очень сложный</t>
  </si>
  <si>
    <t>Нет</t>
  </si>
  <si>
    <t>Базовая</t>
  </si>
  <si>
    <t>AJAX</t>
  </si>
  <si>
    <t>PHP</t>
  </si>
  <si>
    <t>Итого по разработке и тестированию</t>
  </si>
  <si>
    <t>Дополнительная документация</t>
  </si>
  <si>
    <t>Дополнительной долкументации - нет</t>
  </si>
  <si>
    <t>Итого по документации:</t>
  </si>
  <si>
    <t>Управление проектом</t>
  </si>
  <si>
    <t>Затраты на управление проектом от затрат на разработку и тестирование (%)</t>
  </si>
  <si>
    <t>Затраты на управление проектом (управление командой, анализ функциональности, контакт с заказчиком и т.д.)</t>
  </si>
  <si>
    <t>Риски</t>
  </si>
  <si>
    <t>Использование внешних систем с неизвестной или нечёткой спецификацией</t>
  </si>
  <si>
    <t>Итого с учётом рисков</t>
  </si>
  <si>
    <t>Дополнительные расходы</t>
  </si>
  <si>
    <t>Итоговая оценка</t>
  </si>
  <si>
    <t>Стоимость человеко-часа</t>
  </si>
  <si>
    <t>Итоговая оценка в человеко-часах</t>
  </si>
  <si>
    <t>Оптимальная продолжительность проекта (месяцев)</t>
  </si>
  <si>
    <t>Количество специалистов</t>
  </si>
  <si>
    <t>Стоимость выполнения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</si>
</sst>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\ &quot;₽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/>
    <xf numFmtId="0" fontId="1" fillId="0" borderId="0" xfId="0" applyFont="1" applyAlignment="1">
      <alignment horizontal="center" wrapText="1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2" workbookViewId="0">
      <selection activeCell="H39" sqref="H39"/>
    </sheetView>
  </sheetViews>
  <sheetFormatPr defaultRowHeight="15" x14ac:dyDescent="0.25"/>
  <cols>
    <col min="1" max="2" width="21.140625" customWidth="1"/>
    <col min="3" max="3" width="22.85546875" customWidth="1"/>
    <col min="4" max="4" width="15.28515625" customWidth="1"/>
    <col min="5" max="5" width="12.140625" customWidth="1"/>
    <col min="6" max="6" width="16.140625" customWidth="1"/>
    <col min="7" max="7" width="23.5703125" customWidth="1"/>
    <col min="8" max="8" width="16.42578125" customWidth="1"/>
  </cols>
  <sheetData>
    <row r="1" spans="1:16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4"/>
      <c r="J1" s="4"/>
      <c r="K1" s="4"/>
      <c r="L1" s="4"/>
      <c r="M1" s="4"/>
      <c r="N1" s="4"/>
      <c r="O1" s="4"/>
      <c r="P1" s="4"/>
    </row>
    <row r="2" spans="1:1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16" ht="30" x14ac:dyDescent="0.25">
      <c r="A3" s="5" t="s">
        <v>9</v>
      </c>
      <c r="C3" s="6" t="s">
        <v>20</v>
      </c>
      <c r="D3" s="2" t="s">
        <v>25</v>
      </c>
      <c r="E3" s="6">
        <v>1</v>
      </c>
      <c r="F3" s="2" t="s">
        <v>26</v>
      </c>
      <c r="G3" s="6">
        <v>1</v>
      </c>
      <c r="H3" s="6">
        <f>E3*G3</f>
        <v>1</v>
      </c>
    </row>
    <row r="4" spans="1:16" ht="45" x14ac:dyDescent="0.25">
      <c r="A4" s="5" t="s">
        <v>10</v>
      </c>
      <c r="C4" s="6" t="s">
        <v>21</v>
      </c>
      <c r="D4" s="2" t="s">
        <v>25</v>
      </c>
      <c r="E4" s="6">
        <v>2</v>
      </c>
      <c r="F4" s="2" t="s">
        <v>26</v>
      </c>
      <c r="G4" s="6">
        <v>1</v>
      </c>
      <c r="H4" s="6">
        <f t="shared" ref="H4:H13" si="0">E4*G4</f>
        <v>2</v>
      </c>
    </row>
    <row r="5" spans="1:16" ht="30" x14ac:dyDescent="0.25">
      <c r="A5" s="5" t="s">
        <v>11</v>
      </c>
      <c r="C5" s="6" t="s">
        <v>21</v>
      </c>
      <c r="D5" s="2" t="s">
        <v>25</v>
      </c>
      <c r="E5" s="6">
        <v>1</v>
      </c>
      <c r="F5" s="2" t="s">
        <v>26</v>
      </c>
      <c r="G5" s="6">
        <v>1</v>
      </c>
      <c r="H5" s="6">
        <f t="shared" si="0"/>
        <v>1</v>
      </c>
    </row>
    <row r="6" spans="1:16" x14ac:dyDescent="0.25">
      <c r="A6" s="5" t="s">
        <v>12</v>
      </c>
      <c r="C6" s="6" t="s">
        <v>21</v>
      </c>
      <c r="D6" s="2" t="s">
        <v>25</v>
      </c>
      <c r="E6" s="6">
        <v>1</v>
      </c>
      <c r="F6" s="2" t="s">
        <v>26</v>
      </c>
      <c r="G6" s="6">
        <v>1</v>
      </c>
      <c r="H6" s="6">
        <f t="shared" si="0"/>
        <v>1</v>
      </c>
    </row>
    <row r="7" spans="1:16" ht="30" x14ac:dyDescent="0.25">
      <c r="A7" s="5" t="s">
        <v>19</v>
      </c>
      <c r="C7" s="6" t="s">
        <v>22</v>
      </c>
      <c r="D7" s="2" t="s">
        <v>25</v>
      </c>
      <c r="E7" s="6">
        <v>2</v>
      </c>
      <c r="F7" s="2" t="s">
        <v>26</v>
      </c>
      <c r="G7" s="6">
        <v>1</v>
      </c>
      <c r="H7" s="6">
        <f t="shared" si="0"/>
        <v>2</v>
      </c>
    </row>
    <row r="8" spans="1:16" ht="45" x14ac:dyDescent="0.25">
      <c r="A8" s="5" t="s">
        <v>13</v>
      </c>
      <c r="C8" s="6" t="s">
        <v>23</v>
      </c>
      <c r="D8" s="2" t="s">
        <v>25</v>
      </c>
      <c r="E8" s="6">
        <v>30</v>
      </c>
      <c r="F8" s="2" t="s">
        <v>26</v>
      </c>
      <c r="G8" s="6">
        <v>1</v>
      </c>
      <c r="H8" s="6">
        <f t="shared" si="0"/>
        <v>30</v>
      </c>
    </row>
    <row r="9" spans="1:16" ht="60" x14ac:dyDescent="0.25">
      <c r="A9" s="5" t="s">
        <v>14</v>
      </c>
      <c r="C9" s="6" t="s">
        <v>24</v>
      </c>
      <c r="D9" s="2" t="s">
        <v>25</v>
      </c>
      <c r="E9" s="6">
        <v>20</v>
      </c>
      <c r="F9" s="2" t="s">
        <v>28</v>
      </c>
      <c r="G9" s="6">
        <v>1.1000000000000001</v>
      </c>
      <c r="H9" s="6">
        <f t="shared" si="0"/>
        <v>22</v>
      </c>
    </row>
    <row r="10" spans="1:16" ht="45" x14ac:dyDescent="0.25">
      <c r="A10" s="5" t="s">
        <v>15</v>
      </c>
      <c r="C10" s="6" t="s">
        <v>23</v>
      </c>
      <c r="D10" s="2" t="s">
        <v>25</v>
      </c>
      <c r="E10" s="6">
        <v>10</v>
      </c>
      <c r="F10" s="2" t="s">
        <v>27</v>
      </c>
      <c r="G10" s="6">
        <v>1.5</v>
      </c>
      <c r="H10" s="6">
        <f t="shared" si="0"/>
        <v>15</v>
      </c>
      <c r="L10" s="1"/>
    </row>
    <row r="11" spans="1:16" ht="45" x14ac:dyDescent="0.25">
      <c r="A11" s="5" t="s">
        <v>16</v>
      </c>
      <c r="C11" s="6" t="s">
        <v>21</v>
      </c>
      <c r="D11" s="2" t="s">
        <v>25</v>
      </c>
      <c r="E11" s="6">
        <v>1</v>
      </c>
      <c r="F11" s="2" t="s">
        <v>26</v>
      </c>
      <c r="G11" s="6">
        <v>1</v>
      </c>
      <c r="H11" s="6">
        <f t="shared" si="0"/>
        <v>1</v>
      </c>
    </row>
    <row r="12" spans="1:16" x14ac:dyDescent="0.25">
      <c r="A12" s="5" t="s">
        <v>17</v>
      </c>
      <c r="C12" s="6" t="s">
        <v>21</v>
      </c>
      <c r="D12" s="2" t="s">
        <v>25</v>
      </c>
      <c r="E12" s="6">
        <v>2</v>
      </c>
      <c r="F12" s="2" t="s">
        <v>26</v>
      </c>
      <c r="G12" s="6">
        <v>1</v>
      </c>
      <c r="H12" s="6">
        <f t="shared" si="0"/>
        <v>2</v>
      </c>
    </row>
    <row r="13" spans="1:16" x14ac:dyDescent="0.25">
      <c r="A13" s="5" t="s">
        <v>18</v>
      </c>
      <c r="C13" s="6" t="s">
        <v>22</v>
      </c>
      <c r="D13" t="s">
        <v>25</v>
      </c>
      <c r="E13" s="6">
        <v>2</v>
      </c>
      <c r="F13" s="2" t="s">
        <v>26</v>
      </c>
      <c r="G13" s="6">
        <v>1</v>
      </c>
      <c r="H13" s="6">
        <f t="shared" si="0"/>
        <v>2</v>
      </c>
    </row>
    <row r="15" spans="1:16" ht="30" x14ac:dyDescent="0.25">
      <c r="A15" s="8" t="s">
        <v>29</v>
      </c>
      <c r="H15" s="7">
        <f>SUM(H3:H13)</f>
        <v>79</v>
      </c>
    </row>
    <row r="16" spans="1:16" ht="21" x14ac:dyDescent="0.25">
      <c r="A16" s="12" t="s">
        <v>30</v>
      </c>
      <c r="B16" s="12"/>
      <c r="C16" s="12"/>
      <c r="D16" s="12"/>
      <c r="E16" s="12"/>
      <c r="F16" s="12"/>
      <c r="G16" s="12"/>
      <c r="H16" s="12"/>
    </row>
    <row r="17" spans="1:8" ht="30" x14ac:dyDescent="0.25">
      <c r="A17" s="9" t="s">
        <v>31</v>
      </c>
      <c r="H17" s="6">
        <v>0</v>
      </c>
    </row>
    <row r="18" spans="1:8" x14ac:dyDescent="0.25">
      <c r="H18" s="6"/>
    </row>
    <row r="19" spans="1:8" ht="30" x14ac:dyDescent="0.25">
      <c r="A19" s="10" t="s">
        <v>32</v>
      </c>
      <c r="H19" s="6">
        <v>0</v>
      </c>
    </row>
    <row r="20" spans="1:8" ht="21" x14ac:dyDescent="0.25">
      <c r="A20" s="12" t="s">
        <v>33</v>
      </c>
      <c r="B20" s="12"/>
      <c r="C20" s="12"/>
      <c r="D20" s="12"/>
      <c r="E20" s="12"/>
      <c r="F20" s="12"/>
      <c r="G20" s="12"/>
      <c r="H20" s="12"/>
    </row>
    <row r="21" spans="1:8" ht="75" x14ac:dyDescent="0.25">
      <c r="A21" s="9" t="s">
        <v>34</v>
      </c>
      <c r="H21" s="6">
        <v>25</v>
      </c>
    </row>
    <row r="22" spans="1:8" ht="120" x14ac:dyDescent="0.25">
      <c r="A22" s="9" t="s">
        <v>35</v>
      </c>
      <c r="H22" s="6">
        <f>H15*(H21/100)</f>
        <v>19.75</v>
      </c>
    </row>
    <row r="23" spans="1:8" ht="21" x14ac:dyDescent="0.25">
      <c r="A23" s="12" t="s">
        <v>36</v>
      </c>
      <c r="B23" s="12"/>
      <c r="C23" s="12"/>
      <c r="D23" s="12"/>
      <c r="E23" s="12"/>
      <c r="F23" s="12"/>
      <c r="G23" s="12"/>
      <c r="H23" s="12"/>
    </row>
    <row r="24" spans="1:8" ht="75" x14ac:dyDescent="0.25">
      <c r="A24" s="9" t="s">
        <v>37</v>
      </c>
      <c r="H24" s="6">
        <v>1.07</v>
      </c>
    </row>
    <row r="26" spans="1:8" ht="30" x14ac:dyDescent="0.25">
      <c r="A26" s="9" t="s">
        <v>38</v>
      </c>
      <c r="H26" s="14">
        <f>(H15+H22)*H24</f>
        <v>105.66250000000001</v>
      </c>
    </row>
    <row r="27" spans="1:8" ht="21" x14ac:dyDescent="0.25">
      <c r="A27" s="12" t="s">
        <v>39</v>
      </c>
      <c r="B27" s="12"/>
      <c r="C27" s="12"/>
      <c r="D27" s="12"/>
      <c r="E27" s="12"/>
      <c r="F27" s="12"/>
      <c r="G27" s="12"/>
      <c r="H27" s="12"/>
    </row>
    <row r="28" spans="1:8" x14ac:dyDescent="0.25">
      <c r="A28" s="9" t="s">
        <v>25</v>
      </c>
      <c r="E28" s="1"/>
    </row>
    <row r="31" spans="1:8" ht="21" x14ac:dyDescent="0.25">
      <c r="A31" s="11"/>
      <c r="B31" s="11"/>
      <c r="C31" s="11"/>
      <c r="D31" s="11" t="s">
        <v>40</v>
      </c>
      <c r="E31" s="11"/>
      <c r="F31" s="11"/>
      <c r="G31" s="11"/>
      <c r="H31" s="11"/>
    </row>
    <row r="32" spans="1:8" ht="30" x14ac:dyDescent="0.25">
      <c r="A32" s="9" t="s">
        <v>41</v>
      </c>
      <c r="H32" s="13">
        <v>350</v>
      </c>
    </row>
    <row r="33" spans="1:8" ht="30" x14ac:dyDescent="0.25">
      <c r="A33" s="9" t="s">
        <v>42</v>
      </c>
      <c r="H33" s="14">
        <f>H26</f>
        <v>105.66250000000001</v>
      </c>
    </row>
    <row r="35" spans="1:8" ht="45" x14ac:dyDescent="0.25">
      <c r="A35" s="10" t="s">
        <v>43</v>
      </c>
      <c r="H35" s="15">
        <f>(POWER(H33/160,1/3))*2.5</f>
        <v>2.1770762586605468</v>
      </c>
    </row>
    <row r="36" spans="1:8" ht="30" x14ac:dyDescent="0.25">
      <c r="A36" s="9" t="s">
        <v>44</v>
      </c>
      <c r="H36" s="15">
        <f>H33/(H35*160)</f>
        <v>0.3033383063054978</v>
      </c>
    </row>
    <row r="38" spans="1:8" ht="30" x14ac:dyDescent="0.25">
      <c r="A38" s="16" t="s">
        <v>45</v>
      </c>
      <c r="H38" s="17">
        <f>H33*H32+H28</f>
        <v>36981.875</v>
      </c>
    </row>
  </sheetData>
  <mergeCells count="5">
    <mergeCell ref="A1:H1"/>
    <mergeCell ref="A16:H16"/>
    <mergeCell ref="A20:H20"/>
    <mergeCell ref="A23:H23"/>
    <mergeCell ref="A27:H27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2021-04-01T13:40:42Z</dcterms:modified>
</cp:coreProperties>
</file>