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 drive\IMED\projects\CD8\data\"/>
    </mc:Choice>
  </mc:AlternateContent>
  <xr:revisionPtr revIDLastSave="0" documentId="13_ncr:1_{42C22DAE-8C4C-4E22-BBAF-BBFB50B2D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1" l="1"/>
  <c r="J18" i="1"/>
  <c r="C18" i="1"/>
  <c r="J5" i="1"/>
  <c r="L5" i="1" s="1"/>
  <c r="N5" i="1" s="1"/>
  <c r="J6" i="1"/>
  <c r="L6" i="1" s="1"/>
  <c r="N6" i="1" s="1"/>
  <c r="J7" i="1"/>
  <c r="L7" i="1" s="1"/>
  <c r="N7" i="1" s="1"/>
  <c r="J8" i="1"/>
  <c r="L8" i="1" s="1"/>
  <c r="N8" i="1" s="1"/>
  <c r="J9" i="1"/>
  <c r="L9" i="1" s="1"/>
  <c r="N9" i="1" s="1"/>
  <c r="J10" i="1"/>
  <c r="L10" i="1" s="1"/>
  <c r="N10" i="1" s="1"/>
  <c r="J11" i="1"/>
  <c r="L11" i="1" s="1"/>
  <c r="N11" i="1" s="1"/>
  <c r="J12" i="1"/>
  <c r="L12" i="1" s="1"/>
  <c r="N12" i="1" s="1"/>
  <c r="J13" i="1"/>
  <c r="L13" i="1" s="1"/>
  <c r="N13" i="1" s="1"/>
  <c r="J14" i="1"/>
  <c r="L14" i="1" s="1"/>
  <c r="N14" i="1" s="1"/>
  <c r="J15" i="1"/>
  <c r="L15" i="1" s="1"/>
  <c r="N15" i="1" s="1"/>
  <c r="J16" i="1"/>
  <c r="L16" i="1" s="1"/>
  <c r="N16" i="1" s="1"/>
  <c r="J17" i="1"/>
  <c r="L17" i="1" s="1"/>
  <c r="J19" i="1"/>
  <c r="L19" i="1" s="1"/>
  <c r="N19" i="1" s="1"/>
  <c r="J20" i="1"/>
  <c r="L20" i="1" s="1"/>
  <c r="N20" i="1" s="1"/>
  <c r="J21" i="1"/>
  <c r="L21" i="1" s="1"/>
  <c r="N21" i="1" s="1"/>
  <c r="J22" i="1"/>
  <c r="L22" i="1" s="1"/>
  <c r="N22" i="1" s="1"/>
  <c r="J23" i="1"/>
  <c r="L23" i="1" s="1"/>
  <c r="N23" i="1" s="1"/>
  <c r="J24" i="1"/>
  <c r="L24" i="1" s="1"/>
  <c r="N24" i="1" s="1"/>
  <c r="J25" i="1"/>
  <c r="L25" i="1" s="1"/>
  <c r="N25" i="1" s="1"/>
  <c r="J26" i="1"/>
  <c r="L26" i="1" s="1"/>
  <c r="N26" i="1" s="1"/>
  <c r="J27" i="1"/>
  <c r="L27" i="1" s="1"/>
  <c r="N27" i="1" s="1"/>
  <c r="J37" i="1"/>
  <c r="L37" i="1" s="1"/>
  <c r="J38" i="1"/>
  <c r="L38" i="1" s="1"/>
  <c r="L18" i="1" l="1"/>
  <c r="N18" i="1" s="1"/>
  <c r="N39" i="1"/>
</calcChain>
</file>

<file path=xl/sharedStrings.xml><?xml version="1.0" encoding="utf-8"?>
<sst xmlns="http://schemas.openxmlformats.org/spreadsheetml/2006/main" count="136" uniqueCount="117">
  <si>
    <t>name</t>
  </si>
  <si>
    <t>formula</t>
  </si>
  <si>
    <t>mg.L</t>
  </si>
  <si>
    <t>target_id</t>
  </si>
  <si>
    <t>compound</t>
  </si>
  <si>
    <t>rest</t>
  </si>
  <si>
    <t>factor</t>
  </si>
  <si>
    <t>Biotin</t>
  </si>
  <si>
    <t>Calcium Nitrate, Tetrahydrate</t>
  </si>
  <si>
    <t>Choline Bitartrate</t>
  </si>
  <si>
    <t>D-Calcium Pantothenate</t>
  </si>
  <si>
    <t>Folic Acid</t>
  </si>
  <si>
    <t>Glutathione, Reduced</t>
  </si>
  <si>
    <t>Glycine</t>
  </si>
  <si>
    <t>L-Arginine, Hydrochloride</t>
  </si>
  <si>
    <t>L-Asparagine, Monohydrate</t>
  </si>
  <si>
    <t>L-Aspartic Acid</t>
  </si>
  <si>
    <t>L-Cystine, Dihydrochloride</t>
  </si>
  <si>
    <t>L-Glutamic Acid</t>
  </si>
  <si>
    <t>L-Histidine, Hydrochloride, Monohydrate</t>
  </si>
  <si>
    <t>L-Hydroxyproline</t>
  </si>
  <si>
    <t>L-Isoleucine</t>
  </si>
  <si>
    <t>L-Leucine</t>
  </si>
  <si>
    <t>L-Lysine, Hydrochloride</t>
  </si>
  <si>
    <t>L-Methionine</t>
  </si>
  <si>
    <t>L-Phenylalanine</t>
  </si>
  <si>
    <t>L-Proline</t>
  </si>
  <si>
    <t>L-Serine</t>
  </si>
  <si>
    <t>L-Threonine</t>
  </si>
  <si>
    <t>L-Tryptophan</t>
  </si>
  <si>
    <t>L-Tyrosine, Disodium, Dihydrate</t>
  </si>
  <si>
    <t>L-Valine</t>
  </si>
  <si>
    <t>Magnesium Sulfate</t>
  </si>
  <si>
    <t>Myo-Inositol</t>
  </si>
  <si>
    <t>Niacinamide</t>
  </si>
  <si>
    <t>Phenol Red, Sodium Salt</t>
  </si>
  <si>
    <t>Potassium Chloride</t>
  </si>
  <si>
    <t>Pyridoxine, Hydrochloride</t>
  </si>
  <si>
    <t>Riboflavin</t>
  </si>
  <si>
    <t>Sodium Chloride</t>
  </si>
  <si>
    <t>Sodium Phosphate Dibasic, Anhydrous</t>
  </si>
  <si>
    <t>Sodium Succinate, Hexahydrate</t>
  </si>
  <si>
    <t>Succinic Acid</t>
  </si>
  <si>
    <t>Thiamine, Hydrochloride</t>
  </si>
  <si>
    <t>Vitamin B12</t>
  </si>
  <si>
    <t>Aminobenzoic Acid</t>
  </si>
  <si>
    <t>C18H32CaN2O10</t>
  </si>
  <si>
    <t>C19H19N7O6</t>
  </si>
  <si>
    <t>C10H17N3O6S</t>
  </si>
  <si>
    <t>C2H5NO2</t>
  </si>
  <si>
    <t>C6H14N4O2.HCl</t>
  </si>
  <si>
    <t>C4H8N2O3. H2O</t>
  </si>
  <si>
    <t>C4H7NO4</t>
  </si>
  <si>
    <t>C6H12N2O4S2. 2HCl</t>
  </si>
  <si>
    <t>C5H9NO4</t>
  </si>
  <si>
    <t>C6H9N3O2 . HCl . H2O</t>
  </si>
  <si>
    <t>C5H9NO3</t>
  </si>
  <si>
    <t>C6H13NO2</t>
  </si>
  <si>
    <t>C6H14N2O2. HCl</t>
  </si>
  <si>
    <t>C5H11NO2S</t>
  </si>
  <si>
    <t>C9H11NO2</t>
  </si>
  <si>
    <t>C5H9NO2</t>
  </si>
  <si>
    <t>C3H7NO3</t>
  </si>
  <si>
    <t>C4H9NO3</t>
  </si>
  <si>
    <t>C11H12N2O2</t>
  </si>
  <si>
    <t>C9H9NO3Na2.2H2O</t>
  </si>
  <si>
    <t>C5H11NO2</t>
  </si>
  <si>
    <t>C6H12O6</t>
  </si>
  <si>
    <t>C6H6N2O</t>
  </si>
  <si>
    <t>C4H4Na2O4. 6H2O</t>
  </si>
  <si>
    <t>C4H6O4</t>
  </si>
  <si>
    <t>C7H7NO2</t>
  </si>
  <si>
    <t>gly</t>
  </si>
  <si>
    <t>arg</t>
  </si>
  <si>
    <t>asn</t>
  </si>
  <si>
    <t>asp</t>
  </si>
  <si>
    <t>cys</t>
  </si>
  <si>
    <t>glu</t>
  </si>
  <si>
    <t>his</t>
  </si>
  <si>
    <t>hpro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</si>
  <si>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</si>
  <si>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</si>
  <si>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</si>
  <si>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</si>
  <si>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</si>
  <si>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</si>
  <si>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</si>
  <si>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</si>
  <si>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</si>
  <si>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</si>
  <si>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</si>
  <si>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succ</t>
  </si>
  <si>
    <t>C18H32N2O10</t>
  </si>
  <si>
    <t>C6H14N4O2</t>
  </si>
  <si>
    <t>C4H8N2O3</t>
  </si>
  <si>
    <t>C6H12N2O4S2</t>
  </si>
  <si>
    <t>C6H9N3O2</t>
  </si>
  <si>
    <t>C6H14N2O2</t>
  </si>
  <si>
    <t>C9H9NO3</t>
  </si>
  <si>
    <t>C4H4O4</t>
  </si>
  <si>
    <t>Ca</t>
  </si>
  <si>
    <t>HCl</t>
  </si>
  <si>
    <t>H2O</t>
  </si>
  <si>
    <t>H2Cl2</t>
  </si>
  <si>
    <t>HClH2O</t>
  </si>
  <si>
    <t>H4O2Na2</t>
  </si>
  <si>
    <t>Na2H12O6</t>
  </si>
  <si>
    <t>glucose</t>
  </si>
  <si>
    <t>sum</t>
  </si>
  <si>
    <t>concentration mM</t>
  </si>
  <si>
    <t>glutamine</t>
  </si>
  <si>
    <t>gln</t>
  </si>
  <si>
    <t>mass g/mol</t>
  </si>
  <si>
    <t>concentration of target mM</t>
  </si>
  <si>
    <t>Ile/Leu</t>
  </si>
  <si>
    <t>ile_leu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</si>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</sst>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16" workbookViewId="0">
      <selection activeCell="D44" sqref="D44"/>
    </sheetView>
  </sheetViews>
  <sheetFormatPr baseColWidth="10" defaultColWidth="9.140625" defaultRowHeight="15" x14ac:dyDescent="0.25"/>
  <cols>
    <col min="1" max="1" width="29.140625" customWidth="1"/>
    <col min="2" max="2" width="16.42578125" customWidth="1"/>
    <col min="3" max="3" width="13.28515625" customWidth="1"/>
    <col min="4" max="4" width="22.42578125" customWidth="1"/>
    <col min="5" max="5" width="16.85546875" customWidth="1"/>
    <col min="6" max="6" width="12.140625" customWidth="1"/>
    <col min="8" max="8" width="14.7109375" customWidth="1"/>
    <col min="12" max="12" width="23.5703125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112</v>
      </c>
      <c r="I1" s="2" t="s">
        <v>5</v>
      </c>
      <c r="J1" s="2" t="s">
        <v>108</v>
      </c>
      <c r="L1" s="2" t="s">
        <v>109</v>
      </c>
      <c r="N1" s="3" t="s">
        <v>113</v>
      </c>
    </row>
    <row r="2" spans="1:14" x14ac:dyDescent="0.25">
      <c r="A2" t="s">
        <v>7</v>
      </c>
      <c r="N2" s="1"/>
    </row>
    <row r="3" spans="1:14" x14ac:dyDescent="0.25">
      <c r="A3" t="s">
        <v>8</v>
      </c>
      <c r="N3" s="1"/>
    </row>
    <row r="4" spans="1:14" x14ac:dyDescent="0.25">
      <c r="A4" t="s">
        <v>9</v>
      </c>
      <c r="N4" s="1"/>
    </row>
    <row r="5" spans="1:14" x14ac:dyDescent="0.25">
      <c r="A5" t="s">
        <v>10</v>
      </c>
      <c r="B5" t="s">
        <v>46</v>
      </c>
      <c r="C5">
        <v>0.25</v>
      </c>
      <c r="E5" t="s">
        <v>92</v>
      </c>
      <c r="F5" t="s">
        <v>100</v>
      </c>
      <c r="G5">
        <v>2</v>
      </c>
      <c r="H5">
        <v>436.46038898140233</v>
      </c>
      <c r="I5">
        <v>40.078022253373994</v>
      </c>
      <c r="J5">
        <f t="shared" ref="J5:J38" si="0">SUM(H5:I5)</f>
        <v>476.53841123477633</v>
      </c>
      <c r="L5">
        <f>C5/J5</f>
        <v>5.246166816903925E-4</v>
      </c>
      <c r="N5" s="1">
        <f t="shared" ref="N5:N27" si="1">L5*G5</f>
        <v>1.049233363380785E-3</v>
      </c>
    </row>
    <row r="6" spans="1:14" x14ac:dyDescent="0.25">
      <c r="A6" t="s">
        <v>11</v>
      </c>
      <c r="B6" t="s">
        <v>47</v>
      </c>
      <c r="C6">
        <v>1</v>
      </c>
      <c r="E6" t="s">
        <v>47</v>
      </c>
      <c r="G6">
        <v>1</v>
      </c>
      <c r="H6">
        <v>441.40413509174198</v>
      </c>
      <c r="I6">
        <v>0</v>
      </c>
      <c r="J6">
        <f t="shared" si="0"/>
        <v>441.40413509174198</v>
      </c>
      <c r="L6">
        <f t="shared" ref="L6:L38" si="2">C6/J6</f>
        <v>2.2654975803345356E-3</v>
      </c>
      <c r="N6" s="1">
        <f t="shared" si="1"/>
        <v>2.2654975803345356E-3</v>
      </c>
    </row>
    <row r="7" spans="1:14" x14ac:dyDescent="0.25">
      <c r="A7" t="s">
        <v>12</v>
      </c>
      <c r="B7" t="s">
        <v>48</v>
      </c>
      <c r="C7">
        <v>1</v>
      </c>
      <c r="E7" t="s">
        <v>48</v>
      </c>
      <c r="G7">
        <v>1</v>
      </c>
      <c r="H7">
        <v>307.32634648081927</v>
      </c>
      <c r="I7">
        <v>0</v>
      </c>
      <c r="J7">
        <f t="shared" si="0"/>
        <v>307.32634648081927</v>
      </c>
      <c r="L7">
        <f t="shared" si="2"/>
        <v>3.2538700682546644E-3</v>
      </c>
      <c r="N7" s="1">
        <f t="shared" si="1"/>
        <v>3.2538700682546644E-3</v>
      </c>
    </row>
    <row r="8" spans="1:14" x14ac:dyDescent="0.25">
      <c r="A8" t="s">
        <v>13</v>
      </c>
      <c r="B8" t="s">
        <v>49</v>
      </c>
      <c r="C8">
        <v>10</v>
      </c>
      <c r="D8" t="s">
        <v>72</v>
      </c>
      <c r="E8" t="s">
        <v>49</v>
      </c>
      <c r="G8">
        <v>1</v>
      </c>
      <c r="H8">
        <v>75.067286285994314</v>
      </c>
      <c r="I8">
        <v>0</v>
      </c>
      <c r="J8">
        <f t="shared" si="0"/>
        <v>75.067286285994314</v>
      </c>
      <c r="L8">
        <f t="shared" si="2"/>
        <v>0.13321382049034788</v>
      </c>
      <c r="N8" s="1">
        <f t="shared" si="1"/>
        <v>0.13321382049034788</v>
      </c>
    </row>
    <row r="9" spans="1:14" x14ac:dyDescent="0.25">
      <c r="A9" t="s">
        <v>14</v>
      </c>
      <c r="B9" t="s">
        <v>50</v>
      </c>
      <c r="C9">
        <v>200</v>
      </c>
      <c r="D9" t="s">
        <v>73</v>
      </c>
      <c r="E9" t="s">
        <v>93</v>
      </c>
      <c r="F9" t="s">
        <v>101</v>
      </c>
      <c r="G9">
        <v>1</v>
      </c>
      <c r="H9">
        <v>174.20338713690614</v>
      </c>
      <c r="I9">
        <v>36.460713887283248</v>
      </c>
      <c r="J9">
        <f t="shared" si="0"/>
        <v>210.66410102418939</v>
      </c>
      <c r="L9">
        <f t="shared" si="2"/>
        <v>0.94937865078889305</v>
      </c>
      <c r="N9" s="1">
        <f t="shared" si="1"/>
        <v>0.94937865078889305</v>
      </c>
    </row>
    <row r="10" spans="1:14" x14ac:dyDescent="0.25">
      <c r="A10" t="s">
        <v>15</v>
      </c>
      <c r="B10" t="s">
        <v>51</v>
      </c>
      <c r="C10">
        <v>50</v>
      </c>
      <c r="D10" t="s">
        <v>74</v>
      </c>
      <c r="E10" t="s">
        <v>94</v>
      </c>
      <c r="F10" t="s">
        <v>102</v>
      </c>
      <c r="G10">
        <v>1</v>
      </c>
      <c r="H10">
        <v>132.11931589532546</v>
      </c>
      <c r="I10">
        <v>18.015256676663096</v>
      </c>
      <c r="J10">
        <f t="shared" si="0"/>
        <v>150.13457257198854</v>
      </c>
      <c r="L10">
        <f t="shared" si="2"/>
        <v>0.33303455122586989</v>
      </c>
      <c r="N10" s="1">
        <f t="shared" si="1"/>
        <v>0.33303455122586989</v>
      </c>
    </row>
    <row r="11" spans="1:14" x14ac:dyDescent="0.25">
      <c r="A11" t="s">
        <v>16</v>
      </c>
      <c r="B11" t="s">
        <v>52</v>
      </c>
      <c r="C11">
        <v>20</v>
      </c>
      <c r="D11" t="s">
        <v>75</v>
      </c>
      <c r="E11" t="s">
        <v>52</v>
      </c>
      <c r="G11">
        <v>1</v>
      </c>
      <c r="H11">
        <v>133.10392149246368</v>
      </c>
      <c r="I11">
        <v>0</v>
      </c>
      <c r="J11">
        <f t="shared" si="0"/>
        <v>133.10392149246368</v>
      </c>
      <c r="L11">
        <f t="shared" si="2"/>
        <v>0.15025853315022275</v>
      </c>
      <c r="N11" s="1">
        <f t="shared" si="1"/>
        <v>0.15025853315022275</v>
      </c>
    </row>
    <row r="12" spans="1:14" x14ac:dyDescent="0.25">
      <c r="A12" t="s">
        <v>17</v>
      </c>
      <c r="B12" t="s">
        <v>53</v>
      </c>
      <c r="C12">
        <v>65.2</v>
      </c>
      <c r="D12" t="s">
        <v>76</v>
      </c>
      <c r="E12" t="s">
        <v>95</v>
      </c>
      <c r="F12" t="s">
        <v>103</v>
      </c>
      <c r="G12">
        <v>2</v>
      </c>
      <c r="H12">
        <v>240.30137422783972</v>
      </c>
      <c r="I12">
        <v>72.92142777456651</v>
      </c>
      <c r="J12">
        <f t="shared" si="0"/>
        <v>313.22280200240624</v>
      </c>
      <c r="L12">
        <f t="shared" si="2"/>
        <v>0.20815853629806658</v>
      </c>
      <c r="N12" s="1">
        <f t="shared" si="1"/>
        <v>0.41631707259613315</v>
      </c>
    </row>
    <row r="13" spans="1:14" x14ac:dyDescent="0.25">
      <c r="A13" t="s">
        <v>18</v>
      </c>
      <c r="B13" t="s">
        <v>54</v>
      </c>
      <c r="C13">
        <v>20</v>
      </c>
      <c r="D13" t="s">
        <v>77</v>
      </c>
      <c r="E13" t="s">
        <v>54</v>
      </c>
      <c r="G13">
        <v>1</v>
      </c>
      <c r="H13">
        <v>147.13091034857408</v>
      </c>
      <c r="I13">
        <v>0</v>
      </c>
      <c r="J13">
        <f t="shared" si="0"/>
        <v>147.13091034857408</v>
      </c>
      <c r="L13">
        <f t="shared" si="2"/>
        <v>0.13593336677260512</v>
      </c>
      <c r="N13" s="1">
        <f t="shared" si="1"/>
        <v>0.13593336677260512</v>
      </c>
    </row>
    <row r="14" spans="1:14" x14ac:dyDescent="0.25">
      <c r="A14" t="s">
        <v>19</v>
      </c>
      <c r="B14" t="s">
        <v>55</v>
      </c>
      <c r="C14">
        <v>15</v>
      </c>
      <c r="D14" t="s">
        <v>78</v>
      </c>
      <c r="E14" t="s">
        <v>96</v>
      </c>
      <c r="F14" t="s">
        <v>104</v>
      </c>
      <c r="G14">
        <v>1</v>
      </c>
      <c r="H14">
        <v>155.15678410435706</v>
      </c>
      <c r="I14">
        <v>54.475970563946348</v>
      </c>
      <c r="J14">
        <f t="shared" si="0"/>
        <v>209.63275466830339</v>
      </c>
      <c r="L14">
        <f t="shared" si="2"/>
        <v>7.155370363631447E-2</v>
      </c>
      <c r="N14" s="1">
        <f t="shared" si="1"/>
        <v>7.155370363631447E-2</v>
      </c>
    </row>
    <row r="15" spans="1:14" x14ac:dyDescent="0.25">
      <c r="A15" t="s">
        <v>20</v>
      </c>
      <c r="B15" t="s">
        <v>56</v>
      </c>
      <c r="C15">
        <v>20</v>
      </c>
      <c r="D15" t="s">
        <v>79</v>
      </c>
      <c r="E15" t="s">
        <v>56</v>
      </c>
      <c r="G15">
        <v>1</v>
      </c>
      <c r="H15">
        <v>131.13160562494176</v>
      </c>
      <c r="I15">
        <v>0</v>
      </c>
      <c r="J15">
        <f t="shared" si="0"/>
        <v>131.13160562494176</v>
      </c>
      <c r="L15">
        <f t="shared" si="2"/>
        <v>0.15251853208602761</v>
      </c>
      <c r="N15" s="1">
        <f t="shared" si="1"/>
        <v>0.15251853208602761</v>
      </c>
    </row>
    <row r="16" spans="1:14" x14ac:dyDescent="0.25">
      <c r="A16" t="s">
        <v>21</v>
      </c>
      <c r="B16" t="s">
        <v>57</v>
      </c>
      <c r="C16">
        <v>50</v>
      </c>
      <c r="D16" t="s">
        <v>80</v>
      </c>
      <c r="E16" t="s">
        <v>57</v>
      </c>
      <c r="G16">
        <v>1</v>
      </c>
      <c r="H16">
        <v>131.17524171044431</v>
      </c>
      <c r="I16">
        <v>0</v>
      </c>
      <c r="J16">
        <f t="shared" si="0"/>
        <v>131.17524171044431</v>
      </c>
      <c r="L16">
        <f t="shared" si="2"/>
        <v>0.38116949012657275</v>
      </c>
      <c r="N16" s="1">
        <f t="shared" si="1"/>
        <v>0.38116949012657275</v>
      </c>
    </row>
    <row r="17" spans="1:14" x14ac:dyDescent="0.25">
      <c r="A17" t="s">
        <v>22</v>
      </c>
      <c r="B17" t="s">
        <v>57</v>
      </c>
      <c r="C17">
        <v>50</v>
      </c>
      <c r="D17" t="s">
        <v>81</v>
      </c>
      <c r="E17" t="s">
        <v>57</v>
      </c>
      <c r="G17">
        <v>1</v>
      </c>
      <c r="H17">
        <v>131.17524171044431</v>
      </c>
      <c r="I17">
        <v>0</v>
      </c>
      <c r="J17">
        <f t="shared" si="0"/>
        <v>131.17524171044431</v>
      </c>
      <c r="L17">
        <f t="shared" si="2"/>
        <v>0.38116949012657275</v>
      </c>
      <c r="N17" s="1">
        <f>L17*G17</f>
        <v>0.38116949012657275</v>
      </c>
    </row>
    <row r="18" spans="1:14" x14ac:dyDescent="0.25">
      <c r="A18" t="s">
        <v>114</v>
      </c>
      <c r="C18">
        <f>SUM(C16:C17)</f>
        <v>100</v>
      </c>
      <c r="D18" t="s">
        <v>115</v>
      </c>
      <c r="G18">
        <v>1</v>
      </c>
      <c r="H18">
        <v>131.17524171044431</v>
      </c>
      <c r="I18">
        <v>0</v>
      </c>
      <c r="J18">
        <f t="shared" si="0"/>
        <v>131.17524171044431</v>
      </c>
      <c r="L18">
        <f t="shared" ref="L18" si="3">C18/J18</f>
        <v>0.7623389802531455</v>
      </c>
      <c r="N18" s="1">
        <f t="shared" ref="N18" si="4">L18*G18</f>
        <v>0.7623389802531455</v>
      </c>
    </row>
    <row r="19" spans="1:14" x14ac:dyDescent="0.25">
      <c r="A19" t="s">
        <v>23</v>
      </c>
      <c r="B19" t="s">
        <v>58</v>
      </c>
      <c r="C19">
        <v>40</v>
      </c>
      <c r="D19" t="s">
        <v>82</v>
      </c>
      <c r="E19" t="s">
        <v>97</v>
      </c>
      <c r="F19" t="s">
        <v>101</v>
      </c>
      <c r="G19">
        <v>1</v>
      </c>
      <c r="H19">
        <v>146.18994083694045</v>
      </c>
      <c r="I19">
        <v>36.460713887283248</v>
      </c>
      <c r="J19">
        <f t="shared" si="0"/>
        <v>182.6506547242237</v>
      </c>
      <c r="L19">
        <f t="shared" si="2"/>
        <v>0.21899729875260654</v>
      </c>
      <c r="N19" s="1">
        <f t="shared" si="1"/>
        <v>0.21899729875260654</v>
      </c>
    </row>
    <row r="20" spans="1:14" x14ac:dyDescent="0.25">
      <c r="A20" t="s">
        <v>24</v>
      </c>
      <c r="B20" t="s">
        <v>59</v>
      </c>
      <c r="C20">
        <v>15</v>
      </c>
      <c r="D20" t="s">
        <v>83</v>
      </c>
      <c r="E20" t="s">
        <v>59</v>
      </c>
      <c r="G20">
        <v>1</v>
      </c>
      <c r="H20">
        <v>149.21264097439965</v>
      </c>
      <c r="I20">
        <v>0</v>
      </c>
      <c r="J20">
        <f t="shared" si="0"/>
        <v>149.21264097439965</v>
      </c>
      <c r="L20">
        <f t="shared" si="2"/>
        <v>0.10052767581919245</v>
      </c>
      <c r="N20" s="1">
        <f t="shared" si="1"/>
        <v>0.10052767581919245</v>
      </c>
    </row>
    <row r="21" spans="1:14" x14ac:dyDescent="0.25">
      <c r="A21" t="s">
        <v>25</v>
      </c>
      <c r="B21" t="s">
        <v>60</v>
      </c>
      <c r="C21">
        <v>15</v>
      </c>
      <c r="D21" t="s">
        <v>84</v>
      </c>
      <c r="E21" t="s">
        <v>60</v>
      </c>
      <c r="G21">
        <v>1</v>
      </c>
      <c r="H21">
        <v>165.19240046667565</v>
      </c>
      <c r="I21">
        <v>0</v>
      </c>
      <c r="J21">
        <f t="shared" si="0"/>
        <v>165.19240046667565</v>
      </c>
      <c r="L21">
        <f t="shared" si="2"/>
        <v>9.0803208607807342E-2</v>
      </c>
      <c r="N21" s="1">
        <f t="shared" si="1"/>
        <v>9.0803208607807342E-2</v>
      </c>
    </row>
    <row r="22" spans="1:14" x14ac:dyDescent="0.25">
      <c r="A22" t="s">
        <v>26</v>
      </c>
      <c r="B22" t="s">
        <v>61</v>
      </c>
      <c r="C22">
        <v>20</v>
      </c>
      <c r="D22" t="s">
        <v>85</v>
      </c>
      <c r="E22" t="s">
        <v>61</v>
      </c>
      <c r="G22">
        <v>1</v>
      </c>
      <c r="H22">
        <v>115.1323009013053</v>
      </c>
      <c r="I22">
        <v>0</v>
      </c>
      <c r="J22">
        <f t="shared" si="0"/>
        <v>115.1323009013053</v>
      </c>
      <c r="L22">
        <f t="shared" si="2"/>
        <v>0.17371319641344241</v>
      </c>
      <c r="N22" s="1">
        <f t="shared" si="1"/>
        <v>0.17371319641344241</v>
      </c>
    </row>
    <row r="23" spans="1:14" x14ac:dyDescent="0.25">
      <c r="A23" t="s">
        <v>27</v>
      </c>
      <c r="B23" t="s">
        <v>62</v>
      </c>
      <c r="C23">
        <v>30</v>
      </c>
      <c r="D23" t="s">
        <v>86</v>
      </c>
      <c r="E23" t="s">
        <v>62</v>
      </c>
      <c r="G23">
        <v>1</v>
      </c>
      <c r="H23">
        <v>105.09357986574341</v>
      </c>
      <c r="I23">
        <v>0</v>
      </c>
      <c r="J23">
        <f t="shared" si="0"/>
        <v>105.09357986574341</v>
      </c>
      <c r="L23">
        <f t="shared" si="2"/>
        <v>0.28545987336547934</v>
      </c>
      <c r="N23" s="1">
        <f t="shared" si="1"/>
        <v>0.28545987336547934</v>
      </c>
    </row>
    <row r="24" spans="1:14" x14ac:dyDescent="0.25">
      <c r="A24" t="s">
        <v>28</v>
      </c>
      <c r="B24" t="s">
        <v>63</v>
      </c>
      <c r="C24">
        <v>20</v>
      </c>
      <c r="D24" t="s">
        <v>87</v>
      </c>
      <c r="E24" t="s">
        <v>63</v>
      </c>
      <c r="G24">
        <v>1</v>
      </c>
      <c r="H24">
        <v>119.12056872185588</v>
      </c>
      <c r="I24">
        <v>0</v>
      </c>
      <c r="J24">
        <f t="shared" si="0"/>
        <v>119.12056872185588</v>
      </c>
      <c r="L24">
        <f t="shared" si="2"/>
        <v>0.16789711646440839</v>
      </c>
      <c r="N24" s="1">
        <f t="shared" si="1"/>
        <v>0.16789711646440839</v>
      </c>
    </row>
    <row r="25" spans="1:14" x14ac:dyDescent="0.25">
      <c r="A25" t="s">
        <v>29</v>
      </c>
      <c r="B25" t="s">
        <v>64</v>
      </c>
      <c r="C25">
        <v>5</v>
      </c>
      <c r="D25" t="s">
        <v>88</v>
      </c>
      <c r="E25" t="s">
        <v>64</v>
      </c>
      <c r="G25">
        <v>1</v>
      </c>
      <c r="H25">
        <v>204.2291733993425</v>
      </c>
      <c r="I25">
        <v>0</v>
      </c>
      <c r="J25">
        <f t="shared" si="0"/>
        <v>204.2291733993425</v>
      </c>
      <c r="L25">
        <f t="shared" si="2"/>
        <v>2.4482300529235248E-2</v>
      </c>
      <c r="N25" s="1">
        <f t="shared" si="1"/>
        <v>2.4482300529235248E-2</v>
      </c>
    </row>
    <row r="26" spans="1:14" x14ac:dyDescent="0.25">
      <c r="A26" t="s">
        <v>30</v>
      </c>
      <c r="B26" t="s">
        <v>65</v>
      </c>
      <c r="C26">
        <v>20</v>
      </c>
      <c r="D26" t="s">
        <v>89</v>
      </c>
      <c r="E26" t="s">
        <v>98</v>
      </c>
      <c r="F26" t="s">
        <v>105</v>
      </c>
      <c r="G26">
        <v>1</v>
      </c>
      <c r="H26">
        <v>179.17575323728181</v>
      </c>
      <c r="I26">
        <v>82.010048753326188</v>
      </c>
      <c r="J26">
        <f t="shared" si="0"/>
        <v>261.18580199060801</v>
      </c>
      <c r="L26">
        <f t="shared" si="2"/>
        <v>7.6573840720175063E-2</v>
      </c>
      <c r="N26" s="1">
        <f t="shared" si="1"/>
        <v>7.6573840720175063E-2</v>
      </c>
    </row>
    <row r="27" spans="1:14" x14ac:dyDescent="0.25">
      <c r="A27" t="s">
        <v>31</v>
      </c>
      <c r="B27" t="s">
        <v>66</v>
      </c>
      <c r="C27">
        <v>20</v>
      </c>
      <c r="D27" t="s">
        <v>90</v>
      </c>
      <c r="E27" t="s">
        <v>66</v>
      </c>
      <c r="G27">
        <v>1</v>
      </c>
      <c r="H27">
        <v>117.14825285433182</v>
      </c>
      <c r="I27">
        <v>0</v>
      </c>
      <c r="J27">
        <f t="shared" si="0"/>
        <v>117.14825285433182</v>
      </c>
      <c r="L27">
        <f t="shared" si="2"/>
        <v>0.17072384361437326</v>
      </c>
      <c r="N27" s="1">
        <f t="shared" si="1"/>
        <v>0.17072384361437326</v>
      </c>
    </row>
    <row r="28" spans="1:14" x14ac:dyDescent="0.25">
      <c r="A28" t="s">
        <v>32</v>
      </c>
      <c r="N28" s="1"/>
    </row>
    <row r="29" spans="1:14" x14ac:dyDescent="0.25">
      <c r="A29" t="s">
        <v>33</v>
      </c>
      <c r="B29" t="s">
        <v>67</v>
      </c>
      <c r="C29">
        <v>35</v>
      </c>
      <c r="N29" s="1"/>
    </row>
    <row r="30" spans="1:14" x14ac:dyDescent="0.25">
      <c r="A30" t="s">
        <v>34</v>
      </c>
      <c r="B30" t="s">
        <v>68</v>
      </c>
      <c r="C30">
        <v>1</v>
      </c>
      <c r="N30" s="1"/>
    </row>
    <row r="31" spans="1:14" x14ac:dyDescent="0.25">
      <c r="A31" t="s">
        <v>35</v>
      </c>
      <c r="N31" s="1"/>
    </row>
    <row r="32" spans="1:14" x14ac:dyDescent="0.25">
      <c r="A32" t="s">
        <v>36</v>
      </c>
      <c r="N32" s="1"/>
    </row>
    <row r="33" spans="1:14" x14ac:dyDescent="0.25">
      <c r="A33" t="s">
        <v>37</v>
      </c>
      <c r="N33" s="1"/>
    </row>
    <row r="34" spans="1:14" x14ac:dyDescent="0.25">
      <c r="A34" t="s">
        <v>38</v>
      </c>
      <c r="N34" s="1"/>
    </row>
    <row r="35" spans="1:14" x14ac:dyDescent="0.25">
      <c r="A35" t="s">
        <v>39</v>
      </c>
      <c r="N35" s="1"/>
    </row>
    <row r="36" spans="1:14" x14ac:dyDescent="0.25">
      <c r="A36" t="s">
        <v>40</v>
      </c>
      <c r="N36" s="1"/>
    </row>
    <row r="37" spans="1:14" x14ac:dyDescent="0.25">
      <c r="A37" t="s">
        <v>41</v>
      </c>
      <c r="B37" t="s">
        <v>69</v>
      </c>
      <c r="C37">
        <v>100</v>
      </c>
      <c r="E37" t="s">
        <v>99</v>
      </c>
      <c r="F37" t="s">
        <v>106</v>
      </c>
      <c r="G37">
        <v>1</v>
      </c>
      <c r="H37">
        <v>116.07327041294182</v>
      </c>
      <c r="I37">
        <v>154.071075459947</v>
      </c>
      <c r="J37">
        <f t="shared" si="0"/>
        <v>270.14434587288883</v>
      </c>
      <c r="L37">
        <f t="shared" si="2"/>
        <v>0.37017247085768384</v>
      </c>
      <c r="N37" s="1"/>
    </row>
    <row r="38" spans="1:14" x14ac:dyDescent="0.25">
      <c r="A38" t="s">
        <v>42</v>
      </c>
      <c r="B38" t="s">
        <v>70</v>
      </c>
      <c r="C38">
        <v>75</v>
      </c>
      <c r="E38" t="s">
        <v>70</v>
      </c>
      <c r="F38" t="e">
        <v>#N/A</v>
      </c>
      <c r="G38">
        <v>1</v>
      </c>
      <c r="H38">
        <v>118.08922236596827</v>
      </c>
      <c r="I38">
        <v>0</v>
      </c>
      <c r="J38">
        <f t="shared" si="0"/>
        <v>118.08922236596827</v>
      </c>
      <c r="L38">
        <f t="shared" si="2"/>
        <v>0.63511299759065898</v>
      </c>
      <c r="N38" s="1"/>
    </row>
    <row r="39" spans="1:14" x14ac:dyDescent="0.25">
      <c r="D39" t="s">
        <v>91</v>
      </c>
      <c r="N39">
        <f>L37+L38</f>
        <v>1.0052854684483428</v>
      </c>
    </row>
    <row r="40" spans="1:14" x14ac:dyDescent="0.25">
      <c r="A40" t="s">
        <v>43</v>
      </c>
      <c r="N40" s="1"/>
    </row>
    <row r="41" spans="1:14" x14ac:dyDescent="0.25">
      <c r="A41" t="s">
        <v>44</v>
      </c>
      <c r="N41" s="1"/>
    </row>
    <row r="42" spans="1:14" x14ac:dyDescent="0.25">
      <c r="A42" t="s">
        <v>45</v>
      </c>
      <c r="B42" t="s">
        <v>71</v>
      </c>
      <c r="C42">
        <v>1</v>
      </c>
      <c r="N42" s="1"/>
    </row>
    <row r="43" spans="1:14" x14ac:dyDescent="0.25">
      <c r="A43" t="s">
        <v>107</v>
      </c>
      <c r="D43" t="s">
        <v>116</v>
      </c>
      <c r="N43" s="1">
        <v>5.5</v>
      </c>
    </row>
    <row r="44" spans="1:14" x14ac:dyDescent="0.25">
      <c r="A44" t="s">
        <v>110</v>
      </c>
      <c r="D44" t="s">
        <v>111</v>
      </c>
      <c r="N4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Kirchmair</cp:lastModifiedBy>
  <dcterms:created xsi:type="dcterms:W3CDTF">2018-09-04T13:03:05Z</dcterms:created>
  <dcterms:modified xsi:type="dcterms:W3CDTF">2022-02-06T09:34:12Z</dcterms:modified>
</cp:coreProperties>
</file>