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lexand/FieldWork/2014-WAP/"/>
    </mc:Choice>
  </mc:AlternateContent>
  <bookViews>
    <workbookView xWindow="0" yWindow="460" windowWidth="38400" windowHeight="21140" tabRatio="1000" activeTab="3"/>
  </bookViews>
  <sheets>
    <sheet name="NBP14-10 IN SITU" sheetId="1" r:id="rId1"/>
    <sheet name="EXPERIMENTS" sheetId="2" r:id="rId2"/>
    <sheet name="DataCount" sheetId="3" r:id="rId3"/>
    <sheet name="Plots" sheetId="4" r:id="rId4"/>
  </sheets>
  <definedNames>
    <definedName name="_xlnm._FilterDatabase" localSheetId="1" hidden="1">EXPERIMENTS!$A$1:$P$116</definedName>
    <definedName name="_xlnm._FilterDatabase" localSheetId="0" hidden="1">'NBP14-10 IN SITU'!$A$1:$N$1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8" i="1" l="1"/>
  <c r="N48" i="1" s="1"/>
  <c r="L49" i="1"/>
  <c r="N49" i="1" s="1"/>
  <c r="L44" i="1"/>
  <c r="N44" i="1" s="1"/>
  <c r="L45" i="1"/>
  <c r="N45" i="1" s="1"/>
  <c r="L46" i="1"/>
  <c r="N46" i="1" s="1"/>
  <c r="L41" i="1"/>
  <c r="N41" i="1" s="1"/>
  <c r="L42" i="1"/>
  <c r="N42" i="1" s="1"/>
  <c r="L43" i="1"/>
  <c r="N43" i="1" s="1"/>
  <c r="L38" i="1"/>
  <c r="N38" i="1" s="1"/>
  <c r="L39" i="1"/>
  <c r="N39" i="1" s="1"/>
  <c r="L40" i="1"/>
  <c r="N40" i="1" s="1"/>
  <c r="L35" i="1"/>
  <c r="N35" i="1" s="1"/>
  <c r="L36" i="1"/>
  <c r="N36" i="1" s="1"/>
  <c r="L37" i="1"/>
  <c r="N37" i="1" s="1"/>
  <c r="L32" i="1"/>
  <c r="N32" i="1" s="1"/>
  <c r="L33" i="1"/>
  <c r="N33" i="1" s="1"/>
  <c r="L34" i="1"/>
  <c r="N34" i="1" s="1"/>
  <c r="L29" i="1"/>
  <c r="N29" i="1" s="1"/>
  <c r="L30" i="1"/>
  <c r="N30" i="1" s="1"/>
  <c r="L31" i="1"/>
  <c r="N31" i="1" s="1"/>
  <c r="L26" i="1"/>
  <c r="N26" i="1" s="1"/>
  <c r="L27" i="1"/>
  <c r="N27" i="1" s="1"/>
  <c r="L28" i="1"/>
  <c r="N28" i="1" s="1"/>
  <c r="L23" i="1"/>
  <c r="N23" i="1" s="1"/>
  <c r="L24" i="1"/>
  <c r="N24" i="1" s="1"/>
  <c r="L25" i="1"/>
  <c r="N25" i="1" s="1"/>
  <c r="L20" i="1"/>
  <c r="N20" i="1" s="1"/>
  <c r="L21" i="1"/>
  <c r="N21" i="1" s="1"/>
  <c r="L22" i="1"/>
  <c r="N22" i="1" s="1"/>
  <c r="L17" i="1"/>
  <c r="N17" i="1" s="1"/>
  <c r="L18" i="1"/>
  <c r="N18" i="1" s="1"/>
  <c r="L19" i="1"/>
  <c r="N19" i="1" s="1"/>
  <c r="L14" i="1"/>
  <c r="N14" i="1" s="1"/>
  <c r="L15" i="1"/>
  <c r="N15" i="1" s="1"/>
  <c r="L16" i="1"/>
  <c r="N16" i="1" s="1"/>
  <c r="L11" i="1"/>
  <c r="N11" i="1" s="1"/>
  <c r="L12" i="1"/>
  <c r="N12" i="1" s="1"/>
  <c r="L13" i="1"/>
  <c r="N13" i="1" s="1"/>
  <c r="L8" i="1"/>
  <c r="N8" i="1" s="1"/>
  <c r="L9" i="1"/>
  <c r="N9" i="1" s="1"/>
  <c r="L10" i="1"/>
  <c r="N10" i="1" s="1"/>
  <c r="L5" i="1"/>
  <c r="N5" i="1" s="1"/>
  <c r="L6" i="1"/>
  <c r="N6" i="1" s="1"/>
  <c r="L7" i="1"/>
  <c r="N7" i="1" s="1"/>
  <c r="L2" i="1"/>
  <c r="N2" i="1" s="1"/>
  <c r="L3" i="1"/>
  <c r="N3" i="1" s="1"/>
  <c r="L4" i="1"/>
  <c r="N4" i="1" s="1"/>
  <c r="S114" i="4"/>
  <c r="S111" i="4"/>
  <c r="S108" i="4"/>
  <c r="S105" i="4"/>
  <c r="S102" i="4"/>
  <c r="S99" i="4"/>
  <c r="S96" i="4"/>
  <c r="S93" i="4"/>
  <c r="S90" i="4"/>
  <c r="S87" i="4"/>
  <c r="S84" i="4"/>
  <c r="S82" i="4"/>
  <c r="S80" i="4"/>
  <c r="S78" i="4"/>
  <c r="S76" i="4"/>
  <c r="S74" i="4"/>
  <c r="S72" i="4"/>
  <c r="S70" i="4"/>
  <c r="S68" i="4"/>
  <c r="S66" i="4"/>
  <c r="S64" i="4"/>
  <c r="S62" i="4"/>
  <c r="S60" i="4"/>
  <c r="S58" i="4"/>
  <c r="S56" i="4"/>
  <c r="S53" i="4"/>
  <c r="S50" i="4"/>
  <c r="S47" i="4"/>
  <c r="S44" i="4"/>
  <c r="S41" i="4"/>
  <c r="S38" i="4"/>
  <c r="S35" i="4"/>
  <c r="S32" i="4"/>
  <c r="S29" i="4"/>
  <c r="S26" i="4"/>
  <c r="S23" i="4"/>
  <c r="S20" i="4"/>
  <c r="S17" i="4"/>
  <c r="S14" i="4"/>
  <c r="S11" i="4"/>
  <c r="S8" i="4"/>
  <c r="S5" i="4"/>
  <c r="S2" i="4"/>
  <c r="N116" i="4"/>
  <c r="P116" i="4" s="1"/>
  <c r="O116" i="4"/>
  <c r="N115" i="4"/>
  <c r="P115" i="4" s="1"/>
  <c r="O115" i="4"/>
  <c r="N114" i="4"/>
  <c r="P114" i="4" s="1"/>
  <c r="O114" i="4"/>
  <c r="N113" i="4"/>
  <c r="P113" i="4"/>
  <c r="O113" i="4"/>
  <c r="N112" i="4"/>
  <c r="P112" i="4" s="1"/>
  <c r="O112" i="4"/>
  <c r="N111" i="4"/>
  <c r="P111" i="4" s="1"/>
  <c r="O111" i="4"/>
  <c r="N110" i="4"/>
  <c r="P110" i="4" s="1"/>
  <c r="O110" i="4"/>
  <c r="N109" i="4"/>
  <c r="P109" i="4"/>
  <c r="O109" i="4"/>
  <c r="N108" i="4"/>
  <c r="P108" i="4" s="1"/>
  <c r="O108" i="4"/>
  <c r="N107" i="4"/>
  <c r="P107" i="4" s="1"/>
  <c r="O107" i="4"/>
  <c r="N106" i="4"/>
  <c r="P106" i="4" s="1"/>
  <c r="O106" i="4"/>
  <c r="N105" i="4"/>
  <c r="P105" i="4"/>
  <c r="R105" i="4" s="1"/>
  <c r="O105" i="4"/>
  <c r="N104" i="4"/>
  <c r="P104" i="4" s="1"/>
  <c r="O104" i="4"/>
  <c r="N103" i="4"/>
  <c r="P103" i="4" s="1"/>
  <c r="O103" i="4"/>
  <c r="N102" i="4"/>
  <c r="P102" i="4" s="1"/>
  <c r="O102" i="4"/>
  <c r="N101" i="4"/>
  <c r="P101" i="4"/>
  <c r="O101" i="4"/>
  <c r="N100" i="4"/>
  <c r="P100" i="4" s="1"/>
  <c r="O100" i="4"/>
  <c r="N99" i="4"/>
  <c r="P99" i="4" s="1"/>
  <c r="O99" i="4"/>
  <c r="N98" i="4"/>
  <c r="P98" i="4" s="1"/>
  <c r="O98" i="4"/>
  <c r="N97" i="4"/>
  <c r="P97" i="4"/>
  <c r="O97" i="4"/>
  <c r="N96" i="4"/>
  <c r="P96" i="4" s="1"/>
  <c r="O96" i="4"/>
  <c r="N95" i="4"/>
  <c r="P95" i="4" s="1"/>
  <c r="O95" i="4"/>
  <c r="N94" i="4"/>
  <c r="P94" i="4" s="1"/>
  <c r="O94" i="4"/>
  <c r="N93" i="4"/>
  <c r="P93" i="4"/>
  <c r="O93" i="4"/>
  <c r="N92" i="4"/>
  <c r="P92" i="4" s="1"/>
  <c r="O92" i="4"/>
  <c r="N91" i="4"/>
  <c r="P91" i="4" s="1"/>
  <c r="O91" i="4"/>
  <c r="N90" i="4"/>
  <c r="P90" i="4" s="1"/>
  <c r="O90" i="4"/>
  <c r="N89" i="4"/>
  <c r="P89" i="4"/>
  <c r="O89" i="4"/>
  <c r="N88" i="4"/>
  <c r="P88" i="4" s="1"/>
  <c r="O88" i="4"/>
  <c r="N87" i="4"/>
  <c r="P87" i="4" s="1"/>
  <c r="O87" i="4"/>
  <c r="N86" i="4"/>
  <c r="P86" i="4" s="1"/>
  <c r="O86" i="4"/>
  <c r="N85" i="4"/>
  <c r="P85" i="4"/>
  <c r="O85" i="4"/>
  <c r="N84" i="4"/>
  <c r="P84" i="4" s="1"/>
  <c r="O84" i="4"/>
  <c r="N83" i="4"/>
  <c r="P83" i="4" s="1"/>
  <c r="O83" i="4"/>
  <c r="N82" i="4"/>
  <c r="P82" i="4" s="1"/>
  <c r="O82" i="4"/>
  <c r="N81" i="4"/>
  <c r="P81" i="4"/>
  <c r="O81" i="4"/>
  <c r="N80" i="4"/>
  <c r="P80" i="4" s="1"/>
  <c r="O80" i="4"/>
  <c r="N79" i="4"/>
  <c r="P79" i="4" s="1"/>
  <c r="O79" i="4"/>
  <c r="N78" i="4"/>
  <c r="P78" i="4" s="1"/>
  <c r="O78" i="4"/>
  <c r="N77" i="4"/>
  <c r="P77" i="4"/>
  <c r="O77" i="4"/>
  <c r="N76" i="4"/>
  <c r="P76" i="4" s="1"/>
  <c r="O76" i="4"/>
  <c r="N75" i="4"/>
  <c r="P75" i="4" s="1"/>
  <c r="O75" i="4"/>
  <c r="N74" i="4"/>
  <c r="P74" i="4" s="1"/>
  <c r="O74" i="4"/>
  <c r="N73" i="4"/>
  <c r="P73" i="4"/>
  <c r="O73" i="4"/>
  <c r="N72" i="4"/>
  <c r="P72" i="4" s="1"/>
  <c r="O72" i="4"/>
  <c r="N71" i="4"/>
  <c r="P71" i="4" s="1"/>
  <c r="O71" i="4"/>
  <c r="N70" i="4"/>
  <c r="P70" i="4" s="1"/>
  <c r="O70" i="4"/>
  <c r="N69" i="4"/>
  <c r="P69" i="4"/>
  <c r="O69" i="4"/>
  <c r="N68" i="4"/>
  <c r="P68" i="4" s="1"/>
  <c r="O68" i="4"/>
  <c r="N67" i="4"/>
  <c r="P67" i="4" s="1"/>
  <c r="O67" i="4"/>
  <c r="N66" i="4"/>
  <c r="P66" i="4" s="1"/>
  <c r="O66" i="4"/>
  <c r="N65" i="4"/>
  <c r="P65" i="4"/>
  <c r="O65" i="4"/>
  <c r="N64" i="4"/>
  <c r="P64" i="4" s="1"/>
  <c r="O64" i="4"/>
  <c r="N63" i="4"/>
  <c r="P63" i="4" s="1"/>
  <c r="O63" i="4"/>
  <c r="C63" i="4"/>
  <c r="N62" i="4"/>
  <c r="P62" i="4" s="1"/>
  <c r="O62" i="4"/>
  <c r="C62" i="4"/>
  <c r="N61" i="4"/>
  <c r="P61" i="4" s="1"/>
  <c r="O61" i="4"/>
  <c r="C61" i="4"/>
  <c r="N60" i="4"/>
  <c r="P60" i="4" s="1"/>
  <c r="O60" i="4"/>
  <c r="C60" i="4"/>
  <c r="N59" i="4"/>
  <c r="P59" i="4" s="1"/>
  <c r="O59" i="4"/>
  <c r="C59" i="4"/>
  <c r="N58" i="4"/>
  <c r="P58" i="4" s="1"/>
  <c r="O58" i="4"/>
  <c r="C58" i="4"/>
  <c r="N57" i="4"/>
  <c r="P57" i="4" s="1"/>
  <c r="O57" i="4"/>
  <c r="C57" i="4"/>
  <c r="N56" i="4"/>
  <c r="P56" i="4" s="1"/>
  <c r="O56" i="4"/>
  <c r="C56" i="4"/>
  <c r="N55" i="4"/>
  <c r="P55" i="4" s="1"/>
  <c r="O55" i="4"/>
  <c r="N54" i="4"/>
  <c r="P54" i="4" s="1"/>
  <c r="O54" i="4"/>
  <c r="N53" i="4"/>
  <c r="P53" i="4"/>
  <c r="O53" i="4"/>
  <c r="N52" i="4"/>
  <c r="P52" i="4"/>
  <c r="O52" i="4"/>
  <c r="N51" i="4"/>
  <c r="P51" i="4" s="1"/>
  <c r="O51" i="4"/>
  <c r="N50" i="4"/>
  <c r="P50" i="4" s="1"/>
  <c r="O50" i="4"/>
  <c r="N49" i="4"/>
  <c r="P49" i="4"/>
  <c r="O49" i="4"/>
  <c r="N48" i="4"/>
  <c r="P48" i="4"/>
  <c r="O48" i="4"/>
  <c r="N47" i="4"/>
  <c r="P47" i="4" s="1"/>
  <c r="O47" i="4"/>
  <c r="N46" i="4"/>
  <c r="P46" i="4" s="1"/>
  <c r="O46" i="4"/>
  <c r="N45" i="4"/>
  <c r="P45" i="4"/>
  <c r="O45" i="4"/>
  <c r="N44" i="4"/>
  <c r="P44" i="4"/>
  <c r="O44" i="4"/>
  <c r="N43" i="4"/>
  <c r="P43" i="4" s="1"/>
  <c r="O43" i="4"/>
  <c r="N42" i="4"/>
  <c r="P42" i="4" s="1"/>
  <c r="O42" i="4"/>
  <c r="N41" i="4"/>
  <c r="P41" i="4"/>
  <c r="O41" i="4"/>
  <c r="N40" i="4"/>
  <c r="P40" i="4"/>
  <c r="O40" i="4"/>
  <c r="N39" i="4"/>
  <c r="P39" i="4" s="1"/>
  <c r="O39" i="4"/>
  <c r="N38" i="4"/>
  <c r="P38" i="4" s="1"/>
  <c r="O38" i="4"/>
  <c r="N37" i="4"/>
  <c r="P37" i="4"/>
  <c r="O37" i="4"/>
  <c r="N36" i="4"/>
  <c r="P36" i="4"/>
  <c r="O36" i="4"/>
  <c r="N35" i="4"/>
  <c r="P35" i="4" s="1"/>
  <c r="O35" i="4"/>
  <c r="N34" i="4"/>
  <c r="P34" i="4" s="1"/>
  <c r="O34" i="4"/>
  <c r="N33" i="4"/>
  <c r="P33" i="4"/>
  <c r="O33" i="4"/>
  <c r="N32" i="4"/>
  <c r="P32" i="4"/>
  <c r="Q32" i="4" s="1"/>
  <c r="O32" i="4"/>
  <c r="N31" i="4"/>
  <c r="P31" i="4" s="1"/>
  <c r="O31" i="4"/>
  <c r="N30" i="4"/>
  <c r="P30" i="4" s="1"/>
  <c r="O30" i="4"/>
  <c r="N29" i="4"/>
  <c r="P29" i="4"/>
  <c r="O29" i="4"/>
  <c r="N28" i="4"/>
  <c r="P28" i="4"/>
  <c r="O28" i="4"/>
  <c r="N27" i="4"/>
  <c r="P27" i="4" s="1"/>
  <c r="O27" i="4"/>
  <c r="N26" i="4"/>
  <c r="P26" i="4" s="1"/>
  <c r="O26" i="4"/>
  <c r="N25" i="4"/>
  <c r="P25" i="4"/>
  <c r="O25" i="4"/>
  <c r="N24" i="4"/>
  <c r="P24" i="4"/>
  <c r="O24" i="4"/>
  <c r="N23" i="4"/>
  <c r="P23" i="4" s="1"/>
  <c r="O23" i="4"/>
  <c r="N22" i="4"/>
  <c r="P22" i="4" s="1"/>
  <c r="O22" i="4"/>
  <c r="N21" i="4"/>
  <c r="P21" i="4"/>
  <c r="O21" i="4"/>
  <c r="N20" i="4"/>
  <c r="P20" i="4"/>
  <c r="O20" i="4"/>
  <c r="N19" i="4"/>
  <c r="P19" i="4" s="1"/>
  <c r="O19" i="4"/>
  <c r="N18" i="4"/>
  <c r="P18" i="4" s="1"/>
  <c r="O18" i="4"/>
  <c r="N17" i="4"/>
  <c r="P17" i="4"/>
  <c r="O17" i="4"/>
  <c r="N16" i="4"/>
  <c r="P16" i="4"/>
  <c r="O16" i="4"/>
  <c r="N15" i="4"/>
  <c r="P15" i="4" s="1"/>
  <c r="O15" i="4"/>
  <c r="N14" i="4"/>
  <c r="P14" i="4" s="1"/>
  <c r="O14" i="4"/>
  <c r="N13" i="4"/>
  <c r="P13" i="4"/>
  <c r="O13" i="4"/>
  <c r="N12" i="4"/>
  <c r="P12" i="4"/>
  <c r="O12" i="4"/>
  <c r="N11" i="4"/>
  <c r="P11" i="4" s="1"/>
  <c r="O11" i="4"/>
  <c r="N10" i="4"/>
  <c r="P10" i="4" s="1"/>
  <c r="O10" i="4"/>
  <c r="N9" i="4"/>
  <c r="P9" i="4"/>
  <c r="O9" i="4"/>
  <c r="N8" i="4"/>
  <c r="P8" i="4"/>
  <c r="Q8" i="4" s="1"/>
  <c r="O8" i="4"/>
  <c r="N7" i="4"/>
  <c r="P7" i="4" s="1"/>
  <c r="O7" i="4"/>
  <c r="N6" i="4"/>
  <c r="P6" i="4" s="1"/>
  <c r="O6" i="4"/>
  <c r="N5" i="4"/>
  <c r="P5" i="4"/>
  <c r="O5" i="4"/>
  <c r="N4" i="4"/>
  <c r="P4" i="4"/>
  <c r="O4" i="4"/>
  <c r="N3" i="4"/>
  <c r="P3" i="4" s="1"/>
  <c r="O3" i="4"/>
  <c r="N2" i="4"/>
  <c r="P2" i="4" s="1"/>
  <c r="O2" i="4"/>
  <c r="N65" i="2"/>
  <c r="O65" i="2"/>
  <c r="P65" i="2"/>
  <c r="N66" i="2"/>
  <c r="O66" i="2"/>
  <c r="P66" i="2"/>
  <c r="N67" i="2"/>
  <c r="P67" i="2" s="1"/>
  <c r="O67" i="2"/>
  <c r="N68" i="2"/>
  <c r="P68" i="2" s="1"/>
  <c r="O68" i="2"/>
  <c r="N69" i="2"/>
  <c r="O69" i="2"/>
  <c r="P69" i="2"/>
  <c r="N70" i="2"/>
  <c r="O70" i="2"/>
  <c r="P70" i="2"/>
  <c r="N71" i="2"/>
  <c r="P71" i="2" s="1"/>
  <c r="O71" i="2"/>
  <c r="N72" i="2"/>
  <c r="P72" i="2" s="1"/>
  <c r="O72" i="2"/>
  <c r="N73" i="2"/>
  <c r="O73" i="2"/>
  <c r="P73" i="2"/>
  <c r="N74" i="2"/>
  <c r="O74" i="2"/>
  <c r="P74" i="2"/>
  <c r="N75" i="2"/>
  <c r="P75" i="2" s="1"/>
  <c r="O75" i="2"/>
  <c r="N76" i="2"/>
  <c r="P76" i="2" s="1"/>
  <c r="O76" i="2"/>
  <c r="N77" i="2"/>
  <c r="O77" i="2"/>
  <c r="P77" i="2"/>
  <c r="N78" i="2"/>
  <c r="O78" i="2"/>
  <c r="P78" i="2"/>
  <c r="N79" i="2"/>
  <c r="P79" i="2" s="1"/>
  <c r="O79" i="2"/>
  <c r="N80" i="2"/>
  <c r="P80" i="2" s="1"/>
  <c r="O80" i="2"/>
  <c r="N81" i="2"/>
  <c r="O81" i="2"/>
  <c r="P81" i="2"/>
  <c r="N82" i="2"/>
  <c r="O82" i="2"/>
  <c r="P82" i="2"/>
  <c r="N83" i="2"/>
  <c r="P83" i="2" s="1"/>
  <c r="O83" i="2"/>
  <c r="N84" i="2"/>
  <c r="P84" i="2" s="1"/>
  <c r="O84" i="2"/>
  <c r="N85" i="2"/>
  <c r="O85" i="2"/>
  <c r="P85" i="2"/>
  <c r="N86" i="2"/>
  <c r="O86" i="2"/>
  <c r="P86" i="2"/>
  <c r="N87" i="2"/>
  <c r="P87" i="2" s="1"/>
  <c r="O87" i="2"/>
  <c r="N88" i="2"/>
  <c r="P88" i="2" s="1"/>
  <c r="O88" i="2"/>
  <c r="N89" i="2"/>
  <c r="O89" i="2"/>
  <c r="P89" i="2"/>
  <c r="N90" i="2"/>
  <c r="O90" i="2"/>
  <c r="P90" i="2"/>
  <c r="N91" i="2"/>
  <c r="P91" i="2" s="1"/>
  <c r="O91" i="2"/>
  <c r="N92" i="2"/>
  <c r="P92" i="2" s="1"/>
  <c r="O92" i="2"/>
  <c r="N93" i="2"/>
  <c r="O93" i="2"/>
  <c r="P93" i="2"/>
  <c r="N94" i="2"/>
  <c r="O94" i="2"/>
  <c r="P94" i="2"/>
  <c r="N95" i="2"/>
  <c r="P95" i="2" s="1"/>
  <c r="O95" i="2"/>
  <c r="N96" i="2"/>
  <c r="P96" i="2" s="1"/>
  <c r="O96" i="2"/>
  <c r="N97" i="2"/>
  <c r="O97" i="2"/>
  <c r="P97" i="2"/>
  <c r="N98" i="2"/>
  <c r="O98" i="2"/>
  <c r="P98" i="2"/>
  <c r="N99" i="2"/>
  <c r="P99" i="2" s="1"/>
  <c r="O99" i="2"/>
  <c r="N100" i="2"/>
  <c r="P100" i="2" s="1"/>
  <c r="O100" i="2"/>
  <c r="N101" i="2"/>
  <c r="O101" i="2"/>
  <c r="P101" i="2"/>
  <c r="N102" i="2"/>
  <c r="O102" i="2"/>
  <c r="P102" i="2"/>
  <c r="N103" i="2"/>
  <c r="P103" i="2" s="1"/>
  <c r="O103" i="2"/>
  <c r="N104" i="2"/>
  <c r="P104" i="2" s="1"/>
  <c r="O104" i="2"/>
  <c r="N105" i="2"/>
  <c r="O105" i="2"/>
  <c r="P105" i="2"/>
  <c r="N106" i="2"/>
  <c r="O106" i="2"/>
  <c r="P106" i="2"/>
  <c r="N107" i="2"/>
  <c r="P107" i="2" s="1"/>
  <c r="O107" i="2"/>
  <c r="N108" i="2"/>
  <c r="P108" i="2" s="1"/>
  <c r="O108" i="2"/>
  <c r="N109" i="2"/>
  <c r="O109" i="2"/>
  <c r="P109" i="2"/>
  <c r="N110" i="2"/>
  <c r="O110" i="2"/>
  <c r="P110" i="2"/>
  <c r="N111" i="2"/>
  <c r="P111" i="2" s="1"/>
  <c r="O111" i="2"/>
  <c r="N112" i="2"/>
  <c r="P112" i="2" s="1"/>
  <c r="O112" i="2"/>
  <c r="N113" i="2"/>
  <c r="O113" i="2"/>
  <c r="P113" i="2"/>
  <c r="N114" i="2"/>
  <c r="O114" i="2"/>
  <c r="P114" i="2"/>
  <c r="N115" i="2"/>
  <c r="P115" i="2" s="1"/>
  <c r="O115" i="2"/>
  <c r="N116" i="2"/>
  <c r="P116" i="2" s="1"/>
  <c r="O116" i="2"/>
  <c r="N2" i="2"/>
  <c r="P2" i="2" s="1"/>
  <c r="N64" i="2"/>
  <c r="P64" i="2" s="1"/>
  <c r="O64" i="2"/>
  <c r="N63" i="2"/>
  <c r="P63" i="2"/>
  <c r="O63" i="2"/>
  <c r="N62" i="2"/>
  <c r="P62" i="2"/>
  <c r="O62" i="2"/>
  <c r="N61" i="2"/>
  <c r="P61" i="2" s="1"/>
  <c r="O61" i="2"/>
  <c r="N60" i="2"/>
  <c r="P60" i="2" s="1"/>
  <c r="O60" i="2"/>
  <c r="N59" i="2"/>
  <c r="P59" i="2"/>
  <c r="O59" i="2"/>
  <c r="N58" i="2"/>
  <c r="P58" i="2"/>
  <c r="O58" i="2"/>
  <c r="N57" i="2"/>
  <c r="P57" i="2" s="1"/>
  <c r="O57" i="2"/>
  <c r="N56" i="2"/>
  <c r="P56" i="2"/>
  <c r="O56" i="2"/>
  <c r="N55" i="2"/>
  <c r="P55" i="2" s="1"/>
  <c r="O55" i="2"/>
  <c r="N54" i="2"/>
  <c r="P54" i="2"/>
  <c r="O54" i="2"/>
  <c r="N53" i="2"/>
  <c r="P53" i="2" s="1"/>
  <c r="O53" i="2"/>
  <c r="N52" i="2"/>
  <c r="P52" i="2"/>
  <c r="O52" i="2"/>
  <c r="N51" i="2"/>
  <c r="P51" i="2" s="1"/>
  <c r="O51" i="2"/>
  <c r="N50" i="2"/>
  <c r="P50" i="2"/>
  <c r="O50" i="2"/>
  <c r="N49" i="2"/>
  <c r="P49" i="2" s="1"/>
  <c r="O49" i="2"/>
  <c r="N48" i="2"/>
  <c r="P48" i="2"/>
  <c r="O48" i="2"/>
  <c r="N47" i="2"/>
  <c r="P47" i="2" s="1"/>
  <c r="O47" i="2"/>
  <c r="N46" i="2"/>
  <c r="P46" i="2"/>
  <c r="O46" i="2"/>
  <c r="N45" i="2"/>
  <c r="P45" i="2" s="1"/>
  <c r="O45" i="2"/>
  <c r="N44" i="2"/>
  <c r="P44" i="2"/>
  <c r="O44" i="2"/>
  <c r="N43" i="2"/>
  <c r="P43" i="2" s="1"/>
  <c r="O43" i="2"/>
  <c r="N42" i="2"/>
  <c r="P42" i="2"/>
  <c r="O42" i="2"/>
  <c r="N41" i="2"/>
  <c r="P41" i="2" s="1"/>
  <c r="O41" i="2"/>
  <c r="N40" i="2"/>
  <c r="P40" i="2"/>
  <c r="O40" i="2"/>
  <c r="N39" i="2"/>
  <c r="P39" i="2" s="1"/>
  <c r="O39" i="2"/>
  <c r="N38" i="2"/>
  <c r="P38" i="2"/>
  <c r="O38" i="2"/>
  <c r="N37" i="2"/>
  <c r="P37" i="2" s="1"/>
  <c r="O37" i="2"/>
  <c r="N36" i="2"/>
  <c r="P36" i="2"/>
  <c r="O36" i="2"/>
  <c r="N35" i="2"/>
  <c r="P35" i="2" s="1"/>
  <c r="O35" i="2"/>
  <c r="N34" i="2"/>
  <c r="P34" i="2"/>
  <c r="O34" i="2"/>
  <c r="N33" i="2"/>
  <c r="P33" i="2" s="1"/>
  <c r="O33" i="2"/>
  <c r="N32" i="2"/>
  <c r="P32" i="2"/>
  <c r="O32" i="2"/>
  <c r="N31" i="2"/>
  <c r="P31" i="2" s="1"/>
  <c r="O31" i="2"/>
  <c r="N30" i="2"/>
  <c r="P30" i="2"/>
  <c r="O30" i="2"/>
  <c r="N29" i="2"/>
  <c r="P29" i="2" s="1"/>
  <c r="O29" i="2"/>
  <c r="N28" i="2"/>
  <c r="P28" i="2"/>
  <c r="O28" i="2"/>
  <c r="N27" i="2"/>
  <c r="P27" i="2" s="1"/>
  <c r="O27" i="2"/>
  <c r="N26" i="2"/>
  <c r="P26" i="2"/>
  <c r="O26" i="2"/>
  <c r="N25" i="2"/>
  <c r="P25" i="2" s="1"/>
  <c r="O25" i="2"/>
  <c r="N24" i="2"/>
  <c r="P24" i="2"/>
  <c r="O24" i="2"/>
  <c r="N23" i="2"/>
  <c r="P23" i="2" s="1"/>
  <c r="O23" i="2"/>
  <c r="N22" i="2"/>
  <c r="P22" i="2"/>
  <c r="O22" i="2"/>
  <c r="N21" i="2"/>
  <c r="P21" i="2" s="1"/>
  <c r="O21" i="2"/>
  <c r="N20" i="2"/>
  <c r="P20" i="2"/>
  <c r="O20" i="2"/>
  <c r="N19" i="2"/>
  <c r="P19" i="2" s="1"/>
  <c r="O19" i="2"/>
  <c r="N18" i="2"/>
  <c r="P18" i="2"/>
  <c r="O18" i="2"/>
  <c r="N17" i="2"/>
  <c r="P17" i="2" s="1"/>
  <c r="O17" i="2"/>
  <c r="N16" i="2"/>
  <c r="P16" i="2"/>
  <c r="O16" i="2"/>
  <c r="N15" i="2"/>
  <c r="P15" i="2" s="1"/>
  <c r="O15" i="2"/>
  <c r="N14" i="2"/>
  <c r="P14" i="2"/>
  <c r="O14" i="2"/>
  <c r="N13" i="2"/>
  <c r="P13" i="2" s="1"/>
  <c r="O13" i="2"/>
  <c r="N12" i="2"/>
  <c r="P12" i="2"/>
  <c r="O12" i="2"/>
  <c r="N11" i="2"/>
  <c r="P11" i="2" s="1"/>
  <c r="O11" i="2"/>
  <c r="N10" i="2"/>
  <c r="P10" i="2"/>
  <c r="O10" i="2"/>
  <c r="N9" i="2"/>
  <c r="P9" i="2" s="1"/>
  <c r="O9" i="2"/>
  <c r="N8" i="2"/>
  <c r="P8" i="2"/>
  <c r="O8" i="2"/>
  <c r="N7" i="2"/>
  <c r="P7" i="2" s="1"/>
  <c r="O7" i="2"/>
  <c r="N6" i="2"/>
  <c r="P6" i="2"/>
  <c r="O6" i="2"/>
  <c r="N5" i="2"/>
  <c r="P5" i="2" s="1"/>
  <c r="O5" i="2"/>
  <c r="N4" i="2"/>
  <c r="P4" i="2"/>
  <c r="O4" i="2"/>
  <c r="N3" i="2"/>
  <c r="P3" i="2" s="1"/>
  <c r="O3" i="2"/>
  <c r="O2" i="2"/>
  <c r="L63" i="1"/>
  <c r="N63" i="1" s="1"/>
  <c r="L64" i="1"/>
  <c r="N64" i="1" s="1"/>
  <c r="L59" i="1"/>
  <c r="N59" i="1" s="1"/>
  <c r="L60" i="1"/>
  <c r="N60" i="1" s="1"/>
  <c r="L61" i="1"/>
  <c r="N61" i="1" s="1"/>
  <c r="L56" i="1"/>
  <c r="N56" i="1" s="1"/>
  <c r="L57" i="1"/>
  <c r="N57" i="1" s="1"/>
  <c r="L58" i="1"/>
  <c r="N58" i="1" s="1"/>
  <c r="L53" i="1"/>
  <c r="N53" i="1" s="1"/>
  <c r="L54" i="1"/>
  <c r="N54" i="1" s="1"/>
  <c r="L55" i="1"/>
  <c r="N55" i="1" s="1"/>
  <c r="L47" i="1"/>
  <c r="N47" i="1" s="1"/>
  <c r="L50" i="1"/>
  <c r="N50" i="1" s="1"/>
  <c r="L51" i="1"/>
  <c r="N51" i="1" s="1"/>
  <c r="L52" i="1"/>
  <c r="N52" i="1" s="1"/>
  <c r="L62" i="1"/>
  <c r="N62" i="1" s="1"/>
  <c r="M63" i="1"/>
  <c r="M64" i="1"/>
  <c r="M59" i="1"/>
  <c r="M60" i="1"/>
  <c r="M61" i="1"/>
  <c r="M56" i="1"/>
  <c r="M57" i="1"/>
  <c r="M58" i="1"/>
  <c r="M53" i="1"/>
  <c r="M54" i="1"/>
  <c r="M55" i="1"/>
  <c r="M29" i="1"/>
  <c r="M30" i="1"/>
  <c r="M31" i="1"/>
  <c r="M26" i="1"/>
  <c r="M27" i="1"/>
  <c r="M28" i="1"/>
  <c r="M23" i="1"/>
  <c r="M24" i="1"/>
  <c r="M25" i="1"/>
  <c r="M20" i="1"/>
  <c r="M21" i="1"/>
  <c r="M22" i="1"/>
  <c r="M17" i="1"/>
  <c r="M18" i="1"/>
  <c r="M19" i="1"/>
  <c r="M14" i="1"/>
  <c r="M15" i="1"/>
  <c r="M16" i="1"/>
  <c r="M11" i="1"/>
  <c r="M12" i="1"/>
  <c r="M13" i="1"/>
  <c r="M8" i="1"/>
  <c r="M9" i="1"/>
  <c r="M10" i="1"/>
  <c r="M5" i="1"/>
  <c r="M6" i="1"/>
  <c r="M7" i="1"/>
  <c r="M47" i="1"/>
  <c r="M48" i="1"/>
  <c r="M49" i="1"/>
  <c r="M35" i="1"/>
  <c r="M36" i="1"/>
  <c r="M37" i="1"/>
  <c r="M50" i="1"/>
  <c r="M44" i="1"/>
  <c r="M45" i="1"/>
  <c r="M46" i="1"/>
  <c r="M41" i="1"/>
  <c r="M42" i="1"/>
  <c r="M43" i="1"/>
  <c r="M38" i="1"/>
  <c r="M39" i="1"/>
  <c r="M51" i="1"/>
  <c r="M40" i="1"/>
  <c r="M52" i="1"/>
  <c r="M32" i="1"/>
  <c r="M33" i="1"/>
  <c r="M34" i="1"/>
  <c r="M2" i="1"/>
  <c r="M3" i="1"/>
  <c r="M4" i="1"/>
  <c r="M62" i="1"/>
  <c r="C61" i="2"/>
  <c r="C60" i="2"/>
  <c r="C58" i="2"/>
  <c r="C56" i="2"/>
  <c r="C62" i="2"/>
  <c r="C59" i="2"/>
  <c r="C63" i="2"/>
  <c r="C57" i="2"/>
  <c r="C35" i="3"/>
  <c r="D35" i="3"/>
  <c r="E35" i="3"/>
  <c r="B35" i="3"/>
  <c r="A35" i="3"/>
  <c r="P56" i="1" l="1"/>
  <c r="O56" i="1"/>
  <c r="O50" i="1"/>
  <c r="P50" i="1"/>
  <c r="P53" i="1"/>
  <c r="O53" i="1"/>
  <c r="O62" i="1"/>
  <c r="P62" i="1"/>
  <c r="O47" i="1"/>
  <c r="P47" i="1"/>
  <c r="P59" i="1"/>
  <c r="O59" i="1"/>
  <c r="R11" i="4"/>
  <c r="Q11" i="4"/>
  <c r="Q14" i="4"/>
  <c r="R14" i="4"/>
  <c r="R35" i="4"/>
  <c r="Q35" i="4"/>
  <c r="Q38" i="4"/>
  <c r="R38" i="4"/>
  <c r="R64" i="4"/>
  <c r="Q64" i="4"/>
  <c r="R78" i="4"/>
  <c r="Q78" i="4"/>
  <c r="R80" i="4"/>
  <c r="Q80" i="4"/>
  <c r="R87" i="4"/>
  <c r="Q87" i="4"/>
  <c r="Q96" i="4"/>
  <c r="R96" i="4"/>
  <c r="O11" i="1"/>
  <c r="P11" i="1"/>
  <c r="O23" i="1"/>
  <c r="P23" i="1"/>
  <c r="O35" i="1"/>
  <c r="P35" i="1"/>
  <c r="R5" i="4"/>
  <c r="R29" i="4"/>
  <c r="R53" i="4"/>
  <c r="R56" i="4"/>
  <c r="Q56" i="4"/>
  <c r="Q60" i="4"/>
  <c r="R60" i="4"/>
  <c r="R66" i="4"/>
  <c r="Q66" i="4"/>
  <c r="Q68" i="4"/>
  <c r="R68" i="4"/>
  <c r="R82" i="4"/>
  <c r="Q82" i="4"/>
  <c r="Q84" i="4"/>
  <c r="R84" i="4"/>
  <c r="R93" i="4"/>
  <c r="R114" i="4"/>
  <c r="Q114" i="4"/>
  <c r="P8" i="1"/>
  <c r="O8" i="1"/>
  <c r="P20" i="1"/>
  <c r="O20" i="1"/>
  <c r="P32" i="1"/>
  <c r="O32" i="1"/>
  <c r="P44" i="1"/>
  <c r="O44" i="1"/>
  <c r="Q2" i="4"/>
  <c r="R2" i="4"/>
  <c r="Q20" i="4"/>
  <c r="R23" i="4"/>
  <c r="Q23" i="4"/>
  <c r="Q26" i="4"/>
  <c r="R26" i="4"/>
  <c r="Q44" i="4"/>
  <c r="R47" i="4"/>
  <c r="Q47" i="4"/>
  <c r="R50" i="4"/>
  <c r="Q50" i="4"/>
  <c r="R70" i="4"/>
  <c r="Q70" i="4"/>
  <c r="R72" i="4"/>
  <c r="Q72" i="4"/>
  <c r="R102" i="4"/>
  <c r="Q102" i="4"/>
  <c r="R111" i="4"/>
  <c r="Q111" i="4"/>
  <c r="P5" i="1"/>
  <c r="O5" i="1"/>
  <c r="P17" i="1"/>
  <c r="O17" i="1"/>
  <c r="P29" i="1"/>
  <c r="O29" i="1"/>
  <c r="P41" i="1"/>
  <c r="O41" i="1"/>
  <c r="R17" i="4"/>
  <c r="R41" i="4"/>
  <c r="R58" i="4"/>
  <c r="Q58" i="4"/>
  <c r="R62" i="4"/>
  <c r="Q62" i="4"/>
  <c r="R74" i="4"/>
  <c r="Q74" i="4"/>
  <c r="Q76" i="4"/>
  <c r="R76" i="4"/>
  <c r="R90" i="4"/>
  <c r="Q90" i="4"/>
  <c r="R99" i="4"/>
  <c r="Q99" i="4"/>
  <c r="Q108" i="4"/>
  <c r="R108" i="4"/>
  <c r="P2" i="1"/>
  <c r="O2" i="1"/>
  <c r="O14" i="1"/>
  <c r="P14" i="1"/>
  <c r="O26" i="1"/>
  <c r="P26" i="1"/>
  <c r="O38" i="1"/>
  <c r="P38" i="1"/>
  <c r="Q5" i="4"/>
  <c r="Q29" i="4"/>
  <c r="R44" i="4"/>
  <c r="Q53" i="4"/>
  <c r="Q93" i="4"/>
  <c r="Q105" i="4"/>
  <c r="R8" i="4"/>
  <c r="Q17" i="4"/>
  <c r="R32" i="4"/>
  <c r="R20" i="4"/>
  <c r="Q41" i="4"/>
</calcChain>
</file>

<file path=xl/sharedStrings.xml><?xml version="1.0" encoding="utf-8"?>
<sst xmlns="http://schemas.openxmlformats.org/spreadsheetml/2006/main" count="1296" uniqueCount="278">
  <si>
    <t>12/27/2014 2037</t>
  </si>
  <si>
    <t>12/27/14 1108</t>
  </si>
  <si>
    <t>12/27/2014 2038</t>
  </si>
  <si>
    <t>V4</t>
    <phoneticPr fontId="2" type="noConversion"/>
  </si>
  <si>
    <t>T4</t>
    <phoneticPr fontId="2" type="noConversion"/>
  </si>
  <si>
    <t>WX10</t>
  </si>
  <si>
    <t>WX10</t>
    <phoneticPr fontId="2" type="noConversion"/>
  </si>
  <si>
    <t>Q4</t>
    <phoneticPr fontId="2" type="noConversion"/>
  </si>
  <si>
    <t>Q2</t>
    <phoneticPr fontId="2" type="noConversion"/>
  </si>
  <si>
    <t>Q3</t>
    <phoneticPr fontId="2" type="noConversion"/>
  </si>
  <si>
    <t>V4</t>
    <phoneticPr fontId="2" type="noConversion"/>
  </si>
  <si>
    <t>V2</t>
    <phoneticPr fontId="2" type="noConversion"/>
  </si>
  <si>
    <t>T2</t>
    <phoneticPr fontId="2" type="noConversion"/>
  </si>
  <si>
    <t>T4</t>
    <phoneticPr fontId="2" type="noConversion"/>
  </si>
  <si>
    <t>T3</t>
    <phoneticPr fontId="2" type="noConversion"/>
  </si>
  <si>
    <t>V3</t>
    <phoneticPr fontId="2" type="noConversion"/>
  </si>
  <si>
    <t>WX8</t>
    <phoneticPr fontId="2" type="noConversion"/>
  </si>
  <si>
    <t>Q2</t>
    <phoneticPr fontId="2" type="noConversion"/>
  </si>
  <si>
    <t>Q3</t>
    <phoneticPr fontId="2" type="noConversion"/>
  </si>
  <si>
    <t>T2</t>
    <phoneticPr fontId="2" type="noConversion"/>
  </si>
  <si>
    <t>T3</t>
    <phoneticPr fontId="2" type="noConversion"/>
  </si>
  <si>
    <t>12/18 9AM</t>
    <phoneticPr fontId="2" type="noConversion"/>
  </si>
  <si>
    <t>12/22 9AM</t>
    <phoneticPr fontId="2" type="noConversion"/>
  </si>
  <si>
    <t>12/22 9AM</t>
    <phoneticPr fontId="2" type="noConversion"/>
  </si>
  <si>
    <t>12/19 9AM</t>
    <phoneticPr fontId="2" type="noConversion"/>
  </si>
  <si>
    <t>12/17 9AM</t>
    <phoneticPr fontId="2" type="noConversion"/>
  </si>
  <si>
    <t>12/19 9AM REREAD</t>
    <phoneticPr fontId="2" type="noConversion"/>
  </si>
  <si>
    <t>12/20 9AM</t>
    <phoneticPr fontId="2" type="noConversion"/>
  </si>
  <si>
    <t>12/17 9AM</t>
    <phoneticPr fontId="2" type="noConversion"/>
  </si>
  <si>
    <t>12/20 9AM</t>
    <phoneticPr fontId="2" type="noConversion"/>
  </si>
  <si>
    <t>12/17 9AM</t>
    <phoneticPr fontId="2" type="noConversion"/>
  </si>
  <si>
    <t>12/23/14 2100</t>
  </si>
  <si>
    <t>12/23/14 2100</t>
    <phoneticPr fontId="2" type="noConversion"/>
  </si>
  <si>
    <t>12/23/14 900</t>
  </si>
  <si>
    <t>12/23/14 900</t>
    <phoneticPr fontId="2" type="noConversion"/>
  </si>
  <si>
    <t>12/24 9AM</t>
    <phoneticPr fontId="2" type="noConversion"/>
  </si>
  <si>
    <t>12/25/14 745</t>
    <phoneticPr fontId="2" type="noConversion"/>
  </si>
  <si>
    <t>12/25/14 1845</t>
    <phoneticPr fontId="2" type="noConversion"/>
  </si>
  <si>
    <t>SAMPLE</t>
    <phoneticPr fontId="2" type="noConversion"/>
  </si>
  <si>
    <t>BLANK PRE ACID</t>
    <phoneticPr fontId="2" type="noConversion"/>
  </si>
  <si>
    <t>BLANK POST ACID</t>
    <phoneticPr fontId="2" type="noConversion"/>
  </si>
  <si>
    <t>SOLID STANDARD</t>
    <phoneticPr fontId="2" type="noConversion"/>
  </si>
  <si>
    <t>DATE TIME EXTRACTED</t>
    <phoneticPr fontId="2" type="noConversion"/>
  </si>
  <si>
    <t>DATE TIME READ</t>
    <phoneticPr fontId="2" type="noConversion"/>
  </si>
  <si>
    <t>PRE-ACID</t>
    <phoneticPr fontId="2" type="noConversion"/>
  </si>
  <si>
    <t>POST-ACID</t>
    <phoneticPr fontId="2" type="noConversion"/>
  </si>
  <si>
    <t>12/12 9AM</t>
    <phoneticPr fontId="2" type="noConversion"/>
  </si>
  <si>
    <t>12/9 9AM</t>
    <phoneticPr fontId="2" type="noConversion"/>
  </si>
  <si>
    <t>12/9 1PM</t>
    <phoneticPr fontId="2" type="noConversion"/>
  </si>
  <si>
    <t>12/11 9AM</t>
    <phoneticPr fontId="2" type="noConversion"/>
  </si>
  <si>
    <t>12/10 9AM</t>
    <phoneticPr fontId="2" type="noConversion"/>
  </si>
  <si>
    <t>12/14 9AM</t>
    <phoneticPr fontId="2" type="noConversion"/>
  </si>
  <si>
    <t>12/7 9AM</t>
    <phoneticPr fontId="2" type="noConversion"/>
  </si>
  <si>
    <t>12/9 5AM</t>
    <phoneticPr fontId="2" type="noConversion"/>
  </si>
  <si>
    <t>12/8 5PM</t>
    <phoneticPr fontId="2" type="noConversion"/>
  </si>
  <si>
    <t>12/9 1AM</t>
    <phoneticPr fontId="2" type="noConversion"/>
  </si>
  <si>
    <t>12/8 9AM</t>
    <phoneticPr fontId="2" type="noConversion"/>
  </si>
  <si>
    <t>12/8 1PM</t>
    <phoneticPr fontId="2" type="noConversion"/>
  </si>
  <si>
    <t>12/8 9PM</t>
    <phoneticPr fontId="2" type="noConversion"/>
  </si>
  <si>
    <t>12/15/14 1800</t>
  </si>
  <si>
    <t>12/14/14 2000</t>
  </si>
  <si>
    <t>WX13</t>
  </si>
  <si>
    <t>WX13</t>
    <phoneticPr fontId="2" type="noConversion"/>
  </si>
  <si>
    <t>J3</t>
    <phoneticPr fontId="2" type="noConversion"/>
  </si>
  <si>
    <t>G2</t>
    <phoneticPr fontId="2" type="noConversion"/>
  </si>
  <si>
    <t>F1</t>
    <phoneticPr fontId="2" type="noConversion"/>
  </si>
  <si>
    <t>J1</t>
    <phoneticPr fontId="2" type="noConversion"/>
  </si>
  <si>
    <t>F3</t>
    <phoneticPr fontId="2" type="noConversion"/>
  </si>
  <si>
    <t>J2</t>
    <phoneticPr fontId="2" type="noConversion"/>
  </si>
  <si>
    <t>F2</t>
    <phoneticPr fontId="2" type="noConversion"/>
  </si>
  <si>
    <t>G1</t>
    <phoneticPr fontId="2" type="noConversion"/>
  </si>
  <si>
    <t>G3</t>
    <phoneticPr fontId="2" type="noConversion"/>
  </si>
  <si>
    <t>12/27/14 1100</t>
    <phoneticPr fontId="2" type="noConversion"/>
  </si>
  <si>
    <t>12/27/2014 2030</t>
    <phoneticPr fontId="2" type="noConversion"/>
  </si>
  <si>
    <t>12/27/14 1101</t>
  </si>
  <si>
    <t>12/27/2014 2031</t>
  </si>
  <si>
    <t>12/27/14 1102</t>
  </si>
  <si>
    <t>12/27/2014 2032</t>
  </si>
  <si>
    <t>12/27/14 1103</t>
  </si>
  <si>
    <t>12/27/2014 2033</t>
  </si>
  <si>
    <t>12/27/14 1104</t>
  </si>
  <si>
    <t>12/27/2014 2034</t>
  </si>
  <si>
    <t>12/27/14 1105</t>
  </si>
  <si>
    <t>12/27/2014 2035</t>
  </si>
  <si>
    <t>12/27/14 1106</t>
  </si>
  <si>
    <t>12/27/2014 2036</t>
  </si>
  <si>
    <t>12/27/14 1107</t>
  </si>
  <si>
    <t>12/25/14 1845</t>
    <phoneticPr fontId="2" type="noConversion"/>
  </si>
  <si>
    <t>WX16</t>
    <phoneticPr fontId="2" type="noConversion"/>
  </si>
  <si>
    <t>12/14/14 2000</t>
    <phoneticPr fontId="2" type="noConversion"/>
  </si>
  <si>
    <t>12/15/14 1800</t>
    <phoneticPr fontId="2" type="noConversion"/>
  </si>
  <si>
    <t>WX5</t>
  </si>
  <si>
    <t>WX5</t>
    <phoneticPr fontId="2" type="noConversion"/>
  </si>
  <si>
    <t>J2</t>
    <phoneticPr fontId="2" type="noConversion"/>
  </si>
  <si>
    <t>G2</t>
    <phoneticPr fontId="2" type="noConversion"/>
  </si>
  <si>
    <t>J3</t>
    <phoneticPr fontId="2" type="noConversion"/>
  </si>
  <si>
    <t>F1</t>
    <phoneticPr fontId="2" type="noConversion"/>
  </si>
  <si>
    <t>WX7</t>
  </si>
  <si>
    <t>G1</t>
    <phoneticPr fontId="2" type="noConversion"/>
  </si>
  <si>
    <t>G3</t>
    <phoneticPr fontId="2" type="noConversion"/>
  </si>
  <si>
    <t>F3</t>
    <phoneticPr fontId="2" type="noConversion"/>
  </si>
  <si>
    <t>F2</t>
    <phoneticPr fontId="2" type="noConversion"/>
  </si>
  <si>
    <t>J1</t>
    <phoneticPr fontId="2" type="noConversion"/>
  </si>
  <si>
    <t>WX4</t>
  </si>
  <si>
    <t>WX4</t>
    <phoneticPr fontId="2" type="noConversion"/>
  </si>
  <si>
    <t>R1</t>
    <phoneticPr fontId="2" type="noConversion"/>
  </si>
  <si>
    <t>Q1</t>
    <phoneticPr fontId="2" type="noConversion"/>
  </si>
  <si>
    <t>V2</t>
    <phoneticPr fontId="2" type="noConversion"/>
  </si>
  <si>
    <t>S2</t>
    <phoneticPr fontId="2" type="noConversion"/>
  </si>
  <si>
    <t>T4</t>
    <phoneticPr fontId="2" type="noConversion"/>
  </si>
  <si>
    <t>R4</t>
    <phoneticPr fontId="2" type="noConversion"/>
  </si>
  <si>
    <t>S1</t>
    <phoneticPr fontId="2" type="noConversion"/>
  </si>
  <si>
    <t>S3</t>
    <phoneticPr fontId="2" type="noConversion"/>
  </si>
  <si>
    <t>S4</t>
    <phoneticPr fontId="2" type="noConversion"/>
  </si>
  <si>
    <t>R2</t>
    <phoneticPr fontId="2" type="noConversion"/>
  </si>
  <si>
    <t>Q4</t>
    <phoneticPr fontId="2" type="noConversion"/>
  </si>
  <si>
    <t>R3</t>
    <phoneticPr fontId="2" type="noConversion"/>
  </si>
  <si>
    <t>FCM</t>
    <phoneticPr fontId="2" type="noConversion"/>
  </si>
  <si>
    <t>POP</t>
    <phoneticPr fontId="2" type="noConversion"/>
  </si>
  <si>
    <t>BSI</t>
    <phoneticPr fontId="2" type="noConversion"/>
  </si>
  <si>
    <t>KRILL</t>
    <phoneticPr fontId="2" type="noConversion"/>
  </si>
  <si>
    <t>T3</t>
    <phoneticPr fontId="2" type="noConversion"/>
  </si>
  <si>
    <t>T2</t>
    <phoneticPr fontId="2" type="noConversion"/>
  </si>
  <si>
    <t>V4</t>
    <phoneticPr fontId="2" type="noConversion"/>
  </si>
  <si>
    <t>V1</t>
    <phoneticPr fontId="2" type="noConversion"/>
  </si>
  <si>
    <t>Q2</t>
    <phoneticPr fontId="2" type="noConversion"/>
  </si>
  <si>
    <t>V3</t>
    <phoneticPr fontId="2" type="noConversion"/>
  </si>
  <si>
    <t>Q3</t>
    <phoneticPr fontId="2" type="noConversion"/>
  </si>
  <si>
    <t>T1</t>
    <phoneticPr fontId="2" type="noConversion"/>
  </si>
  <si>
    <t>WX14</t>
  </si>
  <si>
    <t>WX14</t>
    <phoneticPr fontId="2" type="noConversion"/>
  </si>
  <si>
    <t>V2</t>
    <phoneticPr fontId="2" type="noConversion"/>
  </si>
  <si>
    <t>T2</t>
    <phoneticPr fontId="2" type="noConversion"/>
  </si>
  <si>
    <t>Q4</t>
    <phoneticPr fontId="2" type="noConversion"/>
  </si>
  <si>
    <t>T4</t>
    <phoneticPr fontId="2" type="noConversion"/>
  </si>
  <si>
    <t>V3</t>
    <phoneticPr fontId="2" type="noConversion"/>
  </si>
  <si>
    <t>T3</t>
    <phoneticPr fontId="2" type="noConversion"/>
  </si>
  <si>
    <t>WX14</t>
    <phoneticPr fontId="2" type="noConversion"/>
  </si>
  <si>
    <t>WX16</t>
  </si>
  <si>
    <t>WX16</t>
    <phoneticPr fontId="2" type="noConversion"/>
  </si>
  <si>
    <t>V3</t>
    <phoneticPr fontId="2" type="noConversion"/>
  </si>
  <si>
    <t>V4</t>
    <phoneticPr fontId="2" type="noConversion"/>
  </si>
  <si>
    <t>Q4</t>
    <phoneticPr fontId="2" type="noConversion"/>
  </si>
  <si>
    <t>T2</t>
    <phoneticPr fontId="2" type="noConversion"/>
  </si>
  <si>
    <t>WX7</t>
    <phoneticPr fontId="2" type="noConversion"/>
  </si>
  <si>
    <t>B2</t>
    <phoneticPr fontId="2" type="noConversion"/>
  </si>
  <si>
    <t>D2</t>
    <phoneticPr fontId="2" type="noConversion"/>
  </si>
  <si>
    <t>E3</t>
    <phoneticPr fontId="2" type="noConversion"/>
  </si>
  <si>
    <t>A1</t>
    <phoneticPr fontId="2" type="noConversion"/>
  </si>
  <si>
    <t>C3</t>
    <phoneticPr fontId="2" type="noConversion"/>
  </si>
  <si>
    <t>B3</t>
    <phoneticPr fontId="2" type="noConversion"/>
  </si>
  <si>
    <t>C1</t>
    <phoneticPr fontId="2" type="noConversion"/>
  </si>
  <si>
    <t>B1</t>
    <phoneticPr fontId="2" type="noConversion"/>
  </si>
  <si>
    <t>C2</t>
    <phoneticPr fontId="2" type="noConversion"/>
  </si>
  <si>
    <t>A3</t>
    <phoneticPr fontId="2" type="noConversion"/>
  </si>
  <si>
    <t>E2</t>
    <phoneticPr fontId="2" type="noConversion"/>
  </si>
  <si>
    <t>E1</t>
    <phoneticPr fontId="2" type="noConversion"/>
  </si>
  <si>
    <t>D3</t>
    <phoneticPr fontId="2" type="noConversion"/>
  </si>
  <si>
    <t>D1</t>
    <phoneticPr fontId="2" type="noConversion"/>
  </si>
  <si>
    <t>A2</t>
    <phoneticPr fontId="2" type="noConversion"/>
  </si>
  <si>
    <t>12/25/14 745</t>
    <phoneticPr fontId="2" type="noConversion"/>
  </si>
  <si>
    <t>VOLUME EXTRACTED (ML)</t>
    <phoneticPr fontId="2" type="noConversion"/>
  </si>
  <si>
    <t>VOLUME RUN (ML)</t>
    <phoneticPr fontId="2" type="noConversion"/>
  </si>
  <si>
    <t>VOLUME FILTERED (ML)</t>
    <phoneticPr fontId="2" type="noConversion"/>
  </si>
  <si>
    <t>WX1</t>
  </si>
  <si>
    <t>WX1</t>
    <phoneticPr fontId="2" type="noConversion"/>
  </si>
  <si>
    <t>WX3 T=0 12/9</t>
    <phoneticPr fontId="2" type="noConversion"/>
  </si>
  <si>
    <t>A3</t>
    <phoneticPr fontId="2" type="noConversion"/>
  </si>
  <si>
    <t>A2</t>
    <phoneticPr fontId="2" type="noConversion"/>
  </si>
  <si>
    <t>EXPERIMENT</t>
    <phoneticPr fontId="2" type="noConversion"/>
  </si>
  <si>
    <t>BOTTLE</t>
    <phoneticPr fontId="2" type="noConversion"/>
  </si>
  <si>
    <t>TIME</t>
    <phoneticPr fontId="2" type="noConversion"/>
  </si>
  <si>
    <t>A1</t>
    <phoneticPr fontId="2" type="noConversion"/>
  </si>
  <si>
    <t>B3</t>
    <phoneticPr fontId="2" type="noConversion"/>
  </si>
  <si>
    <t>B2</t>
    <phoneticPr fontId="2" type="noConversion"/>
  </si>
  <si>
    <t>B1</t>
    <phoneticPr fontId="2" type="noConversion"/>
  </si>
  <si>
    <t>E3</t>
    <phoneticPr fontId="2" type="noConversion"/>
  </si>
  <si>
    <t>E2</t>
    <phoneticPr fontId="2" type="noConversion"/>
  </si>
  <si>
    <t>E1</t>
    <phoneticPr fontId="2" type="noConversion"/>
  </si>
  <si>
    <t>WX2</t>
  </si>
  <si>
    <t>WX2</t>
    <phoneticPr fontId="2" type="noConversion"/>
  </si>
  <si>
    <t>F3</t>
    <phoneticPr fontId="2" type="noConversion"/>
  </si>
  <si>
    <t>F2</t>
    <phoneticPr fontId="2" type="noConversion"/>
  </si>
  <si>
    <t>G3</t>
    <phoneticPr fontId="2" type="noConversion"/>
  </si>
  <si>
    <t>F1</t>
    <phoneticPr fontId="2" type="noConversion"/>
  </si>
  <si>
    <t>J3</t>
    <phoneticPr fontId="2" type="noConversion"/>
  </si>
  <si>
    <t>J2</t>
    <phoneticPr fontId="2" type="noConversion"/>
  </si>
  <si>
    <t>J1</t>
    <phoneticPr fontId="2" type="noConversion"/>
  </si>
  <si>
    <t>G1</t>
    <phoneticPr fontId="2" type="noConversion"/>
  </si>
  <si>
    <t>G2</t>
    <phoneticPr fontId="2" type="noConversion"/>
  </si>
  <si>
    <t>WX3</t>
    <phoneticPr fontId="2" type="noConversion"/>
  </si>
  <si>
    <t>HH2</t>
    <phoneticPr fontId="2" type="noConversion"/>
  </si>
  <si>
    <t>LL2</t>
    <phoneticPr fontId="2" type="noConversion"/>
  </si>
  <si>
    <t>HL2</t>
    <phoneticPr fontId="2" type="noConversion"/>
  </si>
  <si>
    <t>LL1</t>
    <phoneticPr fontId="2" type="noConversion"/>
  </si>
  <si>
    <t>HH1</t>
    <phoneticPr fontId="2" type="noConversion"/>
  </si>
  <si>
    <t>HL1</t>
    <phoneticPr fontId="2" type="noConversion"/>
  </si>
  <si>
    <t>LH1</t>
    <phoneticPr fontId="2" type="noConversion"/>
  </si>
  <si>
    <t>LH2</t>
    <phoneticPr fontId="2" type="noConversion"/>
  </si>
  <si>
    <t>WX8</t>
    <phoneticPr fontId="2" type="noConversion"/>
  </si>
  <si>
    <t>PRE-ACID (BLANK CORR)</t>
  </si>
  <si>
    <t>POST-ACID (BLANK CORR)</t>
  </si>
  <si>
    <t>RFU / ML</t>
  </si>
  <si>
    <t>AVG RFU/ML</t>
  </si>
  <si>
    <t>STD RFU/ML</t>
  </si>
  <si>
    <t>SAMPLE</t>
  </si>
  <si>
    <t>WX1_A1A2A3</t>
  </si>
  <si>
    <t>WX1_B1B2B3</t>
  </si>
  <si>
    <t>WX1_E1E2E3</t>
  </si>
  <si>
    <t>WX10_Q2Q3Q4</t>
  </si>
  <si>
    <t>WX10_T2T3T4</t>
  </si>
  <si>
    <t>WX10_V2V3V4</t>
  </si>
  <si>
    <t>WX13_F1F2F3</t>
  </si>
  <si>
    <t>WX13_G1G2G3</t>
  </si>
  <si>
    <t>WX13_J1J2J3</t>
  </si>
  <si>
    <t>WX14_Q2Q3Q4</t>
  </si>
  <si>
    <t>WX14_T2T3T4</t>
  </si>
  <si>
    <t>WX14_V2V3V4</t>
  </si>
  <si>
    <t>WX16_Q2Q3Q4</t>
  </si>
  <si>
    <t>WX16_T2T3T4</t>
  </si>
  <si>
    <t>WX16_V2V3V4</t>
  </si>
  <si>
    <t>WX2_F1F2F3</t>
  </si>
  <si>
    <t>WX2_G1G2G3</t>
  </si>
  <si>
    <t>WX2_J1J2J3</t>
  </si>
  <si>
    <t>WX3_HH1HH2</t>
  </si>
  <si>
    <t>WX3_HL1HL2</t>
  </si>
  <si>
    <t>WX3_LH1LH2</t>
  </si>
  <si>
    <t>WX3_LL1LL2</t>
  </si>
  <si>
    <t>WX4_Q1Q2</t>
  </si>
  <si>
    <t>WX4_Q3Q4</t>
  </si>
  <si>
    <t>WX4_R1R2</t>
  </si>
  <si>
    <t>WX4_R3R4</t>
  </si>
  <si>
    <t>WX4_S1S2</t>
  </si>
  <si>
    <t>WX4_S3S4</t>
  </si>
  <si>
    <t>WX4_T1T2</t>
  </si>
  <si>
    <t>WX4_T3T4</t>
  </si>
  <si>
    <t>WX4_V1V2</t>
  </si>
  <si>
    <t>WX4_V3V4</t>
  </si>
  <si>
    <t>WX5_F1F2F3</t>
  </si>
  <si>
    <t>WX5_G1G2G3</t>
  </si>
  <si>
    <t>WX5_J1J2J3</t>
  </si>
  <si>
    <t>WX7_A1A2A3</t>
  </si>
  <si>
    <t>WX7_B1B2B3</t>
  </si>
  <si>
    <t>WX7_C1C2C3</t>
  </si>
  <si>
    <t>WX7_D1D2D3</t>
  </si>
  <si>
    <t>WX7_E1E2E3</t>
  </si>
  <si>
    <t>WX8_Q2Q3Q4</t>
  </si>
  <si>
    <t>WX8_T2T3T4</t>
  </si>
  <si>
    <t>WX8_V2V3V4</t>
  </si>
  <si>
    <t>J1</t>
  </si>
  <si>
    <t>WX3</t>
  </si>
  <si>
    <t>WX8</t>
  </si>
  <si>
    <t>A1</t>
  </si>
  <si>
    <t>B1</t>
  </si>
  <si>
    <t>E1</t>
  </si>
  <si>
    <t>Q2</t>
  </si>
  <si>
    <t>T2</t>
  </si>
  <si>
    <t>V2</t>
  </si>
  <si>
    <t>F1</t>
  </si>
  <si>
    <t>G1</t>
  </si>
  <si>
    <t>HH1</t>
  </si>
  <si>
    <t>HL1</t>
  </si>
  <si>
    <t>LH1</t>
  </si>
  <si>
    <t>LL1</t>
  </si>
  <si>
    <t>Q1</t>
  </si>
  <si>
    <t>Q3</t>
  </si>
  <si>
    <t>R1</t>
  </si>
  <si>
    <t>R3</t>
  </si>
  <si>
    <t>S1</t>
  </si>
  <si>
    <t>S3</t>
  </si>
  <si>
    <t>T1</t>
  </si>
  <si>
    <t>T3</t>
  </si>
  <si>
    <t>V1</t>
  </si>
  <si>
    <t>V3</t>
  </si>
  <si>
    <t>C1</t>
  </si>
  <si>
    <t>D1</t>
  </si>
  <si>
    <t>AVERAGE RFU/ML</t>
  </si>
  <si>
    <t>STDEV RFU/ML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</si>
</sst>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  <font>
      <b/>
      <sz val="12"/>
      <name val="Calibri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5" fillId="3" borderId="1" xfId="2" applyBorder="1"/>
    <xf numFmtId="0" fontId="8" fillId="3" borderId="1" xfId="2" applyFont="1" applyBorder="1"/>
    <xf numFmtId="0" fontId="4" fillId="2" borderId="1" xfId="1" applyBorder="1"/>
    <xf numFmtId="0" fontId="9" fillId="2" borderId="1" xfId="1" applyFont="1" applyBorder="1"/>
    <xf numFmtId="0" fontId="10" fillId="2" borderId="1" xfId="1" applyFont="1" applyBorder="1"/>
    <xf numFmtId="0" fontId="10" fillId="3" borderId="1" xfId="2" applyFont="1" applyBorder="1"/>
    <xf numFmtId="16" fontId="11" fillId="2" borderId="1" xfId="1" applyNumberFormat="1" applyFont="1" applyBorder="1"/>
    <xf numFmtId="0" fontId="11" fillId="2" borderId="1" xfId="1" applyFont="1" applyBorder="1"/>
    <xf numFmtId="0" fontId="11" fillId="3" borderId="1" xfId="2" applyFont="1" applyBorder="1"/>
    <xf numFmtId="0" fontId="3" fillId="0" borderId="1" xfId="0" applyFont="1" applyBorder="1"/>
    <xf numFmtId="14" fontId="4" fillId="2" borderId="1" xfId="1" applyNumberFormat="1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Plots!$X$2</c:f>
              <c:strCache>
                <c:ptCount val="1"/>
                <c:pt idx="0">
                  <c:v>WX1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 cmpd="sng">
              <a:noFill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Plots!$V$2:$V$4</c:f>
                <c:numCache>
                  <c:formatCode>General</c:formatCode>
                  <c:ptCount val="3"/>
                  <c:pt idx="0">
                    <c:v>2.1844583615471675</c:v>
                  </c:pt>
                  <c:pt idx="1">
                    <c:v>0.8459055798373728</c:v>
                  </c:pt>
                  <c:pt idx="2">
                    <c:v>0.41545406886120828</c:v>
                  </c:pt>
                </c:numCache>
              </c:numRef>
            </c:plus>
            <c:minus>
              <c:numRef>
                <c:f>Plots!$V$2:$V$4</c:f>
                <c:numCache>
                  <c:formatCode>General</c:formatCode>
                  <c:ptCount val="3"/>
                  <c:pt idx="0">
                    <c:v>2.1844583615471675</c:v>
                  </c:pt>
                  <c:pt idx="1">
                    <c:v>0.8459055798373728</c:v>
                  </c:pt>
                  <c:pt idx="2">
                    <c:v>0.41545406886120828</c:v>
                  </c:pt>
                </c:numCache>
              </c:numRef>
            </c:minus>
            <c:spPr>
              <a:ln w="12700" cmpd="sng"/>
            </c:spPr>
          </c:errBars>
          <c:cat>
            <c:strRef>
              <c:f>Plots!$Y$2:$Y$4</c:f>
              <c:strCache>
                <c:ptCount val="3"/>
                <c:pt idx="0">
                  <c:v>A1</c:v>
                </c:pt>
                <c:pt idx="1">
                  <c:v>B1</c:v>
                </c:pt>
                <c:pt idx="2">
                  <c:v>E1</c:v>
                </c:pt>
              </c:strCache>
            </c:strRef>
          </c:cat>
          <c:val>
            <c:numRef>
              <c:f>Plots!$U$2:$U$4</c:f>
              <c:numCache>
                <c:formatCode>General</c:formatCode>
                <c:ptCount val="3"/>
                <c:pt idx="0">
                  <c:v>22.118733333333335</c:v>
                </c:pt>
                <c:pt idx="1">
                  <c:v>20.5656</c:v>
                </c:pt>
                <c:pt idx="2">
                  <c:v>19.344366666666662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484A-B89E-4876A34F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765624"/>
        <c:axId val="-2054685016"/>
      </c:barChart>
      <c:catAx>
        <c:axId val="-205476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4685016"/>
        <c:crosses val="autoZero"/>
        <c:auto val="1"/>
        <c:lblAlgn val="ctr"/>
        <c:lblOffset val="100"/>
        <c:noMultiLvlLbl val="0"/>
      </c:catAx>
      <c:valAx>
        <c:axId val="-2054685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476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Plots!$X$11</c:f>
              <c:strCache>
                <c:ptCount val="1"/>
                <c:pt idx="0">
                  <c:v>WX14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Plots!$V$11:$V$13</c:f>
                <c:numCache>
                  <c:formatCode>General</c:formatCode>
                  <c:ptCount val="3"/>
                  <c:pt idx="0">
                    <c:v>0.32798628020086484</c:v>
                  </c:pt>
                  <c:pt idx="1">
                    <c:v>1.8057898779573813</c:v>
                  </c:pt>
                  <c:pt idx="2">
                    <c:v>0.14283586151010308</c:v>
                  </c:pt>
                </c:numCache>
              </c:numRef>
            </c:plus>
            <c:minus>
              <c:numRef>
                <c:f>Plots!$V$11:$V$13</c:f>
                <c:numCache>
                  <c:formatCode>General</c:formatCode>
                  <c:ptCount val="3"/>
                  <c:pt idx="0">
                    <c:v>0.32798628020086484</c:v>
                  </c:pt>
                  <c:pt idx="1">
                    <c:v>1.8057898779573813</c:v>
                  </c:pt>
                  <c:pt idx="2">
                    <c:v>0.14283586151010308</c:v>
                  </c:pt>
                </c:numCache>
              </c:numRef>
            </c:minus>
          </c:errBars>
          <c:cat>
            <c:strRef>
              <c:f>Plots!$Y$11:$Y$13</c:f>
              <c:strCache>
                <c:ptCount val="3"/>
                <c:pt idx="0">
                  <c:v>Q2</c:v>
                </c:pt>
                <c:pt idx="1">
                  <c:v>T2</c:v>
                </c:pt>
                <c:pt idx="2">
                  <c:v>V2</c:v>
                </c:pt>
              </c:strCache>
            </c:strRef>
          </c:cat>
          <c:val>
            <c:numRef>
              <c:f>Plots!$U$11:$U$13</c:f>
              <c:numCache>
                <c:formatCode>General</c:formatCode>
                <c:ptCount val="3"/>
                <c:pt idx="0">
                  <c:v>3.2939750000000001</c:v>
                </c:pt>
                <c:pt idx="1">
                  <c:v>5.004808333333334</c:v>
                </c:pt>
                <c:pt idx="2">
                  <c:v>3.5298083333333334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C45-9EBA-DA83BCEA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37256"/>
        <c:axId val="-2145218056"/>
      </c:barChart>
      <c:catAx>
        <c:axId val="-214523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5218056"/>
        <c:crosses val="autoZero"/>
        <c:auto val="1"/>
        <c:lblAlgn val="ctr"/>
        <c:lblOffset val="100"/>
        <c:noMultiLvlLbl val="0"/>
      </c:catAx>
      <c:valAx>
        <c:axId val="-2145218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23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Plots!$X$14</c:f>
              <c:strCache>
                <c:ptCount val="1"/>
                <c:pt idx="0">
                  <c:v>WX16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Plots!$V$14:$V$16</c:f>
                <c:numCache>
                  <c:formatCode>General</c:formatCode>
                  <c:ptCount val="3"/>
                  <c:pt idx="0">
                    <c:v>3.2869831659644153</c:v>
                  </c:pt>
                  <c:pt idx="1">
                    <c:v>1.2648352988960014</c:v>
                  </c:pt>
                  <c:pt idx="2">
                    <c:v>1.7235501153143187</c:v>
                  </c:pt>
                </c:numCache>
              </c:numRef>
            </c:plus>
            <c:minus>
              <c:numRef>
                <c:f>Plots!$V$14:$V$16</c:f>
                <c:numCache>
                  <c:formatCode>General</c:formatCode>
                  <c:ptCount val="3"/>
                  <c:pt idx="0">
                    <c:v>3.2869831659644153</c:v>
                  </c:pt>
                  <c:pt idx="1">
                    <c:v>1.2648352988960014</c:v>
                  </c:pt>
                  <c:pt idx="2">
                    <c:v>1.7235501153143187</c:v>
                  </c:pt>
                </c:numCache>
              </c:numRef>
            </c:minus>
          </c:errBars>
          <c:cat>
            <c:strRef>
              <c:f>Plots!$Y$14:$Y$16</c:f>
              <c:strCache>
                <c:ptCount val="3"/>
                <c:pt idx="0">
                  <c:v>Q2</c:v>
                </c:pt>
                <c:pt idx="1">
                  <c:v>T2</c:v>
                </c:pt>
                <c:pt idx="2">
                  <c:v>V2</c:v>
                </c:pt>
              </c:strCache>
            </c:strRef>
          </c:cat>
          <c:val>
            <c:numRef>
              <c:f>Plots!$U$14:$U$16</c:f>
              <c:numCache>
                <c:formatCode>General</c:formatCode>
                <c:ptCount val="3"/>
                <c:pt idx="0">
                  <c:v>22.951283333333336</c:v>
                </c:pt>
                <c:pt idx="1">
                  <c:v>22.129616666666667</c:v>
                </c:pt>
                <c:pt idx="2">
                  <c:v>21.652950000000001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6-5C4D-A894-6ACC6ACE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556792"/>
        <c:axId val="-2052446248"/>
      </c:barChart>
      <c:catAx>
        <c:axId val="-205255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2446248"/>
        <c:crosses val="autoZero"/>
        <c:auto val="1"/>
        <c:lblAlgn val="ctr"/>
        <c:lblOffset val="100"/>
        <c:noMultiLvlLbl val="0"/>
      </c:catAx>
      <c:valAx>
        <c:axId val="-2052446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55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Plots!$X$5</c:f>
              <c:strCache>
                <c:ptCount val="1"/>
                <c:pt idx="0">
                  <c:v>WX10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Plots!$V$5:$V$7</c:f>
                <c:numCache>
                  <c:formatCode>General</c:formatCode>
                  <c:ptCount val="3"/>
                  <c:pt idx="0">
                    <c:v>2.2562302630715436</c:v>
                  </c:pt>
                  <c:pt idx="1">
                    <c:v>0.93291210732844543</c:v>
                  </c:pt>
                  <c:pt idx="2">
                    <c:v>2.4226087866870687</c:v>
                  </c:pt>
                </c:numCache>
              </c:numRef>
            </c:plus>
            <c:minus>
              <c:numRef>
                <c:f>Plots!$V$5:$V$7</c:f>
                <c:numCache>
                  <c:formatCode>General</c:formatCode>
                  <c:ptCount val="3"/>
                  <c:pt idx="0">
                    <c:v>2.2562302630715436</c:v>
                  </c:pt>
                  <c:pt idx="1">
                    <c:v>0.93291210732844543</c:v>
                  </c:pt>
                  <c:pt idx="2">
                    <c:v>2.4226087866870687</c:v>
                  </c:pt>
                </c:numCache>
              </c:numRef>
            </c:minus>
          </c:errBars>
          <c:cat>
            <c:strRef>
              <c:f>Plots!$Y$5:$Y$7</c:f>
              <c:strCache>
                <c:ptCount val="3"/>
                <c:pt idx="0">
                  <c:v>Q2</c:v>
                </c:pt>
                <c:pt idx="1">
                  <c:v>T2</c:v>
                </c:pt>
                <c:pt idx="2">
                  <c:v>V2</c:v>
                </c:pt>
              </c:strCache>
            </c:strRef>
          </c:cat>
          <c:val>
            <c:numRef>
              <c:f>Plots!$U$5:$U$7</c:f>
              <c:numCache>
                <c:formatCode>General</c:formatCode>
                <c:ptCount val="3"/>
                <c:pt idx="0">
                  <c:v>18.21265</c:v>
                </c:pt>
                <c:pt idx="1">
                  <c:v>18.26765</c:v>
                </c:pt>
                <c:pt idx="2">
                  <c:v>17.764316666666666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7E4A-828E-9CC01FDF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591112"/>
        <c:axId val="-2052484920"/>
      </c:barChart>
      <c:catAx>
        <c:axId val="-205259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2484920"/>
        <c:crosses val="autoZero"/>
        <c:auto val="1"/>
        <c:lblAlgn val="ctr"/>
        <c:lblOffset val="100"/>
        <c:noMultiLvlLbl val="0"/>
      </c:catAx>
      <c:valAx>
        <c:axId val="-2052484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5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Plots!$X$17</c:f>
              <c:strCache>
                <c:ptCount val="1"/>
                <c:pt idx="0">
                  <c:v>WX2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Plots!$V$17:$V$19</c:f>
                <c:numCache>
                  <c:formatCode>General</c:formatCode>
                  <c:ptCount val="3"/>
                  <c:pt idx="0">
                    <c:v>0.39840567683371902</c:v>
                  </c:pt>
                  <c:pt idx="1">
                    <c:v>1.4228609676751105</c:v>
                  </c:pt>
                  <c:pt idx="2">
                    <c:v>0.42020828168897345</c:v>
                  </c:pt>
                </c:numCache>
              </c:numRef>
            </c:plus>
            <c:minus>
              <c:numRef>
                <c:f>Plots!$V$17:$V$19</c:f>
                <c:numCache>
                  <c:formatCode>General</c:formatCode>
                  <c:ptCount val="3"/>
                  <c:pt idx="0">
                    <c:v>0.39840567683371902</c:v>
                  </c:pt>
                  <c:pt idx="1">
                    <c:v>1.4228609676751105</c:v>
                  </c:pt>
                  <c:pt idx="2">
                    <c:v>0.42020828168897345</c:v>
                  </c:pt>
                </c:numCache>
              </c:numRef>
            </c:minus>
          </c:errBars>
          <c:cat>
            <c:strRef>
              <c:f>Plots!$Y$17:$Y$19</c:f>
              <c:strCache>
                <c:ptCount val="3"/>
                <c:pt idx="0">
                  <c:v>F1</c:v>
                </c:pt>
                <c:pt idx="1">
                  <c:v>G1</c:v>
                </c:pt>
                <c:pt idx="2">
                  <c:v>J1</c:v>
                </c:pt>
              </c:strCache>
            </c:strRef>
          </c:cat>
          <c:val>
            <c:numRef>
              <c:f>Plots!$U$17:$U$19</c:f>
              <c:numCache>
                <c:formatCode>General</c:formatCode>
                <c:ptCount val="3"/>
                <c:pt idx="0">
                  <c:v>8.6735333333333315</c:v>
                </c:pt>
                <c:pt idx="1">
                  <c:v>11.133533333333332</c:v>
                </c:pt>
                <c:pt idx="2">
                  <c:v>12.2102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F-534A-89D1-CB7E3D2C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315432"/>
        <c:axId val="-2064882568"/>
      </c:barChart>
      <c:catAx>
        <c:axId val="-205231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64882568"/>
        <c:crosses val="autoZero"/>
        <c:auto val="1"/>
        <c:lblAlgn val="ctr"/>
        <c:lblOffset val="100"/>
        <c:noMultiLvlLbl val="0"/>
      </c:catAx>
      <c:valAx>
        <c:axId val="-2064882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31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Plots!$X$20</c:f>
              <c:strCache>
                <c:ptCount val="1"/>
                <c:pt idx="0">
                  <c:v>WX3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Plots!$V$20:$V$23</c:f>
                <c:numCache>
                  <c:formatCode>General</c:formatCode>
                  <c:ptCount val="4"/>
                  <c:pt idx="0">
                    <c:v>0.48613591206575141</c:v>
                  </c:pt>
                  <c:pt idx="1">
                    <c:v>1.1826360915345029</c:v>
                  </c:pt>
                  <c:pt idx="2">
                    <c:v>2.8284271247462554E-2</c:v>
                  </c:pt>
                  <c:pt idx="3">
                    <c:v>0.7495331880577395</c:v>
                  </c:pt>
                </c:numCache>
              </c:numRef>
            </c:plus>
            <c:minus>
              <c:numRef>
                <c:f>Plots!$V$20:$V$23</c:f>
                <c:numCache>
                  <c:formatCode>General</c:formatCode>
                  <c:ptCount val="4"/>
                  <c:pt idx="0">
                    <c:v>0.48613591206575141</c:v>
                  </c:pt>
                  <c:pt idx="1">
                    <c:v>1.1826360915345029</c:v>
                  </c:pt>
                  <c:pt idx="2">
                    <c:v>2.8284271247462554E-2</c:v>
                  </c:pt>
                  <c:pt idx="3">
                    <c:v>0.7495331880577395</c:v>
                  </c:pt>
                </c:numCache>
              </c:numRef>
            </c:minus>
          </c:errBars>
          <c:cat>
            <c:strRef>
              <c:f>Plots!$Y$20:$Y$23</c:f>
              <c:strCache>
                <c:ptCount val="4"/>
                <c:pt idx="0">
                  <c:v>HH1</c:v>
                </c:pt>
                <c:pt idx="1">
                  <c:v>HL1</c:v>
                </c:pt>
                <c:pt idx="2">
                  <c:v>LH1</c:v>
                </c:pt>
                <c:pt idx="3">
                  <c:v>LL1</c:v>
                </c:pt>
              </c:strCache>
            </c:strRef>
          </c:cat>
          <c:val>
            <c:numRef>
              <c:f>Plots!$U$20:$U$23</c:f>
              <c:numCache>
                <c:formatCode>General</c:formatCode>
                <c:ptCount val="4"/>
                <c:pt idx="0">
                  <c:v>16.425075000000003</c:v>
                </c:pt>
                <c:pt idx="1">
                  <c:v>14.750075000000001</c:v>
                </c:pt>
                <c:pt idx="2">
                  <c:v>13.698825000000003</c:v>
                </c:pt>
                <c:pt idx="3">
                  <c:v>15.588825000000002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4-7D4C-9328-27B0600C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984120"/>
        <c:axId val="-2064908808"/>
      </c:barChart>
      <c:catAx>
        <c:axId val="-205298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64908808"/>
        <c:crosses val="autoZero"/>
        <c:auto val="1"/>
        <c:lblAlgn val="ctr"/>
        <c:lblOffset val="100"/>
        <c:noMultiLvlLbl val="0"/>
      </c:catAx>
      <c:valAx>
        <c:axId val="-2064908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9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Plots!$X$24</c:f>
              <c:strCache>
                <c:ptCount val="1"/>
                <c:pt idx="0">
                  <c:v>WX4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Plots!$V$24:$V$33</c:f>
                <c:numCache>
                  <c:formatCode>General</c:formatCode>
                  <c:ptCount val="10"/>
                  <c:pt idx="0">
                    <c:v>3.8890872965260113</c:v>
                  </c:pt>
                  <c:pt idx="1">
                    <c:v>2.1708178182426985</c:v>
                  </c:pt>
                  <c:pt idx="2">
                    <c:v>2.9062088706767097</c:v>
                  </c:pt>
                  <c:pt idx="3">
                    <c:v>2.0470741315350574</c:v>
                  </c:pt>
                  <c:pt idx="4">
                    <c:v>2.8461047942758526</c:v>
                  </c:pt>
                  <c:pt idx="5">
                    <c:v>3.1006632355029979</c:v>
                  </c:pt>
                  <c:pt idx="6">
                    <c:v>3.8289832201251475</c:v>
                  </c:pt>
                  <c:pt idx="7">
                    <c:v>1.8349420971790924</c:v>
                  </c:pt>
                  <c:pt idx="8">
                    <c:v>0.6434671708797558</c:v>
                  </c:pt>
                  <c:pt idx="9">
                    <c:v>1.6051323932934625</c:v>
                  </c:pt>
                </c:numCache>
              </c:numRef>
            </c:plus>
            <c:minus>
              <c:numRef>
                <c:f>Plots!$V$24:$V$33</c:f>
                <c:numCache>
                  <c:formatCode>General</c:formatCode>
                  <c:ptCount val="10"/>
                  <c:pt idx="0">
                    <c:v>3.8890872965260113</c:v>
                  </c:pt>
                  <c:pt idx="1">
                    <c:v>2.1708178182426985</c:v>
                  </c:pt>
                  <c:pt idx="2">
                    <c:v>2.9062088706767097</c:v>
                  </c:pt>
                  <c:pt idx="3">
                    <c:v>2.0470741315350574</c:v>
                  </c:pt>
                  <c:pt idx="4">
                    <c:v>2.8461047942758526</c:v>
                  </c:pt>
                  <c:pt idx="5">
                    <c:v>3.1006632355029979</c:v>
                  </c:pt>
                  <c:pt idx="6">
                    <c:v>3.8289832201251475</c:v>
                  </c:pt>
                  <c:pt idx="7">
                    <c:v>1.8349420971790924</c:v>
                  </c:pt>
                  <c:pt idx="8">
                    <c:v>0.6434671708797558</c:v>
                  </c:pt>
                  <c:pt idx="9">
                    <c:v>1.6051323932934625</c:v>
                  </c:pt>
                </c:numCache>
              </c:numRef>
            </c:minus>
          </c:errBars>
          <c:cat>
            <c:strRef>
              <c:f>Plots!$Y$24:$Y$33</c:f>
              <c:strCache>
                <c:ptCount val="10"/>
                <c:pt idx="0">
                  <c:v>Q1</c:v>
                </c:pt>
                <c:pt idx="1">
                  <c:v>Q3</c:v>
                </c:pt>
                <c:pt idx="2">
                  <c:v>R1</c:v>
                </c:pt>
                <c:pt idx="3">
                  <c:v>R3</c:v>
                </c:pt>
                <c:pt idx="4">
                  <c:v>S1</c:v>
                </c:pt>
                <c:pt idx="5">
                  <c:v>S3</c:v>
                </c:pt>
                <c:pt idx="6">
                  <c:v>T1</c:v>
                </c:pt>
                <c:pt idx="7">
                  <c:v>T3</c:v>
                </c:pt>
                <c:pt idx="8">
                  <c:v>V1</c:v>
                </c:pt>
                <c:pt idx="9">
                  <c:v>V3</c:v>
                </c:pt>
              </c:strCache>
            </c:strRef>
          </c:cat>
          <c:val>
            <c:numRef>
              <c:f>Plots!$U$24:$U$33</c:f>
              <c:numCache>
                <c:formatCode>General</c:formatCode>
                <c:ptCount val="10"/>
                <c:pt idx="0">
                  <c:v>27.097950000000001</c:v>
                </c:pt>
                <c:pt idx="1">
                  <c:v>18.707949999999997</c:v>
                </c:pt>
                <c:pt idx="2">
                  <c:v>26.702950000000001</c:v>
                </c:pt>
                <c:pt idx="3">
                  <c:v>17.775449999999999</c:v>
                </c:pt>
                <c:pt idx="4">
                  <c:v>31.600449999999999</c:v>
                </c:pt>
                <c:pt idx="5">
                  <c:v>19.835450000000002</c:v>
                </c:pt>
                <c:pt idx="6">
                  <c:v>26.57545</c:v>
                </c:pt>
                <c:pt idx="7">
                  <c:v>20.800449999999998</c:v>
                </c:pt>
                <c:pt idx="8">
                  <c:v>36.142949999999999</c:v>
                </c:pt>
                <c:pt idx="9">
                  <c:v>20.507950000000001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0-BF47-967D-253BA6AD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411944"/>
        <c:axId val="-2052790104"/>
      </c:barChart>
      <c:catAx>
        <c:axId val="-205241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2790104"/>
        <c:crosses val="autoZero"/>
        <c:auto val="1"/>
        <c:lblAlgn val="ctr"/>
        <c:lblOffset val="100"/>
        <c:noMultiLvlLbl val="0"/>
      </c:catAx>
      <c:valAx>
        <c:axId val="-2052790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41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Plots!$X$34</c:f>
              <c:strCache>
                <c:ptCount val="1"/>
                <c:pt idx="0">
                  <c:v>WX5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Plots!$V$34:$V$36</c:f>
                <c:numCache>
                  <c:formatCode>General</c:formatCode>
                  <c:ptCount val="3"/>
                  <c:pt idx="0">
                    <c:v>11.4302464248735</c:v>
                  </c:pt>
                  <c:pt idx="1">
                    <c:v>3.056075915287447</c:v>
                  </c:pt>
                  <c:pt idx="2">
                    <c:v>7.1750981410245043</c:v>
                  </c:pt>
                </c:numCache>
              </c:numRef>
            </c:plus>
            <c:minus>
              <c:numRef>
                <c:f>Plots!$V$34:$V$36</c:f>
                <c:numCache>
                  <c:formatCode>General</c:formatCode>
                  <c:ptCount val="3"/>
                  <c:pt idx="0">
                    <c:v>11.4302464248735</c:v>
                  </c:pt>
                  <c:pt idx="1">
                    <c:v>3.056075915287447</c:v>
                  </c:pt>
                  <c:pt idx="2">
                    <c:v>7.1750981410245043</c:v>
                  </c:pt>
                </c:numCache>
              </c:numRef>
            </c:minus>
          </c:errBars>
          <c:cat>
            <c:strRef>
              <c:f>Plots!$Y$34:$Y$36</c:f>
              <c:strCache>
                <c:ptCount val="3"/>
                <c:pt idx="0">
                  <c:v>F1</c:v>
                </c:pt>
                <c:pt idx="1">
                  <c:v>G1</c:v>
                </c:pt>
                <c:pt idx="2">
                  <c:v>J1</c:v>
                </c:pt>
              </c:strCache>
            </c:strRef>
          </c:cat>
          <c:val>
            <c:numRef>
              <c:f>Plots!$U$34:$U$36</c:f>
              <c:numCache>
                <c:formatCode>General</c:formatCode>
                <c:ptCount val="3"/>
                <c:pt idx="0">
                  <c:v>83.308633333333333</c:v>
                </c:pt>
                <c:pt idx="1">
                  <c:v>82.795300000000012</c:v>
                </c:pt>
                <c:pt idx="2">
                  <c:v>77.911966666666672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F-5449-A5F6-FAE6D819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376472"/>
        <c:axId val="-2064573096"/>
      </c:barChart>
      <c:catAx>
        <c:axId val="-204837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64573096"/>
        <c:crosses val="autoZero"/>
        <c:auto val="1"/>
        <c:lblAlgn val="ctr"/>
        <c:lblOffset val="100"/>
        <c:noMultiLvlLbl val="0"/>
      </c:catAx>
      <c:valAx>
        <c:axId val="-2064573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83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Plots!$X$37</c:f>
              <c:strCache>
                <c:ptCount val="1"/>
                <c:pt idx="0">
                  <c:v>WX7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Plots!$V$37:$V$41</c:f>
                <c:numCache>
                  <c:formatCode>General</c:formatCode>
                  <c:ptCount val="5"/>
                  <c:pt idx="0">
                    <c:v>1.6933694221876094</c:v>
                  </c:pt>
                  <c:pt idx="1">
                    <c:v>3.7551076327228419</c:v>
                  </c:pt>
                  <c:pt idx="2">
                    <c:v>3.0387552276110221</c:v>
                  </c:pt>
                  <c:pt idx="3">
                    <c:v>7.6943702363048132</c:v>
                  </c:pt>
                  <c:pt idx="4">
                    <c:v>3.4703506066870751</c:v>
                  </c:pt>
                </c:numCache>
              </c:numRef>
            </c:plus>
            <c:minus>
              <c:numRef>
                <c:f>Plots!$V$37:$V$41</c:f>
                <c:numCache>
                  <c:formatCode>General</c:formatCode>
                  <c:ptCount val="5"/>
                  <c:pt idx="0">
                    <c:v>1.6933694221876094</c:v>
                  </c:pt>
                  <c:pt idx="1">
                    <c:v>3.7551076327228419</c:v>
                  </c:pt>
                  <c:pt idx="2">
                    <c:v>3.0387552276110221</c:v>
                  </c:pt>
                  <c:pt idx="3">
                    <c:v>7.6943702363048132</c:v>
                  </c:pt>
                  <c:pt idx="4">
                    <c:v>3.4703506066870751</c:v>
                  </c:pt>
                </c:numCache>
              </c:numRef>
            </c:minus>
          </c:errBars>
          <c:cat>
            <c:strRef>
              <c:f>Plots!$Y$37:$Y$41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Plots!$U$37:$U$41</c:f>
              <c:numCache>
                <c:formatCode>General</c:formatCode>
                <c:ptCount val="5"/>
                <c:pt idx="0">
                  <c:v>53.842950000000002</c:v>
                </c:pt>
                <c:pt idx="1">
                  <c:v>57.626283333333333</c:v>
                </c:pt>
                <c:pt idx="2">
                  <c:v>50.906283333333334</c:v>
                </c:pt>
                <c:pt idx="3">
                  <c:v>66.526283333333325</c:v>
                </c:pt>
                <c:pt idx="4">
                  <c:v>53.209616666666669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C-DE42-81F8-C8472218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106520"/>
        <c:axId val="-2055101096"/>
      </c:barChart>
      <c:catAx>
        <c:axId val="-205510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5101096"/>
        <c:crosses val="autoZero"/>
        <c:auto val="1"/>
        <c:lblAlgn val="ctr"/>
        <c:lblOffset val="100"/>
        <c:noMultiLvlLbl val="0"/>
      </c:catAx>
      <c:valAx>
        <c:axId val="-2055101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510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Plots!$X$42</c:f>
              <c:strCache>
                <c:ptCount val="1"/>
                <c:pt idx="0">
                  <c:v>WX8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Plots!$V$42:$V$44</c:f>
                <c:numCache>
                  <c:formatCode>General</c:formatCode>
                  <c:ptCount val="3"/>
                  <c:pt idx="0">
                    <c:v>5.7479699314917392</c:v>
                  </c:pt>
                  <c:pt idx="1">
                    <c:v>0.34004901607464361</c:v>
                  </c:pt>
                  <c:pt idx="2">
                    <c:v>3.5780383359228538</c:v>
                  </c:pt>
                </c:numCache>
              </c:numRef>
            </c:plus>
            <c:minus>
              <c:numRef>
                <c:f>Plots!$V$42:$V$44</c:f>
                <c:numCache>
                  <c:formatCode>General</c:formatCode>
                  <c:ptCount val="3"/>
                  <c:pt idx="0">
                    <c:v>5.7479699314917392</c:v>
                  </c:pt>
                  <c:pt idx="1">
                    <c:v>0.34004901607464361</c:v>
                  </c:pt>
                  <c:pt idx="2">
                    <c:v>3.5780383359228538</c:v>
                  </c:pt>
                </c:numCache>
              </c:numRef>
            </c:minus>
          </c:errBars>
          <c:cat>
            <c:strRef>
              <c:f>Plots!$Y$42:$Y$44</c:f>
              <c:strCache>
                <c:ptCount val="3"/>
                <c:pt idx="0">
                  <c:v>Q2</c:v>
                </c:pt>
                <c:pt idx="1">
                  <c:v>T2</c:v>
                </c:pt>
                <c:pt idx="2">
                  <c:v>V2</c:v>
                </c:pt>
              </c:strCache>
            </c:strRef>
          </c:cat>
          <c:val>
            <c:numRef>
              <c:f>Plots!$U$42:$U$44</c:f>
              <c:numCache>
                <c:formatCode>General</c:formatCode>
                <c:ptCount val="3"/>
                <c:pt idx="0">
                  <c:v>25.839316666666665</c:v>
                </c:pt>
                <c:pt idx="1">
                  <c:v>26.249316666666669</c:v>
                </c:pt>
                <c:pt idx="2">
                  <c:v>27.764316666666669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644C-A099-FEC75A02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2984"/>
        <c:axId val="-2052186008"/>
      </c:barChart>
      <c:catAx>
        <c:axId val="-205212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2186008"/>
        <c:crosses val="autoZero"/>
        <c:auto val="1"/>
        <c:lblAlgn val="ctr"/>
        <c:lblOffset val="100"/>
        <c:noMultiLvlLbl val="0"/>
      </c:catAx>
      <c:valAx>
        <c:axId val="-205218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12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Plots!$X$9</c:f>
              <c:strCache>
                <c:ptCount val="1"/>
                <c:pt idx="0">
                  <c:v>WX13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errBars>
            <c:errBarType val="both"/>
            <c:errValType val="cust"/>
            <c:noEndCap val="1"/>
            <c:plus>
              <c:numRef>
                <c:f>Plots!$V$8:$V$10</c:f>
                <c:numCache>
                  <c:formatCode>General</c:formatCode>
                  <c:ptCount val="3"/>
                  <c:pt idx="0">
                    <c:v>2.35317515993462</c:v>
                  </c:pt>
                  <c:pt idx="1">
                    <c:v>2.9566408304019665</c:v>
                  </c:pt>
                  <c:pt idx="2">
                    <c:v>1.1247925734700297</c:v>
                  </c:pt>
                </c:numCache>
              </c:numRef>
            </c:plus>
            <c:minus>
              <c:numRef>
                <c:f>Plots!$V$8:$V$10</c:f>
                <c:numCache>
                  <c:formatCode>General</c:formatCode>
                  <c:ptCount val="3"/>
                  <c:pt idx="0">
                    <c:v>2.35317515993462</c:v>
                  </c:pt>
                  <c:pt idx="1">
                    <c:v>2.9566408304019665</c:v>
                  </c:pt>
                  <c:pt idx="2">
                    <c:v>1.1247925734700297</c:v>
                  </c:pt>
                </c:numCache>
              </c:numRef>
            </c:minus>
          </c:errBars>
          <c:cat>
            <c:strRef>
              <c:f>Plots!$Y$9:$Y$11</c:f>
              <c:strCache>
                <c:ptCount val="3"/>
                <c:pt idx="0">
                  <c:v>G1</c:v>
                </c:pt>
                <c:pt idx="1">
                  <c:v>J1</c:v>
                </c:pt>
                <c:pt idx="2">
                  <c:v>Q2</c:v>
                </c:pt>
              </c:strCache>
            </c:strRef>
          </c:cat>
          <c:val>
            <c:numRef>
              <c:f>Plots!$U$9:$U$11</c:f>
              <c:numCache>
                <c:formatCode>General</c:formatCode>
                <c:ptCount val="3"/>
                <c:pt idx="0">
                  <c:v>11.202299999999999</c:v>
                </c:pt>
                <c:pt idx="1">
                  <c:v>7.0489666666666677</c:v>
                </c:pt>
                <c:pt idx="2">
                  <c:v>3.2939750000000001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6246-8918-AC29EBF0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80680"/>
        <c:axId val="-2065800744"/>
      </c:barChart>
      <c:catAx>
        <c:axId val="-206658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65800744"/>
        <c:crosses val="autoZero"/>
        <c:auto val="1"/>
        <c:lblAlgn val="ctr"/>
        <c:lblOffset val="100"/>
        <c:noMultiLvlLbl val="0"/>
      </c:catAx>
      <c:valAx>
        <c:axId val="-2065800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RFU/ml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58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2</xdr:row>
      <xdr:rowOff>177800</xdr:rowOff>
    </xdr:from>
    <xdr:to>
      <xdr:col>29</xdr:col>
      <xdr:colOff>774700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3</xdr:row>
      <xdr:rowOff>12700</xdr:rowOff>
    </xdr:from>
    <xdr:to>
      <xdr:col>39</xdr:col>
      <xdr:colOff>762000</xdr:colOff>
      <xdr:row>25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29</xdr:col>
      <xdr:colOff>762000</xdr:colOff>
      <xdr:row>48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12700</xdr:colOff>
      <xdr:row>49</xdr:row>
      <xdr:rowOff>0</xdr:rowOff>
    </xdr:from>
    <xdr:to>
      <xdr:col>29</xdr:col>
      <xdr:colOff>774700</xdr:colOff>
      <xdr:row>71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72</xdr:row>
      <xdr:rowOff>12700</xdr:rowOff>
    </xdr:from>
    <xdr:to>
      <xdr:col>29</xdr:col>
      <xdr:colOff>762000</xdr:colOff>
      <xdr:row>94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34</xdr:col>
      <xdr:colOff>762000</xdr:colOff>
      <xdr:row>25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26</xdr:row>
      <xdr:rowOff>0</xdr:rowOff>
    </xdr:from>
    <xdr:to>
      <xdr:col>34</xdr:col>
      <xdr:colOff>762000</xdr:colOff>
      <xdr:row>48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939800</xdr:colOff>
      <xdr:row>49</xdr:row>
      <xdr:rowOff>12700</xdr:rowOff>
    </xdr:from>
    <xdr:to>
      <xdr:col>34</xdr:col>
      <xdr:colOff>749300</xdr:colOff>
      <xdr:row>71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26</xdr:row>
      <xdr:rowOff>25400</xdr:rowOff>
    </xdr:from>
    <xdr:to>
      <xdr:col>39</xdr:col>
      <xdr:colOff>762000</xdr:colOff>
      <xdr:row>48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25400</xdr:colOff>
      <xdr:row>49</xdr:row>
      <xdr:rowOff>12700</xdr:rowOff>
    </xdr:from>
    <xdr:to>
      <xdr:col>39</xdr:col>
      <xdr:colOff>787400</xdr:colOff>
      <xdr:row>71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72</xdr:row>
      <xdr:rowOff>12700</xdr:rowOff>
    </xdr:from>
    <xdr:to>
      <xdr:col>39</xdr:col>
      <xdr:colOff>762000</xdr:colOff>
      <xdr:row>94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xSplit="11400" topLeftCell="L1"/>
      <selection activeCell="A43" sqref="A43"/>
      <selection pane="topRight" activeCell="O56" sqref="K56:O58"/>
    </sheetView>
  </sheetViews>
  <sheetFormatPr baseColWidth="10" defaultColWidth="10.6640625" defaultRowHeight="13"/>
  <cols>
    <col min="1" max="1" width="15.6640625" style="12" customWidth="1"/>
    <col min="2" max="3" width="10.6640625" style="12"/>
    <col min="4" max="4" width="14.83203125" style="12" bestFit="1" customWidth="1"/>
    <col min="5" max="5" width="14.5" style="12" bestFit="1" customWidth="1"/>
    <col min="6" max="6" width="14.5" style="12" customWidth="1"/>
    <col min="7" max="7" width="20" style="12" bestFit="1" customWidth="1"/>
    <col min="8" max="8" width="14.83203125" style="12" bestFit="1" customWidth="1"/>
    <col min="9" max="9" width="22.1640625" style="12" bestFit="1" customWidth="1"/>
    <col min="10" max="10" width="16.1640625" style="12" bestFit="1" customWidth="1"/>
    <col min="11" max="11" width="20.5" style="12" bestFit="1" customWidth="1"/>
    <col min="12" max="12" width="18" style="12" bestFit="1" customWidth="1"/>
    <col min="13" max="13" width="19.5" style="12" bestFit="1" customWidth="1"/>
    <col min="14" max="14" width="10.6640625" style="12"/>
    <col min="15" max="15" width="15.6640625" style="12" bestFit="1" customWidth="1"/>
    <col min="16" max="16" width="13.33203125" style="12" bestFit="1" customWidth="1"/>
    <col min="17" max="16384" width="10.6640625" style="12"/>
  </cols>
  <sheetData>
    <row r="1" spans="1:16" s="2" customFormat="1" ht="16">
      <c r="A1" s="7" t="s">
        <v>38</v>
      </c>
      <c r="B1" s="7" t="s">
        <v>44</v>
      </c>
      <c r="C1" s="7" t="s">
        <v>45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161</v>
      </c>
      <c r="J1" s="7" t="s">
        <v>162</v>
      </c>
      <c r="K1" s="7" t="s">
        <v>163</v>
      </c>
      <c r="L1" s="8" t="s">
        <v>200</v>
      </c>
      <c r="M1" s="8" t="s">
        <v>201</v>
      </c>
      <c r="N1" s="8" t="s">
        <v>202</v>
      </c>
      <c r="O1" s="2" t="s">
        <v>276</v>
      </c>
      <c r="P1" s="2" t="s">
        <v>277</v>
      </c>
    </row>
    <row r="2" spans="1:16" ht="16">
      <c r="A2" s="9" t="s">
        <v>166</v>
      </c>
      <c r="B2" s="10">
        <v>405.1</v>
      </c>
      <c r="C2" s="10">
        <v>255.5</v>
      </c>
      <c r="D2" s="10">
        <v>0.99199999999999999</v>
      </c>
      <c r="E2" s="10">
        <v>0.55700000000000005</v>
      </c>
      <c r="F2" s="10">
        <v>255.3</v>
      </c>
      <c r="G2" s="10" t="s">
        <v>60</v>
      </c>
      <c r="H2" s="10" t="s">
        <v>59</v>
      </c>
      <c r="I2" s="10">
        <v>5</v>
      </c>
      <c r="J2" s="10">
        <v>2</v>
      </c>
      <c r="K2" s="10">
        <v>200</v>
      </c>
      <c r="L2" s="11">
        <f t="shared" ref="L2:L33" si="0">B2-D2</f>
        <v>404.108</v>
      </c>
      <c r="M2" s="11">
        <f t="shared" ref="M2:M33" si="1">C2-E2</f>
        <v>254.94300000000001</v>
      </c>
      <c r="N2" s="11">
        <f t="shared" ref="N2:N33" si="2">L2*I2/K2</f>
        <v>10.1027</v>
      </c>
      <c r="O2" s="12">
        <f>AVERAGE(N2:N4)</f>
        <v>11.109366666666666</v>
      </c>
      <c r="P2" s="12">
        <f>STDEV(N2:N4)</f>
        <v>0.8719745313558952</v>
      </c>
    </row>
    <row r="3" spans="1:16" ht="16">
      <c r="A3" s="9" t="s">
        <v>166</v>
      </c>
      <c r="B3" s="10">
        <v>464.8</v>
      </c>
      <c r="C3" s="10">
        <v>288.7</v>
      </c>
      <c r="D3" s="10">
        <v>0.99199999999999999</v>
      </c>
      <c r="E3" s="10">
        <v>0.55700000000000005</v>
      </c>
      <c r="F3" s="10">
        <v>255.3</v>
      </c>
      <c r="G3" s="10" t="s">
        <v>60</v>
      </c>
      <c r="H3" s="10" t="s">
        <v>59</v>
      </c>
      <c r="I3" s="10">
        <v>5</v>
      </c>
      <c r="J3" s="10">
        <v>2</v>
      </c>
      <c r="K3" s="10">
        <v>200</v>
      </c>
      <c r="L3" s="11">
        <f t="shared" si="0"/>
        <v>463.80799999999999</v>
      </c>
      <c r="M3" s="11">
        <f t="shared" si="1"/>
        <v>288.14299999999997</v>
      </c>
      <c r="N3" s="11">
        <f t="shared" si="2"/>
        <v>11.5952</v>
      </c>
    </row>
    <row r="4" spans="1:16" ht="16">
      <c r="A4" s="9" t="s">
        <v>166</v>
      </c>
      <c r="B4" s="10">
        <v>466.2</v>
      </c>
      <c r="C4" s="10">
        <v>288.3</v>
      </c>
      <c r="D4" s="10">
        <v>0.99199999999999999</v>
      </c>
      <c r="E4" s="10">
        <v>0.55700000000000005</v>
      </c>
      <c r="F4" s="10">
        <v>255.3</v>
      </c>
      <c r="G4" s="10" t="s">
        <v>60</v>
      </c>
      <c r="H4" s="10" t="s">
        <v>59</v>
      </c>
      <c r="I4" s="10">
        <v>5</v>
      </c>
      <c r="J4" s="10">
        <v>2</v>
      </c>
      <c r="K4" s="10">
        <v>200</v>
      </c>
      <c r="L4" s="11">
        <f t="shared" si="0"/>
        <v>465.20799999999997</v>
      </c>
      <c r="M4" s="11">
        <f t="shared" si="1"/>
        <v>287.74299999999999</v>
      </c>
      <c r="N4" s="11">
        <f t="shared" si="2"/>
        <v>11.6302</v>
      </c>
    </row>
    <row r="5" spans="1:16" ht="16">
      <c r="A5" s="9" t="s">
        <v>47</v>
      </c>
      <c r="B5" s="10">
        <v>216.5</v>
      </c>
      <c r="C5" s="10">
        <v>138.69999999999999</v>
      </c>
      <c r="D5" s="10">
        <v>0.99199999999999999</v>
      </c>
      <c r="E5" s="10">
        <v>0.55700000000000005</v>
      </c>
      <c r="F5" s="10">
        <v>255.3</v>
      </c>
      <c r="G5" s="10" t="s">
        <v>60</v>
      </c>
      <c r="H5" s="10" t="s">
        <v>59</v>
      </c>
      <c r="I5" s="10">
        <v>5</v>
      </c>
      <c r="J5" s="10">
        <v>2</v>
      </c>
      <c r="K5" s="10">
        <v>200</v>
      </c>
      <c r="L5" s="11">
        <f t="shared" si="0"/>
        <v>215.50800000000001</v>
      </c>
      <c r="M5" s="11">
        <f t="shared" si="1"/>
        <v>138.143</v>
      </c>
      <c r="N5" s="11">
        <f t="shared" si="2"/>
        <v>5.3876999999999997</v>
      </c>
      <c r="O5" s="12">
        <f t="shared" ref="O5" si="3">AVERAGE(N5:N7)</f>
        <v>5.374366666666667</v>
      </c>
      <c r="P5" s="12">
        <f t="shared" ref="P5" si="4">STDEV(N5:N7)</f>
        <v>0.21281349424633134</v>
      </c>
    </row>
    <row r="6" spans="1:16" ht="16">
      <c r="A6" s="9" t="s">
        <v>47</v>
      </c>
      <c r="B6" s="10">
        <v>207.2</v>
      </c>
      <c r="C6" s="10">
        <v>128.69999999999999</v>
      </c>
      <c r="D6" s="10">
        <v>0.99199999999999999</v>
      </c>
      <c r="E6" s="10">
        <v>0.55700000000000005</v>
      </c>
      <c r="F6" s="10">
        <v>255.3</v>
      </c>
      <c r="G6" s="10" t="s">
        <v>60</v>
      </c>
      <c r="H6" s="10" t="s">
        <v>59</v>
      </c>
      <c r="I6" s="10">
        <v>5</v>
      </c>
      <c r="J6" s="10">
        <v>2</v>
      </c>
      <c r="K6" s="10">
        <v>200</v>
      </c>
      <c r="L6" s="11">
        <f t="shared" si="0"/>
        <v>206.208</v>
      </c>
      <c r="M6" s="11">
        <f t="shared" si="1"/>
        <v>128.143</v>
      </c>
      <c r="N6" s="11">
        <f t="shared" si="2"/>
        <v>5.1551999999999998</v>
      </c>
    </row>
    <row r="7" spans="1:16" ht="16">
      <c r="A7" s="9" t="s">
        <v>47</v>
      </c>
      <c r="B7" s="10">
        <v>224.2</v>
      </c>
      <c r="C7" s="10">
        <v>140.69999999999999</v>
      </c>
      <c r="D7" s="10">
        <v>0.99199999999999999</v>
      </c>
      <c r="E7" s="10">
        <v>0.55700000000000005</v>
      </c>
      <c r="F7" s="10">
        <v>255.3</v>
      </c>
      <c r="G7" s="10" t="s">
        <v>60</v>
      </c>
      <c r="H7" s="10" t="s">
        <v>59</v>
      </c>
      <c r="I7" s="10">
        <v>5</v>
      </c>
      <c r="J7" s="10">
        <v>2</v>
      </c>
      <c r="K7" s="10">
        <v>200</v>
      </c>
      <c r="L7" s="11">
        <f t="shared" si="0"/>
        <v>223.208</v>
      </c>
      <c r="M7" s="11">
        <f t="shared" si="1"/>
        <v>140.143</v>
      </c>
      <c r="N7" s="11">
        <f t="shared" si="2"/>
        <v>5.5801999999999996</v>
      </c>
    </row>
    <row r="8" spans="1:16" ht="16">
      <c r="A8" s="9" t="s">
        <v>53</v>
      </c>
      <c r="B8" s="10">
        <v>341.5</v>
      </c>
      <c r="C8" s="10">
        <v>215.3</v>
      </c>
      <c r="D8" s="10">
        <v>0.99199999999999999</v>
      </c>
      <c r="E8" s="10">
        <v>0.55700000000000005</v>
      </c>
      <c r="F8" s="10">
        <v>255.3</v>
      </c>
      <c r="G8" s="10" t="s">
        <v>60</v>
      </c>
      <c r="H8" s="10" t="s">
        <v>59</v>
      </c>
      <c r="I8" s="10">
        <v>5</v>
      </c>
      <c r="J8" s="10">
        <v>2</v>
      </c>
      <c r="K8" s="10">
        <v>200</v>
      </c>
      <c r="L8" s="11">
        <f t="shared" si="0"/>
        <v>340.50799999999998</v>
      </c>
      <c r="M8" s="11">
        <f t="shared" si="1"/>
        <v>214.74300000000002</v>
      </c>
      <c r="N8" s="11">
        <f t="shared" si="2"/>
        <v>8.5127000000000006</v>
      </c>
      <c r="O8" s="12">
        <f t="shared" ref="O8" si="5">AVERAGE(N8:N10)</f>
        <v>6.9410333333333334</v>
      </c>
      <c r="P8" s="12">
        <f t="shared" ref="P8" si="6">STDEV(N8:N10)</f>
        <v>1.4905228389170484</v>
      </c>
    </row>
    <row r="9" spans="1:16" ht="16">
      <c r="A9" s="9" t="s">
        <v>53</v>
      </c>
      <c r="B9" s="10">
        <v>271.5</v>
      </c>
      <c r="C9" s="10">
        <v>167.4</v>
      </c>
      <c r="D9" s="10">
        <v>0.99199999999999999</v>
      </c>
      <c r="E9" s="10">
        <v>0.55700000000000005</v>
      </c>
      <c r="F9" s="10">
        <v>255.3</v>
      </c>
      <c r="G9" s="10" t="s">
        <v>60</v>
      </c>
      <c r="H9" s="10" t="s">
        <v>59</v>
      </c>
      <c r="I9" s="10">
        <v>5</v>
      </c>
      <c r="J9" s="10">
        <v>2</v>
      </c>
      <c r="K9" s="10">
        <v>200</v>
      </c>
      <c r="L9" s="11">
        <f t="shared" si="0"/>
        <v>270.50799999999998</v>
      </c>
      <c r="M9" s="11">
        <f t="shared" si="1"/>
        <v>166.84300000000002</v>
      </c>
      <c r="N9" s="11">
        <f t="shared" si="2"/>
        <v>6.7626999999999997</v>
      </c>
    </row>
    <row r="10" spans="1:16" ht="16">
      <c r="A10" s="9" t="s">
        <v>53</v>
      </c>
      <c r="B10" s="10">
        <v>222.9</v>
      </c>
      <c r="C10" s="10">
        <v>136.6</v>
      </c>
      <c r="D10" s="10">
        <v>0.99199999999999999</v>
      </c>
      <c r="E10" s="10">
        <v>0.55700000000000005</v>
      </c>
      <c r="F10" s="10">
        <v>255.3</v>
      </c>
      <c r="G10" s="10" t="s">
        <v>60</v>
      </c>
      <c r="H10" s="10" t="s">
        <v>59</v>
      </c>
      <c r="I10" s="10">
        <v>5</v>
      </c>
      <c r="J10" s="10">
        <v>2</v>
      </c>
      <c r="K10" s="10">
        <v>200</v>
      </c>
      <c r="L10" s="11">
        <f t="shared" si="0"/>
        <v>221.90800000000002</v>
      </c>
      <c r="M10" s="11">
        <f t="shared" si="1"/>
        <v>136.04300000000001</v>
      </c>
      <c r="N10" s="11">
        <f t="shared" si="2"/>
        <v>5.5476999999999999</v>
      </c>
    </row>
    <row r="11" spans="1:16" ht="16">
      <c r="A11" s="9" t="s">
        <v>48</v>
      </c>
      <c r="B11" s="10">
        <v>194.3</v>
      </c>
      <c r="C11" s="10">
        <v>153.80000000000001</v>
      </c>
      <c r="D11" s="10">
        <v>0.99199999999999999</v>
      </c>
      <c r="E11" s="10">
        <v>0.55700000000000005</v>
      </c>
      <c r="F11" s="10">
        <v>255.3</v>
      </c>
      <c r="G11" s="10" t="s">
        <v>60</v>
      </c>
      <c r="H11" s="10" t="s">
        <v>59</v>
      </c>
      <c r="I11" s="10">
        <v>5</v>
      </c>
      <c r="J11" s="10">
        <v>2</v>
      </c>
      <c r="K11" s="10">
        <v>200</v>
      </c>
      <c r="L11" s="11">
        <f t="shared" si="0"/>
        <v>193.30800000000002</v>
      </c>
      <c r="M11" s="11">
        <f t="shared" si="1"/>
        <v>153.24300000000002</v>
      </c>
      <c r="N11" s="11">
        <f t="shared" si="2"/>
        <v>4.8327</v>
      </c>
      <c r="O11" s="12">
        <f t="shared" ref="O11" si="7">AVERAGE(N11:N13)</f>
        <v>5.7451999999999996</v>
      </c>
      <c r="P11" s="12">
        <f t="shared" ref="P11" si="8">STDEV(N11:N13)</f>
        <v>0.99297217987212805</v>
      </c>
    </row>
    <row r="12" spans="1:16" ht="16">
      <c r="A12" s="9" t="s">
        <v>48</v>
      </c>
      <c r="B12" s="10">
        <v>225</v>
      </c>
      <c r="C12" s="10">
        <v>137.30000000000001</v>
      </c>
      <c r="D12" s="10">
        <v>0.99199999999999999</v>
      </c>
      <c r="E12" s="10">
        <v>0.55700000000000005</v>
      </c>
      <c r="F12" s="10">
        <v>255.3</v>
      </c>
      <c r="G12" s="10" t="s">
        <v>60</v>
      </c>
      <c r="H12" s="10" t="s">
        <v>59</v>
      </c>
      <c r="I12" s="10">
        <v>5</v>
      </c>
      <c r="J12" s="10">
        <v>2</v>
      </c>
      <c r="K12" s="10">
        <v>200</v>
      </c>
      <c r="L12" s="11">
        <f t="shared" si="0"/>
        <v>224.00800000000001</v>
      </c>
      <c r="M12" s="11">
        <f t="shared" si="1"/>
        <v>136.74300000000002</v>
      </c>
      <c r="N12" s="11">
        <f t="shared" si="2"/>
        <v>5.6002000000000001</v>
      </c>
    </row>
    <row r="13" spans="1:16" ht="16">
      <c r="A13" s="9" t="s">
        <v>48</v>
      </c>
      <c r="B13" s="10">
        <v>273.10000000000002</v>
      </c>
      <c r="C13" s="10">
        <v>164.5</v>
      </c>
      <c r="D13" s="10">
        <v>0.99199999999999999</v>
      </c>
      <c r="E13" s="10">
        <v>0.55700000000000005</v>
      </c>
      <c r="F13" s="10">
        <v>255.3</v>
      </c>
      <c r="G13" s="10" t="s">
        <v>60</v>
      </c>
      <c r="H13" s="10" t="s">
        <v>59</v>
      </c>
      <c r="I13" s="10">
        <v>5</v>
      </c>
      <c r="J13" s="10">
        <v>2</v>
      </c>
      <c r="K13" s="10">
        <v>200</v>
      </c>
      <c r="L13" s="11">
        <f t="shared" si="0"/>
        <v>272.108</v>
      </c>
      <c r="M13" s="11">
        <f t="shared" si="1"/>
        <v>163.94300000000001</v>
      </c>
      <c r="N13" s="11">
        <f t="shared" si="2"/>
        <v>6.8026999999999997</v>
      </c>
    </row>
    <row r="14" spans="1:16" ht="16">
      <c r="A14" s="9" t="s">
        <v>55</v>
      </c>
      <c r="B14" s="10">
        <v>459.5</v>
      </c>
      <c r="C14" s="10">
        <v>287.89999999999998</v>
      </c>
      <c r="D14" s="10">
        <v>0.99199999999999999</v>
      </c>
      <c r="E14" s="10">
        <v>0.55700000000000005</v>
      </c>
      <c r="F14" s="10">
        <v>255.3</v>
      </c>
      <c r="G14" s="10" t="s">
        <v>60</v>
      </c>
      <c r="H14" s="10" t="s">
        <v>59</v>
      </c>
      <c r="I14" s="10">
        <v>5</v>
      </c>
      <c r="J14" s="10">
        <v>2</v>
      </c>
      <c r="K14" s="10">
        <v>200</v>
      </c>
      <c r="L14" s="11">
        <f t="shared" si="0"/>
        <v>458.50799999999998</v>
      </c>
      <c r="M14" s="11">
        <f t="shared" si="1"/>
        <v>287.34299999999996</v>
      </c>
      <c r="N14" s="11">
        <f t="shared" si="2"/>
        <v>11.4627</v>
      </c>
      <c r="O14" s="12">
        <f t="shared" ref="O14" si="9">AVERAGE(N14:N16)</f>
        <v>10.921033333333334</v>
      </c>
      <c r="P14" s="12">
        <f t="shared" ref="P14" si="10">STDEV(N14:N16)</f>
        <v>1.4244567678007309</v>
      </c>
    </row>
    <row r="15" spans="1:16" ht="16">
      <c r="A15" s="9" t="s">
        <v>55</v>
      </c>
      <c r="B15" s="10">
        <v>480.8</v>
      </c>
      <c r="C15" s="10">
        <v>284.60000000000002</v>
      </c>
      <c r="D15" s="10">
        <v>0.99199999999999999</v>
      </c>
      <c r="E15" s="10">
        <v>0.55700000000000005</v>
      </c>
      <c r="F15" s="10">
        <v>255.3</v>
      </c>
      <c r="G15" s="10" t="s">
        <v>60</v>
      </c>
      <c r="H15" s="10" t="s">
        <v>59</v>
      </c>
      <c r="I15" s="10">
        <v>5</v>
      </c>
      <c r="J15" s="10">
        <v>2</v>
      </c>
      <c r="K15" s="10">
        <v>200</v>
      </c>
      <c r="L15" s="11">
        <f t="shared" si="0"/>
        <v>479.80799999999999</v>
      </c>
      <c r="M15" s="11">
        <f t="shared" si="1"/>
        <v>284.04300000000001</v>
      </c>
      <c r="N15" s="11">
        <f t="shared" si="2"/>
        <v>11.995200000000001</v>
      </c>
    </row>
    <row r="16" spans="1:16" ht="16">
      <c r="A16" s="9" t="s">
        <v>55</v>
      </c>
      <c r="B16" s="10">
        <v>373.2</v>
      </c>
      <c r="C16" s="10">
        <v>226.8</v>
      </c>
      <c r="D16" s="10">
        <v>0.99199999999999999</v>
      </c>
      <c r="E16" s="10">
        <v>0.55700000000000005</v>
      </c>
      <c r="F16" s="10">
        <v>255.3</v>
      </c>
      <c r="G16" s="10" t="s">
        <v>60</v>
      </c>
      <c r="H16" s="10" t="s">
        <v>59</v>
      </c>
      <c r="I16" s="10">
        <v>5</v>
      </c>
      <c r="J16" s="10">
        <v>2</v>
      </c>
      <c r="K16" s="10">
        <v>200</v>
      </c>
      <c r="L16" s="11">
        <f t="shared" si="0"/>
        <v>372.20799999999997</v>
      </c>
      <c r="M16" s="11">
        <f t="shared" si="1"/>
        <v>226.24300000000002</v>
      </c>
      <c r="N16" s="11">
        <f t="shared" si="2"/>
        <v>9.3051999999999992</v>
      </c>
    </row>
    <row r="17" spans="1:16" ht="16">
      <c r="A17" s="9" t="s">
        <v>58</v>
      </c>
      <c r="B17" s="10">
        <v>326.5</v>
      </c>
      <c r="C17" s="10">
        <v>204.8</v>
      </c>
      <c r="D17" s="10">
        <v>0.99199999999999999</v>
      </c>
      <c r="E17" s="10">
        <v>0.55700000000000005</v>
      </c>
      <c r="F17" s="10">
        <v>255.3</v>
      </c>
      <c r="G17" s="10" t="s">
        <v>60</v>
      </c>
      <c r="H17" s="10" t="s">
        <v>59</v>
      </c>
      <c r="I17" s="10">
        <v>5</v>
      </c>
      <c r="J17" s="10">
        <v>2</v>
      </c>
      <c r="K17" s="10">
        <v>200</v>
      </c>
      <c r="L17" s="11">
        <f t="shared" si="0"/>
        <v>325.50799999999998</v>
      </c>
      <c r="M17" s="11">
        <f t="shared" si="1"/>
        <v>204.24300000000002</v>
      </c>
      <c r="N17" s="11">
        <f t="shared" si="2"/>
        <v>8.1377000000000006</v>
      </c>
      <c r="O17" s="12">
        <f t="shared" ref="O17" si="11">AVERAGE(N17:N19)</f>
        <v>8.709366666666666</v>
      </c>
      <c r="P17" s="12">
        <f t="shared" ref="P17" si="12">STDEV(N17:N19)</f>
        <v>1.1091250305233109</v>
      </c>
    </row>
    <row r="18" spans="1:16" ht="16">
      <c r="A18" s="9" t="s">
        <v>58</v>
      </c>
      <c r="B18" s="10">
        <v>321.10000000000002</v>
      </c>
      <c r="C18" s="10">
        <v>204.3</v>
      </c>
      <c r="D18" s="10">
        <v>0.99199999999999999</v>
      </c>
      <c r="E18" s="10">
        <v>0.55700000000000005</v>
      </c>
      <c r="F18" s="10">
        <v>255.3</v>
      </c>
      <c r="G18" s="10" t="s">
        <v>60</v>
      </c>
      <c r="H18" s="10" t="s">
        <v>59</v>
      </c>
      <c r="I18" s="10">
        <v>5</v>
      </c>
      <c r="J18" s="10">
        <v>2</v>
      </c>
      <c r="K18" s="10">
        <v>200</v>
      </c>
      <c r="L18" s="11">
        <f t="shared" si="0"/>
        <v>320.108</v>
      </c>
      <c r="M18" s="11">
        <f t="shared" si="1"/>
        <v>203.74300000000002</v>
      </c>
      <c r="N18" s="11">
        <f t="shared" si="2"/>
        <v>8.002699999999999</v>
      </c>
    </row>
    <row r="19" spans="1:16" ht="16">
      <c r="A19" s="9" t="s">
        <v>58</v>
      </c>
      <c r="B19" s="10">
        <v>400.5</v>
      </c>
      <c r="C19" s="10">
        <v>249</v>
      </c>
      <c r="D19" s="10">
        <v>0.99199999999999999</v>
      </c>
      <c r="E19" s="10">
        <v>0.55700000000000005</v>
      </c>
      <c r="F19" s="10">
        <v>255.3</v>
      </c>
      <c r="G19" s="10" t="s">
        <v>60</v>
      </c>
      <c r="H19" s="10" t="s">
        <v>59</v>
      </c>
      <c r="I19" s="10">
        <v>5</v>
      </c>
      <c r="J19" s="10">
        <v>2</v>
      </c>
      <c r="K19" s="10">
        <v>200</v>
      </c>
      <c r="L19" s="11">
        <f t="shared" si="0"/>
        <v>399.50799999999998</v>
      </c>
      <c r="M19" s="11">
        <f t="shared" si="1"/>
        <v>248.44300000000001</v>
      </c>
      <c r="N19" s="11">
        <f t="shared" si="2"/>
        <v>9.9877000000000002</v>
      </c>
    </row>
    <row r="20" spans="1:16" ht="16">
      <c r="A20" s="9" t="s">
        <v>56</v>
      </c>
      <c r="B20" s="10">
        <v>382.2</v>
      </c>
      <c r="C20" s="10">
        <v>236.8</v>
      </c>
      <c r="D20" s="10">
        <v>0.99199999999999999</v>
      </c>
      <c r="E20" s="10">
        <v>0.55700000000000005</v>
      </c>
      <c r="F20" s="10">
        <v>255.3</v>
      </c>
      <c r="G20" s="10" t="s">
        <v>60</v>
      </c>
      <c r="H20" s="10" t="s">
        <v>59</v>
      </c>
      <c r="I20" s="10">
        <v>5</v>
      </c>
      <c r="J20" s="10">
        <v>2</v>
      </c>
      <c r="K20" s="10">
        <v>200</v>
      </c>
      <c r="L20" s="11">
        <f t="shared" si="0"/>
        <v>381.20799999999997</v>
      </c>
      <c r="M20" s="11">
        <f t="shared" si="1"/>
        <v>236.24300000000002</v>
      </c>
      <c r="N20" s="11">
        <f t="shared" si="2"/>
        <v>9.5302000000000007</v>
      </c>
      <c r="O20" s="12">
        <f t="shared" ref="O20" si="13">AVERAGE(N20:N22)</f>
        <v>9.9026999999999994</v>
      </c>
      <c r="P20" s="12">
        <f t="shared" ref="P20" si="14">STDEV(N20:N22)</f>
        <v>0.40432814643553983</v>
      </c>
    </row>
    <row r="21" spans="1:16" ht="16">
      <c r="A21" s="9" t="s">
        <v>56</v>
      </c>
      <c r="B21" s="10">
        <v>394.8</v>
      </c>
      <c r="C21" s="10">
        <v>239.9</v>
      </c>
      <c r="D21" s="10">
        <v>0.99199999999999999</v>
      </c>
      <c r="E21" s="10">
        <v>0.55700000000000005</v>
      </c>
      <c r="F21" s="10">
        <v>255.3</v>
      </c>
      <c r="G21" s="10" t="s">
        <v>60</v>
      </c>
      <c r="H21" s="10" t="s">
        <v>59</v>
      </c>
      <c r="I21" s="10">
        <v>5</v>
      </c>
      <c r="J21" s="10">
        <v>2</v>
      </c>
      <c r="K21" s="10">
        <v>200</v>
      </c>
      <c r="L21" s="11">
        <f t="shared" si="0"/>
        <v>393.80799999999999</v>
      </c>
      <c r="M21" s="11">
        <f t="shared" si="1"/>
        <v>239.34300000000002</v>
      </c>
      <c r="N21" s="11">
        <f t="shared" si="2"/>
        <v>9.8452000000000002</v>
      </c>
    </row>
    <row r="22" spans="1:16" ht="16">
      <c r="A22" s="9" t="s">
        <v>56</v>
      </c>
      <c r="B22" s="10">
        <v>414.3</v>
      </c>
      <c r="C22" s="10">
        <v>259.10000000000002</v>
      </c>
      <c r="D22" s="10">
        <v>0.99199999999999999</v>
      </c>
      <c r="E22" s="10">
        <v>0.55700000000000005</v>
      </c>
      <c r="F22" s="10">
        <v>255.3</v>
      </c>
      <c r="G22" s="10" t="s">
        <v>60</v>
      </c>
      <c r="H22" s="10" t="s">
        <v>59</v>
      </c>
      <c r="I22" s="10">
        <v>5</v>
      </c>
      <c r="J22" s="10">
        <v>2</v>
      </c>
      <c r="K22" s="10">
        <v>200</v>
      </c>
      <c r="L22" s="11">
        <f t="shared" si="0"/>
        <v>413.30799999999999</v>
      </c>
      <c r="M22" s="11">
        <f t="shared" si="1"/>
        <v>258.54300000000001</v>
      </c>
      <c r="N22" s="11">
        <f t="shared" si="2"/>
        <v>10.332699999999999</v>
      </c>
    </row>
    <row r="23" spans="1:16" ht="16">
      <c r="A23" s="9" t="s">
        <v>54</v>
      </c>
      <c r="B23" s="10">
        <v>296.7</v>
      </c>
      <c r="C23" s="10">
        <v>187.5</v>
      </c>
      <c r="D23" s="10">
        <v>0.99199999999999999</v>
      </c>
      <c r="E23" s="10">
        <v>0.55700000000000005</v>
      </c>
      <c r="F23" s="10">
        <v>255.3</v>
      </c>
      <c r="G23" s="10" t="s">
        <v>60</v>
      </c>
      <c r="H23" s="10" t="s">
        <v>59</v>
      </c>
      <c r="I23" s="10">
        <v>5</v>
      </c>
      <c r="J23" s="10">
        <v>2</v>
      </c>
      <c r="K23" s="10">
        <v>200</v>
      </c>
      <c r="L23" s="11">
        <f t="shared" si="0"/>
        <v>295.70799999999997</v>
      </c>
      <c r="M23" s="11">
        <f t="shared" si="1"/>
        <v>186.94300000000001</v>
      </c>
      <c r="N23" s="11">
        <f t="shared" si="2"/>
        <v>7.3926999999999996</v>
      </c>
      <c r="O23" s="12">
        <f t="shared" ref="O23" si="15">AVERAGE(N23:N25)</f>
        <v>6.004366666666666</v>
      </c>
      <c r="P23" s="12">
        <f t="shared" ref="P23" si="16">STDEV(N23:N25)</f>
        <v>1.2023969117281301</v>
      </c>
    </row>
    <row r="24" spans="1:16" ht="16">
      <c r="A24" s="9" t="s">
        <v>54</v>
      </c>
      <c r="B24" s="10">
        <v>213.9</v>
      </c>
      <c r="C24" s="10">
        <v>135.30000000000001</v>
      </c>
      <c r="D24" s="10">
        <v>0.99199999999999999</v>
      </c>
      <c r="E24" s="10">
        <v>0.55700000000000005</v>
      </c>
      <c r="F24" s="10">
        <v>255.3</v>
      </c>
      <c r="G24" s="10" t="s">
        <v>60</v>
      </c>
      <c r="H24" s="10" t="s">
        <v>59</v>
      </c>
      <c r="I24" s="10">
        <v>5</v>
      </c>
      <c r="J24" s="10">
        <v>2</v>
      </c>
      <c r="K24" s="10">
        <v>200</v>
      </c>
      <c r="L24" s="11">
        <f t="shared" si="0"/>
        <v>212.90800000000002</v>
      </c>
      <c r="M24" s="11">
        <f t="shared" si="1"/>
        <v>134.74300000000002</v>
      </c>
      <c r="N24" s="11">
        <f t="shared" si="2"/>
        <v>5.3227000000000002</v>
      </c>
    </row>
    <row r="25" spans="1:16" ht="16">
      <c r="A25" s="9" t="s">
        <v>54</v>
      </c>
      <c r="B25" s="10">
        <v>212.9</v>
      </c>
      <c r="C25" s="10">
        <v>185</v>
      </c>
      <c r="D25" s="10">
        <v>0.99199999999999999</v>
      </c>
      <c r="E25" s="10">
        <v>0.55700000000000005</v>
      </c>
      <c r="F25" s="10">
        <v>255.3</v>
      </c>
      <c r="G25" s="10" t="s">
        <v>60</v>
      </c>
      <c r="H25" s="10" t="s">
        <v>59</v>
      </c>
      <c r="I25" s="10">
        <v>5</v>
      </c>
      <c r="J25" s="10">
        <v>2</v>
      </c>
      <c r="K25" s="10">
        <v>200</v>
      </c>
      <c r="L25" s="11">
        <f t="shared" si="0"/>
        <v>211.90800000000002</v>
      </c>
      <c r="M25" s="11">
        <f t="shared" si="1"/>
        <v>184.44300000000001</v>
      </c>
      <c r="N25" s="11">
        <f t="shared" si="2"/>
        <v>5.2976999999999999</v>
      </c>
    </row>
    <row r="26" spans="1:16" ht="16">
      <c r="A26" s="9" t="s">
        <v>57</v>
      </c>
      <c r="B26" s="10">
        <v>147.69999999999999</v>
      </c>
      <c r="C26" s="10">
        <v>92.9</v>
      </c>
      <c r="D26" s="10">
        <v>0.99199999999999999</v>
      </c>
      <c r="E26" s="10">
        <v>0.55700000000000005</v>
      </c>
      <c r="F26" s="10">
        <v>255.3</v>
      </c>
      <c r="G26" s="10" t="s">
        <v>60</v>
      </c>
      <c r="H26" s="10" t="s">
        <v>59</v>
      </c>
      <c r="I26" s="10">
        <v>5</v>
      </c>
      <c r="J26" s="10">
        <v>2</v>
      </c>
      <c r="K26" s="10">
        <v>200</v>
      </c>
      <c r="L26" s="11">
        <f t="shared" si="0"/>
        <v>146.708</v>
      </c>
      <c r="M26" s="11">
        <f t="shared" si="1"/>
        <v>92.343000000000004</v>
      </c>
      <c r="N26" s="11">
        <f t="shared" si="2"/>
        <v>3.6677</v>
      </c>
      <c r="O26" s="12">
        <f t="shared" ref="O26" si="17">AVERAGE(N26:N28)</f>
        <v>3.7118666666666669</v>
      </c>
      <c r="P26" s="12">
        <f t="shared" ref="P26" si="18">STDEV(N26:N28)</f>
        <v>7.4344356432303221E-2</v>
      </c>
    </row>
    <row r="27" spans="1:16" ht="16">
      <c r="A27" s="9" t="s">
        <v>57</v>
      </c>
      <c r="B27" s="10">
        <v>152.9</v>
      </c>
      <c r="C27" s="10">
        <v>93.08</v>
      </c>
      <c r="D27" s="10">
        <v>0.99199999999999999</v>
      </c>
      <c r="E27" s="10">
        <v>0.55700000000000005</v>
      </c>
      <c r="F27" s="10">
        <v>255.3</v>
      </c>
      <c r="G27" s="10" t="s">
        <v>60</v>
      </c>
      <c r="H27" s="10" t="s">
        <v>59</v>
      </c>
      <c r="I27" s="10">
        <v>5</v>
      </c>
      <c r="J27" s="10">
        <v>2</v>
      </c>
      <c r="K27" s="10">
        <v>200</v>
      </c>
      <c r="L27" s="11">
        <f t="shared" si="0"/>
        <v>151.90800000000002</v>
      </c>
      <c r="M27" s="11">
        <f t="shared" si="1"/>
        <v>92.522999999999996</v>
      </c>
      <c r="N27" s="11">
        <f t="shared" si="2"/>
        <v>3.7977000000000003</v>
      </c>
    </row>
    <row r="28" spans="1:16" ht="16">
      <c r="A28" s="9" t="s">
        <v>57</v>
      </c>
      <c r="B28" s="10">
        <v>147.80000000000001</v>
      </c>
      <c r="C28" s="10">
        <v>93.26</v>
      </c>
      <c r="D28" s="10">
        <v>0.99199999999999999</v>
      </c>
      <c r="E28" s="10">
        <v>0.55700000000000005</v>
      </c>
      <c r="F28" s="10">
        <v>255.3</v>
      </c>
      <c r="G28" s="10" t="s">
        <v>60</v>
      </c>
      <c r="H28" s="10" t="s">
        <v>59</v>
      </c>
      <c r="I28" s="10">
        <v>5</v>
      </c>
      <c r="J28" s="10">
        <v>2</v>
      </c>
      <c r="K28" s="10">
        <v>200</v>
      </c>
      <c r="L28" s="11">
        <f t="shared" si="0"/>
        <v>146.80800000000002</v>
      </c>
      <c r="M28" s="11">
        <f t="shared" si="1"/>
        <v>92.703000000000003</v>
      </c>
      <c r="N28" s="11">
        <f t="shared" si="2"/>
        <v>3.6702000000000004</v>
      </c>
    </row>
    <row r="29" spans="1:16" ht="16">
      <c r="A29" s="9" t="s">
        <v>52</v>
      </c>
      <c r="B29" s="10">
        <v>490.9</v>
      </c>
      <c r="C29" s="10">
        <v>300.7</v>
      </c>
      <c r="D29" s="10">
        <v>0.99199999999999999</v>
      </c>
      <c r="E29" s="10">
        <v>0.55700000000000005</v>
      </c>
      <c r="F29" s="10">
        <v>255.3</v>
      </c>
      <c r="G29" s="10" t="s">
        <v>60</v>
      </c>
      <c r="H29" s="10" t="s">
        <v>59</v>
      </c>
      <c r="I29" s="10">
        <v>5</v>
      </c>
      <c r="J29" s="10">
        <v>2</v>
      </c>
      <c r="K29" s="10">
        <v>200</v>
      </c>
      <c r="L29" s="11">
        <f t="shared" si="0"/>
        <v>489.90799999999996</v>
      </c>
      <c r="M29" s="11">
        <f t="shared" si="1"/>
        <v>300.14299999999997</v>
      </c>
      <c r="N29" s="11">
        <f t="shared" si="2"/>
        <v>12.2477</v>
      </c>
      <c r="O29" s="12">
        <f t="shared" ref="O29" si="19">AVERAGE(N29:N31)</f>
        <v>12.280200000000001</v>
      </c>
      <c r="P29" s="12">
        <f t="shared" ref="P29" si="20">STDEV(N29:N31)</f>
        <v>0.831726367262697</v>
      </c>
    </row>
    <row r="30" spans="1:16" ht="16">
      <c r="A30" s="9" t="s">
        <v>52</v>
      </c>
      <c r="B30" s="10">
        <v>459.6</v>
      </c>
      <c r="C30" s="10">
        <v>276</v>
      </c>
      <c r="D30" s="10">
        <v>0.99199999999999999</v>
      </c>
      <c r="E30" s="10">
        <v>0.55700000000000005</v>
      </c>
      <c r="F30" s="10">
        <v>255.3</v>
      </c>
      <c r="G30" s="10" t="s">
        <v>60</v>
      </c>
      <c r="H30" s="10" t="s">
        <v>59</v>
      </c>
      <c r="I30" s="10">
        <v>5</v>
      </c>
      <c r="J30" s="10">
        <v>2</v>
      </c>
      <c r="K30" s="10">
        <v>200</v>
      </c>
      <c r="L30" s="11">
        <f t="shared" si="0"/>
        <v>458.608</v>
      </c>
      <c r="M30" s="11">
        <f t="shared" si="1"/>
        <v>275.44299999999998</v>
      </c>
      <c r="N30" s="11">
        <f t="shared" si="2"/>
        <v>11.465199999999999</v>
      </c>
    </row>
    <row r="31" spans="1:16" ht="16">
      <c r="A31" s="9" t="s">
        <v>52</v>
      </c>
      <c r="B31" s="10">
        <v>526.1</v>
      </c>
      <c r="C31" s="10">
        <v>306.10000000000002</v>
      </c>
      <c r="D31" s="10">
        <v>0.99199999999999999</v>
      </c>
      <c r="E31" s="10">
        <v>0.55700000000000005</v>
      </c>
      <c r="F31" s="10">
        <v>255.3</v>
      </c>
      <c r="G31" s="10" t="s">
        <v>60</v>
      </c>
      <c r="H31" s="10" t="s">
        <v>59</v>
      </c>
      <c r="I31" s="10">
        <v>5</v>
      </c>
      <c r="J31" s="10">
        <v>2</v>
      </c>
      <c r="K31" s="10">
        <v>200</v>
      </c>
      <c r="L31" s="11">
        <f t="shared" si="0"/>
        <v>525.10800000000006</v>
      </c>
      <c r="M31" s="11">
        <f t="shared" si="1"/>
        <v>305.54300000000001</v>
      </c>
      <c r="N31" s="11">
        <f t="shared" si="2"/>
        <v>13.127700000000003</v>
      </c>
    </row>
    <row r="32" spans="1:16" ht="16">
      <c r="A32" s="9" t="s">
        <v>35</v>
      </c>
      <c r="B32" s="10">
        <v>654.20000000000005</v>
      </c>
      <c r="C32" s="10">
        <v>449.6</v>
      </c>
      <c r="D32" s="10">
        <v>0.14099999999999999</v>
      </c>
      <c r="E32" s="10">
        <v>3.7999999999999999E-2</v>
      </c>
      <c r="F32" s="10">
        <v>224</v>
      </c>
      <c r="G32" s="9" t="s">
        <v>36</v>
      </c>
      <c r="H32" s="10" t="s">
        <v>37</v>
      </c>
      <c r="I32" s="10">
        <v>5</v>
      </c>
      <c r="J32" s="10">
        <v>2</v>
      </c>
      <c r="K32" s="10">
        <v>150</v>
      </c>
      <c r="L32" s="11">
        <f t="shared" si="0"/>
        <v>654.05900000000008</v>
      </c>
      <c r="M32" s="11">
        <f t="shared" si="1"/>
        <v>449.56200000000001</v>
      </c>
      <c r="N32" s="11">
        <f t="shared" si="2"/>
        <v>21.801966666666669</v>
      </c>
      <c r="O32" s="12">
        <f t="shared" ref="O32" si="21">AVERAGE(N32:N34)</f>
        <v>21.860855555555556</v>
      </c>
      <c r="P32" s="12">
        <f t="shared" ref="P32" si="22">STDEV(N32:N34)</f>
        <v>0.35534542401777197</v>
      </c>
    </row>
    <row r="33" spans="1:16" ht="16">
      <c r="A33" s="9" t="s">
        <v>35</v>
      </c>
      <c r="B33" s="10">
        <v>646.29999999999995</v>
      </c>
      <c r="C33" s="10">
        <v>419.3</v>
      </c>
      <c r="D33" s="10">
        <v>0.14099999999999999</v>
      </c>
      <c r="E33" s="10">
        <v>3.7999999999999999E-2</v>
      </c>
      <c r="F33" s="10">
        <v>224</v>
      </c>
      <c r="G33" s="9" t="s">
        <v>36</v>
      </c>
      <c r="H33" s="10" t="s">
        <v>37</v>
      </c>
      <c r="I33" s="10">
        <v>5</v>
      </c>
      <c r="J33" s="10">
        <v>2</v>
      </c>
      <c r="K33" s="10">
        <v>150</v>
      </c>
      <c r="L33" s="11">
        <f t="shared" si="0"/>
        <v>646.15899999999999</v>
      </c>
      <c r="M33" s="11">
        <f t="shared" si="1"/>
        <v>419.262</v>
      </c>
      <c r="N33" s="11">
        <f t="shared" si="2"/>
        <v>21.538633333333333</v>
      </c>
    </row>
    <row r="34" spans="1:16" ht="16">
      <c r="A34" s="9" t="s">
        <v>35</v>
      </c>
      <c r="B34" s="10">
        <v>667.4</v>
      </c>
      <c r="C34" s="10">
        <v>444.1</v>
      </c>
      <c r="D34" s="10">
        <v>0.14099999999999999</v>
      </c>
      <c r="E34" s="10">
        <v>3.7999999999999999E-2</v>
      </c>
      <c r="F34" s="10">
        <v>224</v>
      </c>
      <c r="G34" s="9" t="s">
        <v>36</v>
      </c>
      <c r="H34" s="10" t="s">
        <v>37</v>
      </c>
      <c r="I34" s="10">
        <v>5</v>
      </c>
      <c r="J34" s="10">
        <v>2</v>
      </c>
      <c r="K34" s="10">
        <v>150</v>
      </c>
      <c r="L34" s="11">
        <f t="shared" ref="L34:L64" si="23">B34-D34</f>
        <v>667.25900000000001</v>
      </c>
      <c r="M34" s="11">
        <f t="shared" ref="M34:M64" si="24">C34-E34</f>
        <v>444.06200000000001</v>
      </c>
      <c r="N34" s="11">
        <f t="shared" ref="N34:N64" si="25">L34*I34/K34</f>
        <v>22.241966666666666</v>
      </c>
    </row>
    <row r="35" spans="1:16" ht="16">
      <c r="A35" s="9" t="s">
        <v>22</v>
      </c>
      <c r="B35" s="10">
        <v>160</v>
      </c>
      <c r="C35" s="10">
        <v>104.7</v>
      </c>
      <c r="D35" s="10">
        <v>0.247</v>
      </c>
      <c r="E35" s="10">
        <v>0.183</v>
      </c>
      <c r="F35" s="10">
        <v>245.7</v>
      </c>
      <c r="G35" s="10" t="s">
        <v>33</v>
      </c>
      <c r="H35" s="10" t="s">
        <v>31</v>
      </c>
      <c r="I35" s="10">
        <v>5</v>
      </c>
      <c r="J35" s="10">
        <v>2</v>
      </c>
      <c r="K35" s="10">
        <v>200</v>
      </c>
      <c r="L35" s="11">
        <f t="shared" si="23"/>
        <v>159.75299999999999</v>
      </c>
      <c r="M35" s="11">
        <f t="shared" si="24"/>
        <v>104.517</v>
      </c>
      <c r="N35" s="11">
        <f t="shared" si="25"/>
        <v>3.9938249999999993</v>
      </c>
      <c r="O35" s="12">
        <f t="shared" ref="O35" si="26">AVERAGE(N35:N37)</f>
        <v>3.9746583333333327</v>
      </c>
      <c r="P35" s="12">
        <f t="shared" ref="P35" si="27">STDEV(N35:N37)</f>
        <v>0.37162088656765968</v>
      </c>
    </row>
    <row r="36" spans="1:16" ht="16">
      <c r="A36" s="9" t="s">
        <v>22</v>
      </c>
      <c r="B36" s="10">
        <v>144</v>
      </c>
      <c r="C36" s="10">
        <v>92.04</v>
      </c>
      <c r="D36" s="10">
        <v>0.247</v>
      </c>
      <c r="E36" s="10">
        <v>0.183</v>
      </c>
      <c r="F36" s="10">
        <v>245.7</v>
      </c>
      <c r="G36" s="10" t="s">
        <v>33</v>
      </c>
      <c r="H36" s="10" t="s">
        <v>31</v>
      </c>
      <c r="I36" s="10">
        <v>5</v>
      </c>
      <c r="J36" s="10">
        <v>2</v>
      </c>
      <c r="K36" s="10">
        <v>200</v>
      </c>
      <c r="L36" s="11">
        <f t="shared" si="23"/>
        <v>143.75299999999999</v>
      </c>
      <c r="M36" s="11">
        <f t="shared" si="24"/>
        <v>91.856999999999999</v>
      </c>
      <c r="N36" s="11">
        <f t="shared" si="25"/>
        <v>3.5938249999999994</v>
      </c>
    </row>
    <row r="37" spans="1:16" ht="16">
      <c r="A37" s="9" t="s">
        <v>23</v>
      </c>
      <c r="B37" s="10">
        <v>173.7</v>
      </c>
      <c r="C37" s="10">
        <v>111.2</v>
      </c>
      <c r="D37" s="10">
        <v>0.247</v>
      </c>
      <c r="E37" s="10">
        <v>0.183</v>
      </c>
      <c r="F37" s="10">
        <v>245.7</v>
      </c>
      <c r="G37" s="10" t="s">
        <v>33</v>
      </c>
      <c r="H37" s="10" t="s">
        <v>31</v>
      </c>
      <c r="I37" s="10">
        <v>5</v>
      </c>
      <c r="J37" s="10">
        <v>2</v>
      </c>
      <c r="K37" s="10">
        <v>200</v>
      </c>
      <c r="L37" s="11">
        <f t="shared" si="23"/>
        <v>173.45299999999997</v>
      </c>
      <c r="M37" s="11">
        <f t="shared" si="24"/>
        <v>111.017</v>
      </c>
      <c r="N37" s="11">
        <f t="shared" si="25"/>
        <v>4.3363249999999995</v>
      </c>
    </row>
    <row r="38" spans="1:16" ht="16">
      <c r="A38" s="9" t="s">
        <v>27</v>
      </c>
      <c r="B38" s="10">
        <v>381</v>
      </c>
      <c r="C38" s="10">
        <v>254.2</v>
      </c>
      <c r="D38" s="10">
        <v>0.247</v>
      </c>
      <c r="E38" s="10">
        <v>0.183</v>
      </c>
      <c r="F38" s="10">
        <v>245.7</v>
      </c>
      <c r="G38" s="10" t="s">
        <v>33</v>
      </c>
      <c r="H38" s="10" t="s">
        <v>31</v>
      </c>
      <c r="I38" s="10">
        <v>5</v>
      </c>
      <c r="J38" s="10">
        <v>2</v>
      </c>
      <c r="K38" s="10">
        <v>100</v>
      </c>
      <c r="L38" s="11">
        <f t="shared" si="23"/>
        <v>380.75299999999999</v>
      </c>
      <c r="M38" s="11">
        <f t="shared" si="24"/>
        <v>254.017</v>
      </c>
      <c r="N38" s="11">
        <f t="shared" si="25"/>
        <v>19.037649999999999</v>
      </c>
      <c r="O38" s="12">
        <f t="shared" ref="O38" si="28">AVERAGE(N38:N40)</f>
        <v>19.255983333333333</v>
      </c>
      <c r="P38" s="12">
        <f t="shared" ref="P38" si="29">STDEV(N38:N40)</f>
        <v>0.97108616164238204</v>
      </c>
    </row>
    <row r="39" spans="1:16" ht="16">
      <c r="A39" s="9" t="s">
        <v>27</v>
      </c>
      <c r="B39" s="10">
        <v>368.5</v>
      </c>
      <c r="C39" s="10">
        <v>305</v>
      </c>
      <c r="D39" s="10">
        <v>0.247</v>
      </c>
      <c r="E39" s="10">
        <v>0.183</v>
      </c>
      <c r="F39" s="10">
        <v>245.7</v>
      </c>
      <c r="G39" s="10" t="s">
        <v>33</v>
      </c>
      <c r="H39" s="10" t="s">
        <v>31</v>
      </c>
      <c r="I39" s="10">
        <v>5</v>
      </c>
      <c r="J39" s="10">
        <v>2</v>
      </c>
      <c r="K39" s="10">
        <v>100</v>
      </c>
      <c r="L39" s="11">
        <f t="shared" si="23"/>
        <v>368.25299999999999</v>
      </c>
      <c r="M39" s="11">
        <f t="shared" si="24"/>
        <v>304.81700000000001</v>
      </c>
      <c r="N39" s="11">
        <f t="shared" si="25"/>
        <v>18.412649999999999</v>
      </c>
    </row>
    <row r="40" spans="1:16" ht="16">
      <c r="A40" s="9" t="s">
        <v>29</v>
      </c>
      <c r="B40" s="10">
        <v>406.6</v>
      </c>
      <c r="C40" s="10">
        <v>261</v>
      </c>
      <c r="D40" s="10">
        <v>0.247</v>
      </c>
      <c r="E40" s="10">
        <v>0.183</v>
      </c>
      <c r="F40" s="10">
        <v>245.7</v>
      </c>
      <c r="G40" s="10" t="s">
        <v>33</v>
      </c>
      <c r="H40" s="10" t="s">
        <v>31</v>
      </c>
      <c r="I40" s="10">
        <v>5</v>
      </c>
      <c r="J40" s="10">
        <v>2</v>
      </c>
      <c r="K40" s="10">
        <v>100</v>
      </c>
      <c r="L40" s="11">
        <f t="shared" si="23"/>
        <v>406.35300000000001</v>
      </c>
      <c r="M40" s="11">
        <f t="shared" si="24"/>
        <v>260.81700000000001</v>
      </c>
      <c r="N40" s="11">
        <f t="shared" si="25"/>
        <v>20.31765</v>
      </c>
    </row>
    <row r="41" spans="1:16" ht="16">
      <c r="A41" s="9" t="s">
        <v>26</v>
      </c>
      <c r="B41" s="10">
        <v>598.6</v>
      </c>
      <c r="C41" s="10">
        <v>377.8</v>
      </c>
      <c r="D41" s="10">
        <v>0.247</v>
      </c>
      <c r="E41" s="10">
        <v>0.183</v>
      </c>
      <c r="F41" s="10">
        <v>245.7</v>
      </c>
      <c r="G41" s="10" t="s">
        <v>33</v>
      </c>
      <c r="H41" s="10" t="s">
        <v>31</v>
      </c>
      <c r="I41" s="10">
        <v>5</v>
      </c>
      <c r="J41" s="10">
        <v>2</v>
      </c>
      <c r="K41" s="10">
        <v>100</v>
      </c>
      <c r="L41" s="11">
        <f t="shared" si="23"/>
        <v>598.35300000000007</v>
      </c>
      <c r="M41" s="11">
        <f t="shared" si="24"/>
        <v>377.61700000000002</v>
      </c>
      <c r="N41" s="11">
        <f t="shared" si="25"/>
        <v>29.917650000000002</v>
      </c>
      <c r="O41" s="12">
        <f t="shared" ref="O41" si="30">AVERAGE(N41:N43)</f>
        <v>29.575983333333337</v>
      </c>
      <c r="P41" s="12">
        <f t="shared" ref="P41" si="31">STDEV(N41:N43)</f>
        <v>5.8200264890577023</v>
      </c>
    </row>
    <row r="42" spans="1:16" ht="16">
      <c r="A42" s="9" t="s">
        <v>26</v>
      </c>
      <c r="B42" s="10">
        <v>472.1</v>
      </c>
      <c r="C42" s="10">
        <v>298.3</v>
      </c>
      <c r="D42" s="10">
        <v>0.247</v>
      </c>
      <c r="E42" s="10">
        <v>0.183</v>
      </c>
      <c r="F42" s="10">
        <v>245.7</v>
      </c>
      <c r="G42" s="10" t="s">
        <v>33</v>
      </c>
      <c r="H42" s="10" t="s">
        <v>31</v>
      </c>
      <c r="I42" s="10">
        <v>5</v>
      </c>
      <c r="J42" s="10">
        <v>2</v>
      </c>
      <c r="K42" s="10">
        <v>100</v>
      </c>
      <c r="L42" s="11">
        <f t="shared" si="23"/>
        <v>471.85300000000001</v>
      </c>
      <c r="M42" s="11">
        <f t="shared" si="24"/>
        <v>298.11700000000002</v>
      </c>
      <c r="N42" s="11">
        <f t="shared" si="25"/>
        <v>23.592649999999999</v>
      </c>
    </row>
    <row r="43" spans="1:16" ht="16">
      <c r="A43" s="9" t="s">
        <v>26</v>
      </c>
      <c r="B43" s="10">
        <v>704.6</v>
      </c>
      <c r="C43" s="10">
        <v>452.9</v>
      </c>
      <c r="D43" s="10">
        <v>0.247</v>
      </c>
      <c r="E43" s="10">
        <v>0.183</v>
      </c>
      <c r="F43" s="10">
        <v>245.7</v>
      </c>
      <c r="G43" s="10" t="s">
        <v>33</v>
      </c>
      <c r="H43" s="10" t="s">
        <v>31</v>
      </c>
      <c r="I43" s="10">
        <v>5</v>
      </c>
      <c r="J43" s="10">
        <v>2</v>
      </c>
      <c r="K43" s="10">
        <v>100</v>
      </c>
      <c r="L43" s="11">
        <f t="shared" si="23"/>
        <v>704.35300000000007</v>
      </c>
      <c r="M43" s="11">
        <f t="shared" si="24"/>
        <v>452.71699999999998</v>
      </c>
      <c r="N43" s="11">
        <f t="shared" si="25"/>
        <v>35.217650000000006</v>
      </c>
    </row>
    <row r="44" spans="1:16" ht="16">
      <c r="A44" s="9" t="s">
        <v>24</v>
      </c>
      <c r="B44" s="10">
        <v>450.4</v>
      </c>
      <c r="C44" s="10">
        <v>289.89999999999998</v>
      </c>
      <c r="D44" s="10">
        <v>0.247</v>
      </c>
      <c r="E44" s="10">
        <v>0.183</v>
      </c>
      <c r="F44" s="10">
        <v>245.7</v>
      </c>
      <c r="G44" s="10" t="s">
        <v>33</v>
      </c>
      <c r="H44" s="10" t="s">
        <v>31</v>
      </c>
      <c r="I44" s="10">
        <v>5</v>
      </c>
      <c r="J44" s="10">
        <v>2</v>
      </c>
      <c r="K44" s="10">
        <v>100</v>
      </c>
      <c r="L44" s="11">
        <f t="shared" si="23"/>
        <v>450.15299999999996</v>
      </c>
      <c r="M44" s="11">
        <f t="shared" si="24"/>
        <v>289.71699999999998</v>
      </c>
      <c r="N44" s="11">
        <f t="shared" si="25"/>
        <v>22.507649999999998</v>
      </c>
      <c r="O44" s="12">
        <f t="shared" ref="O44" si="32">AVERAGE(N44:N46)</f>
        <v>22.092650000000003</v>
      </c>
      <c r="P44" s="12">
        <f t="shared" ref="P44" si="33">STDEV(N44:N46)</f>
        <v>2.3896809410463149</v>
      </c>
    </row>
    <row r="45" spans="1:16" ht="16">
      <c r="A45" s="9" t="s">
        <v>24</v>
      </c>
      <c r="B45" s="10">
        <v>485.2</v>
      </c>
      <c r="C45" s="10">
        <v>297.5</v>
      </c>
      <c r="D45" s="10">
        <v>0.247</v>
      </c>
      <c r="E45" s="10">
        <v>0.183</v>
      </c>
      <c r="F45" s="10">
        <v>245.7</v>
      </c>
      <c r="G45" s="10" t="s">
        <v>33</v>
      </c>
      <c r="H45" s="10" t="s">
        <v>31</v>
      </c>
      <c r="I45" s="10">
        <v>5</v>
      </c>
      <c r="J45" s="10">
        <v>2</v>
      </c>
      <c r="K45" s="10">
        <v>100</v>
      </c>
      <c r="L45" s="11">
        <f t="shared" si="23"/>
        <v>484.95299999999997</v>
      </c>
      <c r="M45" s="11">
        <f t="shared" si="24"/>
        <v>297.31700000000001</v>
      </c>
      <c r="N45" s="11">
        <f t="shared" si="25"/>
        <v>24.24765</v>
      </c>
    </row>
    <row r="46" spans="1:16" ht="16">
      <c r="A46" s="9" t="s">
        <v>24</v>
      </c>
      <c r="B46" s="10">
        <v>390.7</v>
      </c>
      <c r="C46" s="10">
        <v>241.9</v>
      </c>
      <c r="D46" s="10">
        <v>0.247</v>
      </c>
      <c r="E46" s="10">
        <v>0.183</v>
      </c>
      <c r="F46" s="10">
        <v>245.7</v>
      </c>
      <c r="G46" s="10" t="s">
        <v>33</v>
      </c>
      <c r="H46" s="10" t="s">
        <v>31</v>
      </c>
      <c r="I46" s="10">
        <v>5</v>
      </c>
      <c r="J46" s="10">
        <v>2</v>
      </c>
      <c r="K46" s="10">
        <v>100</v>
      </c>
      <c r="L46" s="11">
        <f t="shared" si="23"/>
        <v>390.45299999999997</v>
      </c>
      <c r="M46" s="11">
        <f t="shared" si="24"/>
        <v>241.71700000000001</v>
      </c>
      <c r="N46" s="11">
        <f t="shared" si="25"/>
        <v>19.522649999999999</v>
      </c>
    </row>
    <row r="47" spans="1:16" ht="16">
      <c r="A47" s="9" t="s">
        <v>21</v>
      </c>
      <c r="B47" s="10">
        <v>131.69999999999999</v>
      </c>
      <c r="C47" s="10">
        <v>82.74</v>
      </c>
      <c r="D47" s="10">
        <v>0.247</v>
      </c>
      <c r="E47" s="10">
        <v>0.183</v>
      </c>
      <c r="F47" s="10">
        <v>245.7</v>
      </c>
      <c r="G47" s="10" t="s">
        <v>34</v>
      </c>
      <c r="H47" s="10" t="s">
        <v>32</v>
      </c>
      <c r="I47" s="10">
        <v>5</v>
      </c>
      <c r="J47" s="10">
        <v>2</v>
      </c>
      <c r="K47" s="10">
        <v>200</v>
      </c>
      <c r="L47" s="11">
        <f t="shared" si="23"/>
        <v>131.45299999999997</v>
      </c>
      <c r="M47" s="11">
        <f t="shared" si="24"/>
        <v>82.556999999999988</v>
      </c>
      <c r="N47" s="11">
        <f t="shared" si="25"/>
        <v>3.2863249999999993</v>
      </c>
      <c r="O47" s="12">
        <f t="shared" ref="O47" si="34">AVERAGE(N47:N49)</f>
        <v>3.5904916666666664</v>
      </c>
      <c r="P47" s="12">
        <f t="shared" ref="P47" si="35">STDEV(N47:N49)</f>
        <v>0.4430599094178263</v>
      </c>
    </row>
    <row r="48" spans="1:16" ht="16">
      <c r="A48" s="9" t="s">
        <v>21</v>
      </c>
      <c r="B48" s="10">
        <v>135.69999999999999</v>
      </c>
      <c r="C48" s="10">
        <v>83.64</v>
      </c>
      <c r="D48" s="10">
        <v>0.247</v>
      </c>
      <c r="E48" s="10">
        <v>0.183</v>
      </c>
      <c r="F48" s="10">
        <v>245.7</v>
      </c>
      <c r="G48" s="10" t="s">
        <v>34</v>
      </c>
      <c r="H48" s="10" t="s">
        <v>32</v>
      </c>
      <c r="I48" s="10">
        <v>5</v>
      </c>
      <c r="J48" s="10">
        <v>2</v>
      </c>
      <c r="K48" s="10">
        <v>200</v>
      </c>
      <c r="L48" s="11">
        <f t="shared" si="23"/>
        <v>135.45299999999997</v>
      </c>
      <c r="M48" s="11">
        <f t="shared" si="24"/>
        <v>83.456999999999994</v>
      </c>
      <c r="N48" s="11">
        <f t="shared" si="25"/>
        <v>3.3863249999999994</v>
      </c>
    </row>
    <row r="49" spans="1:16" ht="16">
      <c r="A49" s="9" t="s">
        <v>21</v>
      </c>
      <c r="B49" s="10">
        <v>164.2</v>
      </c>
      <c r="C49" s="10">
        <v>106.4</v>
      </c>
      <c r="D49" s="10">
        <v>0.247</v>
      </c>
      <c r="E49" s="10">
        <v>0.183</v>
      </c>
      <c r="F49" s="10">
        <v>245.7</v>
      </c>
      <c r="G49" s="10" t="s">
        <v>33</v>
      </c>
      <c r="H49" s="10" t="s">
        <v>31</v>
      </c>
      <c r="I49" s="10">
        <v>5</v>
      </c>
      <c r="J49" s="10">
        <v>2</v>
      </c>
      <c r="K49" s="10">
        <v>200</v>
      </c>
      <c r="L49" s="11">
        <f t="shared" si="23"/>
        <v>163.95299999999997</v>
      </c>
      <c r="M49" s="11">
        <f t="shared" si="24"/>
        <v>106.217</v>
      </c>
      <c r="N49" s="11">
        <f t="shared" si="25"/>
        <v>4.0988249999999997</v>
      </c>
    </row>
    <row r="50" spans="1:16" ht="16">
      <c r="A50" s="9" t="s">
        <v>25</v>
      </c>
      <c r="B50" s="10">
        <v>36.28</v>
      </c>
      <c r="C50" s="10">
        <v>22.82</v>
      </c>
      <c r="D50" s="10">
        <v>0.247</v>
      </c>
      <c r="E50" s="10">
        <v>0.183</v>
      </c>
      <c r="F50" s="10">
        <v>245.7</v>
      </c>
      <c r="G50" s="10" t="s">
        <v>33</v>
      </c>
      <c r="H50" s="10" t="s">
        <v>31</v>
      </c>
      <c r="I50" s="10">
        <v>5</v>
      </c>
      <c r="J50" s="10">
        <v>2</v>
      </c>
      <c r="K50" s="10">
        <v>200</v>
      </c>
      <c r="L50" s="11">
        <f t="shared" si="23"/>
        <v>36.033000000000001</v>
      </c>
      <c r="M50" s="11">
        <f t="shared" si="24"/>
        <v>22.637</v>
      </c>
      <c r="N50" s="11">
        <f t="shared" si="25"/>
        <v>0.9008250000000001</v>
      </c>
      <c r="O50" s="12">
        <f t="shared" ref="O50" si="36">AVERAGE(N50:N52)</f>
        <v>2.9499916666666661</v>
      </c>
      <c r="P50" s="12">
        <f t="shared" ref="P50" si="37">STDEV(N50:N52)</f>
        <v>3.6606715344774283</v>
      </c>
    </row>
    <row r="51" spans="1:16" ht="16">
      <c r="A51" s="9" t="s">
        <v>28</v>
      </c>
      <c r="B51" s="10">
        <v>287.3</v>
      </c>
      <c r="C51" s="10">
        <v>18.2</v>
      </c>
      <c r="D51" s="10">
        <v>0.247</v>
      </c>
      <c r="E51" s="10">
        <v>0.183</v>
      </c>
      <c r="F51" s="10">
        <v>245.7</v>
      </c>
      <c r="G51" s="10" t="s">
        <v>33</v>
      </c>
      <c r="H51" s="10" t="s">
        <v>31</v>
      </c>
      <c r="I51" s="10">
        <v>5</v>
      </c>
      <c r="J51" s="10">
        <v>2</v>
      </c>
      <c r="K51" s="10">
        <v>200</v>
      </c>
      <c r="L51" s="11">
        <f t="shared" si="23"/>
        <v>287.053</v>
      </c>
      <c r="M51" s="11">
        <f t="shared" si="24"/>
        <v>18.016999999999999</v>
      </c>
      <c r="N51" s="11">
        <f t="shared" si="25"/>
        <v>7.1763249999999994</v>
      </c>
    </row>
    <row r="52" spans="1:16" ht="16">
      <c r="A52" s="9" t="s">
        <v>30</v>
      </c>
      <c r="B52" s="10">
        <v>31.16</v>
      </c>
      <c r="C52" s="10">
        <v>20.64</v>
      </c>
      <c r="D52" s="10">
        <v>0.247</v>
      </c>
      <c r="E52" s="10">
        <v>0.183</v>
      </c>
      <c r="F52" s="10">
        <v>245.7</v>
      </c>
      <c r="G52" s="10" t="s">
        <v>33</v>
      </c>
      <c r="H52" s="10" t="s">
        <v>31</v>
      </c>
      <c r="I52" s="10">
        <v>5</v>
      </c>
      <c r="J52" s="10">
        <v>2</v>
      </c>
      <c r="K52" s="10">
        <v>200</v>
      </c>
      <c r="L52" s="11">
        <f t="shared" si="23"/>
        <v>30.913</v>
      </c>
      <c r="M52" s="11">
        <f t="shared" si="24"/>
        <v>20.457000000000001</v>
      </c>
      <c r="N52" s="11">
        <f t="shared" si="25"/>
        <v>0.77282499999999998</v>
      </c>
    </row>
    <row r="53" spans="1:16" ht="16">
      <c r="A53" s="9" t="s">
        <v>51</v>
      </c>
      <c r="B53" s="10">
        <v>28.83</v>
      </c>
      <c r="C53" s="10">
        <v>19.920000000000002</v>
      </c>
      <c r="D53" s="10">
        <v>0.99199999999999999</v>
      </c>
      <c r="E53" s="10">
        <v>0.55700000000000005</v>
      </c>
      <c r="F53" s="10">
        <v>255.3</v>
      </c>
      <c r="G53" s="10" t="s">
        <v>60</v>
      </c>
      <c r="H53" s="10" t="s">
        <v>59</v>
      </c>
      <c r="I53" s="10">
        <v>5</v>
      </c>
      <c r="J53" s="10">
        <v>2</v>
      </c>
      <c r="K53" s="10">
        <v>200</v>
      </c>
      <c r="L53" s="11">
        <f t="shared" si="23"/>
        <v>27.837999999999997</v>
      </c>
      <c r="M53" s="11">
        <f t="shared" si="24"/>
        <v>19.363000000000003</v>
      </c>
      <c r="N53" s="11">
        <f t="shared" si="25"/>
        <v>0.69594999999999996</v>
      </c>
      <c r="O53" s="12">
        <f t="shared" ref="O53" si="38">AVERAGE(N53:N55)</f>
        <v>0.57278333333333331</v>
      </c>
      <c r="P53" s="12">
        <f t="shared" ref="P53" si="39">STDEV(N53:N55)</f>
        <v>0.11374432220261944</v>
      </c>
    </row>
    <row r="54" spans="1:16" ht="16">
      <c r="A54" s="9" t="s">
        <v>51</v>
      </c>
      <c r="B54" s="10">
        <v>23.02</v>
      </c>
      <c r="C54" s="10">
        <v>16.12</v>
      </c>
      <c r="D54" s="10">
        <v>0.99199999999999999</v>
      </c>
      <c r="E54" s="10">
        <v>0.55700000000000005</v>
      </c>
      <c r="F54" s="10">
        <v>255.3</v>
      </c>
      <c r="G54" s="10" t="s">
        <v>60</v>
      </c>
      <c r="H54" s="10" t="s">
        <v>59</v>
      </c>
      <c r="I54" s="10">
        <v>5</v>
      </c>
      <c r="J54" s="10">
        <v>2</v>
      </c>
      <c r="K54" s="10">
        <v>200</v>
      </c>
      <c r="L54" s="11">
        <f t="shared" si="23"/>
        <v>22.027999999999999</v>
      </c>
      <c r="M54" s="11">
        <f t="shared" si="24"/>
        <v>15.563000000000001</v>
      </c>
      <c r="N54" s="11">
        <f t="shared" si="25"/>
        <v>0.55069999999999997</v>
      </c>
    </row>
    <row r="55" spans="1:16" ht="16">
      <c r="A55" s="9" t="s">
        <v>51</v>
      </c>
      <c r="B55" s="10">
        <v>19.86</v>
      </c>
      <c r="C55" s="10">
        <v>14.27</v>
      </c>
      <c r="D55" s="10">
        <v>0.99199999999999999</v>
      </c>
      <c r="E55" s="10">
        <v>0.55700000000000005</v>
      </c>
      <c r="F55" s="10">
        <v>255.3</v>
      </c>
      <c r="G55" s="10" t="s">
        <v>60</v>
      </c>
      <c r="H55" s="10" t="s">
        <v>59</v>
      </c>
      <c r="I55" s="10">
        <v>5</v>
      </c>
      <c r="J55" s="10">
        <v>2</v>
      </c>
      <c r="K55" s="10">
        <v>200</v>
      </c>
      <c r="L55" s="11">
        <f t="shared" si="23"/>
        <v>18.867999999999999</v>
      </c>
      <c r="M55" s="11">
        <f t="shared" si="24"/>
        <v>13.712999999999999</v>
      </c>
      <c r="N55" s="11">
        <f t="shared" si="25"/>
        <v>0.47169999999999995</v>
      </c>
    </row>
    <row r="56" spans="1:16" ht="16">
      <c r="A56" s="9" t="s">
        <v>46</v>
      </c>
      <c r="B56" s="10">
        <v>2038</v>
      </c>
      <c r="C56" s="10">
        <v>1232</v>
      </c>
      <c r="D56" s="10">
        <v>0.99199999999999999</v>
      </c>
      <c r="E56" s="10">
        <v>0.55700000000000005</v>
      </c>
      <c r="F56" s="10">
        <v>255.3</v>
      </c>
      <c r="G56" s="10" t="s">
        <v>89</v>
      </c>
      <c r="H56" s="10" t="s">
        <v>90</v>
      </c>
      <c r="I56" s="10">
        <v>5</v>
      </c>
      <c r="J56" s="10">
        <v>2</v>
      </c>
      <c r="K56" s="10">
        <v>200</v>
      </c>
      <c r="L56" s="11">
        <f t="shared" si="23"/>
        <v>2037.008</v>
      </c>
      <c r="M56" s="11">
        <f t="shared" si="24"/>
        <v>1231.443</v>
      </c>
      <c r="N56" s="11">
        <f t="shared" si="25"/>
        <v>50.925200000000004</v>
      </c>
      <c r="O56" s="12">
        <f t="shared" ref="O56" si="40">AVERAGE(N56:N58)</f>
        <v>50.408533333333338</v>
      </c>
      <c r="P56" s="12">
        <f t="shared" ref="P56" si="41">STDEV(N56:N58)</f>
        <v>0.44814432199162418</v>
      </c>
    </row>
    <row r="57" spans="1:16" ht="16">
      <c r="A57" s="9" t="s">
        <v>46</v>
      </c>
      <c r="B57" s="10">
        <v>2006</v>
      </c>
      <c r="C57" s="10">
        <v>1285</v>
      </c>
      <c r="D57" s="10">
        <v>0.99199999999999999</v>
      </c>
      <c r="E57" s="10">
        <v>0.55700000000000005</v>
      </c>
      <c r="F57" s="10">
        <v>255.3</v>
      </c>
      <c r="G57" s="10" t="s">
        <v>89</v>
      </c>
      <c r="H57" s="10" t="s">
        <v>90</v>
      </c>
      <c r="I57" s="10">
        <v>5</v>
      </c>
      <c r="J57" s="10">
        <v>2</v>
      </c>
      <c r="K57" s="10">
        <v>200</v>
      </c>
      <c r="L57" s="11">
        <f t="shared" si="23"/>
        <v>2005.008</v>
      </c>
      <c r="M57" s="11">
        <f t="shared" si="24"/>
        <v>1284.443</v>
      </c>
      <c r="N57" s="11">
        <f t="shared" si="25"/>
        <v>50.125200000000007</v>
      </c>
    </row>
    <row r="58" spans="1:16" ht="16">
      <c r="A58" s="9" t="s">
        <v>46</v>
      </c>
      <c r="B58" s="10">
        <v>2008</v>
      </c>
      <c r="C58" s="10">
        <v>1265</v>
      </c>
      <c r="D58" s="10">
        <v>0.99199999999999999</v>
      </c>
      <c r="E58" s="10">
        <v>0.55700000000000005</v>
      </c>
      <c r="F58" s="10">
        <v>255.3</v>
      </c>
      <c r="G58" s="10" t="s">
        <v>60</v>
      </c>
      <c r="H58" s="10" t="s">
        <v>59</v>
      </c>
      <c r="I58" s="10">
        <v>5</v>
      </c>
      <c r="J58" s="10">
        <v>2</v>
      </c>
      <c r="K58" s="10">
        <v>200</v>
      </c>
      <c r="L58" s="11">
        <f t="shared" si="23"/>
        <v>2007.008</v>
      </c>
      <c r="M58" s="11">
        <f t="shared" si="24"/>
        <v>1264.443</v>
      </c>
      <c r="N58" s="11">
        <f t="shared" si="25"/>
        <v>50.175200000000004</v>
      </c>
    </row>
    <row r="59" spans="1:16" ht="16">
      <c r="A59" s="9" t="s">
        <v>49</v>
      </c>
      <c r="B59" s="10">
        <v>555.6</v>
      </c>
      <c r="C59" s="10">
        <v>362.8</v>
      </c>
      <c r="D59" s="10">
        <v>0.99199999999999999</v>
      </c>
      <c r="E59" s="10">
        <v>0.55700000000000005</v>
      </c>
      <c r="F59" s="10">
        <v>255.3</v>
      </c>
      <c r="G59" s="10" t="s">
        <v>60</v>
      </c>
      <c r="H59" s="10" t="s">
        <v>59</v>
      </c>
      <c r="I59" s="10">
        <v>5</v>
      </c>
      <c r="J59" s="10">
        <v>2</v>
      </c>
      <c r="K59" s="10">
        <v>200</v>
      </c>
      <c r="L59" s="11">
        <f t="shared" si="23"/>
        <v>554.60800000000006</v>
      </c>
      <c r="M59" s="11">
        <f t="shared" si="24"/>
        <v>362.24299999999999</v>
      </c>
      <c r="N59" s="11">
        <f t="shared" si="25"/>
        <v>13.865200000000002</v>
      </c>
      <c r="O59" s="12">
        <f t="shared" ref="O59" si="42">AVERAGE(N59:N61)</f>
        <v>13.961866666666667</v>
      </c>
      <c r="P59" s="12">
        <f t="shared" ref="P59" si="43">STDEV(N59:N61)</f>
        <v>0.27076665845951764</v>
      </c>
    </row>
    <row r="60" spans="1:16" ht="16">
      <c r="A60" s="9" t="s">
        <v>49</v>
      </c>
      <c r="B60" s="10">
        <v>571.70000000000005</v>
      </c>
      <c r="C60" s="10">
        <v>368</v>
      </c>
      <c r="D60" s="10">
        <v>0.99199999999999999</v>
      </c>
      <c r="E60" s="10">
        <v>0.55700000000000005</v>
      </c>
      <c r="F60" s="10">
        <v>255.3</v>
      </c>
      <c r="G60" s="10" t="s">
        <v>60</v>
      </c>
      <c r="H60" s="10" t="s">
        <v>59</v>
      </c>
      <c r="I60" s="10">
        <v>5</v>
      </c>
      <c r="J60" s="10">
        <v>2</v>
      </c>
      <c r="K60" s="10">
        <v>200</v>
      </c>
      <c r="L60" s="11">
        <f t="shared" si="23"/>
        <v>570.70800000000008</v>
      </c>
      <c r="M60" s="11">
        <f t="shared" si="24"/>
        <v>367.44299999999998</v>
      </c>
      <c r="N60" s="11">
        <f t="shared" si="25"/>
        <v>14.267700000000001</v>
      </c>
    </row>
    <row r="61" spans="1:16" ht="16">
      <c r="A61" s="9" t="s">
        <v>49</v>
      </c>
      <c r="B61" s="10">
        <v>551.1</v>
      </c>
      <c r="C61" s="10">
        <v>361.6</v>
      </c>
      <c r="D61" s="10">
        <v>0.99199999999999999</v>
      </c>
      <c r="E61" s="10">
        <v>0.55700000000000005</v>
      </c>
      <c r="F61" s="10">
        <v>255.3</v>
      </c>
      <c r="G61" s="10" t="s">
        <v>60</v>
      </c>
      <c r="H61" s="10" t="s">
        <v>59</v>
      </c>
      <c r="I61" s="10">
        <v>5</v>
      </c>
      <c r="J61" s="10">
        <v>2</v>
      </c>
      <c r="K61" s="10">
        <v>200</v>
      </c>
      <c r="L61" s="11">
        <f t="shared" si="23"/>
        <v>550.10800000000006</v>
      </c>
      <c r="M61" s="11">
        <f t="shared" si="24"/>
        <v>361.04300000000001</v>
      </c>
      <c r="N61" s="11">
        <f t="shared" si="25"/>
        <v>13.752700000000003</v>
      </c>
    </row>
    <row r="62" spans="1:16" ht="16">
      <c r="A62" s="9" t="s">
        <v>50</v>
      </c>
      <c r="B62" s="10">
        <v>357.4</v>
      </c>
      <c r="C62" s="10">
        <v>239.3</v>
      </c>
      <c r="D62" s="10">
        <v>0.99199999999999999</v>
      </c>
      <c r="E62" s="10">
        <v>0.55700000000000005</v>
      </c>
      <c r="F62" s="10">
        <v>255.3</v>
      </c>
      <c r="G62" s="10" t="s">
        <v>60</v>
      </c>
      <c r="H62" s="10" t="s">
        <v>59</v>
      </c>
      <c r="I62" s="10">
        <v>5</v>
      </c>
      <c r="J62" s="10">
        <v>2</v>
      </c>
      <c r="K62" s="10">
        <v>200</v>
      </c>
      <c r="L62" s="11">
        <f t="shared" si="23"/>
        <v>356.40799999999996</v>
      </c>
      <c r="M62" s="11">
        <f t="shared" si="24"/>
        <v>238.74300000000002</v>
      </c>
      <c r="N62" s="11">
        <f t="shared" si="25"/>
        <v>8.9101999999999979</v>
      </c>
      <c r="O62" s="12">
        <f t="shared" ref="O62" si="44">AVERAGE(N62:N64)</f>
        <v>8.6685333333333325</v>
      </c>
      <c r="P62" s="12">
        <f t="shared" ref="P62" si="45">STDEV(N62:N64)</f>
        <v>0.21049544729835098</v>
      </c>
    </row>
    <row r="63" spans="1:16" ht="16">
      <c r="A63" s="9" t="s">
        <v>50</v>
      </c>
      <c r="B63" s="10">
        <v>342</v>
      </c>
      <c r="C63" s="10">
        <v>228.8</v>
      </c>
      <c r="D63" s="10">
        <v>0.99199999999999999</v>
      </c>
      <c r="E63" s="10">
        <v>0.55700000000000005</v>
      </c>
      <c r="F63" s="10">
        <v>255.3</v>
      </c>
      <c r="G63" s="10" t="s">
        <v>60</v>
      </c>
      <c r="H63" s="10" t="s">
        <v>59</v>
      </c>
      <c r="I63" s="10">
        <v>5</v>
      </c>
      <c r="J63" s="10">
        <v>2</v>
      </c>
      <c r="K63" s="10">
        <v>200</v>
      </c>
      <c r="L63" s="11">
        <f t="shared" si="23"/>
        <v>341.00799999999998</v>
      </c>
      <c r="M63" s="11">
        <f t="shared" si="24"/>
        <v>228.24300000000002</v>
      </c>
      <c r="N63" s="11">
        <f t="shared" si="25"/>
        <v>8.5251999999999999</v>
      </c>
    </row>
    <row r="64" spans="1:16" ht="16">
      <c r="A64" s="9" t="s">
        <v>50</v>
      </c>
      <c r="B64" s="10">
        <v>343.8</v>
      </c>
      <c r="C64" s="10">
        <v>226.4</v>
      </c>
      <c r="D64" s="10">
        <v>0.99199999999999999</v>
      </c>
      <c r="E64" s="10">
        <v>0.55700000000000005</v>
      </c>
      <c r="F64" s="10">
        <v>255.3</v>
      </c>
      <c r="G64" s="10" t="s">
        <v>60</v>
      </c>
      <c r="H64" s="10" t="s">
        <v>59</v>
      </c>
      <c r="I64" s="10">
        <v>5</v>
      </c>
      <c r="J64" s="10">
        <v>2</v>
      </c>
      <c r="K64" s="10">
        <v>200</v>
      </c>
      <c r="L64" s="11">
        <f t="shared" si="23"/>
        <v>342.80799999999999</v>
      </c>
      <c r="M64" s="11">
        <f t="shared" si="24"/>
        <v>225.84300000000002</v>
      </c>
      <c r="N64" s="11">
        <f t="shared" si="25"/>
        <v>8.5701999999999998</v>
      </c>
    </row>
  </sheetData>
  <autoFilter ref="A1:N1">
    <sortState ref="A2:N64">
      <sortCondition descending="1" ref="A1:A64"/>
    </sortState>
  </autoFilter>
  <sortState ref="A2:J1048576">
    <sortCondition ref="A3:A1048576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pane xSplit="17940" topLeftCell="U1" activePane="topRight"/>
      <selection activeCell="F12" sqref="A1:P116"/>
      <selection pane="topRight" activeCell="G51" sqref="G51"/>
    </sheetView>
  </sheetViews>
  <sheetFormatPr baseColWidth="10" defaultRowHeight="13"/>
  <cols>
    <col min="1" max="1" width="14" bestFit="1" customWidth="1"/>
    <col min="2" max="2" width="9.5" bestFit="1" customWidth="1"/>
    <col min="3" max="3" width="7.5" bestFit="1" customWidth="1"/>
    <col min="4" max="4" width="11.33203125" bestFit="1" customWidth="1"/>
    <col min="5" max="5" width="12.5" bestFit="1" customWidth="1"/>
    <col min="6" max="6" width="17.1640625" bestFit="1" customWidth="1"/>
    <col min="7" max="7" width="18.33203125" bestFit="1" customWidth="1"/>
    <col min="8" max="8" width="18" bestFit="1" customWidth="1"/>
    <col min="9" max="9" width="22.33203125" bestFit="1" customWidth="1"/>
    <col min="10" max="10" width="17.1640625" bestFit="1" customWidth="1"/>
    <col min="11" max="11" width="24.5" bestFit="1" customWidth="1"/>
    <col min="12" max="12" width="18.5" bestFit="1" customWidth="1"/>
    <col min="13" max="13" width="22.83203125" bestFit="1" customWidth="1"/>
  </cols>
  <sheetData>
    <row r="1" spans="1:16" s="1" customFormat="1" ht="16">
      <c r="A1" s="6" t="s">
        <v>169</v>
      </c>
      <c r="B1" s="6" t="s">
        <v>170</v>
      </c>
      <c r="C1" s="6" t="s">
        <v>171</v>
      </c>
      <c r="D1" s="6" t="s">
        <v>44</v>
      </c>
      <c r="E1" s="6" t="s">
        <v>45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161</v>
      </c>
      <c r="L1" s="6" t="s">
        <v>162</v>
      </c>
      <c r="M1" s="6" t="s">
        <v>163</v>
      </c>
      <c r="N1" s="4" t="s">
        <v>200</v>
      </c>
      <c r="O1" s="4" t="s">
        <v>201</v>
      </c>
      <c r="P1" s="4" t="s">
        <v>202</v>
      </c>
    </row>
    <row r="2" spans="1:16" ht="16">
      <c r="A2" s="5" t="s">
        <v>164</v>
      </c>
      <c r="B2" s="5" t="s">
        <v>172</v>
      </c>
      <c r="C2" s="5">
        <v>196</v>
      </c>
      <c r="D2" s="5">
        <v>493.8</v>
      </c>
      <c r="E2" s="5">
        <v>300.89999999999998</v>
      </c>
      <c r="F2" s="5">
        <v>0.99199999999999999</v>
      </c>
      <c r="G2" s="5">
        <v>0.55700000000000005</v>
      </c>
      <c r="H2" s="5">
        <v>255.3</v>
      </c>
      <c r="I2" s="5" t="s">
        <v>60</v>
      </c>
      <c r="J2" s="5" t="s">
        <v>59</v>
      </c>
      <c r="K2" s="5">
        <v>10</v>
      </c>
      <c r="L2" s="5">
        <v>2</v>
      </c>
      <c r="M2" s="5">
        <v>200</v>
      </c>
      <c r="N2" s="3">
        <f>D2-F2</f>
        <v>492.80799999999999</v>
      </c>
      <c r="O2" s="3">
        <f>E2-G2</f>
        <v>300.34299999999996</v>
      </c>
      <c r="P2" s="3">
        <f>N2*K2/M2</f>
        <v>24.6404</v>
      </c>
    </row>
    <row r="3" spans="1:16" ht="16">
      <c r="A3" s="5" t="s">
        <v>165</v>
      </c>
      <c r="B3" s="5" t="s">
        <v>168</v>
      </c>
      <c r="C3" s="5">
        <v>196</v>
      </c>
      <c r="D3" s="5">
        <v>417.1</v>
      </c>
      <c r="E3" s="5">
        <v>258.5</v>
      </c>
      <c r="F3" s="5">
        <v>0.99199999999999999</v>
      </c>
      <c r="G3" s="5">
        <v>0.55700000000000005</v>
      </c>
      <c r="H3" s="5">
        <v>255.3</v>
      </c>
      <c r="I3" s="5" t="s">
        <v>60</v>
      </c>
      <c r="J3" s="5" t="s">
        <v>59</v>
      </c>
      <c r="K3" s="5">
        <v>10</v>
      </c>
      <c r="L3" s="5">
        <v>2</v>
      </c>
      <c r="M3" s="5">
        <v>200</v>
      </c>
      <c r="N3" s="3">
        <f t="shared" ref="N3:O64" si="0">D3-F3</f>
        <v>416.108</v>
      </c>
      <c r="O3" s="3">
        <f t="shared" si="0"/>
        <v>257.94299999999998</v>
      </c>
      <c r="P3" s="3">
        <f t="shared" ref="P3:P64" si="1">N3*K3/M3</f>
        <v>20.805399999999999</v>
      </c>
    </row>
    <row r="4" spans="1:16" ht="16">
      <c r="A4" s="5" t="s">
        <v>165</v>
      </c>
      <c r="B4" s="5" t="s">
        <v>167</v>
      </c>
      <c r="C4" s="5">
        <v>196</v>
      </c>
      <c r="D4" s="5">
        <v>419.2</v>
      </c>
      <c r="E4" s="5">
        <v>258.2</v>
      </c>
      <c r="F4" s="5">
        <v>0.99199999999999999</v>
      </c>
      <c r="G4" s="5">
        <v>0.55700000000000005</v>
      </c>
      <c r="H4" s="5">
        <v>255.3</v>
      </c>
      <c r="I4" s="5" t="s">
        <v>60</v>
      </c>
      <c r="J4" s="5" t="s">
        <v>59</v>
      </c>
      <c r="K4" s="5">
        <v>10</v>
      </c>
      <c r="L4" s="5">
        <v>2</v>
      </c>
      <c r="M4" s="5">
        <v>200</v>
      </c>
      <c r="N4" s="3">
        <f t="shared" si="0"/>
        <v>418.20799999999997</v>
      </c>
      <c r="O4" s="3">
        <f t="shared" si="0"/>
        <v>257.64299999999997</v>
      </c>
      <c r="P4" s="3">
        <f t="shared" si="1"/>
        <v>20.910399999999999</v>
      </c>
    </row>
    <row r="5" spans="1:16" ht="16">
      <c r="A5" s="5" t="s">
        <v>164</v>
      </c>
      <c r="B5" s="5" t="s">
        <v>175</v>
      </c>
      <c r="C5" s="5">
        <v>196</v>
      </c>
      <c r="D5" s="5">
        <v>270.3</v>
      </c>
      <c r="E5" s="5">
        <v>159.5</v>
      </c>
      <c r="F5" s="5">
        <v>0.99199999999999999</v>
      </c>
      <c r="G5" s="5">
        <v>0.55700000000000005</v>
      </c>
      <c r="H5" s="5">
        <v>255.3</v>
      </c>
      <c r="I5" s="5" t="s">
        <v>60</v>
      </c>
      <c r="J5" s="5" t="s">
        <v>59</v>
      </c>
      <c r="K5" s="5">
        <v>15</v>
      </c>
      <c r="L5" s="5">
        <v>2</v>
      </c>
      <c r="M5" s="5">
        <v>200</v>
      </c>
      <c r="N5" s="3">
        <f t="shared" si="0"/>
        <v>269.30799999999999</v>
      </c>
      <c r="O5" s="3">
        <f t="shared" si="0"/>
        <v>158.94300000000001</v>
      </c>
      <c r="P5" s="3">
        <f t="shared" si="1"/>
        <v>20.1981</v>
      </c>
    </row>
    <row r="6" spans="1:16" ht="16">
      <c r="A6" s="5" t="s">
        <v>164</v>
      </c>
      <c r="B6" s="5" t="s">
        <v>174</v>
      </c>
      <c r="C6" s="5">
        <v>196</v>
      </c>
      <c r="D6" s="5">
        <v>267.2</v>
      </c>
      <c r="E6" s="5">
        <v>149.19999999999999</v>
      </c>
      <c r="F6" s="5">
        <v>0.99199999999999999</v>
      </c>
      <c r="G6" s="5">
        <v>0.55700000000000005</v>
      </c>
      <c r="H6" s="5">
        <v>255.3</v>
      </c>
      <c r="I6" s="5" t="s">
        <v>60</v>
      </c>
      <c r="J6" s="5" t="s">
        <v>59</v>
      </c>
      <c r="K6" s="5">
        <v>15</v>
      </c>
      <c r="L6" s="5">
        <v>2</v>
      </c>
      <c r="M6" s="5">
        <v>200</v>
      </c>
      <c r="N6" s="3">
        <f t="shared" si="0"/>
        <v>266.20799999999997</v>
      </c>
      <c r="O6" s="3">
        <f t="shared" si="0"/>
        <v>148.643</v>
      </c>
      <c r="P6" s="3">
        <f t="shared" si="1"/>
        <v>19.965599999999998</v>
      </c>
    </row>
    <row r="7" spans="1:16" ht="16">
      <c r="A7" s="5" t="s">
        <v>164</v>
      </c>
      <c r="B7" s="5" t="s">
        <v>173</v>
      </c>
      <c r="C7" s="5">
        <v>196</v>
      </c>
      <c r="D7" s="5">
        <v>288.10000000000002</v>
      </c>
      <c r="E7" s="5">
        <v>173.6</v>
      </c>
      <c r="F7" s="5">
        <v>0.99199999999999999</v>
      </c>
      <c r="G7" s="5">
        <v>0.55700000000000005</v>
      </c>
      <c r="H7" s="5">
        <v>255.3</v>
      </c>
      <c r="I7" s="5" t="s">
        <v>60</v>
      </c>
      <c r="J7" s="5" t="s">
        <v>59</v>
      </c>
      <c r="K7" s="5">
        <v>15</v>
      </c>
      <c r="L7" s="5">
        <v>2</v>
      </c>
      <c r="M7" s="5">
        <v>200</v>
      </c>
      <c r="N7" s="3">
        <f t="shared" si="0"/>
        <v>287.108</v>
      </c>
      <c r="O7" s="3">
        <f t="shared" si="0"/>
        <v>173.04300000000001</v>
      </c>
      <c r="P7" s="3">
        <f t="shared" si="1"/>
        <v>21.533100000000001</v>
      </c>
    </row>
    <row r="8" spans="1:16" ht="16">
      <c r="A8" s="5" t="s">
        <v>164</v>
      </c>
      <c r="B8" s="5" t="s">
        <v>178</v>
      </c>
      <c r="C8" s="5">
        <v>196</v>
      </c>
      <c r="D8" s="5">
        <v>793.5</v>
      </c>
      <c r="E8" s="5">
        <v>500.8</v>
      </c>
      <c r="F8" s="5">
        <v>0.99199999999999999</v>
      </c>
      <c r="G8" s="5">
        <v>0.55700000000000005</v>
      </c>
      <c r="H8" s="5">
        <v>255.3</v>
      </c>
      <c r="I8" s="5" t="s">
        <v>60</v>
      </c>
      <c r="J8" s="5" t="s">
        <v>59</v>
      </c>
      <c r="K8" s="5">
        <v>5</v>
      </c>
      <c r="L8" s="5">
        <v>2</v>
      </c>
      <c r="M8" s="5">
        <v>200</v>
      </c>
      <c r="N8" s="3">
        <f t="shared" si="0"/>
        <v>792.50800000000004</v>
      </c>
      <c r="O8" s="3">
        <f t="shared" si="0"/>
        <v>500.24299999999999</v>
      </c>
      <c r="P8" s="3">
        <f t="shared" si="1"/>
        <v>19.8127</v>
      </c>
    </row>
    <row r="9" spans="1:16" ht="16">
      <c r="A9" s="5" t="s">
        <v>164</v>
      </c>
      <c r="B9" s="5" t="s">
        <v>177</v>
      </c>
      <c r="C9" s="5">
        <v>196</v>
      </c>
      <c r="D9" s="5">
        <v>761.8</v>
      </c>
      <c r="E9" s="5">
        <v>468.4</v>
      </c>
      <c r="F9" s="5">
        <v>0.99199999999999999</v>
      </c>
      <c r="G9" s="5">
        <v>0.55700000000000005</v>
      </c>
      <c r="H9" s="5">
        <v>255.3</v>
      </c>
      <c r="I9" s="5" t="s">
        <v>89</v>
      </c>
      <c r="J9" s="5" t="s">
        <v>90</v>
      </c>
      <c r="K9" s="5">
        <v>5</v>
      </c>
      <c r="L9" s="5">
        <v>2</v>
      </c>
      <c r="M9" s="5">
        <v>200</v>
      </c>
      <c r="N9" s="3">
        <f t="shared" si="0"/>
        <v>760.80799999999999</v>
      </c>
      <c r="O9" s="3">
        <f t="shared" si="0"/>
        <v>467.84299999999996</v>
      </c>
      <c r="P9" s="3">
        <f t="shared" si="1"/>
        <v>19.020199999999999</v>
      </c>
    </row>
    <row r="10" spans="1:16" ht="16">
      <c r="A10" s="5" t="s">
        <v>164</v>
      </c>
      <c r="B10" s="5" t="s">
        <v>176</v>
      </c>
      <c r="C10" s="5">
        <v>196</v>
      </c>
      <c r="D10" s="5">
        <v>769</v>
      </c>
      <c r="E10" s="5">
        <v>484</v>
      </c>
      <c r="F10" s="5">
        <v>0.99199999999999999</v>
      </c>
      <c r="G10" s="5">
        <v>0.55700000000000005</v>
      </c>
      <c r="H10" s="5">
        <v>255.3</v>
      </c>
      <c r="I10" s="5" t="s">
        <v>89</v>
      </c>
      <c r="J10" s="5" t="s">
        <v>90</v>
      </c>
      <c r="K10" s="5">
        <v>5</v>
      </c>
      <c r="L10" s="5">
        <v>2</v>
      </c>
      <c r="M10" s="5">
        <v>200</v>
      </c>
      <c r="N10" s="3">
        <f t="shared" si="0"/>
        <v>768.00800000000004</v>
      </c>
      <c r="O10" s="3">
        <f t="shared" si="0"/>
        <v>483.44299999999998</v>
      </c>
      <c r="P10" s="3">
        <f t="shared" si="1"/>
        <v>19.200199999999999</v>
      </c>
    </row>
    <row r="11" spans="1:16" ht="16">
      <c r="A11" s="5" t="s">
        <v>6</v>
      </c>
      <c r="B11" s="5" t="s">
        <v>8</v>
      </c>
      <c r="C11" s="5">
        <v>8</v>
      </c>
      <c r="D11" s="5">
        <v>337.8</v>
      </c>
      <c r="E11" s="5">
        <v>179.6</v>
      </c>
      <c r="F11" s="5">
        <v>0.247</v>
      </c>
      <c r="G11" s="5">
        <v>0.183</v>
      </c>
      <c r="H11" s="5">
        <v>245.7</v>
      </c>
      <c r="I11" s="5" t="s">
        <v>33</v>
      </c>
      <c r="J11" s="5" t="s">
        <v>31</v>
      </c>
      <c r="K11" s="5">
        <v>5</v>
      </c>
      <c r="L11" s="5">
        <v>2</v>
      </c>
      <c r="M11" s="5">
        <v>100</v>
      </c>
      <c r="N11" s="3">
        <f t="shared" si="0"/>
        <v>337.553</v>
      </c>
      <c r="O11" s="3">
        <f t="shared" si="0"/>
        <v>179.417</v>
      </c>
      <c r="P11" s="3">
        <f t="shared" si="1"/>
        <v>16.877649999999999</v>
      </c>
    </row>
    <row r="12" spans="1:16" ht="16">
      <c r="A12" s="5" t="s">
        <v>5</v>
      </c>
      <c r="B12" s="5" t="s">
        <v>9</v>
      </c>
      <c r="C12" s="5">
        <v>8</v>
      </c>
      <c r="D12" s="5">
        <v>416.6</v>
      </c>
      <c r="E12" s="5">
        <v>272.7</v>
      </c>
      <c r="F12" s="5">
        <v>0.247</v>
      </c>
      <c r="G12" s="5">
        <v>0.183</v>
      </c>
      <c r="H12" s="5">
        <v>245.7</v>
      </c>
      <c r="I12" s="5" t="s">
        <v>33</v>
      </c>
      <c r="J12" s="5" t="s">
        <v>31</v>
      </c>
      <c r="K12" s="5">
        <v>5</v>
      </c>
      <c r="L12" s="5">
        <v>2</v>
      </c>
      <c r="M12" s="5">
        <v>100</v>
      </c>
      <c r="N12" s="3">
        <f t="shared" si="0"/>
        <v>416.35300000000001</v>
      </c>
      <c r="O12" s="3">
        <f t="shared" si="0"/>
        <v>272.517</v>
      </c>
      <c r="P12" s="3">
        <f t="shared" si="1"/>
        <v>20.81765</v>
      </c>
    </row>
    <row r="13" spans="1:16" ht="16">
      <c r="A13" s="5" t="s">
        <v>6</v>
      </c>
      <c r="B13" s="5" t="s">
        <v>7</v>
      </c>
      <c r="C13" s="5">
        <v>8</v>
      </c>
      <c r="D13" s="5">
        <v>339.1</v>
      </c>
      <c r="E13" s="5">
        <v>222.7</v>
      </c>
      <c r="F13" s="5">
        <v>0.247</v>
      </c>
      <c r="G13" s="5">
        <v>0.183</v>
      </c>
      <c r="H13" s="5">
        <v>245.7</v>
      </c>
      <c r="I13" s="5" t="s">
        <v>33</v>
      </c>
      <c r="J13" s="5" t="s">
        <v>31</v>
      </c>
      <c r="K13" s="5">
        <v>5</v>
      </c>
      <c r="L13" s="5">
        <v>2</v>
      </c>
      <c r="M13" s="5">
        <v>100</v>
      </c>
      <c r="N13" s="3">
        <f t="shared" si="0"/>
        <v>338.85300000000001</v>
      </c>
      <c r="O13" s="3">
        <f t="shared" si="0"/>
        <v>222.517</v>
      </c>
      <c r="P13" s="3">
        <f t="shared" si="1"/>
        <v>16.94265</v>
      </c>
    </row>
    <row r="14" spans="1:16" ht="16">
      <c r="A14" s="5" t="s">
        <v>5</v>
      </c>
      <c r="B14" s="5" t="s">
        <v>12</v>
      </c>
      <c r="C14" s="5">
        <v>8</v>
      </c>
      <c r="D14" s="5">
        <v>345.3</v>
      </c>
      <c r="E14" s="5">
        <v>229.9</v>
      </c>
      <c r="F14" s="5">
        <v>0.247</v>
      </c>
      <c r="G14" s="5">
        <v>0.183</v>
      </c>
      <c r="H14" s="5">
        <v>245.7</v>
      </c>
      <c r="I14" s="5" t="s">
        <v>33</v>
      </c>
      <c r="J14" s="5" t="s">
        <v>31</v>
      </c>
      <c r="K14" s="5">
        <v>5</v>
      </c>
      <c r="L14" s="5">
        <v>2</v>
      </c>
      <c r="M14" s="5">
        <v>100</v>
      </c>
      <c r="N14" s="3">
        <f t="shared" si="0"/>
        <v>345.053</v>
      </c>
      <c r="O14" s="3">
        <f t="shared" si="0"/>
        <v>229.71700000000001</v>
      </c>
      <c r="P14" s="3">
        <f t="shared" si="1"/>
        <v>17.252649999999999</v>
      </c>
    </row>
    <row r="15" spans="1:16" ht="16">
      <c r="A15" s="5" t="s">
        <v>5</v>
      </c>
      <c r="B15" s="5" t="s">
        <v>14</v>
      </c>
      <c r="C15" s="5">
        <v>8</v>
      </c>
      <c r="D15" s="5">
        <v>382</v>
      </c>
      <c r="E15" s="5">
        <v>255.7</v>
      </c>
      <c r="F15" s="5">
        <v>0.247</v>
      </c>
      <c r="G15" s="5">
        <v>0.183</v>
      </c>
      <c r="H15" s="5">
        <v>245.7</v>
      </c>
      <c r="I15" s="5" t="s">
        <v>33</v>
      </c>
      <c r="J15" s="5" t="s">
        <v>31</v>
      </c>
      <c r="K15" s="5">
        <v>5</v>
      </c>
      <c r="L15" s="5">
        <v>2</v>
      </c>
      <c r="M15" s="5">
        <v>100</v>
      </c>
      <c r="N15" s="3">
        <f t="shared" si="0"/>
        <v>381.75299999999999</v>
      </c>
      <c r="O15" s="3">
        <f t="shared" si="0"/>
        <v>255.517</v>
      </c>
      <c r="P15" s="3">
        <f t="shared" si="1"/>
        <v>19.08765</v>
      </c>
    </row>
    <row r="16" spans="1:16" ht="16">
      <c r="A16" s="5" t="s">
        <v>5</v>
      </c>
      <c r="B16" s="5" t="s">
        <v>13</v>
      </c>
      <c r="C16" s="5">
        <v>8</v>
      </c>
      <c r="D16" s="5">
        <v>369.5</v>
      </c>
      <c r="E16" s="5">
        <v>239.8</v>
      </c>
      <c r="F16" s="5">
        <v>0.247</v>
      </c>
      <c r="G16" s="5">
        <v>0.183</v>
      </c>
      <c r="H16" s="5">
        <v>245.7</v>
      </c>
      <c r="I16" s="5" t="s">
        <v>33</v>
      </c>
      <c r="J16" s="5" t="s">
        <v>31</v>
      </c>
      <c r="K16" s="5">
        <v>5</v>
      </c>
      <c r="L16" s="5">
        <v>2</v>
      </c>
      <c r="M16" s="5">
        <v>100</v>
      </c>
      <c r="N16" s="3">
        <f t="shared" si="0"/>
        <v>369.25299999999999</v>
      </c>
      <c r="O16" s="3">
        <f t="shared" si="0"/>
        <v>239.61700000000002</v>
      </c>
      <c r="P16" s="3">
        <f t="shared" si="1"/>
        <v>18.46265</v>
      </c>
    </row>
    <row r="17" spans="1:16" ht="16">
      <c r="A17" s="5" t="s">
        <v>5</v>
      </c>
      <c r="B17" s="5" t="s">
        <v>11</v>
      </c>
      <c r="C17" s="5">
        <v>8</v>
      </c>
      <c r="D17" s="5">
        <v>382.4</v>
      </c>
      <c r="E17" s="5">
        <v>245.2</v>
      </c>
      <c r="F17" s="5">
        <v>0.247</v>
      </c>
      <c r="G17" s="5">
        <v>0.183</v>
      </c>
      <c r="H17" s="5">
        <v>245.7</v>
      </c>
      <c r="I17" s="5" t="s">
        <v>33</v>
      </c>
      <c r="J17" s="5" t="s">
        <v>31</v>
      </c>
      <c r="K17" s="5">
        <v>5</v>
      </c>
      <c r="L17" s="5">
        <v>2</v>
      </c>
      <c r="M17" s="5">
        <v>100</v>
      </c>
      <c r="N17" s="3">
        <f t="shared" si="0"/>
        <v>382.15299999999996</v>
      </c>
      <c r="O17" s="3">
        <f t="shared" si="0"/>
        <v>245.017</v>
      </c>
      <c r="P17" s="3">
        <f t="shared" si="1"/>
        <v>19.10765</v>
      </c>
    </row>
    <row r="18" spans="1:16" ht="16">
      <c r="A18" s="5" t="s">
        <v>5</v>
      </c>
      <c r="B18" s="5" t="s">
        <v>15</v>
      </c>
      <c r="C18" s="5">
        <v>8</v>
      </c>
      <c r="D18" s="5">
        <v>384.6</v>
      </c>
      <c r="E18" s="5">
        <v>252.3</v>
      </c>
      <c r="F18" s="5">
        <v>0.247</v>
      </c>
      <c r="G18" s="5">
        <v>0.183</v>
      </c>
      <c r="H18" s="5">
        <v>245.7</v>
      </c>
      <c r="I18" s="5" t="s">
        <v>33</v>
      </c>
      <c r="J18" s="5" t="s">
        <v>31</v>
      </c>
      <c r="K18" s="5">
        <v>5</v>
      </c>
      <c r="L18" s="5">
        <v>2</v>
      </c>
      <c r="M18" s="5">
        <v>100</v>
      </c>
      <c r="N18" s="3">
        <f t="shared" si="0"/>
        <v>384.35300000000001</v>
      </c>
      <c r="O18" s="3">
        <f t="shared" si="0"/>
        <v>252.11700000000002</v>
      </c>
      <c r="P18" s="3">
        <f t="shared" si="1"/>
        <v>19.217650000000003</v>
      </c>
    </row>
    <row r="19" spans="1:16" ht="16">
      <c r="A19" s="5" t="s">
        <v>5</v>
      </c>
      <c r="B19" s="5" t="s">
        <v>10</v>
      </c>
      <c r="C19" s="5">
        <v>8</v>
      </c>
      <c r="D19" s="5">
        <v>299.60000000000002</v>
      </c>
      <c r="E19" s="5">
        <v>215.9</v>
      </c>
      <c r="F19" s="5">
        <v>0.247</v>
      </c>
      <c r="G19" s="5">
        <v>0.183</v>
      </c>
      <c r="H19" s="5">
        <v>245.7</v>
      </c>
      <c r="I19" s="5" t="s">
        <v>33</v>
      </c>
      <c r="J19" s="5" t="s">
        <v>31</v>
      </c>
      <c r="K19" s="5">
        <v>5</v>
      </c>
      <c r="L19" s="5">
        <v>2</v>
      </c>
      <c r="M19" s="5">
        <v>100</v>
      </c>
      <c r="N19" s="3">
        <f t="shared" si="0"/>
        <v>299.35300000000001</v>
      </c>
      <c r="O19" s="3">
        <f t="shared" si="0"/>
        <v>215.71700000000001</v>
      </c>
      <c r="P19" s="3">
        <f t="shared" si="1"/>
        <v>14.967650000000001</v>
      </c>
    </row>
    <row r="20" spans="1:16" ht="16">
      <c r="A20" s="5" t="s">
        <v>61</v>
      </c>
      <c r="B20" s="5" t="s">
        <v>65</v>
      </c>
      <c r="C20" s="5">
        <v>8</v>
      </c>
      <c r="D20" s="5">
        <v>263.7</v>
      </c>
      <c r="E20" s="5">
        <v>164.7</v>
      </c>
      <c r="F20" s="5">
        <v>1.1539999999999999</v>
      </c>
      <c r="G20" s="5">
        <v>0.58799999999999997</v>
      </c>
      <c r="H20" s="5">
        <v>223.6</v>
      </c>
      <c r="I20" s="13" t="s">
        <v>76</v>
      </c>
      <c r="J20" s="13" t="s">
        <v>77</v>
      </c>
      <c r="K20" s="5">
        <v>5</v>
      </c>
      <c r="L20" s="5">
        <v>2</v>
      </c>
      <c r="M20" s="5">
        <v>100</v>
      </c>
      <c r="N20" s="3">
        <f t="shared" si="0"/>
        <v>262.54599999999999</v>
      </c>
      <c r="O20" s="3">
        <f t="shared" si="0"/>
        <v>164.11199999999999</v>
      </c>
      <c r="P20" s="3">
        <f t="shared" si="1"/>
        <v>13.1273</v>
      </c>
    </row>
    <row r="21" spans="1:16" ht="16">
      <c r="A21" s="5" t="s">
        <v>61</v>
      </c>
      <c r="B21" s="5" t="s">
        <v>69</v>
      </c>
      <c r="C21" s="5">
        <v>8</v>
      </c>
      <c r="D21" s="5">
        <v>173.5</v>
      </c>
      <c r="E21" s="5">
        <v>106.3</v>
      </c>
      <c r="F21" s="5">
        <v>1.1539999999999999</v>
      </c>
      <c r="G21" s="5">
        <v>0.58799999999999997</v>
      </c>
      <c r="H21" s="5">
        <v>223.6</v>
      </c>
      <c r="I21" s="13" t="s">
        <v>84</v>
      </c>
      <c r="J21" s="13" t="s">
        <v>85</v>
      </c>
      <c r="K21" s="5">
        <v>5</v>
      </c>
      <c r="L21" s="5">
        <v>2</v>
      </c>
      <c r="M21" s="5">
        <v>100</v>
      </c>
      <c r="N21" s="3">
        <f t="shared" si="0"/>
        <v>172.346</v>
      </c>
      <c r="O21" s="3">
        <f t="shared" si="0"/>
        <v>105.712</v>
      </c>
      <c r="P21" s="3">
        <f t="shared" si="1"/>
        <v>8.6173000000000002</v>
      </c>
    </row>
    <row r="22" spans="1:16" ht="16">
      <c r="A22" s="5" t="s">
        <v>61</v>
      </c>
      <c r="B22" s="5" t="s">
        <v>67</v>
      </c>
      <c r="C22" s="5">
        <v>8</v>
      </c>
      <c r="D22" s="5">
        <v>241.9</v>
      </c>
      <c r="E22" s="5">
        <v>151.9</v>
      </c>
      <c r="F22" s="5">
        <v>1.1539999999999999</v>
      </c>
      <c r="G22" s="5">
        <v>0.58799999999999997</v>
      </c>
      <c r="H22" s="5">
        <v>223.6</v>
      </c>
      <c r="I22" s="13" t="s">
        <v>80</v>
      </c>
      <c r="J22" s="13" t="s">
        <v>81</v>
      </c>
      <c r="K22" s="5">
        <v>5</v>
      </c>
      <c r="L22" s="5">
        <v>2</v>
      </c>
      <c r="M22" s="5">
        <v>100</v>
      </c>
      <c r="N22" s="3">
        <f t="shared" si="0"/>
        <v>240.74600000000001</v>
      </c>
      <c r="O22" s="3">
        <f t="shared" si="0"/>
        <v>151.31200000000001</v>
      </c>
      <c r="P22" s="3">
        <f t="shared" si="1"/>
        <v>12.0373</v>
      </c>
    </row>
    <row r="23" spans="1:16" ht="16">
      <c r="A23" s="5" t="s">
        <v>61</v>
      </c>
      <c r="B23" s="5" t="s">
        <v>70</v>
      </c>
      <c r="C23" s="5">
        <v>8</v>
      </c>
      <c r="D23" s="5">
        <v>291.89999999999998</v>
      </c>
      <c r="E23" s="5">
        <v>184.3</v>
      </c>
      <c r="F23" s="5">
        <v>1.1539999999999999</v>
      </c>
      <c r="G23" s="5">
        <v>0.58799999999999997</v>
      </c>
      <c r="H23" s="5">
        <v>223.6</v>
      </c>
      <c r="I23" s="13" t="s">
        <v>86</v>
      </c>
      <c r="J23" s="13" t="s">
        <v>0</v>
      </c>
      <c r="K23" s="5">
        <v>5</v>
      </c>
      <c r="L23" s="5">
        <v>2</v>
      </c>
      <c r="M23" s="5">
        <v>100</v>
      </c>
      <c r="N23" s="3">
        <f t="shared" si="0"/>
        <v>290.74599999999998</v>
      </c>
      <c r="O23" s="3">
        <f t="shared" si="0"/>
        <v>183.71200000000002</v>
      </c>
      <c r="P23" s="3">
        <f t="shared" si="1"/>
        <v>14.5373</v>
      </c>
    </row>
    <row r="24" spans="1:16" ht="16">
      <c r="A24" s="5" t="s">
        <v>62</v>
      </c>
      <c r="B24" s="5" t="s">
        <v>64</v>
      </c>
      <c r="C24" s="5">
        <v>8</v>
      </c>
      <c r="D24" s="5">
        <v>179.2</v>
      </c>
      <c r="E24" s="5">
        <v>111.7</v>
      </c>
      <c r="F24" s="5">
        <v>1.1539999999999999</v>
      </c>
      <c r="G24" s="5">
        <v>0.58799999999999997</v>
      </c>
      <c r="H24" s="5">
        <v>223.6</v>
      </c>
      <c r="I24" s="13" t="s">
        <v>74</v>
      </c>
      <c r="J24" s="13" t="s">
        <v>75</v>
      </c>
      <c r="K24" s="5">
        <v>5</v>
      </c>
      <c r="L24" s="5">
        <v>2</v>
      </c>
      <c r="M24" s="5">
        <v>100</v>
      </c>
      <c r="N24" s="3">
        <f t="shared" si="0"/>
        <v>178.04599999999999</v>
      </c>
      <c r="O24" s="3">
        <f t="shared" si="0"/>
        <v>111.11200000000001</v>
      </c>
      <c r="P24" s="3">
        <f t="shared" si="1"/>
        <v>8.9023000000000003</v>
      </c>
    </row>
    <row r="25" spans="1:16" ht="16">
      <c r="A25" s="5" t="s">
        <v>61</v>
      </c>
      <c r="B25" s="5" t="s">
        <v>71</v>
      </c>
      <c r="C25" s="5">
        <v>8</v>
      </c>
      <c r="D25" s="5">
        <v>204.5</v>
      </c>
      <c r="E25" s="5">
        <v>126.4</v>
      </c>
      <c r="F25" s="5">
        <v>1.1539999999999999</v>
      </c>
      <c r="G25" s="5">
        <v>0.58799999999999997</v>
      </c>
      <c r="H25" s="5">
        <v>223.6</v>
      </c>
      <c r="I25" s="13" t="s">
        <v>1</v>
      </c>
      <c r="J25" s="13" t="s">
        <v>2</v>
      </c>
      <c r="K25" s="5">
        <v>5</v>
      </c>
      <c r="L25" s="5">
        <v>2</v>
      </c>
      <c r="M25" s="5">
        <v>100</v>
      </c>
      <c r="N25" s="3">
        <f t="shared" si="0"/>
        <v>203.346</v>
      </c>
      <c r="O25" s="3">
        <f t="shared" si="0"/>
        <v>125.81200000000001</v>
      </c>
      <c r="P25" s="3">
        <f t="shared" si="1"/>
        <v>10.167300000000001</v>
      </c>
    </row>
    <row r="26" spans="1:16" ht="16">
      <c r="A26" s="5" t="s">
        <v>61</v>
      </c>
      <c r="B26" s="5" t="s">
        <v>66</v>
      </c>
      <c r="C26" s="5">
        <v>8</v>
      </c>
      <c r="D26" s="5">
        <v>123.7</v>
      </c>
      <c r="E26" s="5">
        <v>79.41</v>
      </c>
      <c r="F26" s="5">
        <v>1.1539999999999999</v>
      </c>
      <c r="G26" s="5">
        <v>0.58799999999999997</v>
      </c>
      <c r="H26" s="5">
        <v>223.6</v>
      </c>
      <c r="I26" s="13" t="s">
        <v>78</v>
      </c>
      <c r="J26" s="13" t="s">
        <v>79</v>
      </c>
      <c r="K26" s="5">
        <v>5</v>
      </c>
      <c r="L26" s="5">
        <v>2</v>
      </c>
      <c r="M26" s="5">
        <v>100</v>
      </c>
      <c r="N26" s="3">
        <f t="shared" si="0"/>
        <v>122.54600000000001</v>
      </c>
      <c r="O26" s="3">
        <f t="shared" si="0"/>
        <v>78.822000000000003</v>
      </c>
      <c r="P26" s="3">
        <f t="shared" si="1"/>
        <v>6.1273</v>
      </c>
    </row>
    <row r="27" spans="1:16" ht="16">
      <c r="A27" s="5" t="s">
        <v>61</v>
      </c>
      <c r="B27" s="5" t="s">
        <v>68</v>
      </c>
      <c r="C27" s="5">
        <v>8</v>
      </c>
      <c r="D27" s="5">
        <v>135.5</v>
      </c>
      <c r="E27" s="5">
        <v>83.69</v>
      </c>
      <c r="F27" s="5">
        <v>1.1539999999999999</v>
      </c>
      <c r="G27" s="5">
        <v>0.58799999999999997</v>
      </c>
      <c r="H27" s="5">
        <v>223.6</v>
      </c>
      <c r="I27" s="13" t="s">
        <v>82</v>
      </c>
      <c r="J27" s="13" t="s">
        <v>83</v>
      </c>
      <c r="K27" s="5">
        <v>5</v>
      </c>
      <c r="L27" s="5">
        <v>2</v>
      </c>
      <c r="M27" s="5">
        <v>100</v>
      </c>
      <c r="N27" s="3">
        <f t="shared" si="0"/>
        <v>134.346</v>
      </c>
      <c r="O27" s="3">
        <f t="shared" si="0"/>
        <v>83.102000000000004</v>
      </c>
      <c r="P27" s="3">
        <f t="shared" si="1"/>
        <v>6.7172999999999998</v>
      </c>
    </row>
    <row r="28" spans="1:16" ht="16">
      <c r="A28" s="5" t="s">
        <v>62</v>
      </c>
      <c r="B28" s="5" t="s">
        <v>63</v>
      </c>
      <c r="C28" s="5">
        <v>8</v>
      </c>
      <c r="D28" s="5">
        <v>167.2</v>
      </c>
      <c r="E28" s="5">
        <v>103.7</v>
      </c>
      <c r="F28" s="5">
        <v>1.1539999999999999</v>
      </c>
      <c r="G28" s="5">
        <v>0.58799999999999997</v>
      </c>
      <c r="H28" s="5">
        <v>223.6</v>
      </c>
      <c r="I28" s="13" t="s">
        <v>72</v>
      </c>
      <c r="J28" s="13" t="s">
        <v>73</v>
      </c>
      <c r="K28" s="5">
        <v>5</v>
      </c>
      <c r="L28" s="5">
        <v>2</v>
      </c>
      <c r="M28" s="5">
        <v>100</v>
      </c>
      <c r="N28" s="3">
        <f t="shared" si="0"/>
        <v>166.04599999999999</v>
      </c>
      <c r="O28" s="3">
        <f t="shared" si="0"/>
        <v>103.11200000000001</v>
      </c>
      <c r="P28" s="3">
        <f t="shared" si="1"/>
        <v>8.3023000000000007</v>
      </c>
    </row>
    <row r="29" spans="1:16" ht="16">
      <c r="A29" s="5" t="s">
        <v>129</v>
      </c>
      <c r="B29" s="5" t="s">
        <v>125</v>
      </c>
      <c r="C29" s="5">
        <v>8</v>
      </c>
      <c r="D29" s="5">
        <v>146.5</v>
      </c>
      <c r="E29" s="5">
        <v>92.21</v>
      </c>
      <c r="F29" s="5">
        <v>0.14099999999999999</v>
      </c>
      <c r="G29" s="5">
        <v>3.7999999999999999E-2</v>
      </c>
      <c r="H29" s="5">
        <v>224</v>
      </c>
      <c r="I29" s="5" t="s">
        <v>160</v>
      </c>
      <c r="J29" s="5" t="s">
        <v>87</v>
      </c>
      <c r="K29" s="5">
        <v>5</v>
      </c>
      <c r="L29" s="5">
        <v>2</v>
      </c>
      <c r="M29" s="5">
        <v>200</v>
      </c>
      <c r="N29" s="3">
        <f t="shared" si="0"/>
        <v>146.35900000000001</v>
      </c>
      <c r="O29" s="3">
        <f t="shared" si="0"/>
        <v>92.171999999999997</v>
      </c>
      <c r="P29" s="3">
        <f t="shared" si="1"/>
        <v>3.6589750000000003</v>
      </c>
    </row>
    <row r="30" spans="1:16" ht="16">
      <c r="A30" s="5" t="s">
        <v>129</v>
      </c>
      <c r="B30" s="5" t="s">
        <v>127</v>
      </c>
      <c r="C30" s="5">
        <v>8</v>
      </c>
      <c r="D30" s="5">
        <v>128.1</v>
      </c>
      <c r="E30" s="5">
        <v>79.5</v>
      </c>
      <c r="F30" s="5">
        <v>0.14099999999999999</v>
      </c>
      <c r="G30" s="5">
        <v>3.7999999999999999E-2</v>
      </c>
      <c r="H30" s="5">
        <v>224</v>
      </c>
      <c r="I30" s="5" t="s">
        <v>160</v>
      </c>
      <c r="J30" s="5" t="s">
        <v>87</v>
      </c>
      <c r="K30" s="5">
        <v>5</v>
      </c>
      <c r="L30" s="5">
        <v>2</v>
      </c>
      <c r="M30" s="5">
        <v>200</v>
      </c>
      <c r="N30" s="3">
        <f t="shared" si="0"/>
        <v>127.95899999999999</v>
      </c>
      <c r="O30" s="3">
        <f t="shared" si="0"/>
        <v>79.462000000000003</v>
      </c>
      <c r="P30" s="3">
        <f t="shared" si="1"/>
        <v>3.1989749999999999</v>
      </c>
    </row>
    <row r="31" spans="1:16" ht="16">
      <c r="A31" s="5" t="s">
        <v>129</v>
      </c>
      <c r="B31" s="5" t="s">
        <v>133</v>
      </c>
      <c r="C31" s="5">
        <v>8</v>
      </c>
      <c r="D31" s="5">
        <v>121.1</v>
      </c>
      <c r="E31" s="5">
        <v>73.39</v>
      </c>
      <c r="F31" s="5">
        <v>0.14099999999999999</v>
      </c>
      <c r="G31" s="5">
        <v>3.7999999999999999E-2</v>
      </c>
      <c r="H31" s="5">
        <v>224</v>
      </c>
      <c r="I31" s="5" t="s">
        <v>160</v>
      </c>
      <c r="J31" s="5" t="s">
        <v>87</v>
      </c>
      <c r="K31" s="5">
        <v>5</v>
      </c>
      <c r="L31" s="5">
        <v>2</v>
      </c>
      <c r="M31" s="5">
        <v>200</v>
      </c>
      <c r="N31" s="3">
        <f t="shared" si="0"/>
        <v>120.95899999999999</v>
      </c>
      <c r="O31" s="3">
        <f t="shared" si="0"/>
        <v>73.352000000000004</v>
      </c>
      <c r="P31" s="3">
        <f t="shared" si="1"/>
        <v>3.0239749999999996</v>
      </c>
    </row>
    <row r="32" spans="1:16" ht="16">
      <c r="A32" s="5" t="s">
        <v>129</v>
      </c>
      <c r="B32" s="5" t="s">
        <v>132</v>
      </c>
      <c r="C32" s="5">
        <v>8</v>
      </c>
      <c r="D32" s="5">
        <v>254.4</v>
      </c>
      <c r="E32" s="5">
        <v>153.69999999999999</v>
      </c>
      <c r="F32" s="5">
        <v>0.14099999999999999</v>
      </c>
      <c r="G32" s="5">
        <v>3.7999999999999999E-2</v>
      </c>
      <c r="H32" s="5">
        <v>224</v>
      </c>
      <c r="I32" s="5" t="s">
        <v>160</v>
      </c>
      <c r="J32" s="5" t="s">
        <v>87</v>
      </c>
      <c r="K32" s="5">
        <v>5</v>
      </c>
      <c r="L32" s="5">
        <v>2</v>
      </c>
      <c r="M32" s="5">
        <v>200</v>
      </c>
      <c r="N32" s="3">
        <f t="shared" si="0"/>
        <v>254.25900000000001</v>
      </c>
      <c r="O32" s="3">
        <f t="shared" si="0"/>
        <v>153.66199999999998</v>
      </c>
      <c r="P32" s="3">
        <f t="shared" si="1"/>
        <v>6.3564750000000005</v>
      </c>
    </row>
    <row r="33" spans="1:16" ht="16">
      <c r="A33" s="5" t="s">
        <v>129</v>
      </c>
      <c r="B33" s="5" t="s">
        <v>136</v>
      </c>
      <c r="C33" s="5">
        <v>8</v>
      </c>
      <c r="D33" s="5">
        <v>228.3</v>
      </c>
      <c r="E33" s="5">
        <v>142.30000000000001</v>
      </c>
      <c r="F33" s="5">
        <v>0.14099999999999999</v>
      </c>
      <c r="G33" s="5">
        <v>3.7999999999999999E-2</v>
      </c>
      <c r="H33" s="5">
        <v>224</v>
      </c>
      <c r="I33" s="5" t="s">
        <v>160</v>
      </c>
      <c r="J33" s="5" t="s">
        <v>87</v>
      </c>
      <c r="K33" s="5">
        <v>5</v>
      </c>
      <c r="L33" s="5">
        <v>2</v>
      </c>
      <c r="M33" s="5">
        <v>200</v>
      </c>
      <c r="N33" s="3">
        <f t="shared" si="0"/>
        <v>228.15900000000002</v>
      </c>
      <c r="O33" s="3">
        <f t="shared" si="0"/>
        <v>142.262</v>
      </c>
      <c r="P33" s="3">
        <f t="shared" si="1"/>
        <v>5.7039750000000007</v>
      </c>
    </row>
    <row r="34" spans="1:16" ht="16">
      <c r="A34" s="5" t="s">
        <v>129</v>
      </c>
      <c r="B34" s="5" t="s">
        <v>134</v>
      </c>
      <c r="C34" s="5">
        <v>8</v>
      </c>
      <c r="D34" s="5">
        <v>118.3</v>
      </c>
      <c r="E34" s="5">
        <v>71.63</v>
      </c>
      <c r="F34" s="5">
        <v>0.14099999999999999</v>
      </c>
      <c r="G34" s="5">
        <v>3.7999999999999999E-2</v>
      </c>
      <c r="H34" s="5">
        <v>224</v>
      </c>
      <c r="I34" s="5" t="s">
        <v>160</v>
      </c>
      <c r="J34" s="5" t="s">
        <v>87</v>
      </c>
      <c r="K34" s="5">
        <v>5</v>
      </c>
      <c r="L34" s="5">
        <v>2</v>
      </c>
      <c r="M34" s="5">
        <v>200</v>
      </c>
      <c r="N34" s="3">
        <f t="shared" si="0"/>
        <v>118.15899999999999</v>
      </c>
      <c r="O34" s="3">
        <f t="shared" si="0"/>
        <v>71.591999999999999</v>
      </c>
      <c r="P34" s="3">
        <f t="shared" si="1"/>
        <v>2.9539749999999998</v>
      </c>
    </row>
    <row r="35" spans="1:16" ht="16">
      <c r="A35" s="5" t="s">
        <v>130</v>
      </c>
      <c r="B35" s="5" t="s">
        <v>131</v>
      </c>
      <c r="C35" s="5">
        <v>8</v>
      </c>
      <c r="D35" s="5">
        <v>137.5</v>
      </c>
      <c r="E35" s="5">
        <v>83.19</v>
      </c>
      <c r="F35" s="5">
        <v>0.14099999999999999</v>
      </c>
      <c r="G35" s="5">
        <v>3.7999999999999999E-2</v>
      </c>
      <c r="H35" s="5">
        <v>224</v>
      </c>
      <c r="I35" s="5" t="s">
        <v>160</v>
      </c>
      <c r="J35" s="5" t="s">
        <v>87</v>
      </c>
      <c r="K35" s="5">
        <v>5</v>
      </c>
      <c r="L35" s="5">
        <v>2</v>
      </c>
      <c r="M35" s="5">
        <v>200</v>
      </c>
      <c r="N35" s="3">
        <f t="shared" si="0"/>
        <v>137.35900000000001</v>
      </c>
      <c r="O35" s="3">
        <f t="shared" si="0"/>
        <v>83.152000000000001</v>
      </c>
      <c r="P35" s="3">
        <f t="shared" si="1"/>
        <v>3.4339750000000002</v>
      </c>
    </row>
    <row r="36" spans="1:16" ht="16">
      <c r="A36" s="5" t="s">
        <v>129</v>
      </c>
      <c r="B36" s="5" t="s">
        <v>135</v>
      </c>
      <c r="C36" s="5">
        <v>8</v>
      </c>
      <c r="D36" s="5">
        <v>147.9</v>
      </c>
      <c r="E36" s="5">
        <v>79.5</v>
      </c>
      <c r="F36" s="5">
        <v>0.14099999999999999</v>
      </c>
      <c r="G36" s="5">
        <v>3.7999999999999999E-2</v>
      </c>
      <c r="H36" s="5">
        <v>224</v>
      </c>
      <c r="I36" s="5" t="s">
        <v>160</v>
      </c>
      <c r="J36" s="5" t="s">
        <v>87</v>
      </c>
      <c r="K36" s="5">
        <v>5</v>
      </c>
      <c r="L36" s="5">
        <v>2</v>
      </c>
      <c r="M36" s="5">
        <v>200</v>
      </c>
      <c r="N36" s="3">
        <f t="shared" si="0"/>
        <v>147.75900000000001</v>
      </c>
      <c r="O36" s="3">
        <f t="shared" si="0"/>
        <v>79.462000000000003</v>
      </c>
      <c r="P36" s="3">
        <f t="shared" si="1"/>
        <v>3.6939750000000005</v>
      </c>
    </row>
    <row r="37" spans="1:16" ht="16">
      <c r="A37" s="5" t="s">
        <v>137</v>
      </c>
      <c r="B37" s="5" t="s">
        <v>123</v>
      </c>
      <c r="C37" s="5">
        <v>8</v>
      </c>
      <c r="D37" s="5">
        <v>138.6</v>
      </c>
      <c r="E37" s="5">
        <v>86.75</v>
      </c>
      <c r="F37" s="5">
        <v>0.14099999999999999</v>
      </c>
      <c r="G37" s="5">
        <v>3.7999999999999999E-2</v>
      </c>
      <c r="H37" s="5">
        <v>224</v>
      </c>
      <c r="I37" s="5" t="s">
        <v>160</v>
      </c>
      <c r="J37" s="5" t="s">
        <v>87</v>
      </c>
      <c r="K37" s="5">
        <v>5</v>
      </c>
      <c r="L37" s="5">
        <v>2</v>
      </c>
      <c r="M37" s="5">
        <v>200</v>
      </c>
      <c r="N37" s="3">
        <f t="shared" si="0"/>
        <v>138.459</v>
      </c>
      <c r="O37" s="3">
        <f t="shared" si="0"/>
        <v>86.712000000000003</v>
      </c>
      <c r="P37" s="3">
        <f t="shared" si="1"/>
        <v>3.4614750000000005</v>
      </c>
    </row>
    <row r="38" spans="1:16" ht="16">
      <c r="A38" s="5" t="s">
        <v>88</v>
      </c>
      <c r="B38" s="5" t="s">
        <v>125</v>
      </c>
      <c r="C38" s="5">
        <v>8</v>
      </c>
      <c r="D38" s="5">
        <v>399.6</v>
      </c>
      <c r="E38" s="5">
        <v>241.8</v>
      </c>
      <c r="F38" s="5">
        <v>0.14099999999999999</v>
      </c>
      <c r="G38" s="5">
        <v>3.7999999999999999E-2</v>
      </c>
      <c r="H38" s="5">
        <v>224</v>
      </c>
      <c r="I38" s="5" t="s">
        <v>160</v>
      </c>
      <c r="J38" s="5" t="s">
        <v>87</v>
      </c>
      <c r="K38" s="5">
        <v>5</v>
      </c>
      <c r="L38" s="5">
        <v>2</v>
      </c>
      <c r="M38" s="5">
        <v>100</v>
      </c>
      <c r="N38" s="3">
        <f t="shared" si="0"/>
        <v>399.459</v>
      </c>
      <c r="O38" s="3">
        <f t="shared" si="0"/>
        <v>241.762</v>
      </c>
      <c r="P38" s="3">
        <f t="shared" si="1"/>
        <v>19.972950000000001</v>
      </c>
    </row>
    <row r="39" spans="1:16" ht="16">
      <c r="A39" s="5" t="s">
        <v>139</v>
      </c>
      <c r="B39" s="5" t="s">
        <v>127</v>
      </c>
      <c r="C39" s="5">
        <v>8</v>
      </c>
      <c r="D39" s="5">
        <v>529.70000000000005</v>
      </c>
      <c r="E39" s="5">
        <v>334.3</v>
      </c>
      <c r="F39" s="5">
        <v>0.14099999999999999</v>
      </c>
      <c r="G39" s="5">
        <v>3.7999999999999999E-2</v>
      </c>
      <c r="H39" s="5">
        <v>224</v>
      </c>
      <c r="I39" s="5" t="s">
        <v>160</v>
      </c>
      <c r="J39" s="5" t="s">
        <v>87</v>
      </c>
      <c r="K39" s="5">
        <v>5</v>
      </c>
      <c r="L39" s="5">
        <v>2</v>
      </c>
      <c r="M39" s="5">
        <v>100</v>
      </c>
      <c r="N39" s="3">
        <f t="shared" si="0"/>
        <v>529.55900000000008</v>
      </c>
      <c r="O39" s="3">
        <f t="shared" si="0"/>
        <v>334.262</v>
      </c>
      <c r="P39" s="3">
        <f t="shared" si="1"/>
        <v>26.477950000000007</v>
      </c>
    </row>
    <row r="40" spans="1:16" ht="16">
      <c r="A40" s="5" t="s">
        <v>139</v>
      </c>
      <c r="B40" s="5" t="s">
        <v>142</v>
      </c>
      <c r="C40" s="5">
        <v>8</v>
      </c>
      <c r="D40" s="5">
        <v>448.2</v>
      </c>
      <c r="E40" s="5">
        <v>280.5</v>
      </c>
      <c r="F40" s="5">
        <v>0.14099999999999999</v>
      </c>
      <c r="G40" s="5">
        <v>3.7999999999999999E-2</v>
      </c>
      <c r="H40" s="5">
        <v>224</v>
      </c>
      <c r="I40" s="5" t="s">
        <v>160</v>
      </c>
      <c r="J40" s="5" t="s">
        <v>87</v>
      </c>
      <c r="K40" s="5">
        <v>5</v>
      </c>
      <c r="L40" s="5">
        <v>2</v>
      </c>
      <c r="M40" s="5">
        <v>100</v>
      </c>
      <c r="N40" s="3">
        <f t="shared" si="0"/>
        <v>448.05899999999997</v>
      </c>
      <c r="O40" s="3">
        <f t="shared" si="0"/>
        <v>280.46199999999999</v>
      </c>
      <c r="P40" s="3">
        <f t="shared" si="1"/>
        <v>22.402950000000001</v>
      </c>
    </row>
    <row r="41" spans="1:16" ht="16">
      <c r="A41" s="5" t="s">
        <v>138</v>
      </c>
      <c r="B41" s="5" t="s">
        <v>143</v>
      </c>
      <c r="C41" s="5">
        <v>8</v>
      </c>
      <c r="D41" s="5">
        <v>461.2</v>
      </c>
      <c r="E41" s="5">
        <v>291.10000000000002</v>
      </c>
      <c r="F41" s="5">
        <v>0.14099999999999999</v>
      </c>
      <c r="G41" s="5">
        <v>3.7999999999999999E-2</v>
      </c>
      <c r="H41" s="5">
        <v>224</v>
      </c>
      <c r="I41" s="5" t="s">
        <v>160</v>
      </c>
      <c r="J41" s="5" t="s">
        <v>87</v>
      </c>
      <c r="K41" s="5">
        <v>5</v>
      </c>
      <c r="L41" s="5">
        <v>2</v>
      </c>
      <c r="M41" s="5">
        <v>100</v>
      </c>
      <c r="N41" s="3">
        <f t="shared" si="0"/>
        <v>461.05899999999997</v>
      </c>
      <c r="O41" s="3">
        <f t="shared" si="0"/>
        <v>291.06200000000001</v>
      </c>
      <c r="P41" s="3">
        <f t="shared" si="1"/>
        <v>23.052949999999999</v>
      </c>
    </row>
    <row r="42" spans="1:16" ht="16">
      <c r="A42" s="5" t="s">
        <v>139</v>
      </c>
      <c r="B42" s="5" t="s">
        <v>121</v>
      </c>
      <c r="C42" s="5">
        <v>8</v>
      </c>
      <c r="D42" s="5">
        <v>453.1</v>
      </c>
      <c r="E42" s="5">
        <v>290.60000000000002</v>
      </c>
      <c r="F42" s="5">
        <v>0.14099999999999999</v>
      </c>
      <c r="G42" s="5">
        <v>3.7999999999999999E-2</v>
      </c>
      <c r="H42" s="5">
        <v>224</v>
      </c>
      <c r="I42" s="5" t="s">
        <v>160</v>
      </c>
      <c r="J42" s="5" t="s">
        <v>87</v>
      </c>
      <c r="K42" s="5">
        <v>5</v>
      </c>
      <c r="L42" s="5">
        <v>2</v>
      </c>
      <c r="M42" s="5">
        <v>100</v>
      </c>
      <c r="N42" s="3">
        <f t="shared" si="0"/>
        <v>452.959</v>
      </c>
      <c r="O42" s="3">
        <f t="shared" si="0"/>
        <v>290.56200000000001</v>
      </c>
      <c r="P42" s="3">
        <f t="shared" si="1"/>
        <v>22.647950000000002</v>
      </c>
    </row>
    <row r="43" spans="1:16" ht="16">
      <c r="A43" s="5" t="s">
        <v>139</v>
      </c>
      <c r="B43" s="5" t="s">
        <v>109</v>
      </c>
      <c r="C43" s="5">
        <v>8</v>
      </c>
      <c r="D43" s="5">
        <v>413.9</v>
      </c>
      <c r="E43" s="5">
        <v>356</v>
      </c>
      <c r="F43" s="5">
        <v>0.14099999999999999</v>
      </c>
      <c r="G43" s="5">
        <v>3.7999999999999999E-2</v>
      </c>
      <c r="H43" s="5">
        <v>224</v>
      </c>
      <c r="I43" s="5" t="s">
        <v>160</v>
      </c>
      <c r="J43" s="5" t="s">
        <v>87</v>
      </c>
      <c r="K43" s="5">
        <v>5</v>
      </c>
      <c r="L43" s="5">
        <v>2</v>
      </c>
      <c r="M43" s="5">
        <v>100</v>
      </c>
      <c r="N43" s="3">
        <f t="shared" si="0"/>
        <v>413.75899999999996</v>
      </c>
      <c r="O43" s="3">
        <f t="shared" si="0"/>
        <v>355.96199999999999</v>
      </c>
      <c r="P43" s="3">
        <f t="shared" si="1"/>
        <v>20.687949999999997</v>
      </c>
    </row>
    <row r="44" spans="1:16" ht="16">
      <c r="A44" s="5" t="s">
        <v>138</v>
      </c>
      <c r="B44" s="5" t="s">
        <v>131</v>
      </c>
      <c r="C44" s="5">
        <v>8</v>
      </c>
      <c r="D44" s="5">
        <v>428.7</v>
      </c>
      <c r="E44" s="5">
        <v>255.4</v>
      </c>
      <c r="F44" s="5">
        <v>0.14099999999999999</v>
      </c>
      <c r="G44" s="5">
        <v>3.7999999999999999E-2</v>
      </c>
      <c r="H44" s="5">
        <v>224</v>
      </c>
      <c r="I44" s="5" t="s">
        <v>160</v>
      </c>
      <c r="J44" s="5" t="s">
        <v>87</v>
      </c>
      <c r="K44" s="5">
        <v>5</v>
      </c>
      <c r="L44" s="5">
        <v>2</v>
      </c>
      <c r="M44" s="5">
        <v>100</v>
      </c>
      <c r="N44" s="3">
        <f t="shared" si="0"/>
        <v>428.55899999999997</v>
      </c>
      <c r="O44" s="3">
        <f t="shared" si="0"/>
        <v>255.36199999999999</v>
      </c>
      <c r="P44" s="3">
        <f t="shared" si="1"/>
        <v>21.427949999999999</v>
      </c>
    </row>
    <row r="45" spans="1:16" ht="16">
      <c r="A45" s="5" t="s">
        <v>139</v>
      </c>
      <c r="B45" s="5" t="s">
        <v>140</v>
      </c>
      <c r="C45" s="5">
        <v>8</v>
      </c>
      <c r="D45" s="5">
        <v>401.2</v>
      </c>
      <c r="E45" s="5">
        <v>265.5</v>
      </c>
      <c r="F45" s="5">
        <v>0.14099999999999999</v>
      </c>
      <c r="G45" s="5">
        <v>3.7999999999999999E-2</v>
      </c>
      <c r="H45" s="5">
        <v>224</v>
      </c>
      <c r="I45" s="5" t="s">
        <v>160</v>
      </c>
      <c r="J45" s="5" t="s">
        <v>87</v>
      </c>
      <c r="K45" s="5">
        <v>5</v>
      </c>
      <c r="L45" s="5">
        <v>2</v>
      </c>
      <c r="M45" s="5">
        <v>100</v>
      </c>
      <c r="N45" s="3">
        <f t="shared" si="0"/>
        <v>401.05899999999997</v>
      </c>
      <c r="O45" s="3">
        <f t="shared" si="0"/>
        <v>265.46199999999999</v>
      </c>
      <c r="P45" s="3">
        <f t="shared" si="1"/>
        <v>20.052949999999999</v>
      </c>
    </row>
    <row r="46" spans="1:16" ht="16">
      <c r="A46" s="5" t="s">
        <v>139</v>
      </c>
      <c r="B46" s="5" t="s">
        <v>141</v>
      </c>
      <c r="C46" s="5">
        <v>8</v>
      </c>
      <c r="D46" s="5">
        <v>469.7</v>
      </c>
      <c r="E46" s="5">
        <v>293.3</v>
      </c>
      <c r="F46" s="5">
        <v>0.14099999999999999</v>
      </c>
      <c r="G46" s="5">
        <v>3.7999999999999999E-2</v>
      </c>
      <c r="H46" s="5">
        <v>224</v>
      </c>
      <c r="I46" s="5" t="s">
        <v>160</v>
      </c>
      <c r="J46" s="5" t="s">
        <v>87</v>
      </c>
      <c r="K46" s="5">
        <v>5</v>
      </c>
      <c r="L46" s="5">
        <v>2</v>
      </c>
      <c r="M46" s="5">
        <v>100</v>
      </c>
      <c r="N46" s="3">
        <f t="shared" si="0"/>
        <v>469.55899999999997</v>
      </c>
      <c r="O46" s="3">
        <f t="shared" si="0"/>
        <v>293.262</v>
      </c>
      <c r="P46" s="3">
        <f t="shared" si="1"/>
        <v>23.47795</v>
      </c>
    </row>
    <row r="47" spans="1:16" ht="16">
      <c r="A47" s="5" t="s">
        <v>179</v>
      </c>
      <c r="B47" s="5" t="s">
        <v>184</v>
      </c>
      <c r="C47" s="5">
        <v>96</v>
      </c>
      <c r="D47" s="5">
        <v>365.7</v>
      </c>
      <c r="E47" s="5">
        <v>222.7</v>
      </c>
      <c r="F47" s="5">
        <v>0.99199999999999999</v>
      </c>
      <c r="G47" s="5">
        <v>0.55700000000000005</v>
      </c>
      <c r="H47" s="5">
        <v>255.3</v>
      </c>
      <c r="I47" s="5" t="s">
        <v>60</v>
      </c>
      <c r="J47" s="5" t="s">
        <v>59</v>
      </c>
      <c r="K47" s="5">
        <v>5</v>
      </c>
      <c r="L47" s="5">
        <v>2</v>
      </c>
      <c r="M47" s="5">
        <v>200</v>
      </c>
      <c r="N47" s="3">
        <f t="shared" si="0"/>
        <v>364.70799999999997</v>
      </c>
      <c r="O47" s="3">
        <f t="shared" si="0"/>
        <v>222.143</v>
      </c>
      <c r="P47" s="3">
        <f t="shared" si="1"/>
        <v>9.1176999999999992</v>
      </c>
    </row>
    <row r="48" spans="1:16" ht="16">
      <c r="A48" s="5" t="s">
        <v>180</v>
      </c>
      <c r="B48" s="5" t="s">
        <v>182</v>
      </c>
      <c r="C48" s="5">
        <v>96</v>
      </c>
      <c r="D48" s="5">
        <v>343.2</v>
      </c>
      <c r="E48" s="5">
        <v>209.6</v>
      </c>
      <c r="F48" s="5">
        <v>0.99199999999999999</v>
      </c>
      <c r="G48" s="5">
        <v>0.55700000000000005</v>
      </c>
      <c r="H48" s="5">
        <v>255.3</v>
      </c>
      <c r="I48" s="5" t="s">
        <v>60</v>
      </c>
      <c r="J48" s="5" t="s">
        <v>59</v>
      </c>
      <c r="K48" s="5">
        <v>5</v>
      </c>
      <c r="L48" s="5">
        <v>2</v>
      </c>
      <c r="M48" s="5">
        <v>200</v>
      </c>
      <c r="N48" s="3">
        <f t="shared" si="0"/>
        <v>342.20799999999997</v>
      </c>
      <c r="O48" s="3">
        <f t="shared" si="0"/>
        <v>209.04300000000001</v>
      </c>
      <c r="P48" s="3">
        <f t="shared" si="1"/>
        <v>8.5551999999999992</v>
      </c>
    </row>
    <row r="49" spans="1:16" ht="16">
      <c r="A49" s="5" t="s">
        <v>180</v>
      </c>
      <c r="B49" s="5" t="s">
        <v>181</v>
      </c>
      <c r="C49" s="5">
        <v>96</v>
      </c>
      <c r="D49" s="5">
        <v>334.9</v>
      </c>
      <c r="E49" s="5">
        <v>207.2</v>
      </c>
      <c r="F49" s="5">
        <v>0.99199999999999999</v>
      </c>
      <c r="G49" s="5">
        <v>0.55700000000000005</v>
      </c>
      <c r="H49" s="5">
        <v>255.3</v>
      </c>
      <c r="I49" s="5" t="s">
        <v>60</v>
      </c>
      <c r="J49" s="5" t="s">
        <v>59</v>
      </c>
      <c r="K49" s="5">
        <v>5</v>
      </c>
      <c r="L49" s="5">
        <v>2</v>
      </c>
      <c r="M49" s="5">
        <v>200</v>
      </c>
      <c r="N49" s="3">
        <f t="shared" si="0"/>
        <v>333.90799999999996</v>
      </c>
      <c r="O49" s="3">
        <f t="shared" si="0"/>
        <v>206.643</v>
      </c>
      <c r="P49" s="3">
        <f t="shared" si="1"/>
        <v>8.3476999999999979</v>
      </c>
    </row>
    <row r="50" spans="1:16" ht="16">
      <c r="A50" s="5" t="s">
        <v>179</v>
      </c>
      <c r="B50" s="5" t="s">
        <v>188</v>
      </c>
      <c r="C50" s="5">
        <v>96</v>
      </c>
      <c r="D50" s="5">
        <v>508.2</v>
      </c>
      <c r="E50" s="5">
        <v>305.7</v>
      </c>
      <c r="F50" s="5">
        <v>0.99199999999999999</v>
      </c>
      <c r="G50" s="5">
        <v>0.55700000000000005</v>
      </c>
      <c r="H50" s="5">
        <v>255.3</v>
      </c>
      <c r="I50" s="5" t="s">
        <v>60</v>
      </c>
      <c r="J50" s="5" t="s">
        <v>59</v>
      </c>
      <c r="K50" s="5">
        <v>5</v>
      </c>
      <c r="L50" s="5">
        <v>2</v>
      </c>
      <c r="M50" s="5">
        <v>200</v>
      </c>
      <c r="N50" s="3">
        <f t="shared" si="0"/>
        <v>507.20799999999997</v>
      </c>
      <c r="O50" s="3">
        <f t="shared" si="0"/>
        <v>305.14299999999997</v>
      </c>
      <c r="P50" s="3">
        <f t="shared" si="1"/>
        <v>12.680199999999999</v>
      </c>
    </row>
    <row r="51" spans="1:16" ht="16">
      <c r="A51" s="5" t="s">
        <v>179</v>
      </c>
      <c r="B51" s="5" t="s">
        <v>189</v>
      </c>
      <c r="C51" s="5">
        <v>96</v>
      </c>
      <c r="D51" s="5">
        <v>396.2</v>
      </c>
      <c r="E51" s="5">
        <v>244</v>
      </c>
      <c r="F51" s="5">
        <v>0.99199999999999999</v>
      </c>
      <c r="G51" s="5">
        <v>0.55700000000000005</v>
      </c>
      <c r="H51" s="5">
        <v>255.3</v>
      </c>
      <c r="I51" s="5" t="s">
        <v>60</v>
      </c>
      <c r="J51" s="5" t="s">
        <v>59</v>
      </c>
      <c r="K51" s="5">
        <v>5</v>
      </c>
      <c r="L51" s="5">
        <v>2</v>
      </c>
      <c r="M51" s="5">
        <v>200</v>
      </c>
      <c r="N51" s="3">
        <f t="shared" si="0"/>
        <v>395.20799999999997</v>
      </c>
      <c r="O51" s="3">
        <f t="shared" si="0"/>
        <v>243.44300000000001</v>
      </c>
      <c r="P51" s="3">
        <f t="shared" si="1"/>
        <v>9.8802000000000003</v>
      </c>
    </row>
    <row r="52" spans="1:16" ht="16">
      <c r="A52" s="5" t="s">
        <v>179</v>
      </c>
      <c r="B52" s="5" t="s">
        <v>183</v>
      </c>
      <c r="C52" s="5">
        <v>96</v>
      </c>
      <c r="D52" s="5">
        <v>434.6</v>
      </c>
      <c r="E52" s="5">
        <v>270.60000000000002</v>
      </c>
      <c r="F52" s="5">
        <v>0.99199999999999999</v>
      </c>
      <c r="G52" s="5">
        <v>0.55700000000000005</v>
      </c>
      <c r="H52" s="5">
        <v>255.3</v>
      </c>
      <c r="I52" s="5" t="s">
        <v>60</v>
      </c>
      <c r="J52" s="5" t="s">
        <v>59</v>
      </c>
      <c r="K52" s="5">
        <v>5</v>
      </c>
      <c r="L52" s="5">
        <v>2</v>
      </c>
      <c r="M52" s="5">
        <v>200</v>
      </c>
      <c r="N52" s="3">
        <f t="shared" si="0"/>
        <v>433.608</v>
      </c>
      <c r="O52" s="3">
        <f t="shared" si="0"/>
        <v>270.04300000000001</v>
      </c>
      <c r="P52" s="3">
        <f t="shared" si="1"/>
        <v>10.840199999999999</v>
      </c>
    </row>
    <row r="53" spans="1:16" ht="16">
      <c r="A53" s="5" t="s">
        <v>179</v>
      </c>
      <c r="B53" s="5" t="s">
        <v>187</v>
      </c>
      <c r="C53" s="5">
        <v>96</v>
      </c>
      <c r="D53" s="5">
        <v>491.6</v>
      </c>
      <c r="E53" s="5">
        <v>340.5</v>
      </c>
      <c r="F53" s="5">
        <v>0.99199999999999999</v>
      </c>
      <c r="G53" s="5">
        <v>0.55700000000000005</v>
      </c>
      <c r="H53" s="5">
        <v>255.3</v>
      </c>
      <c r="I53" s="5" t="s">
        <v>60</v>
      </c>
      <c r="J53" s="5" t="s">
        <v>59</v>
      </c>
      <c r="K53" s="5">
        <v>5</v>
      </c>
      <c r="L53" s="5">
        <v>2</v>
      </c>
      <c r="M53" s="5">
        <v>200</v>
      </c>
      <c r="N53" s="3">
        <f t="shared" si="0"/>
        <v>490.608</v>
      </c>
      <c r="O53" s="3">
        <f t="shared" si="0"/>
        <v>339.94299999999998</v>
      </c>
      <c r="P53" s="3">
        <f t="shared" si="1"/>
        <v>12.2652</v>
      </c>
    </row>
    <row r="54" spans="1:16" ht="16">
      <c r="A54" s="5" t="s">
        <v>179</v>
      </c>
      <c r="B54" s="5" t="s">
        <v>186</v>
      </c>
      <c r="C54" s="5">
        <v>96</v>
      </c>
      <c r="D54" s="5">
        <v>505</v>
      </c>
      <c r="E54" s="5">
        <v>319.5</v>
      </c>
      <c r="F54" s="5">
        <v>0.99199999999999999</v>
      </c>
      <c r="G54" s="5">
        <v>0.55700000000000005</v>
      </c>
      <c r="H54" s="5">
        <v>255.3</v>
      </c>
      <c r="I54" s="5" t="s">
        <v>60</v>
      </c>
      <c r="J54" s="5" t="s">
        <v>59</v>
      </c>
      <c r="K54" s="5">
        <v>5</v>
      </c>
      <c r="L54" s="5">
        <v>2</v>
      </c>
      <c r="M54" s="5">
        <v>200</v>
      </c>
      <c r="N54" s="3">
        <f t="shared" si="0"/>
        <v>504.00799999999998</v>
      </c>
      <c r="O54" s="3">
        <f t="shared" si="0"/>
        <v>318.94299999999998</v>
      </c>
      <c r="P54" s="3">
        <f t="shared" si="1"/>
        <v>12.600199999999999</v>
      </c>
    </row>
    <row r="55" spans="1:16" ht="16">
      <c r="A55" s="5" t="s">
        <v>179</v>
      </c>
      <c r="B55" s="5" t="s">
        <v>185</v>
      </c>
      <c r="C55" s="5">
        <v>96</v>
      </c>
      <c r="D55" s="5">
        <v>471.6</v>
      </c>
      <c r="E55" s="5">
        <v>287.39999999999998</v>
      </c>
      <c r="F55" s="5">
        <v>0.99199999999999999</v>
      </c>
      <c r="G55" s="5">
        <v>0.55700000000000005</v>
      </c>
      <c r="H55" s="5">
        <v>255.3</v>
      </c>
      <c r="I55" s="5" t="s">
        <v>60</v>
      </c>
      <c r="J55" s="5" t="s">
        <v>59</v>
      </c>
      <c r="K55" s="5">
        <v>5</v>
      </c>
      <c r="L55" s="5">
        <v>2</v>
      </c>
      <c r="M55" s="5">
        <v>200</v>
      </c>
      <c r="N55" s="3">
        <f t="shared" si="0"/>
        <v>470.608</v>
      </c>
      <c r="O55" s="3">
        <f t="shared" si="0"/>
        <v>286.84299999999996</v>
      </c>
      <c r="P55" s="3">
        <f t="shared" si="1"/>
        <v>11.7652</v>
      </c>
    </row>
    <row r="56" spans="1:16" ht="16">
      <c r="A56" s="5" t="s">
        <v>190</v>
      </c>
      <c r="B56" s="5" t="s">
        <v>195</v>
      </c>
      <c r="C56" s="5">
        <f t="shared" ref="C56:C63" si="2">8*24</f>
        <v>192</v>
      </c>
      <c r="D56" s="5">
        <v>643.5</v>
      </c>
      <c r="E56" s="5">
        <v>449.7</v>
      </c>
      <c r="F56" s="5">
        <v>0.247</v>
      </c>
      <c r="G56" s="5">
        <v>0.183</v>
      </c>
      <c r="H56" s="5">
        <v>245.7</v>
      </c>
      <c r="I56" s="5" t="s">
        <v>33</v>
      </c>
      <c r="J56" s="5" t="s">
        <v>31</v>
      </c>
      <c r="K56" s="5">
        <v>5</v>
      </c>
      <c r="L56" s="5">
        <v>2</v>
      </c>
      <c r="M56" s="5">
        <v>200</v>
      </c>
      <c r="N56" s="3">
        <f t="shared" si="0"/>
        <v>643.25300000000004</v>
      </c>
      <c r="O56" s="3">
        <f t="shared" si="0"/>
        <v>449.517</v>
      </c>
      <c r="P56" s="3">
        <f t="shared" si="1"/>
        <v>16.081325000000003</v>
      </c>
    </row>
    <row r="57" spans="1:16" ht="16">
      <c r="A57" s="5" t="s">
        <v>190</v>
      </c>
      <c r="B57" s="5" t="s">
        <v>191</v>
      </c>
      <c r="C57" s="5">
        <f t="shared" si="2"/>
        <v>192</v>
      </c>
      <c r="D57" s="5">
        <v>671</v>
      </c>
      <c r="E57" s="5">
        <v>458.1</v>
      </c>
      <c r="F57" s="5">
        <v>0.247</v>
      </c>
      <c r="G57" s="5">
        <v>0.183</v>
      </c>
      <c r="H57" s="5">
        <v>245.7</v>
      </c>
      <c r="I57" s="5" t="s">
        <v>34</v>
      </c>
      <c r="J57" s="5" t="s">
        <v>32</v>
      </c>
      <c r="K57" s="5">
        <v>5</v>
      </c>
      <c r="L57" s="5">
        <v>2</v>
      </c>
      <c r="M57" s="5">
        <v>200</v>
      </c>
      <c r="N57" s="3">
        <f t="shared" si="0"/>
        <v>670.75300000000004</v>
      </c>
      <c r="O57" s="3">
        <f t="shared" si="0"/>
        <v>457.91700000000003</v>
      </c>
      <c r="P57" s="3">
        <f t="shared" si="1"/>
        <v>16.768825000000003</v>
      </c>
    </row>
    <row r="58" spans="1:16" ht="16">
      <c r="A58" s="5" t="s">
        <v>190</v>
      </c>
      <c r="B58" s="5" t="s">
        <v>196</v>
      </c>
      <c r="C58" s="5">
        <f t="shared" si="2"/>
        <v>192</v>
      </c>
      <c r="D58" s="5">
        <v>623.70000000000005</v>
      </c>
      <c r="E58" s="5">
        <v>429</v>
      </c>
      <c r="F58" s="5">
        <v>0.247</v>
      </c>
      <c r="G58" s="5">
        <v>0.183</v>
      </c>
      <c r="H58" s="5">
        <v>245.7</v>
      </c>
      <c r="I58" s="5" t="s">
        <v>33</v>
      </c>
      <c r="J58" s="5" t="s">
        <v>31</v>
      </c>
      <c r="K58" s="5">
        <v>5</v>
      </c>
      <c r="L58" s="5">
        <v>2</v>
      </c>
      <c r="M58" s="5">
        <v>200</v>
      </c>
      <c r="N58" s="3">
        <f t="shared" si="0"/>
        <v>623.45300000000009</v>
      </c>
      <c r="O58" s="3">
        <f t="shared" si="0"/>
        <v>428.81700000000001</v>
      </c>
      <c r="P58" s="3">
        <f t="shared" si="1"/>
        <v>15.586325000000002</v>
      </c>
    </row>
    <row r="59" spans="1:16" ht="16">
      <c r="A59" s="5" t="s">
        <v>190</v>
      </c>
      <c r="B59" s="5" t="s">
        <v>193</v>
      </c>
      <c r="C59" s="5">
        <f t="shared" si="2"/>
        <v>192</v>
      </c>
      <c r="D59" s="5">
        <v>556.79999999999995</v>
      </c>
      <c r="E59" s="5">
        <v>375.6</v>
      </c>
      <c r="F59" s="5">
        <v>0.247</v>
      </c>
      <c r="G59" s="5">
        <v>0.183</v>
      </c>
      <c r="H59" s="5">
        <v>245.7</v>
      </c>
      <c r="I59" s="5" t="s">
        <v>33</v>
      </c>
      <c r="J59" s="5" t="s">
        <v>31</v>
      </c>
      <c r="K59" s="5">
        <v>5</v>
      </c>
      <c r="L59" s="5">
        <v>2</v>
      </c>
      <c r="M59" s="5">
        <v>200</v>
      </c>
      <c r="N59" s="3">
        <f t="shared" si="0"/>
        <v>556.553</v>
      </c>
      <c r="O59" s="3">
        <f t="shared" si="0"/>
        <v>375.41700000000003</v>
      </c>
      <c r="P59" s="3">
        <f t="shared" si="1"/>
        <v>13.913824999999999</v>
      </c>
    </row>
    <row r="60" spans="1:16" ht="16">
      <c r="A60" s="5" t="s">
        <v>190</v>
      </c>
      <c r="B60" s="5" t="s">
        <v>197</v>
      </c>
      <c r="C60" s="5">
        <f t="shared" si="2"/>
        <v>192</v>
      </c>
      <c r="D60" s="5">
        <v>547.4</v>
      </c>
      <c r="E60" s="5">
        <v>382.7</v>
      </c>
      <c r="F60" s="5">
        <v>0.247</v>
      </c>
      <c r="G60" s="5">
        <v>0.183</v>
      </c>
      <c r="H60" s="5">
        <v>245.7</v>
      </c>
      <c r="I60" s="5" t="s">
        <v>33</v>
      </c>
      <c r="J60" s="5" t="s">
        <v>31</v>
      </c>
      <c r="K60" s="5">
        <v>5</v>
      </c>
      <c r="L60" s="5">
        <v>2</v>
      </c>
      <c r="M60" s="5">
        <v>200</v>
      </c>
      <c r="N60" s="3">
        <f t="shared" si="0"/>
        <v>547.15300000000002</v>
      </c>
      <c r="O60" s="3">
        <f t="shared" si="0"/>
        <v>382.517</v>
      </c>
      <c r="P60" s="3">
        <f t="shared" si="1"/>
        <v>13.678825000000002</v>
      </c>
    </row>
    <row r="61" spans="1:16" ht="16">
      <c r="A61" s="5" t="s">
        <v>190</v>
      </c>
      <c r="B61" s="5" t="s">
        <v>198</v>
      </c>
      <c r="C61" s="5">
        <f t="shared" si="2"/>
        <v>192</v>
      </c>
      <c r="D61" s="5">
        <v>549</v>
      </c>
      <c r="E61" s="5">
        <v>386.9</v>
      </c>
      <c r="F61" s="5">
        <v>0.247</v>
      </c>
      <c r="G61" s="5">
        <v>0.183</v>
      </c>
      <c r="H61" s="5">
        <v>245.7</v>
      </c>
      <c r="I61" s="5" t="s">
        <v>33</v>
      </c>
      <c r="J61" s="5" t="s">
        <v>31</v>
      </c>
      <c r="K61" s="5">
        <v>5</v>
      </c>
      <c r="L61" s="5">
        <v>2</v>
      </c>
      <c r="M61" s="5">
        <v>200</v>
      </c>
      <c r="N61" s="3">
        <f t="shared" si="0"/>
        <v>548.75300000000004</v>
      </c>
      <c r="O61" s="3">
        <f t="shared" si="0"/>
        <v>386.71699999999998</v>
      </c>
      <c r="P61" s="3">
        <f t="shared" si="1"/>
        <v>13.718825000000002</v>
      </c>
    </row>
    <row r="62" spans="1:16" ht="16">
      <c r="A62" s="5" t="s">
        <v>190</v>
      </c>
      <c r="B62" s="5" t="s">
        <v>194</v>
      </c>
      <c r="C62" s="5">
        <f t="shared" si="2"/>
        <v>192</v>
      </c>
      <c r="D62" s="5">
        <v>602.6</v>
      </c>
      <c r="E62" s="5">
        <v>386.4</v>
      </c>
      <c r="F62" s="5">
        <v>0.247</v>
      </c>
      <c r="G62" s="5">
        <v>0.183</v>
      </c>
      <c r="H62" s="5">
        <v>245.7</v>
      </c>
      <c r="I62" s="5" t="s">
        <v>33</v>
      </c>
      <c r="J62" s="5" t="s">
        <v>31</v>
      </c>
      <c r="K62" s="5">
        <v>5</v>
      </c>
      <c r="L62" s="5">
        <v>2</v>
      </c>
      <c r="M62" s="5">
        <v>200</v>
      </c>
      <c r="N62" s="3">
        <f t="shared" si="0"/>
        <v>602.35300000000007</v>
      </c>
      <c r="O62" s="3">
        <f t="shared" si="0"/>
        <v>386.21699999999998</v>
      </c>
      <c r="P62" s="3">
        <f t="shared" si="1"/>
        <v>15.058825000000002</v>
      </c>
    </row>
    <row r="63" spans="1:16" ht="16">
      <c r="A63" s="5" t="s">
        <v>190</v>
      </c>
      <c r="B63" s="5" t="s">
        <v>192</v>
      </c>
      <c r="C63" s="5">
        <f t="shared" si="2"/>
        <v>192</v>
      </c>
      <c r="D63" s="5">
        <v>645</v>
      </c>
      <c r="E63" s="5">
        <v>433</v>
      </c>
      <c r="F63" s="5">
        <v>0.247</v>
      </c>
      <c r="G63" s="5">
        <v>0.183</v>
      </c>
      <c r="H63" s="5">
        <v>245.7</v>
      </c>
      <c r="I63" s="5" t="s">
        <v>34</v>
      </c>
      <c r="J63" s="5" t="s">
        <v>32</v>
      </c>
      <c r="K63" s="5">
        <v>5</v>
      </c>
      <c r="L63" s="5">
        <v>2</v>
      </c>
      <c r="M63" s="5">
        <v>200</v>
      </c>
      <c r="N63" s="3">
        <f t="shared" si="0"/>
        <v>644.75300000000004</v>
      </c>
      <c r="O63" s="3">
        <f t="shared" si="0"/>
        <v>432.81700000000001</v>
      </c>
      <c r="P63" s="3">
        <f t="shared" si="1"/>
        <v>16.118825000000001</v>
      </c>
    </row>
    <row r="64" spans="1:16" ht="16">
      <c r="A64" s="5" t="s">
        <v>104</v>
      </c>
      <c r="B64" s="5" t="s">
        <v>106</v>
      </c>
      <c r="C64" s="5">
        <v>120</v>
      </c>
      <c r="D64" s="5">
        <v>487.1</v>
      </c>
      <c r="E64" s="5">
        <v>331</v>
      </c>
      <c r="F64" s="5">
        <v>0.14099999999999999</v>
      </c>
      <c r="G64" s="5">
        <v>3.7999999999999999E-2</v>
      </c>
      <c r="H64" s="5">
        <v>224</v>
      </c>
      <c r="I64" s="5" t="s">
        <v>160</v>
      </c>
      <c r="J64" s="5" t="s">
        <v>87</v>
      </c>
      <c r="K64" s="5">
        <v>5</v>
      </c>
      <c r="L64" s="5">
        <v>2</v>
      </c>
      <c r="M64" s="5">
        <v>100</v>
      </c>
      <c r="N64" s="3">
        <f t="shared" si="0"/>
        <v>486.959</v>
      </c>
      <c r="O64" s="3">
        <f t="shared" si="0"/>
        <v>330.96199999999999</v>
      </c>
      <c r="P64" s="3">
        <f t="shared" si="1"/>
        <v>24.347950000000001</v>
      </c>
    </row>
    <row r="65" spans="1:16" ht="16">
      <c r="A65" s="5" t="s">
        <v>103</v>
      </c>
      <c r="B65" s="5" t="s">
        <v>125</v>
      </c>
      <c r="C65" s="5">
        <v>120</v>
      </c>
      <c r="D65" s="5">
        <v>597.1</v>
      </c>
      <c r="E65" s="5">
        <v>382.9</v>
      </c>
      <c r="F65" s="5">
        <v>0.14099999999999999</v>
      </c>
      <c r="G65" s="5">
        <v>3.7999999999999999E-2</v>
      </c>
      <c r="H65" s="5">
        <v>224</v>
      </c>
      <c r="I65" s="5" t="s">
        <v>160</v>
      </c>
      <c r="J65" s="5" t="s">
        <v>87</v>
      </c>
      <c r="K65" s="5">
        <v>5</v>
      </c>
      <c r="L65" s="5">
        <v>2</v>
      </c>
      <c r="M65" s="5">
        <v>100</v>
      </c>
      <c r="N65" s="3">
        <f>D65-F65</f>
        <v>596.95900000000006</v>
      </c>
      <c r="O65" s="3">
        <f>E65-G65</f>
        <v>382.86199999999997</v>
      </c>
      <c r="P65" s="3">
        <f>N65*K65/M65</f>
        <v>29.847950000000001</v>
      </c>
    </row>
    <row r="66" spans="1:16" ht="16">
      <c r="A66" s="5" t="s">
        <v>103</v>
      </c>
      <c r="B66" s="5" t="s">
        <v>127</v>
      </c>
      <c r="C66" s="5">
        <v>120</v>
      </c>
      <c r="D66" s="5">
        <v>343.6</v>
      </c>
      <c r="E66" s="5">
        <v>230.6</v>
      </c>
      <c r="F66" s="5">
        <v>0.14099999999999999</v>
      </c>
      <c r="G66" s="5">
        <v>3.7999999999999999E-2</v>
      </c>
      <c r="H66" s="5">
        <v>224</v>
      </c>
      <c r="I66" s="5" t="s">
        <v>160</v>
      </c>
      <c r="J66" s="5" t="s">
        <v>87</v>
      </c>
      <c r="K66" s="5">
        <v>5</v>
      </c>
      <c r="L66" s="5">
        <v>2</v>
      </c>
      <c r="M66" s="5">
        <v>100</v>
      </c>
      <c r="N66" s="3">
        <f t="shared" ref="N66:N116" si="3">D66-F66</f>
        <v>343.459</v>
      </c>
      <c r="O66" s="3">
        <f t="shared" ref="O66:O116" si="4">E66-G66</f>
        <v>230.56199999999998</v>
      </c>
      <c r="P66" s="3">
        <f t="shared" ref="P66:P116" si="5">N66*K66/M66</f>
        <v>17.17295</v>
      </c>
    </row>
    <row r="67" spans="1:16" ht="16">
      <c r="A67" s="5" t="s">
        <v>103</v>
      </c>
      <c r="B67" s="5" t="s">
        <v>115</v>
      </c>
      <c r="C67" s="5">
        <v>120</v>
      </c>
      <c r="D67" s="5">
        <v>405</v>
      </c>
      <c r="E67" s="5">
        <v>272.8</v>
      </c>
      <c r="F67" s="5">
        <v>0.14099999999999999</v>
      </c>
      <c r="G67" s="5">
        <v>3.7999999999999999E-2</v>
      </c>
      <c r="H67" s="5">
        <v>224</v>
      </c>
      <c r="I67" s="5" t="s">
        <v>160</v>
      </c>
      <c r="J67" s="5" t="s">
        <v>87</v>
      </c>
      <c r="K67" s="5">
        <v>5</v>
      </c>
      <c r="L67" s="5">
        <v>2</v>
      </c>
      <c r="M67" s="5">
        <v>100</v>
      </c>
      <c r="N67" s="3">
        <f t="shared" si="3"/>
        <v>404.85899999999998</v>
      </c>
      <c r="O67" s="3">
        <f t="shared" si="4"/>
        <v>272.762</v>
      </c>
      <c r="P67" s="3">
        <f t="shared" si="5"/>
        <v>20.242949999999997</v>
      </c>
    </row>
    <row r="68" spans="1:16" ht="16">
      <c r="A68" s="5" t="s">
        <v>104</v>
      </c>
      <c r="B68" s="5" t="s">
        <v>105</v>
      </c>
      <c r="C68" s="5">
        <v>120</v>
      </c>
      <c r="D68" s="5">
        <v>575.29999999999995</v>
      </c>
      <c r="E68" s="5">
        <v>388.9</v>
      </c>
      <c r="F68" s="5">
        <v>0.14099999999999999</v>
      </c>
      <c r="G68" s="5">
        <v>3.7999999999999999E-2</v>
      </c>
      <c r="H68" s="5">
        <v>224</v>
      </c>
      <c r="I68" s="5" t="s">
        <v>160</v>
      </c>
      <c r="J68" s="5" t="s">
        <v>87</v>
      </c>
      <c r="K68" s="5">
        <v>5</v>
      </c>
      <c r="L68" s="5">
        <v>2</v>
      </c>
      <c r="M68" s="5">
        <v>100</v>
      </c>
      <c r="N68" s="3">
        <f t="shared" si="3"/>
        <v>575.15899999999999</v>
      </c>
      <c r="O68" s="3">
        <f t="shared" si="4"/>
        <v>388.86199999999997</v>
      </c>
      <c r="P68" s="3">
        <f t="shared" si="5"/>
        <v>28.757950000000001</v>
      </c>
    </row>
    <row r="69" spans="1:16" ht="16">
      <c r="A69" s="5" t="s">
        <v>103</v>
      </c>
      <c r="B69" s="5" t="s">
        <v>114</v>
      </c>
      <c r="C69" s="5">
        <v>120</v>
      </c>
      <c r="D69" s="5">
        <v>493.1</v>
      </c>
      <c r="E69" s="5">
        <v>323.60000000000002</v>
      </c>
      <c r="F69" s="5">
        <v>0.14099999999999999</v>
      </c>
      <c r="G69" s="5">
        <v>3.7999999999999999E-2</v>
      </c>
      <c r="H69" s="5">
        <v>224</v>
      </c>
      <c r="I69" s="5" t="s">
        <v>160</v>
      </c>
      <c r="J69" s="5" t="s">
        <v>87</v>
      </c>
      <c r="K69" s="5">
        <v>5</v>
      </c>
      <c r="L69" s="5">
        <v>2</v>
      </c>
      <c r="M69" s="5">
        <v>100</v>
      </c>
      <c r="N69" s="3">
        <f t="shared" si="3"/>
        <v>492.959</v>
      </c>
      <c r="O69" s="3">
        <f t="shared" si="4"/>
        <v>323.56200000000001</v>
      </c>
      <c r="P69" s="3">
        <f t="shared" si="5"/>
        <v>24.647950000000002</v>
      </c>
    </row>
    <row r="70" spans="1:16" ht="16">
      <c r="A70" s="5" t="s">
        <v>103</v>
      </c>
      <c r="B70" s="5" t="s">
        <v>116</v>
      </c>
      <c r="C70" s="5">
        <v>120</v>
      </c>
      <c r="D70" s="5">
        <v>384.6</v>
      </c>
      <c r="E70" s="5">
        <v>259.3</v>
      </c>
      <c r="F70" s="5">
        <v>0.14099999999999999</v>
      </c>
      <c r="G70" s="5">
        <v>3.7999999999999999E-2</v>
      </c>
      <c r="H70" s="5">
        <v>224</v>
      </c>
      <c r="I70" s="5" t="s">
        <v>160</v>
      </c>
      <c r="J70" s="5" t="s">
        <v>87</v>
      </c>
      <c r="K70" s="5">
        <v>5</v>
      </c>
      <c r="L70" s="5">
        <v>2</v>
      </c>
      <c r="M70" s="5">
        <v>100</v>
      </c>
      <c r="N70" s="3">
        <f t="shared" si="3"/>
        <v>384.459</v>
      </c>
      <c r="O70" s="3">
        <f t="shared" si="4"/>
        <v>259.262</v>
      </c>
      <c r="P70" s="3">
        <f t="shared" si="5"/>
        <v>19.222950000000001</v>
      </c>
    </row>
    <row r="71" spans="1:16" ht="16">
      <c r="A71" s="5" t="s">
        <v>103</v>
      </c>
      <c r="B71" s="5" t="s">
        <v>110</v>
      </c>
      <c r="C71" s="5">
        <v>120</v>
      </c>
      <c r="D71" s="5">
        <v>326.7</v>
      </c>
      <c r="E71" s="5">
        <v>216.6</v>
      </c>
      <c r="F71" s="5">
        <v>0.14099999999999999</v>
      </c>
      <c r="G71" s="5">
        <v>3.7999999999999999E-2</v>
      </c>
      <c r="H71" s="5">
        <v>224</v>
      </c>
      <c r="I71" s="5" t="s">
        <v>160</v>
      </c>
      <c r="J71" s="5" t="s">
        <v>87</v>
      </c>
      <c r="K71" s="5">
        <v>5</v>
      </c>
      <c r="L71" s="5">
        <v>2</v>
      </c>
      <c r="M71" s="5">
        <v>100</v>
      </c>
      <c r="N71" s="3">
        <f t="shared" si="3"/>
        <v>326.55899999999997</v>
      </c>
      <c r="O71" s="3">
        <f t="shared" si="4"/>
        <v>216.56199999999998</v>
      </c>
      <c r="P71" s="3">
        <f t="shared" si="5"/>
        <v>16.327949999999998</v>
      </c>
    </row>
    <row r="72" spans="1:16" ht="16">
      <c r="A72" s="5" t="s">
        <v>103</v>
      </c>
      <c r="B72" s="5" t="s">
        <v>111</v>
      </c>
      <c r="C72" s="5">
        <v>120</v>
      </c>
      <c r="D72" s="5">
        <v>591.9</v>
      </c>
      <c r="E72" s="5">
        <v>397.3</v>
      </c>
      <c r="F72" s="5">
        <v>0.14099999999999999</v>
      </c>
      <c r="G72" s="5">
        <v>3.7999999999999999E-2</v>
      </c>
      <c r="H72" s="5">
        <v>224</v>
      </c>
      <c r="I72" s="5" t="s">
        <v>160</v>
      </c>
      <c r="J72" s="5" t="s">
        <v>87</v>
      </c>
      <c r="K72" s="5">
        <v>5</v>
      </c>
      <c r="L72" s="5">
        <v>2</v>
      </c>
      <c r="M72" s="5">
        <v>100</v>
      </c>
      <c r="N72" s="3">
        <f t="shared" si="3"/>
        <v>591.75900000000001</v>
      </c>
      <c r="O72" s="3">
        <f t="shared" si="4"/>
        <v>397.262</v>
      </c>
      <c r="P72" s="3">
        <f t="shared" si="5"/>
        <v>29.587949999999999</v>
      </c>
    </row>
    <row r="73" spans="1:16" ht="16">
      <c r="A73" s="5" t="s">
        <v>103</v>
      </c>
      <c r="B73" s="5" t="s">
        <v>108</v>
      </c>
      <c r="C73" s="5">
        <v>120</v>
      </c>
      <c r="D73" s="5">
        <v>672.4</v>
      </c>
      <c r="E73" s="5">
        <v>463.2</v>
      </c>
      <c r="F73" s="5">
        <v>0.14099999999999999</v>
      </c>
      <c r="G73" s="5">
        <v>3.7999999999999999E-2</v>
      </c>
      <c r="H73" s="5">
        <v>224</v>
      </c>
      <c r="I73" s="5" t="s">
        <v>160</v>
      </c>
      <c r="J73" s="5" t="s">
        <v>87</v>
      </c>
      <c r="K73" s="5">
        <v>5</v>
      </c>
      <c r="L73" s="5">
        <v>2</v>
      </c>
      <c r="M73" s="5">
        <v>100</v>
      </c>
      <c r="N73" s="3">
        <f t="shared" si="3"/>
        <v>672.25900000000001</v>
      </c>
      <c r="O73" s="3">
        <f t="shared" si="4"/>
        <v>463.16199999999998</v>
      </c>
      <c r="P73" s="3">
        <f t="shared" si="5"/>
        <v>33.612949999999998</v>
      </c>
    </row>
    <row r="74" spans="1:16" ht="16">
      <c r="A74" s="5" t="s">
        <v>103</v>
      </c>
      <c r="B74" s="5" t="s">
        <v>112</v>
      </c>
      <c r="C74" s="5">
        <v>120</v>
      </c>
      <c r="D74" s="5">
        <v>440.7</v>
      </c>
      <c r="E74" s="5">
        <v>291.60000000000002</v>
      </c>
      <c r="F74" s="5">
        <v>0.14099999999999999</v>
      </c>
      <c r="G74" s="5">
        <v>3.7999999999999999E-2</v>
      </c>
      <c r="H74" s="5">
        <v>224</v>
      </c>
      <c r="I74" s="5" t="s">
        <v>160</v>
      </c>
      <c r="J74" s="5" t="s">
        <v>87</v>
      </c>
      <c r="K74" s="5">
        <v>5</v>
      </c>
      <c r="L74" s="5">
        <v>2</v>
      </c>
      <c r="M74" s="5">
        <v>100</v>
      </c>
      <c r="N74" s="3">
        <f t="shared" si="3"/>
        <v>440.55899999999997</v>
      </c>
      <c r="O74" s="3">
        <f t="shared" si="4"/>
        <v>291.56200000000001</v>
      </c>
      <c r="P74" s="3">
        <f t="shared" si="5"/>
        <v>22.027950000000001</v>
      </c>
    </row>
    <row r="75" spans="1:16" ht="16">
      <c r="A75" s="5" t="s">
        <v>103</v>
      </c>
      <c r="B75" s="5" t="s">
        <v>113</v>
      </c>
      <c r="C75" s="5">
        <v>120</v>
      </c>
      <c r="D75" s="5">
        <v>353</v>
      </c>
      <c r="E75" s="5">
        <v>240.5</v>
      </c>
      <c r="F75" s="5">
        <v>0.14099999999999999</v>
      </c>
      <c r="G75" s="5">
        <v>3.7999999999999999E-2</v>
      </c>
      <c r="H75" s="5">
        <v>224</v>
      </c>
      <c r="I75" s="5" t="s">
        <v>160</v>
      </c>
      <c r="J75" s="5" t="s">
        <v>87</v>
      </c>
      <c r="K75" s="5">
        <v>5</v>
      </c>
      <c r="L75" s="5">
        <v>2</v>
      </c>
      <c r="M75" s="5">
        <v>100</v>
      </c>
      <c r="N75" s="3">
        <f t="shared" si="3"/>
        <v>352.85899999999998</v>
      </c>
      <c r="O75" s="3">
        <f t="shared" si="4"/>
        <v>240.46199999999999</v>
      </c>
      <c r="P75" s="3">
        <f t="shared" si="5"/>
        <v>17.642949999999999</v>
      </c>
    </row>
    <row r="76" spans="1:16" ht="16">
      <c r="A76" s="5" t="s">
        <v>103</v>
      </c>
      <c r="B76" s="5" t="s">
        <v>128</v>
      </c>
      <c r="C76" s="5">
        <v>120</v>
      </c>
      <c r="D76" s="5">
        <v>585.79999999999995</v>
      </c>
      <c r="E76" s="5">
        <v>408.8</v>
      </c>
      <c r="F76" s="5">
        <v>0.14099999999999999</v>
      </c>
      <c r="G76" s="5">
        <v>3.7999999999999999E-2</v>
      </c>
      <c r="H76" s="5">
        <v>224</v>
      </c>
      <c r="I76" s="5" t="s">
        <v>160</v>
      </c>
      <c r="J76" s="5" t="s">
        <v>87</v>
      </c>
      <c r="K76" s="5">
        <v>5</v>
      </c>
      <c r="L76" s="5">
        <v>2</v>
      </c>
      <c r="M76" s="5">
        <v>100</v>
      </c>
      <c r="N76" s="3">
        <f t="shared" si="3"/>
        <v>585.65899999999999</v>
      </c>
      <c r="O76" s="3">
        <f t="shared" si="4"/>
        <v>408.762</v>
      </c>
      <c r="P76" s="3">
        <f t="shared" si="5"/>
        <v>29.28295</v>
      </c>
    </row>
    <row r="77" spans="1:16" ht="16">
      <c r="A77" s="5" t="s">
        <v>103</v>
      </c>
      <c r="B77" s="5" t="s">
        <v>122</v>
      </c>
      <c r="C77" s="5">
        <v>120</v>
      </c>
      <c r="D77" s="5">
        <v>477.5</v>
      </c>
      <c r="E77" s="5">
        <v>327</v>
      </c>
      <c r="F77" s="5">
        <v>0.14099999999999999</v>
      </c>
      <c r="G77" s="5">
        <v>3.7999999999999999E-2</v>
      </c>
      <c r="H77" s="5">
        <v>224</v>
      </c>
      <c r="I77" s="5" t="s">
        <v>160</v>
      </c>
      <c r="J77" s="5" t="s">
        <v>87</v>
      </c>
      <c r="K77" s="5">
        <v>5</v>
      </c>
      <c r="L77" s="5">
        <v>2</v>
      </c>
      <c r="M77" s="5">
        <v>100</v>
      </c>
      <c r="N77" s="3">
        <f t="shared" si="3"/>
        <v>477.35899999999998</v>
      </c>
      <c r="O77" s="3">
        <f t="shared" si="4"/>
        <v>326.96199999999999</v>
      </c>
      <c r="P77" s="3">
        <f t="shared" si="5"/>
        <v>23.86795</v>
      </c>
    </row>
    <row r="78" spans="1:16" ht="16">
      <c r="A78" s="5" t="s">
        <v>103</v>
      </c>
      <c r="B78" s="5" t="s">
        <v>121</v>
      </c>
      <c r="C78" s="5">
        <v>120</v>
      </c>
      <c r="D78" s="5">
        <v>442.1</v>
      </c>
      <c r="E78" s="5">
        <v>291</v>
      </c>
      <c r="F78" s="5">
        <v>0.14099999999999999</v>
      </c>
      <c r="G78" s="5">
        <v>3.7999999999999999E-2</v>
      </c>
      <c r="H78" s="5">
        <v>224</v>
      </c>
      <c r="I78" s="5" t="s">
        <v>160</v>
      </c>
      <c r="J78" s="5" t="s">
        <v>87</v>
      </c>
      <c r="K78" s="5">
        <v>5</v>
      </c>
      <c r="L78" s="5">
        <v>2</v>
      </c>
      <c r="M78" s="5">
        <v>100</v>
      </c>
      <c r="N78" s="3">
        <f t="shared" si="3"/>
        <v>441.959</v>
      </c>
      <c r="O78" s="3">
        <f t="shared" si="4"/>
        <v>290.96199999999999</v>
      </c>
      <c r="P78" s="3">
        <f t="shared" si="5"/>
        <v>22.097950000000001</v>
      </c>
    </row>
    <row r="79" spans="1:16" ht="16">
      <c r="A79" s="5" t="s">
        <v>103</v>
      </c>
      <c r="B79" s="5" t="s">
        <v>109</v>
      </c>
      <c r="C79" s="5">
        <v>120</v>
      </c>
      <c r="D79" s="5">
        <v>390.2</v>
      </c>
      <c r="E79" s="5">
        <v>259.89999999999998</v>
      </c>
      <c r="F79" s="5">
        <v>0.14099999999999999</v>
      </c>
      <c r="G79" s="5">
        <v>3.7999999999999999E-2</v>
      </c>
      <c r="H79" s="5">
        <v>224</v>
      </c>
      <c r="I79" s="5" t="s">
        <v>160</v>
      </c>
      <c r="J79" s="5" t="s">
        <v>87</v>
      </c>
      <c r="K79" s="5">
        <v>5</v>
      </c>
      <c r="L79" s="5">
        <v>2</v>
      </c>
      <c r="M79" s="5">
        <v>100</v>
      </c>
      <c r="N79" s="3">
        <f t="shared" si="3"/>
        <v>390.05899999999997</v>
      </c>
      <c r="O79" s="3">
        <f t="shared" si="4"/>
        <v>259.86199999999997</v>
      </c>
      <c r="P79" s="3">
        <f t="shared" si="5"/>
        <v>19.502949999999998</v>
      </c>
    </row>
    <row r="80" spans="1:16" ht="16">
      <c r="A80" s="5" t="s">
        <v>103</v>
      </c>
      <c r="B80" s="5" t="s">
        <v>124</v>
      </c>
      <c r="C80" s="5">
        <v>120</v>
      </c>
      <c r="D80" s="5">
        <v>713.9</v>
      </c>
      <c r="E80" s="5">
        <v>501.1</v>
      </c>
      <c r="F80" s="5">
        <v>0.14099999999999999</v>
      </c>
      <c r="G80" s="5">
        <v>3.7999999999999999E-2</v>
      </c>
      <c r="H80" s="5">
        <v>224</v>
      </c>
      <c r="I80" s="5" t="s">
        <v>160</v>
      </c>
      <c r="J80" s="5" t="s">
        <v>87</v>
      </c>
      <c r="K80" s="5">
        <v>5</v>
      </c>
      <c r="L80" s="5">
        <v>2</v>
      </c>
      <c r="M80" s="5">
        <v>100</v>
      </c>
      <c r="N80" s="3">
        <f t="shared" si="3"/>
        <v>713.75900000000001</v>
      </c>
      <c r="O80" s="3">
        <f t="shared" si="4"/>
        <v>501.06200000000001</v>
      </c>
      <c r="P80" s="3">
        <f t="shared" si="5"/>
        <v>35.687950000000001</v>
      </c>
    </row>
    <row r="81" spans="1:16" ht="16">
      <c r="A81" s="5" t="s">
        <v>103</v>
      </c>
      <c r="B81" s="5" t="s">
        <v>107</v>
      </c>
      <c r="C81" s="5">
        <v>120</v>
      </c>
      <c r="D81" s="5">
        <v>732.1</v>
      </c>
      <c r="E81" s="5">
        <v>491.1</v>
      </c>
      <c r="F81" s="5">
        <v>0.14099999999999999</v>
      </c>
      <c r="G81" s="5">
        <v>3.7999999999999999E-2</v>
      </c>
      <c r="H81" s="5">
        <v>224</v>
      </c>
      <c r="I81" s="5" t="s">
        <v>160</v>
      </c>
      <c r="J81" s="5" t="s">
        <v>87</v>
      </c>
      <c r="K81" s="5">
        <v>5</v>
      </c>
      <c r="L81" s="5">
        <v>2</v>
      </c>
      <c r="M81" s="5">
        <v>100</v>
      </c>
      <c r="N81" s="3">
        <f t="shared" si="3"/>
        <v>731.95900000000006</v>
      </c>
      <c r="O81" s="3">
        <f t="shared" si="4"/>
        <v>491.06200000000001</v>
      </c>
      <c r="P81" s="3">
        <f t="shared" si="5"/>
        <v>36.597949999999997</v>
      </c>
    </row>
    <row r="82" spans="1:16" ht="16">
      <c r="A82" s="5" t="s">
        <v>103</v>
      </c>
      <c r="B82" s="5" t="s">
        <v>126</v>
      </c>
      <c r="C82" s="5">
        <v>120</v>
      </c>
      <c r="D82" s="5">
        <v>387.6</v>
      </c>
      <c r="E82" s="5">
        <v>230.6</v>
      </c>
      <c r="F82" s="5">
        <v>0.14099999999999999</v>
      </c>
      <c r="G82" s="5">
        <v>3.7999999999999999E-2</v>
      </c>
      <c r="H82" s="5">
        <v>224</v>
      </c>
      <c r="I82" s="5" t="s">
        <v>160</v>
      </c>
      <c r="J82" s="5" t="s">
        <v>87</v>
      </c>
      <c r="K82" s="5">
        <v>5</v>
      </c>
      <c r="L82" s="5">
        <v>2</v>
      </c>
      <c r="M82" s="5">
        <v>100</v>
      </c>
      <c r="N82" s="3">
        <f t="shared" si="3"/>
        <v>387.459</v>
      </c>
      <c r="O82" s="3">
        <f t="shared" si="4"/>
        <v>230.56199999999998</v>
      </c>
      <c r="P82" s="3">
        <f t="shared" si="5"/>
        <v>19.372949999999999</v>
      </c>
    </row>
    <row r="83" spans="1:16" ht="16">
      <c r="A83" s="5" t="s">
        <v>103</v>
      </c>
      <c r="B83" s="5" t="s">
        <v>123</v>
      </c>
      <c r="C83" s="5">
        <v>120</v>
      </c>
      <c r="D83" s="5">
        <v>433</v>
      </c>
      <c r="E83" s="5">
        <v>300.10000000000002</v>
      </c>
      <c r="F83" s="5">
        <v>0.14099999999999999</v>
      </c>
      <c r="G83" s="5">
        <v>3.7999999999999999E-2</v>
      </c>
      <c r="H83" s="5">
        <v>224</v>
      </c>
      <c r="I83" s="5" t="s">
        <v>160</v>
      </c>
      <c r="J83" s="5" t="s">
        <v>87</v>
      </c>
      <c r="K83" s="5">
        <v>5</v>
      </c>
      <c r="L83" s="5">
        <v>2</v>
      </c>
      <c r="M83" s="5">
        <v>100</v>
      </c>
      <c r="N83" s="3">
        <f t="shared" si="3"/>
        <v>432.85899999999998</v>
      </c>
      <c r="O83" s="3">
        <f t="shared" si="4"/>
        <v>300.06200000000001</v>
      </c>
      <c r="P83" s="3">
        <f t="shared" si="5"/>
        <v>21.642949999999999</v>
      </c>
    </row>
    <row r="84" spans="1:16" ht="16">
      <c r="A84" s="5" t="s">
        <v>92</v>
      </c>
      <c r="B84" s="5" t="s">
        <v>96</v>
      </c>
      <c r="C84" s="5">
        <v>120</v>
      </c>
      <c r="D84" s="5">
        <v>860.8</v>
      </c>
      <c r="E84" s="5">
        <v>526.5</v>
      </c>
      <c r="F84" s="5">
        <v>0.247</v>
      </c>
      <c r="G84" s="5">
        <v>0.183</v>
      </c>
      <c r="H84" s="5">
        <v>245.7</v>
      </c>
      <c r="I84" s="5" t="s">
        <v>33</v>
      </c>
      <c r="J84" s="5" t="s">
        <v>31</v>
      </c>
      <c r="K84" s="5">
        <v>5</v>
      </c>
      <c r="L84" s="5">
        <v>2</v>
      </c>
      <c r="M84" s="5">
        <v>50</v>
      </c>
      <c r="N84" s="3">
        <f t="shared" si="3"/>
        <v>860.553</v>
      </c>
      <c r="O84" s="3">
        <f t="shared" si="4"/>
        <v>526.31700000000001</v>
      </c>
      <c r="P84" s="3">
        <f t="shared" si="5"/>
        <v>86.055300000000003</v>
      </c>
    </row>
    <row r="85" spans="1:16" ht="16">
      <c r="A85" s="5" t="s">
        <v>91</v>
      </c>
      <c r="B85" s="5" t="s">
        <v>101</v>
      </c>
      <c r="C85" s="5">
        <v>120</v>
      </c>
      <c r="D85" s="5">
        <v>707.8</v>
      </c>
      <c r="E85" s="5">
        <v>431.7</v>
      </c>
      <c r="F85" s="5">
        <v>0.247</v>
      </c>
      <c r="G85" s="5">
        <v>0.183</v>
      </c>
      <c r="H85" s="5">
        <v>245.7</v>
      </c>
      <c r="I85" s="5" t="s">
        <v>33</v>
      </c>
      <c r="J85" s="5" t="s">
        <v>31</v>
      </c>
      <c r="K85" s="5">
        <v>5</v>
      </c>
      <c r="L85" s="5">
        <v>2</v>
      </c>
      <c r="M85" s="5">
        <v>50</v>
      </c>
      <c r="N85" s="3">
        <f t="shared" si="3"/>
        <v>707.553</v>
      </c>
      <c r="O85" s="3">
        <f t="shared" si="4"/>
        <v>431.517</v>
      </c>
      <c r="P85" s="3">
        <f t="shared" si="5"/>
        <v>70.755299999999991</v>
      </c>
    </row>
    <row r="86" spans="1:16" ht="16">
      <c r="A86" s="5" t="s">
        <v>91</v>
      </c>
      <c r="B86" s="5" t="s">
        <v>100</v>
      </c>
      <c r="C86" s="5">
        <v>120</v>
      </c>
      <c r="D86" s="5">
        <v>931.4</v>
      </c>
      <c r="E86" s="5">
        <v>565</v>
      </c>
      <c r="F86" s="5">
        <v>0.247</v>
      </c>
      <c r="G86" s="5">
        <v>0.183</v>
      </c>
      <c r="H86" s="5">
        <v>245.7</v>
      </c>
      <c r="I86" s="5" t="s">
        <v>33</v>
      </c>
      <c r="J86" s="5" t="s">
        <v>31</v>
      </c>
      <c r="K86" s="5">
        <v>5</v>
      </c>
      <c r="L86" s="5">
        <v>2</v>
      </c>
      <c r="M86" s="5">
        <v>50</v>
      </c>
      <c r="N86" s="3">
        <f t="shared" si="3"/>
        <v>931.15300000000002</v>
      </c>
      <c r="O86" s="3">
        <f t="shared" si="4"/>
        <v>564.81700000000001</v>
      </c>
      <c r="P86" s="3">
        <f t="shared" si="5"/>
        <v>93.115300000000005</v>
      </c>
    </row>
    <row r="87" spans="1:16" ht="16">
      <c r="A87" s="5" t="s">
        <v>92</v>
      </c>
      <c r="B87" s="5" t="s">
        <v>98</v>
      </c>
      <c r="C87" s="5">
        <v>120</v>
      </c>
      <c r="D87" s="5">
        <v>795.6</v>
      </c>
      <c r="E87" s="5">
        <v>486.3</v>
      </c>
      <c r="F87" s="5">
        <v>0.247</v>
      </c>
      <c r="G87" s="5">
        <v>0.183</v>
      </c>
      <c r="H87" s="5">
        <v>245.7</v>
      </c>
      <c r="I87" s="5" t="s">
        <v>33</v>
      </c>
      <c r="J87" s="5" t="s">
        <v>31</v>
      </c>
      <c r="K87" s="5">
        <v>5</v>
      </c>
      <c r="L87" s="5">
        <v>2</v>
      </c>
      <c r="M87" s="5">
        <v>50</v>
      </c>
      <c r="N87" s="3">
        <f t="shared" si="3"/>
        <v>795.35300000000007</v>
      </c>
      <c r="O87" s="3">
        <f t="shared" si="4"/>
        <v>486.11700000000002</v>
      </c>
      <c r="P87" s="3">
        <f t="shared" si="5"/>
        <v>79.535300000000007</v>
      </c>
    </row>
    <row r="88" spans="1:16" ht="16">
      <c r="A88" s="5" t="s">
        <v>92</v>
      </c>
      <c r="B88" s="5" t="s">
        <v>94</v>
      </c>
      <c r="C88" s="5">
        <v>120</v>
      </c>
      <c r="D88" s="5">
        <v>856.2</v>
      </c>
      <c r="E88" s="5">
        <v>618.20000000000005</v>
      </c>
      <c r="F88" s="5">
        <v>0.247</v>
      </c>
      <c r="G88" s="5">
        <v>0.183</v>
      </c>
      <c r="H88" s="5">
        <v>245.7</v>
      </c>
      <c r="I88" s="5" t="s">
        <v>33</v>
      </c>
      <c r="J88" s="5" t="s">
        <v>31</v>
      </c>
      <c r="K88" s="5">
        <v>5</v>
      </c>
      <c r="L88" s="5">
        <v>2</v>
      </c>
      <c r="M88" s="5">
        <v>50</v>
      </c>
      <c r="N88" s="3">
        <f t="shared" si="3"/>
        <v>855.95300000000009</v>
      </c>
      <c r="O88" s="3">
        <f t="shared" si="4"/>
        <v>618.01700000000005</v>
      </c>
      <c r="P88" s="3">
        <f t="shared" si="5"/>
        <v>85.595300000000009</v>
      </c>
    </row>
    <row r="89" spans="1:16" ht="16">
      <c r="A89" s="5" t="s">
        <v>92</v>
      </c>
      <c r="B89" s="5" t="s">
        <v>99</v>
      </c>
      <c r="C89" s="5">
        <v>120</v>
      </c>
      <c r="D89" s="5">
        <v>832.8</v>
      </c>
      <c r="E89" s="5">
        <v>520.4</v>
      </c>
      <c r="F89" s="5">
        <v>0.247</v>
      </c>
      <c r="G89" s="5">
        <v>0.183</v>
      </c>
      <c r="H89" s="5">
        <v>245.7</v>
      </c>
      <c r="I89" s="5" t="s">
        <v>33</v>
      </c>
      <c r="J89" s="5" t="s">
        <v>31</v>
      </c>
      <c r="K89" s="5">
        <v>5</v>
      </c>
      <c r="L89" s="5">
        <v>2</v>
      </c>
      <c r="M89" s="5">
        <v>50</v>
      </c>
      <c r="N89" s="3">
        <f t="shared" si="3"/>
        <v>832.553</v>
      </c>
      <c r="O89" s="3">
        <f t="shared" si="4"/>
        <v>520.21699999999998</v>
      </c>
      <c r="P89" s="3">
        <f t="shared" si="5"/>
        <v>83.255300000000005</v>
      </c>
    </row>
    <row r="90" spans="1:16" ht="16">
      <c r="A90" s="5" t="s">
        <v>91</v>
      </c>
      <c r="B90" s="5" t="s">
        <v>102</v>
      </c>
      <c r="C90" s="5">
        <v>120</v>
      </c>
      <c r="D90" s="5">
        <v>707.4</v>
      </c>
      <c r="E90" s="5">
        <v>429.7</v>
      </c>
      <c r="F90" s="5">
        <v>0.247</v>
      </c>
      <c r="G90" s="5">
        <v>0.183</v>
      </c>
      <c r="H90" s="5">
        <v>245.7</v>
      </c>
      <c r="I90" s="5" t="s">
        <v>33</v>
      </c>
      <c r="J90" s="5" t="s">
        <v>31</v>
      </c>
      <c r="K90" s="5">
        <v>5</v>
      </c>
      <c r="L90" s="5">
        <v>2</v>
      </c>
      <c r="M90" s="5">
        <v>50</v>
      </c>
      <c r="N90" s="3">
        <f t="shared" si="3"/>
        <v>707.15300000000002</v>
      </c>
      <c r="O90" s="3">
        <f t="shared" si="4"/>
        <v>429.517</v>
      </c>
      <c r="P90" s="3">
        <f t="shared" si="5"/>
        <v>70.715300000000013</v>
      </c>
    </row>
    <row r="91" spans="1:16" ht="16">
      <c r="A91" s="5" t="s">
        <v>92</v>
      </c>
      <c r="B91" s="5" t="s">
        <v>93</v>
      </c>
      <c r="C91" s="5">
        <v>120</v>
      </c>
      <c r="D91" s="5">
        <v>779.8</v>
      </c>
      <c r="E91" s="5">
        <v>499.5</v>
      </c>
      <c r="F91" s="5">
        <v>0.247</v>
      </c>
      <c r="G91" s="5">
        <v>0.183</v>
      </c>
      <c r="H91" s="5">
        <v>245.7</v>
      </c>
      <c r="I91" s="5" t="s">
        <v>33</v>
      </c>
      <c r="J91" s="5" t="s">
        <v>31</v>
      </c>
      <c r="K91" s="5">
        <v>5</v>
      </c>
      <c r="L91" s="5">
        <v>2</v>
      </c>
      <c r="M91" s="5">
        <v>50</v>
      </c>
      <c r="N91" s="3">
        <f t="shared" si="3"/>
        <v>779.553</v>
      </c>
      <c r="O91" s="3">
        <f t="shared" si="4"/>
        <v>499.31700000000001</v>
      </c>
      <c r="P91" s="3">
        <f t="shared" si="5"/>
        <v>77.955299999999994</v>
      </c>
    </row>
    <row r="92" spans="1:16" ht="16">
      <c r="A92" s="5" t="s">
        <v>92</v>
      </c>
      <c r="B92" s="5" t="s">
        <v>95</v>
      </c>
      <c r="C92" s="5">
        <v>120</v>
      </c>
      <c r="D92" s="5">
        <v>850.9</v>
      </c>
      <c r="E92" s="5">
        <v>508.2</v>
      </c>
      <c r="F92" s="5">
        <v>0.247</v>
      </c>
      <c r="G92" s="5">
        <v>0.183</v>
      </c>
      <c r="H92" s="5">
        <v>245.7</v>
      </c>
      <c r="I92" s="5" t="s">
        <v>33</v>
      </c>
      <c r="J92" s="5" t="s">
        <v>31</v>
      </c>
      <c r="K92" s="5">
        <v>5</v>
      </c>
      <c r="L92" s="5">
        <v>2</v>
      </c>
      <c r="M92" s="5">
        <v>50</v>
      </c>
      <c r="N92" s="3">
        <f t="shared" si="3"/>
        <v>850.65300000000002</v>
      </c>
      <c r="O92" s="3">
        <f t="shared" si="4"/>
        <v>508.017</v>
      </c>
      <c r="P92" s="3">
        <f t="shared" si="5"/>
        <v>85.065300000000008</v>
      </c>
    </row>
    <row r="93" spans="1:16" ht="16">
      <c r="A93" s="5" t="s">
        <v>97</v>
      </c>
      <c r="B93" s="5" t="s">
        <v>148</v>
      </c>
      <c r="C93" s="5">
        <v>120</v>
      </c>
      <c r="D93" s="5">
        <v>1039</v>
      </c>
      <c r="E93" s="5">
        <v>657.6</v>
      </c>
      <c r="F93" s="5">
        <v>0.14099999999999999</v>
      </c>
      <c r="G93" s="5">
        <v>3.7999999999999999E-2</v>
      </c>
      <c r="H93" s="5">
        <v>224</v>
      </c>
      <c r="I93" s="5" t="s">
        <v>160</v>
      </c>
      <c r="J93" s="5" t="s">
        <v>87</v>
      </c>
      <c r="K93" s="5">
        <v>5</v>
      </c>
      <c r="L93" s="5">
        <v>2</v>
      </c>
      <c r="M93" s="5">
        <v>100</v>
      </c>
      <c r="N93" s="3">
        <f t="shared" si="3"/>
        <v>1038.8589999999999</v>
      </c>
      <c r="O93" s="3">
        <f t="shared" si="4"/>
        <v>657.56200000000001</v>
      </c>
      <c r="P93" s="3">
        <f t="shared" si="5"/>
        <v>51.942950000000003</v>
      </c>
    </row>
    <row r="94" spans="1:16" ht="16">
      <c r="A94" s="5" t="s">
        <v>97</v>
      </c>
      <c r="B94" s="5" t="s">
        <v>159</v>
      </c>
      <c r="C94" s="5">
        <v>120</v>
      </c>
      <c r="D94" s="5">
        <v>1088</v>
      </c>
      <c r="E94" s="5">
        <v>703.7</v>
      </c>
      <c r="F94" s="5">
        <v>0.14099999999999999</v>
      </c>
      <c r="G94" s="5">
        <v>3.7999999999999999E-2</v>
      </c>
      <c r="H94" s="5">
        <v>224</v>
      </c>
      <c r="I94" s="5" t="s">
        <v>160</v>
      </c>
      <c r="J94" s="5" t="s">
        <v>87</v>
      </c>
      <c r="K94" s="5">
        <v>5</v>
      </c>
      <c r="L94" s="5">
        <v>2</v>
      </c>
      <c r="M94" s="5">
        <v>100</v>
      </c>
      <c r="N94" s="3">
        <f t="shared" si="3"/>
        <v>1087.8589999999999</v>
      </c>
      <c r="O94" s="3">
        <f t="shared" si="4"/>
        <v>703.66200000000003</v>
      </c>
      <c r="P94" s="3">
        <f t="shared" si="5"/>
        <v>54.392949999999999</v>
      </c>
    </row>
    <row r="95" spans="1:16" ht="16">
      <c r="A95" s="5" t="s">
        <v>97</v>
      </c>
      <c r="B95" s="5" t="s">
        <v>154</v>
      </c>
      <c r="C95" s="5">
        <v>120</v>
      </c>
      <c r="D95" s="5">
        <v>1104</v>
      </c>
      <c r="E95" s="5">
        <v>694.8</v>
      </c>
      <c r="F95" s="5">
        <v>0.14099999999999999</v>
      </c>
      <c r="G95" s="5">
        <v>3.7999999999999999E-2</v>
      </c>
      <c r="H95" s="5">
        <v>224</v>
      </c>
      <c r="I95" s="5" t="s">
        <v>160</v>
      </c>
      <c r="J95" s="5" t="s">
        <v>87</v>
      </c>
      <c r="K95" s="5">
        <v>5</v>
      </c>
      <c r="L95" s="5">
        <v>2</v>
      </c>
      <c r="M95" s="5">
        <v>100</v>
      </c>
      <c r="N95" s="3">
        <f t="shared" si="3"/>
        <v>1103.8589999999999</v>
      </c>
      <c r="O95" s="3">
        <f t="shared" si="4"/>
        <v>694.76199999999994</v>
      </c>
      <c r="P95" s="3">
        <f t="shared" si="5"/>
        <v>55.192950000000003</v>
      </c>
    </row>
    <row r="96" spans="1:16" ht="16">
      <c r="A96" s="5" t="s">
        <v>97</v>
      </c>
      <c r="B96" s="5" t="s">
        <v>152</v>
      </c>
      <c r="C96" s="5">
        <v>120</v>
      </c>
      <c r="D96" s="5">
        <v>1128</v>
      </c>
      <c r="E96" s="5">
        <v>708.3</v>
      </c>
      <c r="F96" s="5">
        <v>0.14099999999999999</v>
      </c>
      <c r="G96" s="5">
        <v>3.7999999999999999E-2</v>
      </c>
      <c r="H96" s="5">
        <v>224</v>
      </c>
      <c r="I96" s="5" t="s">
        <v>160</v>
      </c>
      <c r="J96" s="5" t="s">
        <v>87</v>
      </c>
      <c r="K96" s="5">
        <v>5</v>
      </c>
      <c r="L96" s="5">
        <v>2</v>
      </c>
      <c r="M96" s="5">
        <v>100</v>
      </c>
      <c r="N96" s="3">
        <f t="shared" si="3"/>
        <v>1127.8589999999999</v>
      </c>
      <c r="O96" s="3">
        <f t="shared" si="4"/>
        <v>708.26199999999994</v>
      </c>
      <c r="P96" s="3">
        <f t="shared" si="5"/>
        <v>56.392949999999999</v>
      </c>
    </row>
    <row r="97" spans="1:16" ht="16">
      <c r="A97" s="5" t="s">
        <v>144</v>
      </c>
      <c r="B97" s="5" t="s">
        <v>145</v>
      </c>
      <c r="C97" s="5">
        <v>120</v>
      </c>
      <c r="D97" s="5">
        <v>1237</v>
      </c>
      <c r="E97" s="5">
        <v>759.1</v>
      </c>
      <c r="F97" s="5">
        <v>0.14099999999999999</v>
      </c>
      <c r="G97" s="5">
        <v>3.7999999999999999E-2</v>
      </c>
      <c r="H97" s="5">
        <v>224</v>
      </c>
      <c r="I97" s="5" t="s">
        <v>160</v>
      </c>
      <c r="J97" s="5" t="s">
        <v>87</v>
      </c>
      <c r="K97" s="5">
        <v>5</v>
      </c>
      <c r="L97" s="5">
        <v>2</v>
      </c>
      <c r="M97" s="5">
        <v>100</v>
      </c>
      <c r="N97" s="3">
        <f t="shared" si="3"/>
        <v>1236.8589999999999</v>
      </c>
      <c r="O97" s="3">
        <f t="shared" si="4"/>
        <v>759.06200000000001</v>
      </c>
      <c r="P97" s="3">
        <f t="shared" si="5"/>
        <v>61.842950000000002</v>
      </c>
    </row>
    <row r="98" spans="1:16" ht="16">
      <c r="A98" s="5" t="s">
        <v>97</v>
      </c>
      <c r="B98" s="5" t="s">
        <v>150</v>
      </c>
      <c r="C98" s="5">
        <v>120</v>
      </c>
      <c r="D98" s="5">
        <v>1093</v>
      </c>
      <c r="E98" s="5">
        <v>667.7</v>
      </c>
      <c r="F98" s="5">
        <v>0.14099999999999999</v>
      </c>
      <c r="G98" s="5">
        <v>3.7999999999999999E-2</v>
      </c>
      <c r="H98" s="5">
        <v>224</v>
      </c>
      <c r="I98" s="5" t="s">
        <v>160</v>
      </c>
      <c r="J98" s="5" t="s">
        <v>87</v>
      </c>
      <c r="K98" s="5">
        <v>5</v>
      </c>
      <c r="L98" s="5">
        <v>2</v>
      </c>
      <c r="M98" s="5">
        <v>100</v>
      </c>
      <c r="N98" s="3">
        <f t="shared" si="3"/>
        <v>1092.8589999999999</v>
      </c>
      <c r="O98" s="3">
        <f t="shared" si="4"/>
        <v>667.66200000000003</v>
      </c>
      <c r="P98" s="3">
        <f t="shared" si="5"/>
        <v>54.642949999999999</v>
      </c>
    </row>
    <row r="99" spans="1:16" ht="16">
      <c r="A99" s="5" t="s">
        <v>97</v>
      </c>
      <c r="B99" s="5" t="s">
        <v>151</v>
      </c>
      <c r="C99" s="5">
        <v>120</v>
      </c>
      <c r="D99" s="5">
        <v>951.8</v>
      </c>
      <c r="E99" s="5">
        <v>609.6</v>
      </c>
      <c r="F99" s="5">
        <v>0.14099999999999999</v>
      </c>
      <c r="G99" s="5">
        <v>3.7999999999999999E-2</v>
      </c>
      <c r="H99" s="5">
        <v>224</v>
      </c>
      <c r="I99" s="5" t="s">
        <v>160</v>
      </c>
      <c r="J99" s="5" t="s">
        <v>87</v>
      </c>
      <c r="K99" s="5">
        <v>5</v>
      </c>
      <c r="L99" s="5">
        <v>2</v>
      </c>
      <c r="M99" s="5">
        <v>100</v>
      </c>
      <c r="N99" s="3">
        <f t="shared" si="3"/>
        <v>951.65899999999999</v>
      </c>
      <c r="O99" s="3">
        <f t="shared" si="4"/>
        <v>609.56200000000001</v>
      </c>
      <c r="P99" s="3">
        <f t="shared" si="5"/>
        <v>47.582950000000004</v>
      </c>
    </row>
    <row r="100" spans="1:16" ht="16">
      <c r="A100" s="5" t="s">
        <v>97</v>
      </c>
      <c r="B100" s="5" t="s">
        <v>153</v>
      </c>
      <c r="C100" s="5">
        <v>120</v>
      </c>
      <c r="D100" s="5">
        <v>1071</v>
      </c>
      <c r="E100" s="5">
        <v>683.9</v>
      </c>
      <c r="F100" s="5">
        <v>0.14099999999999999</v>
      </c>
      <c r="G100" s="5">
        <v>3.7999999999999999E-2</v>
      </c>
      <c r="H100" s="5">
        <v>224</v>
      </c>
      <c r="I100" s="5" t="s">
        <v>160</v>
      </c>
      <c r="J100" s="5" t="s">
        <v>87</v>
      </c>
      <c r="K100" s="5">
        <v>5</v>
      </c>
      <c r="L100" s="5">
        <v>2</v>
      </c>
      <c r="M100" s="5">
        <v>100</v>
      </c>
      <c r="N100" s="3">
        <f t="shared" si="3"/>
        <v>1070.8589999999999</v>
      </c>
      <c r="O100" s="3">
        <f t="shared" si="4"/>
        <v>683.86199999999997</v>
      </c>
      <c r="P100" s="3">
        <f t="shared" si="5"/>
        <v>53.542949999999998</v>
      </c>
    </row>
    <row r="101" spans="1:16" ht="16">
      <c r="A101" s="5" t="s">
        <v>97</v>
      </c>
      <c r="B101" s="5" t="s">
        <v>149</v>
      </c>
      <c r="C101" s="5">
        <v>120</v>
      </c>
      <c r="D101" s="5">
        <v>1032</v>
      </c>
      <c r="E101" s="5">
        <v>656.7</v>
      </c>
      <c r="F101" s="5">
        <v>0.14099999999999999</v>
      </c>
      <c r="G101" s="5">
        <v>3.7999999999999999E-2</v>
      </c>
      <c r="H101" s="5">
        <v>224</v>
      </c>
      <c r="I101" s="5" t="s">
        <v>160</v>
      </c>
      <c r="J101" s="5" t="s">
        <v>87</v>
      </c>
      <c r="K101" s="5">
        <v>5</v>
      </c>
      <c r="L101" s="5">
        <v>2</v>
      </c>
      <c r="M101" s="5">
        <v>100</v>
      </c>
      <c r="N101" s="3">
        <f t="shared" si="3"/>
        <v>1031.8589999999999</v>
      </c>
      <c r="O101" s="3">
        <f t="shared" si="4"/>
        <v>656.66200000000003</v>
      </c>
      <c r="P101" s="3">
        <f t="shared" si="5"/>
        <v>51.592950000000002</v>
      </c>
    </row>
    <row r="102" spans="1:16" ht="16">
      <c r="A102" s="5" t="s">
        <v>97</v>
      </c>
      <c r="B102" s="5" t="s">
        <v>158</v>
      </c>
      <c r="C102" s="5">
        <v>120</v>
      </c>
      <c r="D102" s="5">
        <v>1268</v>
      </c>
      <c r="E102" s="5">
        <v>764.5</v>
      </c>
      <c r="F102" s="5">
        <v>0.14099999999999999</v>
      </c>
      <c r="G102" s="5">
        <v>3.7999999999999999E-2</v>
      </c>
      <c r="H102" s="5">
        <v>224</v>
      </c>
      <c r="I102" s="5" t="s">
        <v>160</v>
      </c>
      <c r="J102" s="5" t="s">
        <v>87</v>
      </c>
      <c r="K102" s="5">
        <v>5</v>
      </c>
      <c r="L102" s="5">
        <v>2</v>
      </c>
      <c r="M102" s="5">
        <v>100</v>
      </c>
      <c r="N102" s="3">
        <f t="shared" si="3"/>
        <v>1267.8589999999999</v>
      </c>
      <c r="O102" s="3">
        <f t="shared" si="4"/>
        <v>764.46199999999999</v>
      </c>
      <c r="P102" s="3">
        <f t="shared" si="5"/>
        <v>63.392949999999999</v>
      </c>
    </row>
    <row r="103" spans="1:16" ht="16">
      <c r="A103" s="5" t="s">
        <v>144</v>
      </c>
      <c r="B103" s="5" t="s">
        <v>146</v>
      </c>
      <c r="C103" s="5">
        <v>120</v>
      </c>
      <c r="D103" s="5">
        <v>1218</v>
      </c>
      <c r="E103" s="5">
        <v>764.3</v>
      </c>
      <c r="F103" s="5">
        <v>0.14099999999999999</v>
      </c>
      <c r="G103" s="5">
        <v>3.7999999999999999E-2</v>
      </c>
      <c r="H103" s="5">
        <v>224</v>
      </c>
      <c r="I103" s="5" t="s">
        <v>160</v>
      </c>
      <c r="J103" s="5" t="s">
        <v>87</v>
      </c>
      <c r="K103" s="5">
        <v>5</v>
      </c>
      <c r="L103" s="5">
        <v>2</v>
      </c>
      <c r="M103" s="5">
        <v>100</v>
      </c>
      <c r="N103" s="3">
        <f t="shared" si="3"/>
        <v>1217.8589999999999</v>
      </c>
      <c r="O103" s="3">
        <f t="shared" si="4"/>
        <v>764.26199999999994</v>
      </c>
      <c r="P103" s="3">
        <f t="shared" si="5"/>
        <v>60.892949999999999</v>
      </c>
    </row>
    <row r="104" spans="1:16" ht="16">
      <c r="A104" s="5" t="s">
        <v>97</v>
      </c>
      <c r="B104" s="5" t="s">
        <v>157</v>
      </c>
      <c r="C104" s="5">
        <v>120</v>
      </c>
      <c r="D104" s="5">
        <v>1506</v>
      </c>
      <c r="E104" s="5">
        <v>925.1</v>
      </c>
      <c r="F104" s="5">
        <v>0.14099999999999999</v>
      </c>
      <c r="G104" s="5">
        <v>3.7999999999999999E-2</v>
      </c>
      <c r="H104" s="5">
        <v>224</v>
      </c>
      <c r="I104" s="5" t="s">
        <v>160</v>
      </c>
      <c r="J104" s="5" t="s">
        <v>87</v>
      </c>
      <c r="K104" s="5">
        <v>5</v>
      </c>
      <c r="L104" s="5">
        <v>2</v>
      </c>
      <c r="M104" s="5">
        <v>100</v>
      </c>
      <c r="N104" s="3">
        <f t="shared" si="3"/>
        <v>1505.8589999999999</v>
      </c>
      <c r="O104" s="3">
        <f t="shared" si="4"/>
        <v>925.06200000000001</v>
      </c>
      <c r="P104" s="3">
        <f t="shared" si="5"/>
        <v>75.292950000000005</v>
      </c>
    </row>
    <row r="105" spans="1:16" ht="16">
      <c r="A105" s="5" t="s">
        <v>97</v>
      </c>
      <c r="B105" s="5" t="s">
        <v>156</v>
      </c>
      <c r="C105" s="5">
        <v>120</v>
      </c>
      <c r="D105" s="5">
        <v>991</v>
      </c>
      <c r="E105" s="5">
        <v>638.1</v>
      </c>
      <c r="F105" s="5">
        <v>0.14099999999999999</v>
      </c>
      <c r="G105" s="5">
        <v>3.7999999999999999E-2</v>
      </c>
      <c r="H105" s="5">
        <v>224</v>
      </c>
      <c r="I105" s="5" t="s">
        <v>160</v>
      </c>
      <c r="J105" s="5" t="s">
        <v>87</v>
      </c>
      <c r="K105" s="5">
        <v>5</v>
      </c>
      <c r="L105" s="5">
        <v>2</v>
      </c>
      <c r="M105" s="5">
        <v>100</v>
      </c>
      <c r="N105" s="3">
        <f t="shared" si="3"/>
        <v>990.85900000000004</v>
      </c>
      <c r="O105" s="3">
        <f t="shared" si="4"/>
        <v>638.06200000000001</v>
      </c>
      <c r="P105" s="3">
        <f t="shared" si="5"/>
        <v>49.542949999999998</v>
      </c>
    </row>
    <row r="106" spans="1:16" ht="16">
      <c r="A106" s="5" t="s">
        <v>97</v>
      </c>
      <c r="B106" s="5" t="s">
        <v>155</v>
      </c>
      <c r="C106" s="5">
        <v>120</v>
      </c>
      <c r="D106" s="5">
        <v>1073</v>
      </c>
      <c r="E106" s="5">
        <v>679.2</v>
      </c>
      <c r="F106" s="5">
        <v>0.14099999999999999</v>
      </c>
      <c r="G106" s="5">
        <v>3.7999999999999999E-2</v>
      </c>
      <c r="H106" s="5">
        <v>224</v>
      </c>
      <c r="I106" s="5" t="s">
        <v>160</v>
      </c>
      <c r="J106" s="5" t="s">
        <v>87</v>
      </c>
      <c r="K106" s="5">
        <v>5</v>
      </c>
      <c r="L106" s="5">
        <v>2</v>
      </c>
      <c r="M106" s="5">
        <v>100</v>
      </c>
      <c r="N106" s="3">
        <f t="shared" si="3"/>
        <v>1072.8589999999999</v>
      </c>
      <c r="O106" s="3">
        <f t="shared" si="4"/>
        <v>679.16200000000003</v>
      </c>
      <c r="P106" s="3">
        <f t="shared" si="5"/>
        <v>53.642949999999999</v>
      </c>
    </row>
    <row r="107" spans="1:16" ht="16">
      <c r="A107" s="5" t="s">
        <v>97</v>
      </c>
      <c r="B107" s="5" t="s">
        <v>147</v>
      </c>
      <c r="C107" s="5">
        <v>120</v>
      </c>
      <c r="D107" s="5">
        <v>1129</v>
      </c>
      <c r="E107" s="5">
        <v>726.9</v>
      </c>
      <c r="F107" s="5">
        <v>0.14099999999999999</v>
      </c>
      <c r="G107" s="5">
        <v>3.7999999999999999E-2</v>
      </c>
      <c r="H107" s="5">
        <v>224</v>
      </c>
      <c r="I107" s="5" t="s">
        <v>160</v>
      </c>
      <c r="J107" s="5" t="s">
        <v>87</v>
      </c>
      <c r="K107" s="5">
        <v>5</v>
      </c>
      <c r="L107" s="5">
        <v>2</v>
      </c>
      <c r="M107" s="5">
        <v>100</v>
      </c>
      <c r="N107" s="3">
        <f t="shared" si="3"/>
        <v>1128.8589999999999</v>
      </c>
      <c r="O107" s="3">
        <f t="shared" si="4"/>
        <v>726.86199999999997</v>
      </c>
      <c r="P107" s="3">
        <f t="shared" si="5"/>
        <v>56.442950000000003</v>
      </c>
    </row>
    <row r="108" spans="1:16" ht="16">
      <c r="A108" s="5" t="s">
        <v>16</v>
      </c>
      <c r="B108" s="5" t="s">
        <v>17</v>
      </c>
      <c r="C108" s="5">
        <v>8</v>
      </c>
      <c r="D108" s="5">
        <v>521.29999999999995</v>
      </c>
      <c r="E108" s="5">
        <v>350.3</v>
      </c>
      <c r="F108" s="5">
        <v>0.247</v>
      </c>
      <c r="G108" s="5">
        <v>0.183</v>
      </c>
      <c r="H108" s="5">
        <v>245.7</v>
      </c>
      <c r="I108" s="5" t="s">
        <v>33</v>
      </c>
      <c r="J108" s="5" t="s">
        <v>31</v>
      </c>
      <c r="K108" s="5">
        <v>5</v>
      </c>
      <c r="L108" s="5">
        <v>2</v>
      </c>
      <c r="M108" s="5">
        <v>100</v>
      </c>
      <c r="N108" s="3">
        <f t="shared" si="3"/>
        <v>521.053</v>
      </c>
      <c r="O108" s="3">
        <f t="shared" si="4"/>
        <v>350.11700000000002</v>
      </c>
      <c r="P108" s="3">
        <f t="shared" si="5"/>
        <v>26.05265</v>
      </c>
    </row>
    <row r="109" spans="1:16" ht="16">
      <c r="A109" s="5" t="s">
        <v>199</v>
      </c>
      <c r="B109" s="5" t="s">
        <v>18</v>
      </c>
      <c r="C109" s="5">
        <v>8</v>
      </c>
      <c r="D109" s="5">
        <v>629.79999999999995</v>
      </c>
      <c r="E109" s="5">
        <v>410.5</v>
      </c>
      <c r="F109" s="5">
        <v>0.247</v>
      </c>
      <c r="G109" s="5">
        <v>0.183</v>
      </c>
      <c r="H109" s="5">
        <v>245.7</v>
      </c>
      <c r="I109" s="5" t="s">
        <v>33</v>
      </c>
      <c r="J109" s="5" t="s">
        <v>31</v>
      </c>
      <c r="K109" s="5">
        <v>5</v>
      </c>
      <c r="L109" s="5">
        <v>2</v>
      </c>
      <c r="M109" s="5">
        <v>100</v>
      </c>
      <c r="N109" s="3">
        <f t="shared" si="3"/>
        <v>629.553</v>
      </c>
      <c r="O109" s="3">
        <f t="shared" si="4"/>
        <v>410.31700000000001</v>
      </c>
      <c r="P109" s="3">
        <f t="shared" si="5"/>
        <v>31.477649999999997</v>
      </c>
    </row>
    <row r="110" spans="1:16" ht="16">
      <c r="A110" s="5" t="s">
        <v>16</v>
      </c>
      <c r="B110" s="5" t="s">
        <v>7</v>
      </c>
      <c r="C110" s="5">
        <v>8</v>
      </c>
      <c r="D110" s="5">
        <v>400</v>
      </c>
      <c r="E110" s="5">
        <v>259.2</v>
      </c>
      <c r="F110" s="5">
        <v>0.247</v>
      </c>
      <c r="G110" s="5">
        <v>0.183</v>
      </c>
      <c r="H110" s="5">
        <v>245.7</v>
      </c>
      <c r="I110" s="5" t="s">
        <v>33</v>
      </c>
      <c r="J110" s="5" t="s">
        <v>31</v>
      </c>
      <c r="K110" s="5">
        <v>5</v>
      </c>
      <c r="L110" s="5">
        <v>2</v>
      </c>
      <c r="M110" s="5">
        <v>100</v>
      </c>
      <c r="N110" s="3">
        <f t="shared" si="3"/>
        <v>399.75299999999999</v>
      </c>
      <c r="O110" s="3">
        <f t="shared" si="4"/>
        <v>259.017</v>
      </c>
      <c r="P110" s="3">
        <f t="shared" si="5"/>
        <v>19.987649999999999</v>
      </c>
    </row>
    <row r="111" spans="1:16" ht="16">
      <c r="A111" s="5" t="s">
        <v>16</v>
      </c>
      <c r="B111" s="5" t="s">
        <v>19</v>
      </c>
      <c r="C111" s="5">
        <v>8</v>
      </c>
      <c r="D111" s="5">
        <v>525.1</v>
      </c>
      <c r="E111" s="5">
        <v>327.10000000000002</v>
      </c>
      <c r="F111" s="5">
        <v>0.247</v>
      </c>
      <c r="G111" s="5">
        <v>0.183</v>
      </c>
      <c r="H111" s="5">
        <v>245.7</v>
      </c>
      <c r="I111" s="5" t="s">
        <v>33</v>
      </c>
      <c r="J111" s="5" t="s">
        <v>31</v>
      </c>
      <c r="K111" s="5">
        <v>5</v>
      </c>
      <c r="L111" s="5">
        <v>2</v>
      </c>
      <c r="M111" s="5">
        <v>100</v>
      </c>
      <c r="N111" s="3">
        <f t="shared" si="3"/>
        <v>524.85300000000007</v>
      </c>
      <c r="O111" s="3">
        <f t="shared" si="4"/>
        <v>326.91700000000003</v>
      </c>
      <c r="P111" s="3">
        <f t="shared" si="5"/>
        <v>26.242650000000005</v>
      </c>
    </row>
    <row r="112" spans="1:16" ht="16">
      <c r="A112" s="5" t="s">
        <v>16</v>
      </c>
      <c r="B112" s="5" t="s">
        <v>20</v>
      </c>
      <c r="C112" s="5">
        <v>8</v>
      </c>
      <c r="D112" s="5">
        <v>532.1</v>
      </c>
      <c r="E112" s="5">
        <v>326.60000000000002</v>
      </c>
      <c r="F112" s="5">
        <v>0.247</v>
      </c>
      <c r="G112" s="5">
        <v>0.183</v>
      </c>
      <c r="H112" s="5">
        <v>245.7</v>
      </c>
      <c r="I112" s="5" t="s">
        <v>33</v>
      </c>
      <c r="J112" s="5" t="s">
        <v>31</v>
      </c>
      <c r="K112" s="5">
        <v>5</v>
      </c>
      <c r="L112" s="5">
        <v>2</v>
      </c>
      <c r="M112" s="5">
        <v>100</v>
      </c>
      <c r="N112" s="3">
        <f t="shared" si="3"/>
        <v>531.85300000000007</v>
      </c>
      <c r="O112" s="3">
        <f t="shared" si="4"/>
        <v>326.41700000000003</v>
      </c>
      <c r="P112" s="3">
        <f t="shared" si="5"/>
        <v>26.592650000000003</v>
      </c>
    </row>
    <row r="113" spans="1:16" ht="16">
      <c r="A113" s="5" t="s">
        <v>199</v>
      </c>
      <c r="B113" s="5" t="s">
        <v>4</v>
      </c>
      <c r="C113" s="5">
        <v>8</v>
      </c>
      <c r="D113" s="5">
        <v>518.5</v>
      </c>
      <c r="E113" s="5">
        <v>318.8</v>
      </c>
      <c r="F113" s="5">
        <v>0.247</v>
      </c>
      <c r="G113" s="5">
        <v>0.183</v>
      </c>
      <c r="H113" s="5">
        <v>245.7</v>
      </c>
      <c r="I113" s="5" t="s">
        <v>33</v>
      </c>
      <c r="J113" s="5" t="s">
        <v>31</v>
      </c>
      <c r="K113" s="5">
        <v>5</v>
      </c>
      <c r="L113" s="5">
        <v>2</v>
      </c>
      <c r="M113" s="5">
        <v>100</v>
      </c>
      <c r="N113" s="3">
        <f t="shared" si="3"/>
        <v>518.25300000000004</v>
      </c>
      <c r="O113" s="3">
        <f t="shared" si="4"/>
        <v>318.61700000000002</v>
      </c>
      <c r="P113" s="3">
        <f t="shared" si="5"/>
        <v>25.912650000000003</v>
      </c>
    </row>
    <row r="114" spans="1:16" ht="16">
      <c r="A114" s="5" t="s">
        <v>16</v>
      </c>
      <c r="B114" s="5" t="s">
        <v>11</v>
      </c>
      <c r="C114" s="5">
        <v>8</v>
      </c>
      <c r="D114" s="5">
        <v>494.3</v>
      </c>
      <c r="E114" s="5">
        <v>309.60000000000002</v>
      </c>
      <c r="F114" s="5">
        <v>0.247</v>
      </c>
      <c r="G114" s="5">
        <v>0.183</v>
      </c>
      <c r="H114" s="5">
        <v>245.7</v>
      </c>
      <c r="I114" s="5" t="s">
        <v>33</v>
      </c>
      <c r="J114" s="5" t="s">
        <v>31</v>
      </c>
      <c r="K114" s="5">
        <v>5</v>
      </c>
      <c r="L114" s="5">
        <v>2</v>
      </c>
      <c r="M114" s="5">
        <v>100</v>
      </c>
      <c r="N114" s="3">
        <f t="shared" si="3"/>
        <v>494.053</v>
      </c>
      <c r="O114" s="3">
        <f t="shared" si="4"/>
        <v>309.41700000000003</v>
      </c>
      <c r="P114" s="3">
        <f t="shared" si="5"/>
        <v>24.702649999999998</v>
      </c>
    </row>
    <row r="115" spans="1:16" ht="16">
      <c r="A115" s="5" t="s">
        <v>199</v>
      </c>
      <c r="B115" s="5" t="s">
        <v>15</v>
      </c>
      <c r="C115" s="5">
        <v>8</v>
      </c>
      <c r="D115" s="5">
        <v>538.1</v>
      </c>
      <c r="E115" s="5">
        <v>345.1</v>
      </c>
      <c r="F115" s="5">
        <v>0.247</v>
      </c>
      <c r="G115" s="5">
        <v>0.183</v>
      </c>
      <c r="H115" s="5">
        <v>245.7</v>
      </c>
      <c r="I115" s="5" t="s">
        <v>33</v>
      </c>
      <c r="J115" s="5" t="s">
        <v>31</v>
      </c>
      <c r="K115" s="5">
        <v>5</v>
      </c>
      <c r="L115" s="5">
        <v>2</v>
      </c>
      <c r="M115" s="5">
        <v>100</v>
      </c>
      <c r="N115" s="3">
        <f t="shared" si="3"/>
        <v>537.85300000000007</v>
      </c>
      <c r="O115" s="3">
        <f t="shared" si="4"/>
        <v>344.91700000000003</v>
      </c>
      <c r="P115" s="3">
        <f t="shared" si="5"/>
        <v>26.892650000000003</v>
      </c>
    </row>
    <row r="116" spans="1:16" ht="16">
      <c r="A116" s="5" t="s">
        <v>199</v>
      </c>
      <c r="B116" s="5" t="s">
        <v>3</v>
      </c>
      <c r="C116" s="5">
        <v>8</v>
      </c>
      <c r="D116" s="5">
        <v>634.20000000000005</v>
      </c>
      <c r="E116" s="5">
        <v>415.3</v>
      </c>
      <c r="F116" s="5">
        <v>0.247</v>
      </c>
      <c r="G116" s="5">
        <v>0.183</v>
      </c>
      <c r="H116" s="5">
        <v>245.7</v>
      </c>
      <c r="I116" s="5" t="s">
        <v>33</v>
      </c>
      <c r="J116" s="5" t="s">
        <v>31</v>
      </c>
      <c r="K116" s="5">
        <v>5</v>
      </c>
      <c r="L116" s="5">
        <v>2</v>
      </c>
      <c r="M116" s="5">
        <v>100</v>
      </c>
      <c r="N116" s="3">
        <f t="shared" si="3"/>
        <v>633.95300000000009</v>
      </c>
      <c r="O116" s="3">
        <f t="shared" si="4"/>
        <v>415.11700000000002</v>
      </c>
      <c r="P116" s="3">
        <f t="shared" si="5"/>
        <v>31.697650000000003</v>
      </c>
    </row>
  </sheetData>
  <autoFilter ref="A1:P116"/>
  <sortState ref="A2:M116">
    <sortCondition ref="A2:A116"/>
    <sortCondition ref="B2:B116"/>
    <sortCondition ref="C2:C116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42" sqref="E42"/>
    </sheetView>
  </sheetViews>
  <sheetFormatPr baseColWidth="10" defaultRowHeight="13"/>
  <sheetData>
    <row r="1" spans="1:5">
      <c r="A1">
        <v>18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>
        <v>18</v>
      </c>
      <c r="B2">
        <v>3</v>
      </c>
      <c r="C2">
        <v>3</v>
      </c>
      <c r="D2">
        <v>3</v>
      </c>
      <c r="E2">
        <v>7</v>
      </c>
    </row>
    <row r="3" spans="1:5">
      <c r="A3">
        <v>16</v>
      </c>
      <c r="B3">
        <v>3</v>
      </c>
      <c r="C3">
        <v>3</v>
      </c>
      <c r="D3">
        <v>3</v>
      </c>
      <c r="E3">
        <v>7</v>
      </c>
    </row>
    <row r="4" spans="1:5">
      <c r="A4">
        <v>30</v>
      </c>
      <c r="B4">
        <v>3</v>
      </c>
      <c r="E4">
        <v>7</v>
      </c>
    </row>
    <row r="5" spans="1:5">
      <c r="A5">
        <v>18</v>
      </c>
      <c r="B5">
        <v>3</v>
      </c>
      <c r="C5">
        <v>3</v>
      </c>
      <c r="D5">
        <v>3</v>
      </c>
      <c r="E5">
        <v>4</v>
      </c>
    </row>
    <row r="6" spans="1:5">
      <c r="A6">
        <v>6</v>
      </c>
      <c r="B6">
        <v>3</v>
      </c>
      <c r="C6">
        <v>3</v>
      </c>
      <c r="D6">
        <v>3</v>
      </c>
      <c r="E6">
        <v>4</v>
      </c>
    </row>
    <row r="7" spans="1:5">
      <c r="A7">
        <v>15</v>
      </c>
      <c r="B7">
        <v>3</v>
      </c>
      <c r="C7">
        <v>3</v>
      </c>
      <c r="D7">
        <v>3</v>
      </c>
      <c r="E7">
        <v>4</v>
      </c>
    </row>
    <row r="8" spans="1:5">
      <c r="A8">
        <v>15</v>
      </c>
      <c r="B8">
        <v>3</v>
      </c>
      <c r="C8">
        <v>3</v>
      </c>
      <c r="D8">
        <v>3</v>
      </c>
      <c r="E8">
        <v>7</v>
      </c>
    </row>
    <row r="9" spans="1:5">
      <c r="A9">
        <v>8</v>
      </c>
      <c r="B9">
        <v>3</v>
      </c>
    </row>
    <row r="10" spans="1:5">
      <c r="A10">
        <v>18</v>
      </c>
      <c r="B10">
        <v>3</v>
      </c>
      <c r="C10">
        <v>3</v>
      </c>
      <c r="D10">
        <v>3</v>
      </c>
    </row>
    <row r="11" spans="1:5">
      <c r="A11">
        <v>6</v>
      </c>
      <c r="B11">
        <v>3</v>
      </c>
      <c r="C11">
        <v>3</v>
      </c>
      <c r="D11">
        <v>3</v>
      </c>
    </row>
    <row r="12" spans="1:5">
      <c r="A12">
        <v>9</v>
      </c>
      <c r="B12">
        <v>3</v>
      </c>
      <c r="C12">
        <v>3</v>
      </c>
      <c r="D12">
        <v>3</v>
      </c>
    </row>
    <row r="13" spans="1:5">
      <c r="A13">
        <v>8</v>
      </c>
      <c r="B13">
        <v>3</v>
      </c>
      <c r="C13">
        <v>3</v>
      </c>
      <c r="D13">
        <v>3</v>
      </c>
    </row>
    <row r="14" spans="1:5">
      <c r="A14">
        <v>4</v>
      </c>
      <c r="B14">
        <v>3</v>
      </c>
      <c r="C14">
        <v>3</v>
      </c>
      <c r="D14">
        <v>3</v>
      </c>
    </row>
    <row r="15" spans="1:5">
      <c r="A15">
        <v>18</v>
      </c>
      <c r="B15">
        <v>9</v>
      </c>
      <c r="C15">
        <v>9</v>
      </c>
      <c r="D15">
        <v>9</v>
      </c>
    </row>
    <row r="16" spans="1:5">
      <c r="A16">
        <v>18</v>
      </c>
      <c r="C16">
        <v>9</v>
      </c>
    </row>
    <row r="17" spans="1:4">
      <c r="A17">
        <v>4</v>
      </c>
      <c r="B17">
        <v>8</v>
      </c>
    </row>
    <row r="18" spans="1:4">
      <c r="A18">
        <v>9</v>
      </c>
      <c r="B18">
        <v>10</v>
      </c>
      <c r="C18">
        <v>10</v>
      </c>
      <c r="D18">
        <v>10</v>
      </c>
    </row>
    <row r="19" spans="1:4">
      <c r="A19">
        <v>8</v>
      </c>
      <c r="B19">
        <v>9</v>
      </c>
      <c r="C19">
        <v>9</v>
      </c>
      <c r="D19">
        <v>9</v>
      </c>
    </row>
    <row r="20" spans="1:4">
      <c r="A20">
        <v>16</v>
      </c>
      <c r="B20">
        <v>15</v>
      </c>
      <c r="C20">
        <v>15</v>
      </c>
      <c r="D20">
        <v>15</v>
      </c>
    </row>
    <row r="21" spans="1:4">
      <c r="A21">
        <v>16</v>
      </c>
      <c r="B21">
        <v>9</v>
      </c>
      <c r="C21">
        <v>9</v>
      </c>
    </row>
    <row r="22" spans="1:4">
      <c r="A22">
        <v>16</v>
      </c>
      <c r="B22">
        <v>9</v>
      </c>
    </row>
    <row r="23" spans="1:4">
      <c r="A23">
        <v>16</v>
      </c>
      <c r="B23">
        <v>9</v>
      </c>
      <c r="C23">
        <v>9</v>
      </c>
      <c r="D23">
        <v>9</v>
      </c>
    </row>
    <row r="24" spans="1:4">
      <c r="A24">
        <v>8</v>
      </c>
      <c r="B24">
        <v>9</v>
      </c>
      <c r="C24">
        <v>9</v>
      </c>
    </row>
    <row r="25" spans="1:4">
      <c r="A25">
        <v>8</v>
      </c>
      <c r="B25">
        <v>9</v>
      </c>
      <c r="C25">
        <v>9</v>
      </c>
    </row>
    <row r="26" spans="1:4">
      <c r="A26">
        <v>8</v>
      </c>
    </row>
    <row r="27" spans="1:4">
      <c r="A27">
        <v>12</v>
      </c>
      <c r="C27">
        <v>10</v>
      </c>
    </row>
    <row r="28" spans="1:4">
      <c r="A28">
        <v>8</v>
      </c>
      <c r="C28">
        <v>9</v>
      </c>
    </row>
    <row r="29" spans="1:4">
      <c r="A29">
        <v>6</v>
      </c>
      <c r="C29">
        <v>15</v>
      </c>
    </row>
    <row r="30" spans="1:4">
      <c r="A30">
        <v>6</v>
      </c>
      <c r="C30">
        <v>9</v>
      </c>
    </row>
    <row r="31" spans="1:4">
      <c r="A31">
        <v>6</v>
      </c>
    </row>
    <row r="32" spans="1:4">
      <c r="A32">
        <v>6</v>
      </c>
      <c r="C32">
        <v>9</v>
      </c>
    </row>
    <row r="33" spans="1:5">
      <c r="A33">
        <v>6</v>
      </c>
    </row>
    <row r="34" spans="1:5">
      <c r="A34">
        <v>6</v>
      </c>
    </row>
    <row r="35" spans="1:5">
      <c r="A35">
        <f>SUM(A1:A34)</f>
        <v>390</v>
      </c>
      <c r="B35">
        <f>SUM(B2:B34)</f>
        <v>135</v>
      </c>
      <c r="C35">
        <f t="shared" ref="C35:E35" si="0">SUM(C2:C34)</f>
        <v>173</v>
      </c>
      <c r="D35">
        <f t="shared" si="0"/>
        <v>85</v>
      </c>
      <c r="E35">
        <f t="shared" si="0"/>
        <v>40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workbookViewId="0">
      <pane xSplit="9380" topLeftCell="N1" activePane="topRight"/>
      <selection activeCell="AS75" sqref="AS75"/>
      <selection pane="topRight" activeCell="AH76" sqref="AH76"/>
    </sheetView>
  </sheetViews>
  <sheetFormatPr baseColWidth="10" defaultRowHeight="13"/>
  <cols>
    <col min="17" max="18" width="10.6640625" style="1"/>
    <col min="19" max="19" width="17.6640625" style="1" customWidth="1"/>
  </cols>
  <sheetData>
    <row r="1" spans="1:25" ht="16">
      <c r="A1" s="6" t="s">
        <v>169</v>
      </c>
      <c r="B1" s="6" t="s">
        <v>170</v>
      </c>
      <c r="C1" s="6" t="s">
        <v>171</v>
      </c>
      <c r="D1" s="6" t="s">
        <v>44</v>
      </c>
      <c r="E1" s="6" t="s">
        <v>45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161</v>
      </c>
      <c r="L1" s="6" t="s">
        <v>162</v>
      </c>
      <c r="M1" s="6" t="s">
        <v>163</v>
      </c>
      <c r="N1" s="4" t="s">
        <v>200</v>
      </c>
      <c r="O1" s="4" t="s">
        <v>201</v>
      </c>
      <c r="P1" s="4" t="s">
        <v>202</v>
      </c>
      <c r="Q1" s="1" t="s">
        <v>203</v>
      </c>
      <c r="R1" s="1" t="s">
        <v>204</v>
      </c>
      <c r="S1" s="1" t="s">
        <v>205</v>
      </c>
      <c r="U1" t="s">
        <v>203</v>
      </c>
      <c r="V1" t="s">
        <v>204</v>
      </c>
      <c r="W1" t="s">
        <v>205</v>
      </c>
    </row>
    <row r="2" spans="1:25" ht="16">
      <c r="A2" s="5" t="s">
        <v>164</v>
      </c>
      <c r="B2" s="5" t="s">
        <v>148</v>
      </c>
      <c r="C2" s="5">
        <v>196</v>
      </c>
      <c r="D2" s="5">
        <v>493.8</v>
      </c>
      <c r="E2" s="5">
        <v>300.89999999999998</v>
      </c>
      <c r="F2" s="5">
        <v>0.99199999999999999</v>
      </c>
      <c r="G2" s="5">
        <v>0.55700000000000005</v>
      </c>
      <c r="H2" s="5">
        <v>255.3</v>
      </c>
      <c r="I2" s="5" t="s">
        <v>60</v>
      </c>
      <c r="J2" s="5" t="s">
        <v>59</v>
      </c>
      <c r="K2" s="5">
        <v>10</v>
      </c>
      <c r="L2" s="5">
        <v>2</v>
      </c>
      <c r="M2" s="5">
        <v>200</v>
      </c>
      <c r="N2" s="3">
        <f>D2-F2</f>
        <v>492.80799999999999</v>
      </c>
      <c r="O2" s="3">
        <f>E2-G2</f>
        <v>300.34299999999996</v>
      </c>
      <c r="P2" s="3">
        <f>N2*K2/M2</f>
        <v>24.6404</v>
      </c>
      <c r="Q2" s="1">
        <f>AVERAGE(P2:P4)</f>
        <v>22.118733333333335</v>
      </c>
      <c r="R2" s="1">
        <f>STDEV(P2:P4)</f>
        <v>2.1844583615471675</v>
      </c>
      <c r="S2" s="1" t="str">
        <f>CONCATENATE(A2,"_",B2,B3,B4)</f>
        <v>WX1_A1A2A3</v>
      </c>
      <c r="U2">
        <v>22.118733333333335</v>
      </c>
      <c r="V2">
        <v>2.1844583615471675</v>
      </c>
      <c r="W2" t="s">
        <v>206</v>
      </c>
      <c r="X2" t="s">
        <v>164</v>
      </c>
      <c r="Y2" t="s">
        <v>252</v>
      </c>
    </row>
    <row r="3" spans="1:25" ht="16">
      <c r="A3" s="5" t="s">
        <v>165</v>
      </c>
      <c r="B3" s="5" t="s">
        <v>159</v>
      </c>
      <c r="C3" s="5">
        <v>196</v>
      </c>
      <c r="D3" s="5">
        <v>417.1</v>
      </c>
      <c r="E3" s="5">
        <v>258.5</v>
      </c>
      <c r="F3" s="5">
        <v>0.99199999999999999</v>
      </c>
      <c r="G3" s="5">
        <v>0.55700000000000005</v>
      </c>
      <c r="H3" s="5">
        <v>255.3</v>
      </c>
      <c r="I3" s="5" t="s">
        <v>60</v>
      </c>
      <c r="J3" s="5" t="s">
        <v>59</v>
      </c>
      <c r="K3" s="5">
        <v>10</v>
      </c>
      <c r="L3" s="5">
        <v>2</v>
      </c>
      <c r="M3" s="5">
        <v>200</v>
      </c>
      <c r="N3" s="3">
        <f t="shared" ref="N3:O64" si="0">D3-F3</f>
        <v>416.108</v>
      </c>
      <c r="O3" s="3">
        <f t="shared" si="0"/>
        <v>257.94299999999998</v>
      </c>
      <c r="P3" s="3">
        <f t="shared" ref="P3:P64" si="1">N3*K3/M3</f>
        <v>20.805399999999999</v>
      </c>
      <c r="U3">
        <v>20.5656</v>
      </c>
      <c r="V3">
        <v>0.8459055798373728</v>
      </c>
      <c r="W3" t="s">
        <v>207</v>
      </c>
      <c r="X3" t="s">
        <v>164</v>
      </c>
      <c r="Y3" t="s">
        <v>253</v>
      </c>
    </row>
    <row r="4" spans="1:25" ht="16">
      <c r="A4" s="5" t="s">
        <v>165</v>
      </c>
      <c r="B4" s="5" t="s">
        <v>154</v>
      </c>
      <c r="C4" s="5">
        <v>196</v>
      </c>
      <c r="D4" s="5">
        <v>419.2</v>
      </c>
      <c r="E4" s="5">
        <v>258.2</v>
      </c>
      <c r="F4" s="5">
        <v>0.99199999999999999</v>
      </c>
      <c r="G4" s="5">
        <v>0.55700000000000005</v>
      </c>
      <c r="H4" s="5">
        <v>255.3</v>
      </c>
      <c r="I4" s="5" t="s">
        <v>60</v>
      </c>
      <c r="J4" s="5" t="s">
        <v>59</v>
      </c>
      <c r="K4" s="5">
        <v>10</v>
      </c>
      <c r="L4" s="5">
        <v>2</v>
      </c>
      <c r="M4" s="5">
        <v>200</v>
      </c>
      <c r="N4" s="3">
        <f t="shared" si="0"/>
        <v>418.20799999999997</v>
      </c>
      <c r="O4" s="3">
        <f t="shared" si="0"/>
        <v>257.64299999999997</v>
      </c>
      <c r="P4" s="3">
        <f t="shared" si="1"/>
        <v>20.910399999999999</v>
      </c>
      <c r="U4">
        <v>19.344366666666662</v>
      </c>
      <c r="V4">
        <v>0.41545406886120828</v>
      </c>
      <c r="W4" t="s">
        <v>208</v>
      </c>
      <c r="X4" t="s">
        <v>164</v>
      </c>
      <c r="Y4" t="s">
        <v>254</v>
      </c>
    </row>
    <row r="5" spans="1:25" ht="16">
      <c r="A5" s="5" t="s">
        <v>164</v>
      </c>
      <c r="B5" s="5" t="s">
        <v>152</v>
      </c>
      <c r="C5" s="5">
        <v>196</v>
      </c>
      <c r="D5" s="5">
        <v>270.3</v>
      </c>
      <c r="E5" s="5">
        <v>159.5</v>
      </c>
      <c r="F5" s="5">
        <v>0.99199999999999999</v>
      </c>
      <c r="G5" s="5">
        <v>0.55700000000000005</v>
      </c>
      <c r="H5" s="5">
        <v>255.3</v>
      </c>
      <c r="I5" s="5" t="s">
        <v>60</v>
      </c>
      <c r="J5" s="5" t="s">
        <v>59</v>
      </c>
      <c r="K5" s="5">
        <v>15</v>
      </c>
      <c r="L5" s="5">
        <v>2</v>
      </c>
      <c r="M5" s="5">
        <v>200</v>
      </c>
      <c r="N5" s="3">
        <f t="shared" si="0"/>
        <v>269.30799999999999</v>
      </c>
      <c r="O5" s="3">
        <f t="shared" si="0"/>
        <v>158.94300000000001</v>
      </c>
      <c r="P5" s="3">
        <f t="shared" si="1"/>
        <v>20.1981</v>
      </c>
      <c r="Q5" s="1">
        <f t="shared" ref="Q5" si="2">AVERAGE(P5:P7)</f>
        <v>20.5656</v>
      </c>
      <c r="R5" s="1">
        <f t="shared" ref="R5" si="3">STDEV(P5:P7)</f>
        <v>0.8459055798373728</v>
      </c>
      <c r="S5" s="1" t="str">
        <f>CONCATENATE(A5,"_",B5,B6,B7)</f>
        <v>WX1_B1B2B3</v>
      </c>
      <c r="U5">
        <v>18.21265</v>
      </c>
      <c r="V5">
        <v>2.2562302630715436</v>
      </c>
      <c r="W5" t="s">
        <v>209</v>
      </c>
      <c r="X5" t="s">
        <v>5</v>
      </c>
      <c r="Y5" t="s">
        <v>255</v>
      </c>
    </row>
    <row r="6" spans="1:25" ht="16">
      <c r="A6" s="5" t="s">
        <v>164</v>
      </c>
      <c r="B6" s="5" t="s">
        <v>145</v>
      </c>
      <c r="C6" s="5">
        <v>196</v>
      </c>
      <c r="D6" s="5">
        <v>267.2</v>
      </c>
      <c r="E6" s="5">
        <v>149.19999999999999</v>
      </c>
      <c r="F6" s="5">
        <v>0.99199999999999999</v>
      </c>
      <c r="G6" s="5">
        <v>0.55700000000000005</v>
      </c>
      <c r="H6" s="5">
        <v>255.3</v>
      </c>
      <c r="I6" s="5" t="s">
        <v>60</v>
      </c>
      <c r="J6" s="5" t="s">
        <v>59</v>
      </c>
      <c r="K6" s="5">
        <v>15</v>
      </c>
      <c r="L6" s="5">
        <v>2</v>
      </c>
      <c r="M6" s="5">
        <v>200</v>
      </c>
      <c r="N6" s="3">
        <f t="shared" si="0"/>
        <v>266.20799999999997</v>
      </c>
      <c r="O6" s="3">
        <f t="shared" si="0"/>
        <v>148.643</v>
      </c>
      <c r="P6" s="3">
        <f t="shared" si="1"/>
        <v>19.965599999999998</v>
      </c>
      <c r="U6">
        <v>18.26765</v>
      </c>
      <c r="V6">
        <v>0.93291210732844543</v>
      </c>
      <c r="W6" t="s">
        <v>210</v>
      </c>
      <c r="X6" t="s">
        <v>5</v>
      </c>
      <c r="Y6" t="s">
        <v>256</v>
      </c>
    </row>
    <row r="7" spans="1:25" ht="16">
      <c r="A7" s="5" t="s">
        <v>164</v>
      </c>
      <c r="B7" s="5" t="s">
        <v>150</v>
      </c>
      <c r="C7" s="5">
        <v>196</v>
      </c>
      <c r="D7" s="5">
        <v>288.10000000000002</v>
      </c>
      <c r="E7" s="5">
        <v>173.6</v>
      </c>
      <c r="F7" s="5">
        <v>0.99199999999999999</v>
      </c>
      <c r="G7" s="5">
        <v>0.55700000000000005</v>
      </c>
      <c r="H7" s="5">
        <v>255.3</v>
      </c>
      <c r="I7" s="5" t="s">
        <v>60</v>
      </c>
      <c r="J7" s="5" t="s">
        <v>59</v>
      </c>
      <c r="K7" s="5">
        <v>15</v>
      </c>
      <c r="L7" s="5">
        <v>2</v>
      </c>
      <c r="M7" s="5">
        <v>200</v>
      </c>
      <c r="N7" s="3">
        <f t="shared" si="0"/>
        <v>287.108</v>
      </c>
      <c r="O7" s="3">
        <f t="shared" si="0"/>
        <v>173.04300000000001</v>
      </c>
      <c r="P7" s="3">
        <f t="shared" si="1"/>
        <v>21.533100000000001</v>
      </c>
      <c r="U7">
        <v>17.764316666666666</v>
      </c>
      <c r="V7">
        <v>2.4226087866870687</v>
      </c>
      <c r="W7" t="s">
        <v>211</v>
      </c>
      <c r="X7" t="s">
        <v>5</v>
      </c>
      <c r="Y7" t="s">
        <v>257</v>
      </c>
    </row>
    <row r="8" spans="1:25" ht="16">
      <c r="A8" s="5" t="s">
        <v>164</v>
      </c>
      <c r="B8" s="5" t="s">
        <v>156</v>
      </c>
      <c r="C8" s="5">
        <v>196</v>
      </c>
      <c r="D8" s="5">
        <v>793.5</v>
      </c>
      <c r="E8" s="5">
        <v>500.8</v>
      </c>
      <c r="F8" s="5">
        <v>0.99199999999999999</v>
      </c>
      <c r="G8" s="5">
        <v>0.55700000000000005</v>
      </c>
      <c r="H8" s="5">
        <v>255.3</v>
      </c>
      <c r="I8" s="5" t="s">
        <v>60</v>
      </c>
      <c r="J8" s="5" t="s">
        <v>59</v>
      </c>
      <c r="K8" s="5">
        <v>5</v>
      </c>
      <c r="L8" s="5">
        <v>2</v>
      </c>
      <c r="M8" s="5">
        <v>200</v>
      </c>
      <c r="N8" s="3">
        <f t="shared" si="0"/>
        <v>792.50800000000004</v>
      </c>
      <c r="O8" s="3">
        <f t="shared" si="0"/>
        <v>500.24299999999999</v>
      </c>
      <c r="P8" s="3">
        <f t="shared" si="1"/>
        <v>19.8127</v>
      </c>
      <c r="Q8" s="1">
        <f t="shared" ref="Q8" si="4">AVERAGE(P8:P10)</f>
        <v>19.344366666666662</v>
      </c>
      <c r="R8" s="1">
        <f t="shared" ref="R8" si="5">STDEV(P8:P10)</f>
        <v>0.41545406886120828</v>
      </c>
      <c r="S8" s="1" t="str">
        <f>CONCATENATE(A8,"_",B8,B9,B10)</f>
        <v>WX1_E1E2E3</v>
      </c>
      <c r="U8">
        <v>11.260633333333333</v>
      </c>
      <c r="V8">
        <v>2.35317515993462</v>
      </c>
      <c r="W8" t="s">
        <v>212</v>
      </c>
      <c r="X8" t="s">
        <v>61</v>
      </c>
      <c r="Y8" t="s">
        <v>258</v>
      </c>
    </row>
    <row r="9" spans="1:25" ht="16">
      <c r="A9" s="5" t="s">
        <v>164</v>
      </c>
      <c r="B9" s="5" t="s">
        <v>155</v>
      </c>
      <c r="C9" s="5">
        <v>196</v>
      </c>
      <c r="D9" s="5">
        <v>761.8</v>
      </c>
      <c r="E9" s="5">
        <v>468.4</v>
      </c>
      <c r="F9" s="5">
        <v>0.99199999999999999</v>
      </c>
      <c r="G9" s="5">
        <v>0.55700000000000005</v>
      </c>
      <c r="H9" s="5">
        <v>255.3</v>
      </c>
      <c r="I9" s="5" t="s">
        <v>89</v>
      </c>
      <c r="J9" s="5" t="s">
        <v>90</v>
      </c>
      <c r="K9" s="5">
        <v>5</v>
      </c>
      <c r="L9" s="5">
        <v>2</v>
      </c>
      <c r="M9" s="5">
        <v>200</v>
      </c>
      <c r="N9" s="3">
        <f t="shared" si="0"/>
        <v>760.80799999999999</v>
      </c>
      <c r="O9" s="3">
        <f t="shared" si="0"/>
        <v>467.84299999999996</v>
      </c>
      <c r="P9" s="3">
        <f t="shared" si="1"/>
        <v>19.020199999999999</v>
      </c>
      <c r="U9">
        <v>11.202299999999999</v>
      </c>
      <c r="V9">
        <v>2.9566408304019665</v>
      </c>
      <c r="W9" t="s">
        <v>213</v>
      </c>
      <c r="X9" t="s">
        <v>61</v>
      </c>
      <c r="Y9" t="s">
        <v>259</v>
      </c>
    </row>
    <row r="10" spans="1:25" ht="16">
      <c r="A10" s="5" t="s">
        <v>164</v>
      </c>
      <c r="B10" s="5" t="s">
        <v>147</v>
      </c>
      <c r="C10" s="5">
        <v>196</v>
      </c>
      <c r="D10" s="5">
        <v>769</v>
      </c>
      <c r="E10" s="5">
        <v>484</v>
      </c>
      <c r="F10" s="5">
        <v>0.99199999999999999</v>
      </c>
      <c r="G10" s="5">
        <v>0.55700000000000005</v>
      </c>
      <c r="H10" s="5">
        <v>255.3</v>
      </c>
      <c r="I10" s="5" t="s">
        <v>89</v>
      </c>
      <c r="J10" s="5" t="s">
        <v>90</v>
      </c>
      <c r="K10" s="5">
        <v>5</v>
      </c>
      <c r="L10" s="5">
        <v>2</v>
      </c>
      <c r="M10" s="5">
        <v>200</v>
      </c>
      <c r="N10" s="3">
        <f t="shared" si="0"/>
        <v>768.00800000000004</v>
      </c>
      <c r="O10" s="3">
        <f t="shared" si="0"/>
        <v>483.44299999999998</v>
      </c>
      <c r="P10" s="3">
        <f t="shared" si="1"/>
        <v>19.200199999999999</v>
      </c>
      <c r="U10">
        <v>7.0489666666666677</v>
      </c>
      <c r="V10">
        <v>1.1247925734700297</v>
      </c>
      <c r="W10" t="s">
        <v>214</v>
      </c>
      <c r="X10" t="s">
        <v>61</v>
      </c>
      <c r="Y10" t="s">
        <v>249</v>
      </c>
    </row>
    <row r="11" spans="1:25" ht="16">
      <c r="A11" s="5" t="s">
        <v>6</v>
      </c>
      <c r="B11" s="5" t="s">
        <v>8</v>
      </c>
      <c r="C11" s="5">
        <v>8</v>
      </c>
      <c r="D11" s="5">
        <v>337.8</v>
      </c>
      <c r="E11" s="5">
        <v>179.6</v>
      </c>
      <c r="F11" s="5">
        <v>0.247</v>
      </c>
      <c r="G11" s="5">
        <v>0.183</v>
      </c>
      <c r="H11" s="5">
        <v>245.7</v>
      </c>
      <c r="I11" s="5" t="s">
        <v>33</v>
      </c>
      <c r="J11" s="5" t="s">
        <v>31</v>
      </c>
      <c r="K11" s="5">
        <v>5</v>
      </c>
      <c r="L11" s="5">
        <v>2</v>
      </c>
      <c r="M11" s="5">
        <v>100</v>
      </c>
      <c r="N11" s="3">
        <f t="shared" si="0"/>
        <v>337.553</v>
      </c>
      <c r="O11" s="3">
        <f t="shared" si="0"/>
        <v>179.417</v>
      </c>
      <c r="P11" s="3">
        <f t="shared" si="1"/>
        <v>16.877649999999999</v>
      </c>
      <c r="Q11" s="1">
        <f>AVERAGE(P11:P13)</f>
        <v>18.21265</v>
      </c>
      <c r="R11" s="1">
        <f>STDEV(P11:P13)</f>
        <v>2.2562302630715436</v>
      </c>
      <c r="S11" s="1" t="str">
        <f>CONCATENATE(A11,"_",B11,B12,B13)</f>
        <v>WX10_Q2Q3Q4</v>
      </c>
      <c r="U11">
        <v>3.2939750000000001</v>
      </c>
      <c r="V11">
        <v>0.32798628020086484</v>
      </c>
      <c r="W11" t="s">
        <v>215</v>
      </c>
      <c r="X11" t="s">
        <v>129</v>
      </c>
      <c r="Y11" t="s">
        <v>255</v>
      </c>
    </row>
    <row r="12" spans="1:25" ht="16">
      <c r="A12" s="5" t="s">
        <v>5</v>
      </c>
      <c r="B12" s="5" t="s">
        <v>9</v>
      </c>
      <c r="C12" s="5">
        <v>8</v>
      </c>
      <c r="D12" s="5">
        <v>416.6</v>
      </c>
      <c r="E12" s="5">
        <v>272.7</v>
      </c>
      <c r="F12" s="5">
        <v>0.247</v>
      </c>
      <c r="G12" s="5">
        <v>0.183</v>
      </c>
      <c r="H12" s="5">
        <v>245.7</v>
      </c>
      <c r="I12" s="5" t="s">
        <v>33</v>
      </c>
      <c r="J12" s="5" t="s">
        <v>31</v>
      </c>
      <c r="K12" s="5">
        <v>5</v>
      </c>
      <c r="L12" s="5">
        <v>2</v>
      </c>
      <c r="M12" s="5">
        <v>100</v>
      </c>
      <c r="N12" s="3">
        <f t="shared" si="0"/>
        <v>416.35300000000001</v>
      </c>
      <c r="O12" s="3">
        <f t="shared" si="0"/>
        <v>272.517</v>
      </c>
      <c r="P12" s="3">
        <f t="shared" si="1"/>
        <v>20.81765</v>
      </c>
      <c r="U12">
        <v>5.004808333333334</v>
      </c>
      <c r="V12">
        <v>1.8057898779573813</v>
      </c>
      <c r="W12" t="s">
        <v>216</v>
      </c>
      <c r="X12" t="s">
        <v>129</v>
      </c>
      <c r="Y12" t="s">
        <v>256</v>
      </c>
    </row>
    <row r="13" spans="1:25" ht="16">
      <c r="A13" s="5" t="s">
        <v>6</v>
      </c>
      <c r="B13" s="5" t="s">
        <v>7</v>
      </c>
      <c r="C13" s="5">
        <v>8</v>
      </c>
      <c r="D13" s="5">
        <v>339.1</v>
      </c>
      <c r="E13" s="5">
        <v>222.7</v>
      </c>
      <c r="F13" s="5">
        <v>0.247</v>
      </c>
      <c r="G13" s="5">
        <v>0.183</v>
      </c>
      <c r="H13" s="5">
        <v>245.7</v>
      </c>
      <c r="I13" s="5" t="s">
        <v>33</v>
      </c>
      <c r="J13" s="5" t="s">
        <v>31</v>
      </c>
      <c r="K13" s="5">
        <v>5</v>
      </c>
      <c r="L13" s="5">
        <v>2</v>
      </c>
      <c r="M13" s="5">
        <v>100</v>
      </c>
      <c r="N13" s="3">
        <f t="shared" si="0"/>
        <v>338.85300000000001</v>
      </c>
      <c r="O13" s="3">
        <f t="shared" si="0"/>
        <v>222.517</v>
      </c>
      <c r="P13" s="3">
        <f t="shared" si="1"/>
        <v>16.94265</v>
      </c>
      <c r="U13">
        <v>3.5298083333333334</v>
      </c>
      <c r="V13">
        <v>0.14283586151010308</v>
      </c>
      <c r="W13" t="s">
        <v>217</v>
      </c>
      <c r="X13" t="s">
        <v>129</v>
      </c>
      <c r="Y13" t="s">
        <v>257</v>
      </c>
    </row>
    <row r="14" spans="1:25" ht="16">
      <c r="A14" s="5" t="s">
        <v>5</v>
      </c>
      <c r="B14" s="5" t="s">
        <v>12</v>
      </c>
      <c r="C14" s="5">
        <v>8</v>
      </c>
      <c r="D14" s="5">
        <v>345.3</v>
      </c>
      <c r="E14" s="5">
        <v>229.9</v>
      </c>
      <c r="F14" s="5">
        <v>0.247</v>
      </c>
      <c r="G14" s="5">
        <v>0.183</v>
      </c>
      <c r="H14" s="5">
        <v>245.7</v>
      </c>
      <c r="I14" s="5" t="s">
        <v>33</v>
      </c>
      <c r="J14" s="5" t="s">
        <v>31</v>
      </c>
      <c r="K14" s="5">
        <v>5</v>
      </c>
      <c r="L14" s="5">
        <v>2</v>
      </c>
      <c r="M14" s="5">
        <v>100</v>
      </c>
      <c r="N14" s="3">
        <f t="shared" si="0"/>
        <v>345.053</v>
      </c>
      <c r="O14" s="3">
        <f t="shared" si="0"/>
        <v>229.71700000000001</v>
      </c>
      <c r="P14" s="3">
        <f t="shared" si="1"/>
        <v>17.252649999999999</v>
      </c>
      <c r="Q14" s="1">
        <f t="shared" ref="Q14" si="6">AVERAGE(P14:P16)</f>
        <v>18.26765</v>
      </c>
      <c r="R14" s="1">
        <f t="shared" ref="R14" si="7">STDEV(P14:P16)</f>
        <v>0.93291210732844543</v>
      </c>
      <c r="S14" s="1" t="str">
        <f>CONCATENATE(A14,"_",B14,B15,B16)</f>
        <v>WX10_T2T3T4</v>
      </c>
      <c r="U14">
        <v>22.951283333333336</v>
      </c>
      <c r="V14">
        <v>3.2869831659644153</v>
      </c>
      <c r="W14" t="s">
        <v>218</v>
      </c>
      <c r="X14" t="s">
        <v>138</v>
      </c>
      <c r="Y14" t="s">
        <v>255</v>
      </c>
    </row>
    <row r="15" spans="1:25" ht="16">
      <c r="A15" s="5" t="s">
        <v>5</v>
      </c>
      <c r="B15" s="5" t="s">
        <v>14</v>
      </c>
      <c r="C15" s="5">
        <v>8</v>
      </c>
      <c r="D15" s="5">
        <v>382</v>
      </c>
      <c r="E15" s="5">
        <v>255.7</v>
      </c>
      <c r="F15" s="5">
        <v>0.247</v>
      </c>
      <c r="G15" s="5">
        <v>0.183</v>
      </c>
      <c r="H15" s="5">
        <v>245.7</v>
      </c>
      <c r="I15" s="5" t="s">
        <v>33</v>
      </c>
      <c r="J15" s="5" t="s">
        <v>31</v>
      </c>
      <c r="K15" s="5">
        <v>5</v>
      </c>
      <c r="L15" s="5">
        <v>2</v>
      </c>
      <c r="M15" s="5">
        <v>100</v>
      </c>
      <c r="N15" s="3">
        <f t="shared" si="0"/>
        <v>381.75299999999999</v>
      </c>
      <c r="O15" s="3">
        <f t="shared" si="0"/>
        <v>255.517</v>
      </c>
      <c r="P15" s="3">
        <f t="shared" si="1"/>
        <v>19.08765</v>
      </c>
      <c r="U15">
        <v>22.129616666666667</v>
      </c>
      <c r="V15">
        <v>1.2648352988960014</v>
      </c>
      <c r="W15" t="s">
        <v>219</v>
      </c>
      <c r="X15" t="s">
        <v>138</v>
      </c>
      <c r="Y15" t="s">
        <v>256</v>
      </c>
    </row>
    <row r="16" spans="1:25" ht="16">
      <c r="A16" s="5" t="s">
        <v>5</v>
      </c>
      <c r="B16" s="5" t="s">
        <v>13</v>
      </c>
      <c r="C16" s="5">
        <v>8</v>
      </c>
      <c r="D16" s="5">
        <v>369.5</v>
      </c>
      <c r="E16" s="5">
        <v>239.8</v>
      </c>
      <c r="F16" s="5">
        <v>0.247</v>
      </c>
      <c r="G16" s="5">
        <v>0.183</v>
      </c>
      <c r="H16" s="5">
        <v>245.7</v>
      </c>
      <c r="I16" s="5" t="s">
        <v>33</v>
      </c>
      <c r="J16" s="5" t="s">
        <v>31</v>
      </c>
      <c r="K16" s="5">
        <v>5</v>
      </c>
      <c r="L16" s="5">
        <v>2</v>
      </c>
      <c r="M16" s="5">
        <v>100</v>
      </c>
      <c r="N16" s="3">
        <f t="shared" si="0"/>
        <v>369.25299999999999</v>
      </c>
      <c r="O16" s="3">
        <f t="shared" si="0"/>
        <v>239.61700000000002</v>
      </c>
      <c r="P16" s="3">
        <f t="shared" si="1"/>
        <v>18.46265</v>
      </c>
      <c r="U16">
        <v>21.652950000000001</v>
      </c>
      <c r="V16">
        <v>1.7235501153143187</v>
      </c>
      <c r="W16" t="s">
        <v>220</v>
      </c>
      <c r="X16" t="s">
        <v>138</v>
      </c>
      <c r="Y16" t="s">
        <v>257</v>
      </c>
    </row>
    <row r="17" spans="1:25" ht="16">
      <c r="A17" s="5" t="s">
        <v>5</v>
      </c>
      <c r="B17" s="5" t="s">
        <v>11</v>
      </c>
      <c r="C17" s="5">
        <v>8</v>
      </c>
      <c r="D17" s="5">
        <v>382.4</v>
      </c>
      <c r="E17" s="5">
        <v>245.2</v>
      </c>
      <c r="F17" s="5">
        <v>0.247</v>
      </c>
      <c r="G17" s="5">
        <v>0.183</v>
      </c>
      <c r="H17" s="5">
        <v>245.7</v>
      </c>
      <c r="I17" s="5" t="s">
        <v>33</v>
      </c>
      <c r="J17" s="5" t="s">
        <v>31</v>
      </c>
      <c r="K17" s="5">
        <v>5</v>
      </c>
      <c r="L17" s="5">
        <v>2</v>
      </c>
      <c r="M17" s="5">
        <v>100</v>
      </c>
      <c r="N17" s="3">
        <f t="shared" si="0"/>
        <v>382.15299999999996</v>
      </c>
      <c r="O17" s="3">
        <f t="shared" si="0"/>
        <v>245.017</v>
      </c>
      <c r="P17" s="3">
        <f t="shared" si="1"/>
        <v>19.10765</v>
      </c>
      <c r="Q17" s="1">
        <f t="shared" ref="Q17" si="8">AVERAGE(P17:P19)</f>
        <v>17.764316666666666</v>
      </c>
      <c r="R17" s="1">
        <f t="shared" ref="R17" si="9">STDEV(P17:P19)</f>
        <v>2.4226087866870687</v>
      </c>
      <c r="S17" s="1" t="str">
        <f>CONCATENATE(A17,"_",B17,B18,B19)</f>
        <v>WX10_V2V3V4</v>
      </c>
      <c r="U17">
        <v>8.6735333333333315</v>
      </c>
      <c r="V17">
        <v>0.39840567683371902</v>
      </c>
      <c r="W17" t="s">
        <v>221</v>
      </c>
      <c r="X17" t="s">
        <v>179</v>
      </c>
      <c r="Y17" t="s">
        <v>258</v>
      </c>
    </row>
    <row r="18" spans="1:25" ht="16">
      <c r="A18" s="5" t="s">
        <v>5</v>
      </c>
      <c r="B18" s="5" t="s">
        <v>15</v>
      </c>
      <c r="C18" s="5">
        <v>8</v>
      </c>
      <c r="D18" s="5">
        <v>384.6</v>
      </c>
      <c r="E18" s="5">
        <v>252.3</v>
      </c>
      <c r="F18" s="5">
        <v>0.247</v>
      </c>
      <c r="G18" s="5">
        <v>0.183</v>
      </c>
      <c r="H18" s="5">
        <v>245.7</v>
      </c>
      <c r="I18" s="5" t="s">
        <v>33</v>
      </c>
      <c r="J18" s="5" t="s">
        <v>31</v>
      </c>
      <c r="K18" s="5">
        <v>5</v>
      </c>
      <c r="L18" s="5">
        <v>2</v>
      </c>
      <c r="M18" s="5">
        <v>100</v>
      </c>
      <c r="N18" s="3">
        <f t="shared" si="0"/>
        <v>384.35300000000001</v>
      </c>
      <c r="O18" s="3">
        <f t="shared" si="0"/>
        <v>252.11700000000002</v>
      </c>
      <c r="P18" s="3">
        <f t="shared" si="1"/>
        <v>19.217650000000003</v>
      </c>
      <c r="U18">
        <v>11.133533333333332</v>
      </c>
      <c r="V18">
        <v>1.4228609676751105</v>
      </c>
      <c r="W18" t="s">
        <v>222</v>
      </c>
      <c r="X18" t="s">
        <v>179</v>
      </c>
      <c r="Y18" t="s">
        <v>259</v>
      </c>
    </row>
    <row r="19" spans="1:25" ht="16">
      <c r="A19" s="5" t="s">
        <v>5</v>
      </c>
      <c r="B19" s="5" t="s">
        <v>10</v>
      </c>
      <c r="C19" s="5">
        <v>8</v>
      </c>
      <c r="D19" s="5">
        <v>299.60000000000002</v>
      </c>
      <c r="E19" s="5">
        <v>215.9</v>
      </c>
      <c r="F19" s="5">
        <v>0.247</v>
      </c>
      <c r="G19" s="5">
        <v>0.183</v>
      </c>
      <c r="H19" s="5">
        <v>245.7</v>
      </c>
      <c r="I19" s="5" t="s">
        <v>33</v>
      </c>
      <c r="J19" s="5" t="s">
        <v>31</v>
      </c>
      <c r="K19" s="5">
        <v>5</v>
      </c>
      <c r="L19" s="5">
        <v>2</v>
      </c>
      <c r="M19" s="5">
        <v>100</v>
      </c>
      <c r="N19" s="3">
        <f t="shared" si="0"/>
        <v>299.35300000000001</v>
      </c>
      <c r="O19" s="3">
        <f t="shared" si="0"/>
        <v>215.71700000000001</v>
      </c>
      <c r="P19" s="3">
        <f t="shared" si="1"/>
        <v>14.967650000000001</v>
      </c>
      <c r="U19">
        <v>12.2102</v>
      </c>
      <c r="V19">
        <v>0.42020828168897345</v>
      </c>
      <c r="W19" t="s">
        <v>223</v>
      </c>
      <c r="X19" t="s">
        <v>179</v>
      </c>
      <c r="Y19" t="s">
        <v>249</v>
      </c>
    </row>
    <row r="20" spans="1:25" ht="16">
      <c r="A20" s="5" t="s">
        <v>61</v>
      </c>
      <c r="B20" s="5" t="s">
        <v>65</v>
      </c>
      <c r="C20" s="5">
        <v>8</v>
      </c>
      <c r="D20" s="5">
        <v>263.7</v>
      </c>
      <c r="E20" s="5">
        <v>164.7</v>
      </c>
      <c r="F20" s="5">
        <v>1.1539999999999999</v>
      </c>
      <c r="G20" s="5">
        <v>0.58799999999999997</v>
      </c>
      <c r="H20" s="5">
        <v>223.6</v>
      </c>
      <c r="I20" s="13" t="s">
        <v>76</v>
      </c>
      <c r="J20" s="13" t="s">
        <v>77</v>
      </c>
      <c r="K20" s="5">
        <v>5</v>
      </c>
      <c r="L20" s="5">
        <v>2</v>
      </c>
      <c r="M20" s="5">
        <v>100</v>
      </c>
      <c r="N20" s="3">
        <f t="shared" si="0"/>
        <v>262.54599999999999</v>
      </c>
      <c r="O20" s="3">
        <f t="shared" si="0"/>
        <v>164.11199999999999</v>
      </c>
      <c r="P20" s="3">
        <f t="shared" si="1"/>
        <v>13.1273</v>
      </c>
      <c r="Q20" s="1">
        <f>AVERAGE(P20:P22)</f>
        <v>11.260633333333333</v>
      </c>
      <c r="R20" s="1">
        <f>STDEV(P20:P22)</f>
        <v>2.35317515993462</v>
      </c>
      <c r="S20" s="1" t="str">
        <f>CONCATENATE(A20,"_",B20,B21,B22)</f>
        <v>WX13_F1F2F3</v>
      </c>
      <c r="U20">
        <v>16.425075000000003</v>
      </c>
      <c r="V20">
        <v>0.48613591206575141</v>
      </c>
      <c r="W20" t="s">
        <v>224</v>
      </c>
      <c r="X20" t="s">
        <v>250</v>
      </c>
      <c r="Y20" t="s">
        <v>260</v>
      </c>
    </row>
    <row r="21" spans="1:25" ht="16">
      <c r="A21" s="5" t="s">
        <v>61</v>
      </c>
      <c r="B21" s="5" t="s">
        <v>69</v>
      </c>
      <c r="C21" s="5">
        <v>8</v>
      </c>
      <c r="D21" s="5">
        <v>173.5</v>
      </c>
      <c r="E21" s="5">
        <v>106.3</v>
      </c>
      <c r="F21" s="5">
        <v>1.1539999999999999</v>
      </c>
      <c r="G21" s="5">
        <v>0.58799999999999997</v>
      </c>
      <c r="H21" s="5">
        <v>223.6</v>
      </c>
      <c r="I21" s="13" t="s">
        <v>84</v>
      </c>
      <c r="J21" s="13" t="s">
        <v>85</v>
      </c>
      <c r="K21" s="5">
        <v>5</v>
      </c>
      <c r="L21" s="5">
        <v>2</v>
      </c>
      <c r="M21" s="5">
        <v>100</v>
      </c>
      <c r="N21" s="3">
        <f t="shared" si="0"/>
        <v>172.346</v>
      </c>
      <c r="O21" s="3">
        <f t="shared" si="0"/>
        <v>105.712</v>
      </c>
      <c r="P21" s="3">
        <f t="shared" si="1"/>
        <v>8.6173000000000002</v>
      </c>
      <c r="U21">
        <v>14.750075000000001</v>
      </c>
      <c r="V21">
        <v>1.1826360915345029</v>
      </c>
      <c r="W21" t="s">
        <v>225</v>
      </c>
      <c r="X21" t="s">
        <v>250</v>
      </c>
      <c r="Y21" t="s">
        <v>261</v>
      </c>
    </row>
    <row r="22" spans="1:25" ht="16">
      <c r="A22" s="5" t="s">
        <v>61</v>
      </c>
      <c r="B22" s="5" t="s">
        <v>67</v>
      </c>
      <c r="C22" s="5">
        <v>8</v>
      </c>
      <c r="D22" s="5">
        <v>241.9</v>
      </c>
      <c r="E22" s="5">
        <v>151.9</v>
      </c>
      <c r="F22" s="5">
        <v>1.1539999999999999</v>
      </c>
      <c r="G22" s="5">
        <v>0.58799999999999997</v>
      </c>
      <c r="H22" s="5">
        <v>223.6</v>
      </c>
      <c r="I22" s="13" t="s">
        <v>80</v>
      </c>
      <c r="J22" s="13" t="s">
        <v>81</v>
      </c>
      <c r="K22" s="5">
        <v>5</v>
      </c>
      <c r="L22" s="5">
        <v>2</v>
      </c>
      <c r="M22" s="5">
        <v>100</v>
      </c>
      <c r="N22" s="3">
        <f t="shared" si="0"/>
        <v>240.74600000000001</v>
      </c>
      <c r="O22" s="3">
        <f t="shared" si="0"/>
        <v>151.31200000000001</v>
      </c>
      <c r="P22" s="3">
        <f t="shared" si="1"/>
        <v>12.0373</v>
      </c>
      <c r="U22">
        <v>13.698825000000003</v>
      </c>
      <c r="V22">
        <v>2.8284271247462554E-2</v>
      </c>
      <c r="W22" t="s">
        <v>226</v>
      </c>
      <c r="X22" t="s">
        <v>250</v>
      </c>
      <c r="Y22" t="s">
        <v>262</v>
      </c>
    </row>
    <row r="23" spans="1:25" ht="16">
      <c r="A23" s="5" t="s">
        <v>61</v>
      </c>
      <c r="B23" s="5" t="s">
        <v>70</v>
      </c>
      <c r="C23" s="5">
        <v>8</v>
      </c>
      <c r="D23" s="5">
        <v>291.89999999999998</v>
      </c>
      <c r="E23" s="5">
        <v>184.3</v>
      </c>
      <c r="F23" s="5">
        <v>1.1539999999999999</v>
      </c>
      <c r="G23" s="5">
        <v>0.58799999999999997</v>
      </c>
      <c r="H23" s="5">
        <v>223.6</v>
      </c>
      <c r="I23" s="13" t="s">
        <v>86</v>
      </c>
      <c r="J23" s="13" t="s">
        <v>0</v>
      </c>
      <c r="K23" s="5">
        <v>5</v>
      </c>
      <c r="L23" s="5">
        <v>2</v>
      </c>
      <c r="M23" s="5">
        <v>100</v>
      </c>
      <c r="N23" s="3">
        <f t="shared" si="0"/>
        <v>290.74599999999998</v>
      </c>
      <c r="O23" s="3">
        <f t="shared" si="0"/>
        <v>183.71200000000002</v>
      </c>
      <c r="P23" s="3">
        <f t="shared" si="1"/>
        <v>14.5373</v>
      </c>
      <c r="Q23" s="1">
        <f t="shared" ref="Q23" si="10">AVERAGE(P23:P25)</f>
        <v>11.202299999999999</v>
      </c>
      <c r="R23" s="1">
        <f t="shared" ref="R23" si="11">STDEV(P23:P25)</f>
        <v>2.9566408304019665</v>
      </c>
      <c r="S23" s="1" t="str">
        <f>CONCATENATE(A23,"_",B23,B24,B25)</f>
        <v>WX13_G1G2G3</v>
      </c>
      <c r="U23">
        <v>15.588825000000002</v>
      </c>
      <c r="V23">
        <v>0.7495331880577395</v>
      </c>
      <c r="W23" t="s">
        <v>227</v>
      </c>
      <c r="X23" t="s">
        <v>250</v>
      </c>
      <c r="Y23" t="s">
        <v>263</v>
      </c>
    </row>
    <row r="24" spans="1:25" ht="16">
      <c r="A24" s="5" t="s">
        <v>62</v>
      </c>
      <c r="B24" s="5" t="s">
        <v>64</v>
      </c>
      <c r="C24" s="5">
        <v>8</v>
      </c>
      <c r="D24" s="5">
        <v>179.2</v>
      </c>
      <c r="E24" s="5">
        <v>111.7</v>
      </c>
      <c r="F24" s="5">
        <v>1.1539999999999999</v>
      </c>
      <c r="G24" s="5">
        <v>0.58799999999999997</v>
      </c>
      <c r="H24" s="5">
        <v>223.6</v>
      </c>
      <c r="I24" s="13" t="s">
        <v>74</v>
      </c>
      <c r="J24" s="13" t="s">
        <v>75</v>
      </c>
      <c r="K24" s="5">
        <v>5</v>
      </c>
      <c r="L24" s="5">
        <v>2</v>
      </c>
      <c r="M24" s="5">
        <v>100</v>
      </c>
      <c r="N24" s="3">
        <f t="shared" si="0"/>
        <v>178.04599999999999</v>
      </c>
      <c r="O24" s="3">
        <f t="shared" si="0"/>
        <v>111.11200000000001</v>
      </c>
      <c r="P24" s="3">
        <f t="shared" si="1"/>
        <v>8.9023000000000003</v>
      </c>
      <c r="U24">
        <v>27.097950000000001</v>
      </c>
      <c r="V24">
        <v>3.8890872965260113</v>
      </c>
      <c r="W24" t="s">
        <v>228</v>
      </c>
      <c r="X24" t="s">
        <v>103</v>
      </c>
      <c r="Y24" t="s">
        <v>264</v>
      </c>
    </row>
    <row r="25" spans="1:25" ht="16">
      <c r="A25" s="5" t="s">
        <v>61</v>
      </c>
      <c r="B25" s="5" t="s">
        <v>71</v>
      </c>
      <c r="C25" s="5">
        <v>8</v>
      </c>
      <c r="D25" s="5">
        <v>204.5</v>
      </c>
      <c r="E25" s="5">
        <v>126.4</v>
      </c>
      <c r="F25" s="5">
        <v>1.1539999999999999</v>
      </c>
      <c r="G25" s="5">
        <v>0.58799999999999997</v>
      </c>
      <c r="H25" s="5">
        <v>223.6</v>
      </c>
      <c r="I25" s="13" t="s">
        <v>1</v>
      </c>
      <c r="J25" s="13" t="s">
        <v>2</v>
      </c>
      <c r="K25" s="5">
        <v>5</v>
      </c>
      <c r="L25" s="5">
        <v>2</v>
      </c>
      <c r="M25" s="5">
        <v>100</v>
      </c>
      <c r="N25" s="3">
        <f t="shared" si="0"/>
        <v>203.346</v>
      </c>
      <c r="O25" s="3">
        <f t="shared" si="0"/>
        <v>125.81200000000001</v>
      </c>
      <c r="P25" s="3">
        <f t="shared" si="1"/>
        <v>10.167300000000001</v>
      </c>
      <c r="U25">
        <v>18.707949999999997</v>
      </c>
      <c r="V25">
        <v>2.1708178182426985</v>
      </c>
      <c r="W25" t="s">
        <v>229</v>
      </c>
      <c r="X25" t="s">
        <v>103</v>
      </c>
      <c r="Y25" t="s">
        <v>265</v>
      </c>
    </row>
    <row r="26" spans="1:25" ht="16">
      <c r="A26" s="5" t="s">
        <v>61</v>
      </c>
      <c r="B26" s="5" t="s">
        <v>66</v>
      </c>
      <c r="C26" s="5">
        <v>8</v>
      </c>
      <c r="D26" s="5">
        <v>123.7</v>
      </c>
      <c r="E26" s="5">
        <v>79.41</v>
      </c>
      <c r="F26" s="5">
        <v>1.1539999999999999</v>
      </c>
      <c r="G26" s="5">
        <v>0.58799999999999997</v>
      </c>
      <c r="H26" s="5">
        <v>223.6</v>
      </c>
      <c r="I26" s="13" t="s">
        <v>78</v>
      </c>
      <c r="J26" s="13" t="s">
        <v>79</v>
      </c>
      <c r="K26" s="5">
        <v>5</v>
      </c>
      <c r="L26" s="5">
        <v>2</v>
      </c>
      <c r="M26" s="5">
        <v>100</v>
      </c>
      <c r="N26" s="3">
        <f t="shared" si="0"/>
        <v>122.54600000000001</v>
      </c>
      <c r="O26" s="3">
        <f t="shared" si="0"/>
        <v>78.822000000000003</v>
      </c>
      <c r="P26" s="3">
        <f t="shared" si="1"/>
        <v>6.1273</v>
      </c>
      <c r="Q26" s="1">
        <f t="shared" ref="Q26" si="12">AVERAGE(P26:P28)</f>
        <v>7.0489666666666677</v>
      </c>
      <c r="R26" s="1">
        <f t="shared" ref="R26" si="13">STDEV(P26:P28)</f>
        <v>1.1247925734700297</v>
      </c>
      <c r="S26" s="1" t="str">
        <f>CONCATENATE(A26,"_",B26,B27,B28)</f>
        <v>WX13_J1J2J3</v>
      </c>
      <c r="U26">
        <v>26.702950000000001</v>
      </c>
      <c r="V26">
        <v>2.9062088706767097</v>
      </c>
      <c r="W26" t="s">
        <v>230</v>
      </c>
      <c r="X26" t="s">
        <v>103</v>
      </c>
      <c r="Y26" t="s">
        <v>266</v>
      </c>
    </row>
    <row r="27" spans="1:25" ht="16">
      <c r="A27" s="5" t="s">
        <v>61</v>
      </c>
      <c r="B27" s="5" t="s">
        <v>68</v>
      </c>
      <c r="C27" s="5">
        <v>8</v>
      </c>
      <c r="D27" s="5">
        <v>135.5</v>
      </c>
      <c r="E27" s="5">
        <v>83.69</v>
      </c>
      <c r="F27" s="5">
        <v>1.1539999999999999</v>
      </c>
      <c r="G27" s="5">
        <v>0.58799999999999997</v>
      </c>
      <c r="H27" s="5">
        <v>223.6</v>
      </c>
      <c r="I27" s="13" t="s">
        <v>82</v>
      </c>
      <c r="J27" s="13" t="s">
        <v>83</v>
      </c>
      <c r="K27" s="5">
        <v>5</v>
      </c>
      <c r="L27" s="5">
        <v>2</v>
      </c>
      <c r="M27" s="5">
        <v>100</v>
      </c>
      <c r="N27" s="3">
        <f t="shared" si="0"/>
        <v>134.346</v>
      </c>
      <c r="O27" s="3">
        <f t="shared" si="0"/>
        <v>83.102000000000004</v>
      </c>
      <c r="P27" s="3">
        <f t="shared" si="1"/>
        <v>6.7172999999999998</v>
      </c>
      <c r="U27">
        <v>17.775449999999999</v>
      </c>
      <c r="V27">
        <v>2.0470741315350574</v>
      </c>
      <c r="W27" t="s">
        <v>231</v>
      </c>
      <c r="X27" t="s">
        <v>103</v>
      </c>
      <c r="Y27" t="s">
        <v>267</v>
      </c>
    </row>
    <row r="28" spans="1:25" ht="16">
      <c r="A28" s="5" t="s">
        <v>62</v>
      </c>
      <c r="B28" s="5" t="s">
        <v>63</v>
      </c>
      <c r="C28" s="5">
        <v>8</v>
      </c>
      <c r="D28" s="5">
        <v>167.2</v>
      </c>
      <c r="E28" s="5">
        <v>103.7</v>
      </c>
      <c r="F28" s="5">
        <v>1.1539999999999999</v>
      </c>
      <c r="G28" s="5">
        <v>0.58799999999999997</v>
      </c>
      <c r="H28" s="5">
        <v>223.6</v>
      </c>
      <c r="I28" s="13" t="s">
        <v>72</v>
      </c>
      <c r="J28" s="13" t="s">
        <v>73</v>
      </c>
      <c r="K28" s="5">
        <v>5</v>
      </c>
      <c r="L28" s="5">
        <v>2</v>
      </c>
      <c r="M28" s="5">
        <v>100</v>
      </c>
      <c r="N28" s="3">
        <f t="shared" si="0"/>
        <v>166.04599999999999</v>
      </c>
      <c r="O28" s="3">
        <f t="shared" si="0"/>
        <v>103.11200000000001</v>
      </c>
      <c r="P28" s="3">
        <f t="shared" si="1"/>
        <v>8.3023000000000007</v>
      </c>
      <c r="U28">
        <v>31.600449999999999</v>
      </c>
      <c r="V28">
        <v>2.8461047942758526</v>
      </c>
      <c r="W28" t="s">
        <v>232</v>
      </c>
      <c r="X28" t="s">
        <v>103</v>
      </c>
      <c r="Y28" t="s">
        <v>268</v>
      </c>
    </row>
    <row r="29" spans="1:25" ht="16">
      <c r="A29" s="5" t="s">
        <v>129</v>
      </c>
      <c r="B29" s="5" t="s">
        <v>125</v>
      </c>
      <c r="C29" s="5">
        <v>8</v>
      </c>
      <c r="D29" s="5">
        <v>146.5</v>
      </c>
      <c r="E29" s="5">
        <v>92.21</v>
      </c>
      <c r="F29" s="5">
        <v>0.14099999999999999</v>
      </c>
      <c r="G29" s="5">
        <v>3.7999999999999999E-2</v>
      </c>
      <c r="H29" s="5">
        <v>224</v>
      </c>
      <c r="I29" s="5" t="s">
        <v>160</v>
      </c>
      <c r="J29" s="5" t="s">
        <v>87</v>
      </c>
      <c r="K29" s="5">
        <v>5</v>
      </c>
      <c r="L29" s="5">
        <v>2</v>
      </c>
      <c r="M29" s="5">
        <v>200</v>
      </c>
      <c r="N29" s="3">
        <f t="shared" si="0"/>
        <v>146.35900000000001</v>
      </c>
      <c r="O29" s="3">
        <f t="shared" si="0"/>
        <v>92.171999999999997</v>
      </c>
      <c r="P29" s="3">
        <f t="shared" si="1"/>
        <v>3.6589750000000003</v>
      </c>
      <c r="Q29" s="1">
        <f>AVERAGE(P29:P31)</f>
        <v>3.2939750000000001</v>
      </c>
      <c r="R29" s="1">
        <f>STDEV(P29:P31)</f>
        <v>0.32798628020086484</v>
      </c>
      <c r="S29" s="1" t="str">
        <f>CONCATENATE(A29,"_",B29,B30,B31)</f>
        <v>WX14_Q2Q3Q4</v>
      </c>
      <c r="U29">
        <v>19.835450000000002</v>
      </c>
      <c r="V29">
        <v>3.1006632355029979</v>
      </c>
      <c r="W29" t="s">
        <v>233</v>
      </c>
      <c r="X29" t="s">
        <v>103</v>
      </c>
      <c r="Y29" t="s">
        <v>269</v>
      </c>
    </row>
    <row r="30" spans="1:25" ht="16">
      <c r="A30" s="5" t="s">
        <v>129</v>
      </c>
      <c r="B30" s="5" t="s">
        <v>127</v>
      </c>
      <c r="C30" s="5">
        <v>8</v>
      </c>
      <c r="D30" s="5">
        <v>128.1</v>
      </c>
      <c r="E30" s="5">
        <v>79.5</v>
      </c>
      <c r="F30" s="5">
        <v>0.14099999999999999</v>
      </c>
      <c r="G30" s="5">
        <v>3.7999999999999999E-2</v>
      </c>
      <c r="H30" s="5">
        <v>224</v>
      </c>
      <c r="I30" s="5" t="s">
        <v>160</v>
      </c>
      <c r="J30" s="5" t="s">
        <v>87</v>
      </c>
      <c r="K30" s="5">
        <v>5</v>
      </c>
      <c r="L30" s="5">
        <v>2</v>
      </c>
      <c r="M30" s="5">
        <v>200</v>
      </c>
      <c r="N30" s="3">
        <f t="shared" si="0"/>
        <v>127.95899999999999</v>
      </c>
      <c r="O30" s="3">
        <f t="shared" si="0"/>
        <v>79.462000000000003</v>
      </c>
      <c r="P30" s="3">
        <f t="shared" si="1"/>
        <v>3.1989749999999999</v>
      </c>
      <c r="U30">
        <v>26.57545</v>
      </c>
      <c r="V30">
        <v>3.8289832201251475</v>
      </c>
      <c r="W30" t="s">
        <v>234</v>
      </c>
      <c r="X30" t="s">
        <v>103</v>
      </c>
      <c r="Y30" t="s">
        <v>270</v>
      </c>
    </row>
    <row r="31" spans="1:25" ht="16">
      <c r="A31" s="5" t="s">
        <v>129</v>
      </c>
      <c r="B31" s="5" t="s">
        <v>115</v>
      </c>
      <c r="C31" s="5">
        <v>8</v>
      </c>
      <c r="D31" s="5">
        <v>121.1</v>
      </c>
      <c r="E31" s="5">
        <v>73.39</v>
      </c>
      <c r="F31" s="5">
        <v>0.14099999999999999</v>
      </c>
      <c r="G31" s="5">
        <v>3.7999999999999999E-2</v>
      </c>
      <c r="H31" s="5">
        <v>224</v>
      </c>
      <c r="I31" s="5" t="s">
        <v>160</v>
      </c>
      <c r="J31" s="5" t="s">
        <v>87</v>
      </c>
      <c r="K31" s="5">
        <v>5</v>
      </c>
      <c r="L31" s="5">
        <v>2</v>
      </c>
      <c r="M31" s="5">
        <v>200</v>
      </c>
      <c r="N31" s="3">
        <f t="shared" si="0"/>
        <v>120.95899999999999</v>
      </c>
      <c r="O31" s="3">
        <f t="shared" si="0"/>
        <v>73.352000000000004</v>
      </c>
      <c r="P31" s="3">
        <f t="shared" si="1"/>
        <v>3.0239749999999996</v>
      </c>
      <c r="U31">
        <v>20.800449999999998</v>
      </c>
      <c r="V31">
        <v>1.8349420971790924</v>
      </c>
      <c r="W31" t="s">
        <v>235</v>
      </c>
      <c r="X31" t="s">
        <v>103</v>
      </c>
      <c r="Y31" t="s">
        <v>271</v>
      </c>
    </row>
    <row r="32" spans="1:25" ht="16">
      <c r="A32" s="5" t="s">
        <v>129</v>
      </c>
      <c r="B32" s="5" t="s">
        <v>122</v>
      </c>
      <c r="C32" s="5">
        <v>8</v>
      </c>
      <c r="D32" s="5">
        <v>254.4</v>
      </c>
      <c r="E32" s="5">
        <v>153.69999999999999</v>
      </c>
      <c r="F32" s="5">
        <v>0.14099999999999999</v>
      </c>
      <c r="G32" s="5">
        <v>3.7999999999999999E-2</v>
      </c>
      <c r="H32" s="5">
        <v>224</v>
      </c>
      <c r="I32" s="5" t="s">
        <v>160</v>
      </c>
      <c r="J32" s="5" t="s">
        <v>87</v>
      </c>
      <c r="K32" s="5">
        <v>5</v>
      </c>
      <c r="L32" s="5">
        <v>2</v>
      </c>
      <c r="M32" s="5">
        <v>200</v>
      </c>
      <c r="N32" s="3">
        <f t="shared" si="0"/>
        <v>254.25900000000001</v>
      </c>
      <c r="O32" s="3">
        <f t="shared" si="0"/>
        <v>153.66199999999998</v>
      </c>
      <c r="P32" s="3">
        <f t="shared" si="1"/>
        <v>6.3564750000000005</v>
      </c>
      <c r="Q32" s="1">
        <f t="shared" ref="Q32" si="14">AVERAGE(P32:P34)</f>
        <v>5.004808333333334</v>
      </c>
      <c r="R32" s="1">
        <f t="shared" ref="R32" si="15">STDEV(P32:P34)</f>
        <v>1.8057898779573813</v>
      </c>
      <c r="S32" s="1" t="str">
        <f>CONCATENATE(A32,"_",B32,B33,B34)</f>
        <v>WX14_T2T3T4</v>
      </c>
      <c r="U32">
        <v>36.142949999999999</v>
      </c>
      <c r="V32">
        <v>0.6434671708797558</v>
      </c>
      <c r="W32" t="s">
        <v>236</v>
      </c>
      <c r="X32" t="s">
        <v>103</v>
      </c>
      <c r="Y32" t="s">
        <v>272</v>
      </c>
    </row>
    <row r="33" spans="1:25" ht="16">
      <c r="A33" s="5" t="s">
        <v>129</v>
      </c>
      <c r="B33" s="5" t="s">
        <v>121</v>
      </c>
      <c r="C33" s="5">
        <v>8</v>
      </c>
      <c r="D33" s="5">
        <v>228.3</v>
      </c>
      <c r="E33" s="5">
        <v>142.30000000000001</v>
      </c>
      <c r="F33" s="5">
        <v>0.14099999999999999</v>
      </c>
      <c r="G33" s="5">
        <v>3.7999999999999999E-2</v>
      </c>
      <c r="H33" s="5">
        <v>224</v>
      </c>
      <c r="I33" s="5" t="s">
        <v>160</v>
      </c>
      <c r="J33" s="5" t="s">
        <v>87</v>
      </c>
      <c r="K33" s="5">
        <v>5</v>
      </c>
      <c r="L33" s="5">
        <v>2</v>
      </c>
      <c r="M33" s="5">
        <v>200</v>
      </c>
      <c r="N33" s="3">
        <f t="shared" si="0"/>
        <v>228.15900000000002</v>
      </c>
      <c r="O33" s="3">
        <f t="shared" si="0"/>
        <v>142.262</v>
      </c>
      <c r="P33" s="3">
        <f t="shared" si="1"/>
        <v>5.7039750000000007</v>
      </c>
      <c r="U33">
        <v>20.507950000000001</v>
      </c>
      <c r="V33">
        <v>1.6051323932934625</v>
      </c>
      <c r="W33" t="s">
        <v>237</v>
      </c>
      <c r="X33" t="s">
        <v>103</v>
      </c>
      <c r="Y33" t="s">
        <v>273</v>
      </c>
    </row>
    <row r="34" spans="1:25" ht="16">
      <c r="A34" s="5" t="s">
        <v>129</v>
      </c>
      <c r="B34" s="5" t="s">
        <v>109</v>
      </c>
      <c r="C34" s="5">
        <v>8</v>
      </c>
      <c r="D34" s="5">
        <v>118.3</v>
      </c>
      <c r="E34" s="5">
        <v>71.63</v>
      </c>
      <c r="F34" s="5">
        <v>0.14099999999999999</v>
      </c>
      <c r="G34" s="5">
        <v>3.7999999999999999E-2</v>
      </c>
      <c r="H34" s="5">
        <v>224</v>
      </c>
      <c r="I34" s="5" t="s">
        <v>160</v>
      </c>
      <c r="J34" s="5" t="s">
        <v>87</v>
      </c>
      <c r="K34" s="5">
        <v>5</v>
      </c>
      <c r="L34" s="5">
        <v>2</v>
      </c>
      <c r="M34" s="5">
        <v>200</v>
      </c>
      <c r="N34" s="3">
        <f t="shared" si="0"/>
        <v>118.15899999999999</v>
      </c>
      <c r="O34" s="3">
        <f t="shared" si="0"/>
        <v>71.591999999999999</v>
      </c>
      <c r="P34" s="3">
        <f t="shared" si="1"/>
        <v>2.9539749999999998</v>
      </c>
      <c r="U34">
        <v>83.308633333333333</v>
      </c>
      <c r="V34">
        <v>11.4302464248735</v>
      </c>
      <c r="W34" t="s">
        <v>238</v>
      </c>
      <c r="X34" t="s">
        <v>91</v>
      </c>
      <c r="Y34" t="s">
        <v>258</v>
      </c>
    </row>
    <row r="35" spans="1:25" ht="16">
      <c r="A35" s="5" t="s">
        <v>130</v>
      </c>
      <c r="B35" s="5" t="s">
        <v>107</v>
      </c>
      <c r="C35" s="5">
        <v>8</v>
      </c>
      <c r="D35" s="5">
        <v>137.5</v>
      </c>
      <c r="E35" s="5">
        <v>83.19</v>
      </c>
      <c r="F35" s="5">
        <v>0.14099999999999999</v>
      </c>
      <c r="G35" s="5">
        <v>3.7999999999999999E-2</v>
      </c>
      <c r="H35" s="5">
        <v>224</v>
      </c>
      <c r="I35" s="5" t="s">
        <v>160</v>
      </c>
      <c r="J35" s="5" t="s">
        <v>87</v>
      </c>
      <c r="K35" s="5">
        <v>5</v>
      </c>
      <c r="L35" s="5">
        <v>2</v>
      </c>
      <c r="M35" s="5">
        <v>200</v>
      </c>
      <c r="N35" s="3">
        <f t="shared" si="0"/>
        <v>137.35900000000001</v>
      </c>
      <c r="O35" s="3">
        <f t="shared" si="0"/>
        <v>83.152000000000001</v>
      </c>
      <c r="P35" s="3">
        <f t="shared" si="1"/>
        <v>3.4339750000000002</v>
      </c>
      <c r="Q35" s="1">
        <f t="shared" ref="Q35" si="16">AVERAGE(P35:P37)</f>
        <v>3.5298083333333334</v>
      </c>
      <c r="R35" s="1">
        <f t="shared" ref="R35" si="17">STDEV(P35:P37)</f>
        <v>0.14283586151010308</v>
      </c>
      <c r="S35" s="1" t="str">
        <f>CONCATENATE(A35,"_",B35,B36,B37)</f>
        <v>WX14_V2V3V4</v>
      </c>
      <c r="U35">
        <v>82.795300000000012</v>
      </c>
      <c r="V35">
        <v>3.056075915287447</v>
      </c>
      <c r="W35" t="s">
        <v>239</v>
      </c>
      <c r="X35" t="s">
        <v>91</v>
      </c>
      <c r="Y35" t="s">
        <v>259</v>
      </c>
    </row>
    <row r="36" spans="1:25" ht="16">
      <c r="A36" s="5" t="s">
        <v>129</v>
      </c>
      <c r="B36" s="5" t="s">
        <v>126</v>
      </c>
      <c r="C36" s="5">
        <v>8</v>
      </c>
      <c r="D36" s="5">
        <v>147.9</v>
      </c>
      <c r="E36" s="5">
        <v>79.5</v>
      </c>
      <c r="F36" s="5">
        <v>0.14099999999999999</v>
      </c>
      <c r="G36" s="5">
        <v>3.7999999999999999E-2</v>
      </c>
      <c r="H36" s="5">
        <v>224</v>
      </c>
      <c r="I36" s="5" t="s">
        <v>160</v>
      </c>
      <c r="J36" s="5" t="s">
        <v>87</v>
      </c>
      <c r="K36" s="5">
        <v>5</v>
      </c>
      <c r="L36" s="5">
        <v>2</v>
      </c>
      <c r="M36" s="5">
        <v>200</v>
      </c>
      <c r="N36" s="3">
        <f t="shared" si="0"/>
        <v>147.75900000000001</v>
      </c>
      <c r="O36" s="3">
        <f t="shared" si="0"/>
        <v>79.462000000000003</v>
      </c>
      <c r="P36" s="3">
        <f t="shared" si="1"/>
        <v>3.6939750000000005</v>
      </c>
      <c r="U36">
        <v>77.911966666666672</v>
      </c>
      <c r="V36">
        <v>7.1750981410245043</v>
      </c>
      <c r="W36" t="s">
        <v>240</v>
      </c>
      <c r="X36" t="s">
        <v>91</v>
      </c>
      <c r="Y36" t="s">
        <v>249</v>
      </c>
    </row>
    <row r="37" spans="1:25" ht="16">
      <c r="A37" s="5" t="s">
        <v>130</v>
      </c>
      <c r="B37" s="5" t="s">
        <v>123</v>
      </c>
      <c r="C37" s="5">
        <v>8</v>
      </c>
      <c r="D37" s="5">
        <v>138.6</v>
      </c>
      <c r="E37" s="5">
        <v>86.75</v>
      </c>
      <c r="F37" s="5">
        <v>0.14099999999999999</v>
      </c>
      <c r="G37" s="5">
        <v>3.7999999999999999E-2</v>
      </c>
      <c r="H37" s="5">
        <v>224</v>
      </c>
      <c r="I37" s="5" t="s">
        <v>160</v>
      </c>
      <c r="J37" s="5" t="s">
        <v>87</v>
      </c>
      <c r="K37" s="5">
        <v>5</v>
      </c>
      <c r="L37" s="5">
        <v>2</v>
      </c>
      <c r="M37" s="5">
        <v>200</v>
      </c>
      <c r="N37" s="3">
        <f t="shared" si="0"/>
        <v>138.459</v>
      </c>
      <c r="O37" s="3">
        <f t="shared" si="0"/>
        <v>86.712000000000003</v>
      </c>
      <c r="P37" s="3">
        <f t="shared" si="1"/>
        <v>3.4614750000000005</v>
      </c>
      <c r="U37">
        <v>53.842950000000002</v>
      </c>
      <c r="V37">
        <v>1.6933694221876094</v>
      </c>
      <c r="W37" t="s">
        <v>241</v>
      </c>
      <c r="X37" t="s">
        <v>97</v>
      </c>
      <c r="Y37" t="s">
        <v>252</v>
      </c>
    </row>
    <row r="38" spans="1:25" ht="16">
      <c r="A38" s="5" t="s">
        <v>88</v>
      </c>
      <c r="B38" s="5" t="s">
        <v>125</v>
      </c>
      <c r="C38" s="5">
        <v>8</v>
      </c>
      <c r="D38" s="5">
        <v>399.6</v>
      </c>
      <c r="E38" s="5">
        <v>241.8</v>
      </c>
      <c r="F38" s="5">
        <v>0.14099999999999999</v>
      </c>
      <c r="G38" s="5">
        <v>3.7999999999999999E-2</v>
      </c>
      <c r="H38" s="5">
        <v>224</v>
      </c>
      <c r="I38" s="5" t="s">
        <v>160</v>
      </c>
      <c r="J38" s="5" t="s">
        <v>87</v>
      </c>
      <c r="K38" s="5">
        <v>5</v>
      </c>
      <c r="L38" s="5">
        <v>2</v>
      </c>
      <c r="M38" s="5">
        <v>100</v>
      </c>
      <c r="N38" s="3">
        <f t="shared" si="0"/>
        <v>399.459</v>
      </c>
      <c r="O38" s="3">
        <f t="shared" si="0"/>
        <v>241.762</v>
      </c>
      <c r="P38" s="3">
        <f t="shared" si="1"/>
        <v>19.972950000000001</v>
      </c>
      <c r="Q38" s="1">
        <f>AVERAGE(P38:P40)</f>
        <v>22.951283333333336</v>
      </c>
      <c r="R38" s="1">
        <f>STDEV(P38:P40)</f>
        <v>3.2869831659644153</v>
      </c>
      <c r="S38" s="1" t="str">
        <f>CONCATENATE(A38,"_",B38,B39,B40)</f>
        <v>WX16_Q2Q3Q4</v>
      </c>
      <c r="U38">
        <v>57.626283333333333</v>
      </c>
      <c r="V38">
        <v>3.7551076327228419</v>
      </c>
      <c r="W38" t="s">
        <v>242</v>
      </c>
      <c r="X38" t="s">
        <v>97</v>
      </c>
      <c r="Y38" t="s">
        <v>253</v>
      </c>
    </row>
    <row r="39" spans="1:25" ht="16">
      <c r="A39" s="5" t="s">
        <v>139</v>
      </c>
      <c r="B39" s="5" t="s">
        <v>127</v>
      </c>
      <c r="C39" s="5">
        <v>8</v>
      </c>
      <c r="D39" s="5">
        <v>529.70000000000005</v>
      </c>
      <c r="E39" s="5">
        <v>334.3</v>
      </c>
      <c r="F39" s="5">
        <v>0.14099999999999999</v>
      </c>
      <c r="G39" s="5">
        <v>3.7999999999999999E-2</v>
      </c>
      <c r="H39" s="5">
        <v>224</v>
      </c>
      <c r="I39" s="5" t="s">
        <v>160</v>
      </c>
      <c r="J39" s="5" t="s">
        <v>87</v>
      </c>
      <c r="K39" s="5">
        <v>5</v>
      </c>
      <c r="L39" s="5">
        <v>2</v>
      </c>
      <c r="M39" s="5">
        <v>100</v>
      </c>
      <c r="N39" s="3">
        <f t="shared" si="0"/>
        <v>529.55900000000008</v>
      </c>
      <c r="O39" s="3">
        <f t="shared" si="0"/>
        <v>334.262</v>
      </c>
      <c r="P39" s="3">
        <f t="shared" si="1"/>
        <v>26.477950000000007</v>
      </c>
      <c r="U39">
        <v>50.906283333333334</v>
      </c>
      <c r="V39">
        <v>3.0387552276110221</v>
      </c>
      <c r="W39" t="s">
        <v>243</v>
      </c>
      <c r="X39" t="s">
        <v>97</v>
      </c>
      <c r="Y39" t="s">
        <v>274</v>
      </c>
    </row>
    <row r="40" spans="1:25" ht="16">
      <c r="A40" s="5" t="s">
        <v>139</v>
      </c>
      <c r="B40" s="5" t="s">
        <v>115</v>
      </c>
      <c r="C40" s="5">
        <v>8</v>
      </c>
      <c r="D40" s="5">
        <v>448.2</v>
      </c>
      <c r="E40" s="5">
        <v>280.5</v>
      </c>
      <c r="F40" s="5">
        <v>0.14099999999999999</v>
      </c>
      <c r="G40" s="5">
        <v>3.7999999999999999E-2</v>
      </c>
      <c r="H40" s="5">
        <v>224</v>
      </c>
      <c r="I40" s="5" t="s">
        <v>160</v>
      </c>
      <c r="J40" s="5" t="s">
        <v>87</v>
      </c>
      <c r="K40" s="5">
        <v>5</v>
      </c>
      <c r="L40" s="5">
        <v>2</v>
      </c>
      <c r="M40" s="5">
        <v>100</v>
      </c>
      <c r="N40" s="3">
        <f t="shared" si="0"/>
        <v>448.05899999999997</v>
      </c>
      <c r="O40" s="3">
        <f t="shared" si="0"/>
        <v>280.46199999999999</v>
      </c>
      <c r="P40" s="3">
        <f t="shared" si="1"/>
        <v>22.402950000000001</v>
      </c>
      <c r="U40">
        <v>66.526283333333325</v>
      </c>
      <c r="V40">
        <v>7.6943702363048132</v>
      </c>
      <c r="W40" t="s">
        <v>244</v>
      </c>
      <c r="X40" t="s">
        <v>97</v>
      </c>
      <c r="Y40" t="s">
        <v>275</v>
      </c>
    </row>
    <row r="41" spans="1:25" ht="16">
      <c r="A41" s="5" t="s">
        <v>138</v>
      </c>
      <c r="B41" s="5" t="s">
        <v>122</v>
      </c>
      <c r="C41" s="5">
        <v>8</v>
      </c>
      <c r="D41" s="5">
        <v>461.2</v>
      </c>
      <c r="E41" s="5">
        <v>291.10000000000002</v>
      </c>
      <c r="F41" s="5">
        <v>0.14099999999999999</v>
      </c>
      <c r="G41" s="5">
        <v>3.7999999999999999E-2</v>
      </c>
      <c r="H41" s="5">
        <v>224</v>
      </c>
      <c r="I41" s="5" t="s">
        <v>160</v>
      </c>
      <c r="J41" s="5" t="s">
        <v>87</v>
      </c>
      <c r="K41" s="5">
        <v>5</v>
      </c>
      <c r="L41" s="5">
        <v>2</v>
      </c>
      <c r="M41" s="5">
        <v>100</v>
      </c>
      <c r="N41" s="3">
        <f t="shared" si="0"/>
        <v>461.05899999999997</v>
      </c>
      <c r="O41" s="3">
        <f t="shared" si="0"/>
        <v>291.06200000000001</v>
      </c>
      <c r="P41" s="3">
        <f t="shared" si="1"/>
        <v>23.052949999999999</v>
      </c>
      <c r="Q41" s="1">
        <f t="shared" ref="Q41" si="18">AVERAGE(P41:P43)</f>
        <v>22.129616666666667</v>
      </c>
      <c r="R41" s="1">
        <f t="shared" ref="R41" si="19">STDEV(P41:P43)</f>
        <v>1.2648352988960014</v>
      </c>
      <c r="S41" s="1" t="str">
        <f>CONCATENATE(A41,"_",B41,B42,B43)</f>
        <v>WX16_T2T3T4</v>
      </c>
      <c r="U41">
        <v>53.209616666666669</v>
      </c>
      <c r="V41">
        <v>3.4703506066870751</v>
      </c>
      <c r="W41" t="s">
        <v>245</v>
      </c>
      <c r="X41" t="s">
        <v>97</v>
      </c>
      <c r="Y41" t="s">
        <v>254</v>
      </c>
    </row>
    <row r="42" spans="1:25" ht="16">
      <c r="A42" s="5" t="s">
        <v>139</v>
      </c>
      <c r="B42" s="5" t="s">
        <v>121</v>
      </c>
      <c r="C42" s="5">
        <v>8</v>
      </c>
      <c r="D42" s="5">
        <v>453.1</v>
      </c>
      <c r="E42" s="5">
        <v>290.60000000000002</v>
      </c>
      <c r="F42" s="5">
        <v>0.14099999999999999</v>
      </c>
      <c r="G42" s="5">
        <v>3.7999999999999999E-2</v>
      </c>
      <c r="H42" s="5">
        <v>224</v>
      </c>
      <c r="I42" s="5" t="s">
        <v>160</v>
      </c>
      <c r="J42" s="5" t="s">
        <v>87</v>
      </c>
      <c r="K42" s="5">
        <v>5</v>
      </c>
      <c r="L42" s="5">
        <v>2</v>
      </c>
      <c r="M42" s="5">
        <v>100</v>
      </c>
      <c r="N42" s="3">
        <f t="shared" si="0"/>
        <v>452.959</v>
      </c>
      <c r="O42" s="3">
        <f t="shared" si="0"/>
        <v>290.56200000000001</v>
      </c>
      <c r="P42" s="3">
        <f t="shared" si="1"/>
        <v>22.647950000000002</v>
      </c>
      <c r="U42">
        <v>25.839316666666665</v>
      </c>
      <c r="V42">
        <v>5.7479699314917392</v>
      </c>
      <c r="W42" t="s">
        <v>246</v>
      </c>
      <c r="X42" t="s">
        <v>251</v>
      </c>
      <c r="Y42" t="s">
        <v>255</v>
      </c>
    </row>
    <row r="43" spans="1:25" ht="16">
      <c r="A43" s="5" t="s">
        <v>139</v>
      </c>
      <c r="B43" s="5" t="s">
        <v>109</v>
      </c>
      <c r="C43" s="5">
        <v>8</v>
      </c>
      <c r="D43" s="5">
        <v>413.9</v>
      </c>
      <c r="E43" s="5">
        <v>356</v>
      </c>
      <c r="F43" s="5">
        <v>0.14099999999999999</v>
      </c>
      <c r="G43" s="5">
        <v>3.7999999999999999E-2</v>
      </c>
      <c r="H43" s="5">
        <v>224</v>
      </c>
      <c r="I43" s="5" t="s">
        <v>160</v>
      </c>
      <c r="J43" s="5" t="s">
        <v>87</v>
      </c>
      <c r="K43" s="5">
        <v>5</v>
      </c>
      <c r="L43" s="5">
        <v>2</v>
      </c>
      <c r="M43" s="5">
        <v>100</v>
      </c>
      <c r="N43" s="3">
        <f t="shared" si="0"/>
        <v>413.75899999999996</v>
      </c>
      <c r="O43" s="3">
        <f t="shared" si="0"/>
        <v>355.96199999999999</v>
      </c>
      <c r="P43" s="3">
        <f t="shared" si="1"/>
        <v>20.687949999999997</v>
      </c>
      <c r="U43">
        <v>26.249316666666669</v>
      </c>
      <c r="V43">
        <v>0.34004901607464361</v>
      </c>
      <c r="W43" t="s">
        <v>247</v>
      </c>
      <c r="X43" t="s">
        <v>251</v>
      </c>
      <c r="Y43" t="s">
        <v>256</v>
      </c>
    </row>
    <row r="44" spans="1:25" ht="16">
      <c r="A44" s="5" t="s">
        <v>138</v>
      </c>
      <c r="B44" s="5" t="s">
        <v>107</v>
      </c>
      <c r="C44" s="5">
        <v>8</v>
      </c>
      <c r="D44" s="5">
        <v>428.7</v>
      </c>
      <c r="E44" s="5">
        <v>255.4</v>
      </c>
      <c r="F44" s="5">
        <v>0.14099999999999999</v>
      </c>
      <c r="G44" s="5">
        <v>3.7999999999999999E-2</v>
      </c>
      <c r="H44" s="5">
        <v>224</v>
      </c>
      <c r="I44" s="5" t="s">
        <v>160</v>
      </c>
      <c r="J44" s="5" t="s">
        <v>87</v>
      </c>
      <c r="K44" s="5">
        <v>5</v>
      </c>
      <c r="L44" s="5">
        <v>2</v>
      </c>
      <c r="M44" s="5">
        <v>100</v>
      </c>
      <c r="N44" s="3">
        <f t="shared" si="0"/>
        <v>428.55899999999997</v>
      </c>
      <c r="O44" s="3">
        <f t="shared" si="0"/>
        <v>255.36199999999999</v>
      </c>
      <c r="P44" s="3">
        <f t="shared" si="1"/>
        <v>21.427949999999999</v>
      </c>
      <c r="Q44" s="1">
        <f t="shared" ref="Q44" si="20">AVERAGE(P44:P46)</f>
        <v>21.652950000000001</v>
      </c>
      <c r="R44" s="1">
        <f t="shared" ref="R44" si="21">STDEV(P44:P46)</f>
        <v>1.7235501153143187</v>
      </c>
      <c r="S44" s="1" t="str">
        <f>CONCATENATE(A44,"_",B44,B45,B46)</f>
        <v>WX16_V2V3V4</v>
      </c>
      <c r="U44">
        <v>27.764316666666669</v>
      </c>
      <c r="V44">
        <v>3.5780383359228538</v>
      </c>
      <c r="W44" t="s">
        <v>248</v>
      </c>
      <c r="X44" t="s">
        <v>251</v>
      </c>
      <c r="Y44" t="s">
        <v>257</v>
      </c>
    </row>
    <row r="45" spans="1:25" ht="16">
      <c r="A45" s="5" t="s">
        <v>139</v>
      </c>
      <c r="B45" s="5" t="s">
        <v>126</v>
      </c>
      <c r="C45" s="5">
        <v>8</v>
      </c>
      <c r="D45" s="5">
        <v>401.2</v>
      </c>
      <c r="E45" s="5">
        <v>265.5</v>
      </c>
      <c r="F45" s="5">
        <v>0.14099999999999999</v>
      </c>
      <c r="G45" s="5">
        <v>3.7999999999999999E-2</v>
      </c>
      <c r="H45" s="5">
        <v>224</v>
      </c>
      <c r="I45" s="5" t="s">
        <v>160</v>
      </c>
      <c r="J45" s="5" t="s">
        <v>87</v>
      </c>
      <c r="K45" s="5">
        <v>5</v>
      </c>
      <c r="L45" s="5">
        <v>2</v>
      </c>
      <c r="M45" s="5">
        <v>100</v>
      </c>
      <c r="N45" s="3">
        <f t="shared" si="0"/>
        <v>401.05899999999997</v>
      </c>
      <c r="O45" s="3">
        <f t="shared" si="0"/>
        <v>265.46199999999999</v>
      </c>
      <c r="P45" s="3">
        <f t="shared" si="1"/>
        <v>20.052949999999999</v>
      </c>
    </row>
    <row r="46" spans="1:25" ht="16">
      <c r="A46" s="5" t="s">
        <v>139</v>
      </c>
      <c r="B46" s="5" t="s">
        <v>123</v>
      </c>
      <c r="C46" s="5">
        <v>8</v>
      </c>
      <c r="D46" s="5">
        <v>469.7</v>
      </c>
      <c r="E46" s="5">
        <v>293.3</v>
      </c>
      <c r="F46" s="5">
        <v>0.14099999999999999</v>
      </c>
      <c r="G46" s="5">
        <v>3.7999999999999999E-2</v>
      </c>
      <c r="H46" s="5">
        <v>224</v>
      </c>
      <c r="I46" s="5" t="s">
        <v>160</v>
      </c>
      <c r="J46" s="5" t="s">
        <v>87</v>
      </c>
      <c r="K46" s="5">
        <v>5</v>
      </c>
      <c r="L46" s="5">
        <v>2</v>
      </c>
      <c r="M46" s="5">
        <v>100</v>
      </c>
      <c r="N46" s="3">
        <f t="shared" si="0"/>
        <v>469.55899999999997</v>
      </c>
      <c r="O46" s="3">
        <f t="shared" si="0"/>
        <v>293.262</v>
      </c>
      <c r="P46" s="3">
        <f t="shared" si="1"/>
        <v>23.47795</v>
      </c>
    </row>
    <row r="47" spans="1:25" ht="16">
      <c r="A47" s="5" t="s">
        <v>179</v>
      </c>
      <c r="B47" s="5" t="s">
        <v>96</v>
      </c>
      <c r="C47" s="5">
        <v>96</v>
      </c>
      <c r="D47" s="5">
        <v>365.7</v>
      </c>
      <c r="E47" s="5">
        <v>222.7</v>
      </c>
      <c r="F47" s="5">
        <v>0.99199999999999999</v>
      </c>
      <c r="G47" s="5">
        <v>0.55700000000000005</v>
      </c>
      <c r="H47" s="5">
        <v>255.3</v>
      </c>
      <c r="I47" s="5" t="s">
        <v>60</v>
      </c>
      <c r="J47" s="5" t="s">
        <v>59</v>
      </c>
      <c r="K47" s="5">
        <v>5</v>
      </c>
      <c r="L47" s="5">
        <v>2</v>
      </c>
      <c r="M47" s="5">
        <v>200</v>
      </c>
      <c r="N47" s="3">
        <f t="shared" si="0"/>
        <v>364.70799999999997</v>
      </c>
      <c r="O47" s="3">
        <f t="shared" si="0"/>
        <v>222.143</v>
      </c>
      <c r="P47" s="3">
        <f t="shared" si="1"/>
        <v>9.1176999999999992</v>
      </c>
      <c r="Q47" s="1">
        <f>AVERAGE(P47:P49)</f>
        <v>8.6735333333333315</v>
      </c>
      <c r="R47" s="1">
        <f>STDEV(P47:P49)</f>
        <v>0.39840567683371902</v>
      </c>
      <c r="S47" s="1" t="str">
        <f>CONCATENATE(A47,"_",B47,B48,B49)</f>
        <v>WX2_F1F2F3</v>
      </c>
    </row>
    <row r="48" spans="1:25" ht="16">
      <c r="A48" s="5" t="s">
        <v>180</v>
      </c>
      <c r="B48" s="5" t="s">
        <v>101</v>
      </c>
      <c r="C48" s="5">
        <v>96</v>
      </c>
      <c r="D48" s="5">
        <v>343.2</v>
      </c>
      <c r="E48" s="5">
        <v>209.6</v>
      </c>
      <c r="F48" s="5">
        <v>0.99199999999999999</v>
      </c>
      <c r="G48" s="5">
        <v>0.55700000000000005</v>
      </c>
      <c r="H48" s="5">
        <v>255.3</v>
      </c>
      <c r="I48" s="5" t="s">
        <v>60</v>
      </c>
      <c r="J48" s="5" t="s">
        <v>59</v>
      </c>
      <c r="K48" s="5">
        <v>5</v>
      </c>
      <c r="L48" s="5">
        <v>2</v>
      </c>
      <c r="M48" s="5">
        <v>200</v>
      </c>
      <c r="N48" s="3">
        <f t="shared" si="0"/>
        <v>342.20799999999997</v>
      </c>
      <c r="O48" s="3">
        <f t="shared" si="0"/>
        <v>209.04300000000001</v>
      </c>
      <c r="P48" s="3">
        <f t="shared" si="1"/>
        <v>8.5551999999999992</v>
      </c>
    </row>
    <row r="49" spans="1:19" ht="16">
      <c r="A49" s="5" t="s">
        <v>180</v>
      </c>
      <c r="B49" s="5" t="s">
        <v>100</v>
      </c>
      <c r="C49" s="5">
        <v>96</v>
      </c>
      <c r="D49" s="5">
        <v>334.9</v>
      </c>
      <c r="E49" s="5">
        <v>207.2</v>
      </c>
      <c r="F49" s="5">
        <v>0.99199999999999999</v>
      </c>
      <c r="G49" s="5">
        <v>0.55700000000000005</v>
      </c>
      <c r="H49" s="5">
        <v>255.3</v>
      </c>
      <c r="I49" s="5" t="s">
        <v>60</v>
      </c>
      <c r="J49" s="5" t="s">
        <v>59</v>
      </c>
      <c r="K49" s="5">
        <v>5</v>
      </c>
      <c r="L49" s="5">
        <v>2</v>
      </c>
      <c r="M49" s="5">
        <v>200</v>
      </c>
      <c r="N49" s="3">
        <f t="shared" si="0"/>
        <v>333.90799999999996</v>
      </c>
      <c r="O49" s="3">
        <f t="shared" si="0"/>
        <v>206.643</v>
      </c>
      <c r="P49" s="3">
        <f t="shared" si="1"/>
        <v>8.3476999999999979</v>
      </c>
    </row>
    <row r="50" spans="1:19" ht="16">
      <c r="A50" s="5" t="s">
        <v>179</v>
      </c>
      <c r="B50" s="5" t="s">
        <v>98</v>
      </c>
      <c r="C50" s="5">
        <v>96</v>
      </c>
      <c r="D50" s="5">
        <v>508.2</v>
      </c>
      <c r="E50" s="5">
        <v>305.7</v>
      </c>
      <c r="F50" s="5">
        <v>0.99199999999999999</v>
      </c>
      <c r="G50" s="5">
        <v>0.55700000000000005</v>
      </c>
      <c r="H50" s="5">
        <v>255.3</v>
      </c>
      <c r="I50" s="5" t="s">
        <v>60</v>
      </c>
      <c r="J50" s="5" t="s">
        <v>59</v>
      </c>
      <c r="K50" s="5">
        <v>5</v>
      </c>
      <c r="L50" s="5">
        <v>2</v>
      </c>
      <c r="M50" s="5">
        <v>200</v>
      </c>
      <c r="N50" s="3">
        <f t="shared" si="0"/>
        <v>507.20799999999997</v>
      </c>
      <c r="O50" s="3">
        <f t="shared" si="0"/>
        <v>305.14299999999997</v>
      </c>
      <c r="P50" s="3">
        <f t="shared" si="1"/>
        <v>12.680199999999999</v>
      </c>
      <c r="Q50" s="1">
        <f>AVERAGE(P50:P52)</f>
        <v>11.133533333333332</v>
      </c>
      <c r="R50" s="1">
        <f t="shared" ref="R50" si="22">STDEV(P50:P52)</f>
        <v>1.4228609676751105</v>
      </c>
      <c r="S50" s="1" t="str">
        <f>CONCATENATE(A50,"_",B50,B51,B52)</f>
        <v>WX2_G1G2G3</v>
      </c>
    </row>
    <row r="51" spans="1:19" ht="16">
      <c r="A51" s="5" t="s">
        <v>179</v>
      </c>
      <c r="B51" s="5" t="s">
        <v>189</v>
      </c>
      <c r="C51" s="5">
        <v>96</v>
      </c>
      <c r="D51" s="5">
        <v>396.2</v>
      </c>
      <c r="E51" s="5">
        <v>244</v>
      </c>
      <c r="F51" s="5">
        <v>0.99199999999999999</v>
      </c>
      <c r="G51" s="5">
        <v>0.55700000000000005</v>
      </c>
      <c r="H51" s="5">
        <v>255.3</v>
      </c>
      <c r="I51" s="5" t="s">
        <v>60</v>
      </c>
      <c r="J51" s="5" t="s">
        <v>59</v>
      </c>
      <c r="K51" s="5">
        <v>5</v>
      </c>
      <c r="L51" s="5">
        <v>2</v>
      </c>
      <c r="M51" s="5">
        <v>200</v>
      </c>
      <c r="N51" s="3">
        <f t="shared" si="0"/>
        <v>395.20799999999997</v>
      </c>
      <c r="O51" s="3">
        <f t="shared" si="0"/>
        <v>243.44300000000001</v>
      </c>
      <c r="P51" s="3">
        <f t="shared" si="1"/>
        <v>9.8802000000000003</v>
      </c>
    </row>
    <row r="52" spans="1:19" ht="16">
      <c r="A52" s="5" t="s">
        <v>179</v>
      </c>
      <c r="B52" s="5" t="s">
        <v>99</v>
      </c>
      <c r="C52" s="5">
        <v>96</v>
      </c>
      <c r="D52" s="5">
        <v>434.6</v>
      </c>
      <c r="E52" s="5">
        <v>270.60000000000002</v>
      </c>
      <c r="F52" s="5">
        <v>0.99199999999999999</v>
      </c>
      <c r="G52" s="5">
        <v>0.55700000000000005</v>
      </c>
      <c r="H52" s="5">
        <v>255.3</v>
      </c>
      <c r="I52" s="5" t="s">
        <v>60</v>
      </c>
      <c r="J52" s="5" t="s">
        <v>59</v>
      </c>
      <c r="K52" s="5">
        <v>5</v>
      </c>
      <c r="L52" s="5">
        <v>2</v>
      </c>
      <c r="M52" s="5">
        <v>200</v>
      </c>
      <c r="N52" s="3">
        <f t="shared" si="0"/>
        <v>433.608</v>
      </c>
      <c r="O52" s="3">
        <f t="shared" si="0"/>
        <v>270.04300000000001</v>
      </c>
      <c r="P52" s="3">
        <f t="shared" si="1"/>
        <v>10.840199999999999</v>
      </c>
    </row>
    <row r="53" spans="1:19" ht="16">
      <c r="A53" s="5" t="s">
        <v>179</v>
      </c>
      <c r="B53" s="5" t="s">
        <v>102</v>
      </c>
      <c r="C53" s="5">
        <v>96</v>
      </c>
      <c r="D53" s="5">
        <v>491.6</v>
      </c>
      <c r="E53" s="5">
        <v>340.5</v>
      </c>
      <c r="F53" s="5">
        <v>0.99199999999999999</v>
      </c>
      <c r="G53" s="5">
        <v>0.55700000000000005</v>
      </c>
      <c r="H53" s="5">
        <v>255.3</v>
      </c>
      <c r="I53" s="5" t="s">
        <v>60</v>
      </c>
      <c r="J53" s="5" t="s">
        <v>59</v>
      </c>
      <c r="K53" s="5">
        <v>5</v>
      </c>
      <c r="L53" s="5">
        <v>2</v>
      </c>
      <c r="M53" s="5">
        <v>200</v>
      </c>
      <c r="N53" s="3">
        <f t="shared" si="0"/>
        <v>490.608</v>
      </c>
      <c r="O53" s="3">
        <f t="shared" si="0"/>
        <v>339.94299999999998</v>
      </c>
      <c r="P53" s="3">
        <f t="shared" si="1"/>
        <v>12.2652</v>
      </c>
      <c r="Q53" s="1">
        <f t="shared" ref="Q53" si="23">AVERAGE(P53:P55)</f>
        <v>12.2102</v>
      </c>
      <c r="R53" s="1">
        <f t="shared" ref="R53" si="24">STDEV(P53:P55)</f>
        <v>0.42020828168897345</v>
      </c>
      <c r="S53" s="1" t="str">
        <f>CONCATENATE(A53,"_",B53,B54,B55)</f>
        <v>WX2_J1J2J3</v>
      </c>
    </row>
    <row r="54" spans="1:19" ht="16">
      <c r="A54" s="5" t="s">
        <v>179</v>
      </c>
      <c r="B54" s="5" t="s">
        <v>186</v>
      </c>
      <c r="C54" s="5">
        <v>96</v>
      </c>
      <c r="D54" s="5">
        <v>505</v>
      </c>
      <c r="E54" s="5">
        <v>319.5</v>
      </c>
      <c r="F54" s="5">
        <v>0.99199999999999999</v>
      </c>
      <c r="G54" s="5">
        <v>0.55700000000000005</v>
      </c>
      <c r="H54" s="5">
        <v>255.3</v>
      </c>
      <c r="I54" s="5" t="s">
        <v>60</v>
      </c>
      <c r="J54" s="5" t="s">
        <v>59</v>
      </c>
      <c r="K54" s="5">
        <v>5</v>
      </c>
      <c r="L54" s="5">
        <v>2</v>
      </c>
      <c r="M54" s="5">
        <v>200</v>
      </c>
      <c r="N54" s="3">
        <f t="shared" si="0"/>
        <v>504.00799999999998</v>
      </c>
      <c r="O54" s="3">
        <f t="shared" si="0"/>
        <v>318.94299999999998</v>
      </c>
      <c r="P54" s="3">
        <f t="shared" si="1"/>
        <v>12.600199999999999</v>
      </c>
    </row>
    <row r="55" spans="1:19" ht="16">
      <c r="A55" s="5" t="s">
        <v>179</v>
      </c>
      <c r="B55" s="5" t="s">
        <v>95</v>
      </c>
      <c r="C55" s="5">
        <v>96</v>
      </c>
      <c r="D55" s="5">
        <v>471.6</v>
      </c>
      <c r="E55" s="5">
        <v>287.39999999999998</v>
      </c>
      <c r="F55" s="5">
        <v>0.99199999999999999</v>
      </c>
      <c r="G55" s="5">
        <v>0.55700000000000005</v>
      </c>
      <c r="H55" s="5">
        <v>255.3</v>
      </c>
      <c r="I55" s="5" t="s">
        <v>60</v>
      </c>
      <c r="J55" s="5" t="s">
        <v>59</v>
      </c>
      <c r="K55" s="5">
        <v>5</v>
      </c>
      <c r="L55" s="5">
        <v>2</v>
      </c>
      <c r="M55" s="5">
        <v>200</v>
      </c>
      <c r="N55" s="3">
        <f t="shared" si="0"/>
        <v>470.608</v>
      </c>
      <c r="O55" s="3">
        <f t="shared" si="0"/>
        <v>286.84299999999996</v>
      </c>
      <c r="P55" s="3">
        <f t="shared" si="1"/>
        <v>11.7652</v>
      </c>
    </row>
    <row r="56" spans="1:19" ht="16">
      <c r="A56" s="5" t="s">
        <v>190</v>
      </c>
      <c r="B56" s="5" t="s">
        <v>195</v>
      </c>
      <c r="C56" s="5">
        <f t="shared" ref="C56:C63" si="25">8*24</f>
        <v>192</v>
      </c>
      <c r="D56" s="5">
        <v>643.5</v>
      </c>
      <c r="E56" s="5">
        <v>449.7</v>
      </c>
      <c r="F56" s="5">
        <v>0.247</v>
      </c>
      <c r="G56" s="5">
        <v>0.183</v>
      </c>
      <c r="H56" s="5">
        <v>245.7</v>
      </c>
      <c r="I56" s="5" t="s">
        <v>33</v>
      </c>
      <c r="J56" s="5" t="s">
        <v>31</v>
      </c>
      <c r="K56" s="5">
        <v>5</v>
      </c>
      <c r="L56" s="5">
        <v>2</v>
      </c>
      <c r="M56" s="5">
        <v>200</v>
      </c>
      <c r="N56" s="3">
        <f t="shared" si="0"/>
        <v>643.25300000000004</v>
      </c>
      <c r="O56" s="3">
        <f t="shared" si="0"/>
        <v>449.517</v>
      </c>
      <c r="P56" s="3">
        <f t="shared" si="1"/>
        <v>16.081325000000003</v>
      </c>
      <c r="Q56" s="1">
        <f>AVERAGE(P56:P57)</f>
        <v>16.425075000000003</v>
      </c>
      <c r="R56" s="1">
        <f>STDEV(P56:P57)</f>
        <v>0.48613591206575141</v>
      </c>
      <c r="S56" s="1" t="str">
        <f>CONCATENATE(A56,"_",B56,B57)</f>
        <v>WX3_HH1HH2</v>
      </c>
    </row>
    <row r="57" spans="1:19" ht="16">
      <c r="A57" s="5" t="s">
        <v>190</v>
      </c>
      <c r="B57" s="5" t="s">
        <v>191</v>
      </c>
      <c r="C57" s="5">
        <f t="shared" si="25"/>
        <v>192</v>
      </c>
      <c r="D57" s="5">
        <v>671</v>
      </c>
      <c r="E57" s="5">
        <v>458.1</v>
      </c>
      <c r="F57" s="5">
        <v>0.247</v>
      </c>
      <c r="G57" s="5">
        <v>0.183</v>
      </c>
      <c r="H57" s="5">
        <v>245.7</v>
      </c>
      <c r="I57" s="5" t="s">
        <v>34</v>
      </c>
      <c r="J57" s="5" t="s">
        <v>32</v>
      </c>
      <c r="K57" s="5">
        <v>5</v>
      </c>
      <c r="L57" s="5">
        <v>2</v>
      </c>
      <c r="M57" s="5">
        <v>200</v>
      </c>
      <c r="N57" s="3">
        <f t="shared" si="0"/>
        <v>670.75300000000004</v>
      </c>
      <c r="O57" s="3">
        <f t="shared" si="0"/>
        <v>457.91700000000003</v>
      </c>
      <c r="P57" s="3">
        <f t="shared" si="1"/>
        <v>16.768825000000003</v>
      </c>
    </row>
    <row r="58" spans="1:19" ht="16">
      <c r="A58" s="5" t="s">
        <v>190</v>
      </c>
      <c r="B58" s="5" t="s">
        <v>196</v>
      </c>
      <c r="C58" s="5">
        <f t="shared" si="25"/>
        <v>192</v>
      </c>
      <c r="D58" s="5">
        <v>623.70000000000005</v>
      </c>
      <c r="E58" s="5">
        <v>429</v>
      </c>
      <c r="F58" s="5">
        <v>0.247</v>
      </c>
      <c r="G58" s="5">
        <v>0.183</v>
      </c>
      <c r="H58" s="5">
        <v>245.7</v>
      </c>
      <c r="I58" s="5" t="s">
        <v>33</v>
      </c>
      <c r="J58" s="5" t="s">
        <v>31</v>
      </c>
      <c r="K58" s="5">
        <v>5</v>
      </c>
      <c r="L58" s="5">
        <v>2</v>
      </c>
      <c r="M58" s="5">
        <v>200</v>
      </c>
      <c r="N58" s="3">
        <f t="shared" si="0"/>
        <v>623.45300000000009</v>
      </c>
      <c r="O58" s="3">
        <f t="shared" si="0"/>
        <v>428.81700000000001</v>
      </c>
      <c r="P58" s="3">
        <f t="shared" si="1"/>
        <v>15.586325000000002</v>
      </c>
      <c r="Q58" s="1">
        <f>AVERAGE(P58:P59)</f>
        <v>14.750075000000001</v>
      </c>
      <c r="R58" s="1">
        <f>STDEV(P58:P59)</f>
        <v>1.1826360915345029</v>
      </c>
      <c r="S58" s="1" t="str">
        <f>CONCATENATE(A58,"_",B58,B59)</f>
        <v>WX3_HL1HL2</v>
      </c>
    </row>
    <row r="59" spans="1:19" ht="16">
      <c r="A59" s="5" t="s">
        <v>190</v>
      </c>
      <c r="B59" s="5" t="s">
        <v>193</v>
      </c>
      <c r="C59" s="5">
        <f t="shared" si="25"/>
        <v>192</v>
      </c>
      <c r="D59" s="5">
        <v>556.79999999999995</v>
      </c>
      <c r="E59" s="5">
        <v>375.6</v>
      </c>
      <c r="F59" s="5">
        <v>0.247</v>
      </c>
      <c r="G59" s="5">
        <v>0.183</v>
      </c>
      <c r="H59" s="5">
        <v>245.7</v>
      </c>
      <c r="I59" s="5" t="s">
        <v>33</v>
      </c>
      <c r="J59" s="5" t="s">
        <v>31</v>
      </c>
      <c r="K59" s="5">
        <v>5</v>
      </c>
      <c r="L59" s="5">
        <v>2</v>
      </c>
      <c r="M59" s="5">
        <v>200</v>
      </c>
      <c r="N59" s="3">
        <f t="shared" si="0"/>
        <v>556.553</v>
      </c>
      <c r="O59" s="3">
        <f t="shared" si="0"/>
        <v>375.41700000000003</v>
      </c>
      <c r="P59" s="3">
        <f t="shared" si="1"/>
        <v>13.913824999999999</v>
      </c>
    </row>
    <row r="60" spans="1:19" ht="16">
      <c r="A60" s="5" t="s">
        <v>190</v>
      </c>
      <c r="B60" s="5" t="s">
        <v>197</v>
      </c>
      <c r="C60" s="5">
        <f t="shared" si="25"/>
        <v>192</v>
      </c>
      <c r="D60" s="5">
        <v>547.4</v>
      </c>
      <c r="E60" s="5">
        <v>382.7</v>
      </c>
      <c r="F60" s="5">
        <v>0.247</v>
      </c>
      <c r="G60" s="5">
        <v>0.183</v>
      </c>
      <c r="H60" s="5">
        <v>245.7</v>
      </c>
      <c r="I60" s="5" t="s">
        <v>33</v>
      </c>
      <c r="J60" s="5" t="s">
        <v>31</v>
      </c>
      <c r="K60" s="5">
        <v>5</v>
      </c>
      <c r="L60" s="5">
        <v>2</v>
      </c>
      <c r="M60" s="5">
        <v>200</v>
      </c>
      <c r="N60" s="3">
        <f t="shared" si="0"/>
        <v>547.15300000000002</v>
      </c>
      <c r="O60" s="3">
        <f t="shared" si="0"/>
        <v>382.517</v>
      </c>
      <c r="P60" s="3">
        <f t="shared" si="1"/>
        <v>13.678825000000002</v>
      </c>
      <c r="Q60" s="1">
        <f>AVERAGE(P60:P61)</f>
        <v>13.698825000000003</v>
      </c>
      <c r="R60" s="1">
        <f>STDEV(P60:P61)</f>
        <v>2.8284271247462554E-2</v>
      </c>
      <c r="S60" s="1" t="str">
        <f>CONCATENATE(A60,"_",B60,B61)</f>
        <v>WX3_LH1LH2</v>
      </c>
    </row>
    <row r="61" spans="1:19" ht="16">
      <c r="A61" s="5" t="s">
        <v>190</v>
      </c>
      <c r="B61" s="5" t="s">
        <v>198</v>
      </c>
      <c r="C61" s="5">
        <f t="shared" si="25"/>
        <v>192</v>
      </c>
      <c r="D61" s="5">
        <v>549</v>
      </c>
      <c r="E61" s="5">
        <v>386.9</v>
      </c>
      <c r="F61" s="5">
        <v>0.247</v>
      </c>
      <c r="G61" s="5">
        <v>0.183</v>
      </c>
      <c r="H61" s="5">
        <v>245.7</v>
      </c>
      <c r="I61" s="5" t="s">
        <v>33</v>
      </c>
      <c r="J61" s="5" t="s">
        <v>31</v>
      </c>
      <c r="K61" s="5">
        <v>5</v>
      </c>
      <c r="L61" s="5">
        <v>2</v>
      </c>
      <c r="M61" s="5">
        <v>200</v>
      </c>
      <c r="N61" s="3">
        <f t="shared" si="0"/>
        <v>548.75300000000004</v>
      </c>
      <c r="O61" s="3">
        <f t="shared" si="0"/>
        <v>386.71699999999998</v>
      </c>
      <c r="P61" s="3">
        <f t="shared" si="1"/>
        <v>13.718825000000002</v>
      </c>
    </row>
    <row r="62" spans="1:19" ht="16">
      <c r="A62" s="5" t="s">
        <v>190</v>
      </c>
      <c r="B62" s="5" t="s">
        <v>194</v>
      </c>
      <c r="C62" s="5">
        <f t="shared" si="25"/>
        <v>192</v>
      </c>
      <c r="D62" s="5">
        <v>602.6</v>
      </c>
      <c r="E62" s="5">
        <v>386.4</v>
      </c>
      <c r="F62" s="5">
        <v>0.247</v>
      </c>
      <c r="G62" s="5">
        <v>0.183</v>
      </c>
      <c r="H62" s="5">
        <v>245.7</v>
      </c>
      <c r="I62" s="5" t="s">
        <v>33</v>
      </c>
      <c r="J62" s="5" t="s">
        <v>31</v>
      </c>
      <c r="K62" s="5">
        <v>5</v>
      </c>
      <c r="L62" s="5">
        <v>2</v>
      </c>
      <c r="M62" s="5">
        <v>200</v>
      </c>
      <c r="N62" s="3">
        <f t="shared" si="0"/>
        <v>602.35300000000007</v>
      </c>
      <c r="O62" s="3">
        <f t="shared" si="0"/>
        <v>386.21699999999998</v>
      </c>
      <c r="P62" s="3">
        <f t="shared" si="1"/>
        <v>15.058825000000002</v>
      </c>
      <c r="Q62" s="1">
        <f>AVERAGE(P62:P63)</f>
        <v>15.588825000000002</v>
      </c>
      <c r="R62" s="1">
        <f>STDEV(P62:P63)</f>
        <v>0.7495331880577395</v>
      </c>
      <c r="S62" s="1" t="str">
        <f>CONCATENATE(A62,"_",B62,B63)</f>
        <v>WX3_LL1LL2</v>
      </c>
    </row>
    <row r="63" spans="1:19" ht="16">
      <c r="A63" s="5" t="s">
        <v>190</v>
      </c>
      <c r="B63" s="5" t="s">
        <v>192</v>
      </c>
      <c r="C63" s="5">
        <f t="shared" si="25"/>
        <v>192</v>
      </c>
      <c r="D63" s="5">
        <v>645</v>
      </c>
      <c r="E63" s="5">
        <v>433</v>
      </c>
      <c r="F63" s="5">
        <v>0.247</v>
      </c>
      <c r="G63" s="5">
        <v>0.183</v>
      </c>
      <c r="H63" s="5">
        <v>245.7</v>
      </c>
      <c r="I63" s="5" t="s">
        <v>34</v>
      </c>
      <c r="J63" s="5" t="s">
        <v>32</v>
      </c>
      <c r="K63" s="5">
        <v>5</v>
      </c>
      <c r="L63" s="5">
        <v>2</v>
      </c>
      <c r="M63" s="5">
        <v>200</v>
      </c>
      <c r="N63" s="3">
        <f t="shared" si="0"/>
        <v>644.75300000000004</v>
      </c>
      <c r="O63" s="3">
        <f t="shared" si="0"/>
        <v>432.81700000000001</v>
      </c>
      <c r="P63" s="3">
        <f t="shared" si="1"/>
        <v>16.118825000000001</v>
      </c>
    </row>
    <row r="64" spans="1:19" ht="16">
      <c r="A64" s="5" t="s">
        <v>104</v>
      </c>
      <c r="B64" s="5" t="s">
        <v>106</v>
      </c>
      <c r="C64" s="5">
        <v>120</v>
      </c>
      <c r="D64" s="5">
        <v>487.1</v>
      </c>
      <c r="E64" s="5">
        <v>331</v>
      </c>
      <c r="F64" s="5">
        <v>0.14099999999999999</v>
      </c>
      <c r="G64" s="5">
        <v>3.7999999999999999E-2</v>
      </c>
      <c r="H64" s="5">
        <v>224</v>
      </c>
      <c r="I64" s="5" t="s">
        <v>160</v>
      </c>
      <c r="J64" s="5" t="s">
        <v>87</v>
      </c>
      <c r="K64" s="5">
        <v>5</v>
      </c>
      <c r="L64" s="5">
        <v>2</v>
      </c>
      <c r="M64" s="5">
        <v>100</v>
      </c>
      <c r="N64" s="3">
        <f t="shared" si="0"/>
        <v>486.959</v>
      </c>
      <c r="O64" s="3">
        <f t="shared" si="0"/>
        <v>330.96199999999999</v>
      </c>
      <c r="P64" s="3">
        <f t="shared" si="1"/>
        <v>24.347950000000001</v>
      </c>
      <c r="Q64" s="1">
        <f>AVERAGE(P64:P65)</f>
        <v>27.097950000000001</v>
      </c>
      <c r="R64" s="1">
        <f>STDEV(P64:P65)</f>
        <v>3.8890872965260113</v>
      </c>
      <c r="S64" s="1" t="str">
        <f>CONCATENATE(A64,"_",B64,B65)</f>
        <v>WX4_Q1Q2</v>
      </c>
    </row>
    <row r="65" spans="1:19" ht="16">
      <c r="A65" s="5" t="s">
        <v>103</v>
      </c>
      <c r="B65" s="5" t="s">
        <v>125</v>
      </c>
      <c r="C65" s="5">
        <v>120</v>
      </c>
      <c r="D65" s="5">
        <v>597.1</v>
      </c>
      <c r="E65" s="5">
        <v>382.9</v>
      </c>
      <c r="F65" s="5">
        <v>0.14099999999999999</v>
      </c>
      <c r="G65" s="5">
        <v>3.7999999999999999E-2</v>
      </c>
      <c r="H65" s="5">
        <v>224</v>
      </c>
      <c r="I65" s="5" t="s">
        <v>160</v>
      </c>
      <c r="J65" s="5" t="s">
        <v>87</v>
      </c>
      <c r="K65" s="5">
        <v>5</v>
      </c>
      <c r="L65" s="5">
        <v>2</v>
      </c>
      <c r="M65" s="5">
        <v>100</v>
      </c>
      <c r="N65" s="3">
        <f>D65-F65</f>
        <v>596.95900000000006</v>
      </c>
      <c r="O65" s="3">
        <f>E65-G65</f>
        <v>382.86199999999997</v>
      </c>
      <c r="P65" s="3">
        <f>N65*K65/M65</f>
        <v>29.847950000000001</v>
      </c>
    </row>
    <row r="66" spans="1:19" ht="16">
      <c r="A66" s="5" t="s">
        <v>103</v>
      </c>
      <c r="B66" s="5" t="s">
        <v>127</v>
      </c>
      <c r="C66" s="5">
        <v>120</v>
      </c>
      <c r="D66" s="5">
        <v>343.6</v>
      </c>
      <c r="E66" s="5">
        <v>230.6</v>
      </c>
      <c r="F66" s="5">
        <v>0.14099999999999999</v>
      </c>
      <c r="G66" s="5">
        <v>3.7999999999999999E-2</v>
      </c>
      <c r="H66" s="5">
        <v>224</v>
      </c>
      <c r="I66" s="5" t="s">
        <v>160</v>
      </c>
      <c r="J66" s="5" t="s">
        <v>87</v>
      </c>
      <c r="K66" s="5">
        <v>5</v>
      </c>
      <c r="L66" s="5">
        <v>2</v>
      </c>
      <c r="M66" s="5">
        <v>100</v>
      </c>
      <c r="N66" s="3">
        <f t="shared" ref="N66:O116" si="26">D66-F66</f>
        <v>343.459</v>
      </c>
      <c r="O66" s="3">
        <f t="shared" si="26"/>
        <v>230.56199999999998</v>
      </c>
      <c r="P66" s="3">
        <f t="shared" ref="P66:P116" si="27">N66*K66/M66</f>
        <v>17.17295</v>
      </c>
      <c r="Q66" s="1">
        <f>AVERAGE(P66:P67)</f>
        <v>18.707949999999997</v>
      </c>
      <c r="R66" s="1">
        <f>STDEV(P66:P67)</f>
        <v>2.1708178182426985</v>
      </c>
      <c r="S66" s="1" t="str">
        <f>CONCATENATE(A66,"_",B66,B67)</f>
        <v>WX4_Q3Q4</v>
      </c>
    </row>
    <row r="67" spans="1:19" ht="16">
      <c r="A67" s="5" t="s">
        <v>103</v>
      </c>
      <c r="B67" s="5" t="s">
        <v>115</v>
      </c>
      <c r="C67" s="5">
        <v>120</v>
      </c>
      <c r="D67" s="5">
        <v>405</v>
      </c>
      <c r="E67" s="5">
        <v>272.8</v>
      </c>
      <c r="F67" s="5">
        <v>0.14099999999999999</v>
      </c>
      <c r="G67" s="5">
        <v>3.7999999999999999E-2</v>
      </c>
      <c r="H67" s="5">
        <v>224</v>
      </c>
      <c r="I67" s="5" t="s">
        <v>160</v>
      </c>
      <c r="J67" s="5" t="s">
        <v>87</v>
      </c>
      <c r="K67" s="5">
        <v>5</v>
      </c>
      <c r="L67" s="5">
        <v>2</v>
      </c>
      <c r="M67" s="5">
        <v>100</v>
      </c>
      <c r="N67" s="3">
        <f t="shared" si="26"/>
        <v>404.85899999999998</v>
      </c>
      <c r="O67" s="3">
        <f t="shared" si="26"/>
        <v>272.762</v>
      </c>
      <c r="P67" s="3">
        <f t="shared" si="27"/>
        <v>20.242949999999997</v>
      </c>
    </row>
    <row r="68" spans="1:19" ht="16">
      <c r="A68" s="5" t="s">
        <v>104</v>
      </c>
      <c r="B68" s="5" t="s">
        <v>105</v>
      </c>
      <c r="C68" s="5">
        <v>120</v>
      </c>
      <c r="D68" s="5">
        <v>575.29999999999995</v>
      </c>
      <c r="E68" s="5">
        <v>388.9</v>
      </c>
      <c r="F68" s="5">
        <v>0.14099999999999999</v>
      </c>
      <c r="G68" s="5">
        <v>3.7999999999999999E-2</v>
      </c>
      <c r="H68" s="5">
        <v>224</v>
      </c>
      <c r="I68" s="5" t="s">
        <v>160</v>
      </c>
      <c r="J68" s="5" t="s">
        <v>87</v>
      </c>
      <c r="K68" s="5">
        <v>5</v>
      </c>
      <c r="L68" s="5">
        <v>2</v>
      </c>
      <c r="M68" s="5">
        <v>100</v>
      </c>
      <c r="N68" s="3">
        <f t="shared" si="26"/>
        <v>575.15899999999999</v>
      </c>
      <c r="O68" s="3">
        <f t="shared" si="26"/>
        <v>388.86199999999997</v>
      </c>
      <c r="P68" s="3">
        <f t="shared" si="27"/>
        <v>28.757950000000001</v>
      </c>
      <c r="Q68" s="1">
        <f>AVERAGE(P68:P69)</f>
        <v>26.702950000000001</v>
      </c>
      <c r="R68" s="1">
        <f>STDEV(P68:P69)</f>
        <v>2.9062088706767097</v>
      </c>
      <c r="S68" s="1" t="str">
        <f>CONCATENATE(A68,"_",B68,B69)</f>
        <v>WX4_R1R2</v>
      </c>
    </row>
    <row r="69" spans="1:19" ht="16">
      <c r="A69" s="5" t="s">
        <v>103</v>
      </c>
      <c r="B69" s="5" t="s">
        <v>114</v>
      </c>
      <c r="C69" s="5">
        <v>120</v>
      </c>
      <c r="D69" s="5">
        <v>493.1</v>
      </c>
      <c r="E69" s="5">
        <v>323.60000000000002</v>
      </c>
      <c r="F69" s="5">
        <v>0.14099999999999999</v>
      </c>
      <c r="G69" s="5">
        <v>3.7999999999999999E-2</v>
      </c>
      <c r="H69" s="5">
        <v>224</v>
      </c>
      <c r="I69" s="5" t="s">
        <v>160</v>
      </c>
      <c r="J69" s="5" t="s">
        <v>87</v>
      </c>
      <c r="K69" s="5">
        <v>5</v>
      </c>
      <c r="L69" s="5">
        <v>2</v>
      </c>
      <c r="M69" s="5">
        <v>100</v>
      </c>
      <c r="N69" s="3">
        <f t="shared" si="26"/>
        <v>492.959</v>
      </c>
      <c r="O69" s="3">
        <f t="shared" si="26"/>
        <v>323.56200000000001</v>
      </c>
      <c r="P69" s="3">
        <f t="shared" si="27"/>
        <v>24.647950000000002</v>
      </c>
    </row>
    <row r="70" spans="1:19" ht="16">
      <c r="A70" s="5" t="s">
        <v>103</v>
      </c>
      <c r="B70" s="5" t="s">
        <v>116</v>
      </c>
      <c r="C70" s="5">
        <v>120</v>
      </c>
      <c r="D70" s="5">
        <v>384.6</v>
      </c>
      <c r="E70" s="5">
        <v>259.3</v>
      </c>
      <c r="F70" s="5">
        <v>0.14099999999999999</v>
      </c>
      <c r="G70" s="5">
        <v>3.7999999999999999E-2</v>
      </c>
      <c r="H70" s="5">
        <v>224</v>
      </c>
      <c r="I70" s="5" t="s">
        <v>160</v>
      </c>
      <c r="J70" s="5" t="s">
        <v>87</v>
      </c>
      <c r="K70" s="5">
        <v>5</v>
      </c>
      <c r="L70" s="5">
        <v>2</v>
      </c>
      <c r="M70" s="5">
        <v>100</v>
      </c>
      <c r="N70" s="3">
        <f t="shared" si="26"/>
        <v>384.459</v>
      </c>
      <c r="O70" s="3">
        <f t="shared" si="26"/>
        <v>259.262</v>
      </c>
      <c r="P70" s="3">
        <f t="shared" si="27"/>
        <v>19.222950000000001</v>
      </c>
      <c r="Q70" s="1">
        <f>AVERAGE(P70:P71)</f>
        <v>17.775449999999999</v>
      </c>
      <c r="R70" s="1">
        <f>STDEV(P70:P71)</f>
        <v>2.0470741315350574</v>
      </c>
      <c r="S70" s="1" t="str">
        <f>CONCATENATE(A70,"_",B70,B71)</f>
        <v>WX4_R3R4</v>
      </c>
    </row>
    <row r="71" spans="1:19" ht="16">
      <c r="A71" s="5" t="s">
        <v>103</v>
      </c>
      <c r="B71" s="5" t="s">
        <v>110</v>
      </c>
      <c r="C71" s="5">
        <v>120</v>
      </c>
      <c r="D71" s="5">
        <v>326.7</v>
      </c>
      <c r="E71" s="5">
        <v>216.6</v>
      </c>
      <c r="F71" s="5">
        <v>0.14099999999999999</v>
      </c>
      <c r="G71" s="5">
        <v>3.7999999999999999E-2</v>
      </c>
      <c r="H71" s="5">
        <v>224</v>
      </c>
      <c r="I71" s="5" t="s">
        <v>160</v>
      </c>
      <c r="J71" s="5" t="s">
        <v>87</v>
      </c>
      <c r="K71" s="5">
        <v>5</v>
      </c>
      <c r="L71" s="5">
        <v>2</v>
      </c>
      <c r="M71" s="5">
        <v>100</v>
      </c>
      <c r="N71" s="3">
        <f t="shared" si="26"/>
        <v>326.55899999999997</v>
      </c>
      <c r="O71" s="3">
        <f t="shared" si="26"/>
        <v>216.56199999999998</v>
      </c>
      <c r="P71" s="3">
        <f t="shared" si="27"/>
        <v>16.327949999999998</v>
      </c>
    </row>
    <row r="72" spans="1:19" ht="16">
      <c r="A72" s="5" t="s">
        <v>103</v>
      </c>
      <c r="B72" s="5" t="s">
        <v>111</v>
      </c>
      <c r="C72" s="5">
        <v>120</v>
      </c>
      <c r="D72" s="5">
        <v>591.9</v>
      </c>
      <c r="E72" s="5">
        <v>397.3</v>
      </c>
      <c r="F72" s="5">
        <v>0.14099999999999999</v>
      </c>
      <c r="G72" s="5">
        <v>3.7999999999999999E-2</v>
      </c>
      <c r="H72" s="5">
        <v>224</v>
      </c>
      <c r="I72" s="5" t="s">
        <v>160</v>
      </c>
      <c r="J72" s="5" t="s">
        <v>87</v>
      </c>
      <c r="K72" s="5">
        <v>5</v>
      </c>
      <c r="L72" s="5">
        <v>2</v>
      </c>
      <c r="M72" s="5">
        <v>100</v>
      </c>
      <c r="N72" s="3">
        <f t="shared" si="26"/>
        <v>591.75900000000001</v>
      </c>
      <c r="O72" s="3">
        <f t="shared" si="26"/>
        <v>397.262</v>
      </c>
      <c r="P72" s="3">
        <f t="shared" si="27"/>
        <v>29.587949999999999</v>
      </c>
      <c r="Q72" s="1">
        <f>AVERAGE(P72:P73)</f>
        <v>31.600449999999999</v>
      </c>
      <c r="R72" s="1">
        <f>STDEV(P72:P73)</f>
        <v>2.8461047942758526</v>
      </c>
      <c r="S72" s="1" t="str">
        <f>CONCATENATE(A72,"_",B72,B73)</f>
        <v>WX4_S1S2</v>
      </c>
    </row>
    <row r="73" spans="1:19" ht="16">
      <c r="A73" s="5" t="s">
        <v>103</v>
      </c>
      <c r="B73" s="5" t="s">
        <v>108</v>
      </c>
      <c r="C73" s="5">
        <v>120</v>
      </c>
      <c r="D73" s="5">
        <v>672.4</v>
      </c>
      <c r="E73" s="5">
        <v>463.2</v>
      </c>
      <c r="F73" s="5">
        <v>0.14099999999999999</v>
      </c>
      <c r="G73" s="5">
        <v>3.7999999999999999E-2</v>
      </c>
      <c r="H73" s="5">
        <v>224</v>
      </c>
      <c r="I73" s="5" t="s">
        <v>160</v>
      </c>
      <c r="J73" s="5" t="s">
        <v>87</v>
      </c>
      <c r="K73" s="5">
        <v>5</v>
      </c>
      <c r="L73" s="5">
        <v>2</v>
      </c>
      <c r="M73" s="5">
        <v>100</v>
      </c>
      <c r="N73" s="3">
        <f t="shared" si="26"/>
        <v>672.25900000000001</v>
      </c>
      <c r="O73" s="3">
        <f t="shared" si="26"/>
        <v>463.16199999999998</v>
      </c>
      <c r="P73" s="3">
        <f t="shared" si="27"/>
        <v>33.612949999999998</v>
      </c>
    </row>
    <row r="74" spans="1:19" ht="16">
      <c r="A74" s="5" t="s">
        <v>103</v>
      </c>
      <c r="B74" s="5" t="s">
        <v>112</v>
      </c>
      <c r="C74" s="5">
        <v>120</v>
      </c>
      <c r="D74" s="5">
        <v>440.7</v>
      </c>
      <c r="E74" s="5">
        <v>291.60000000000002</v>
      </c>
      <c r="F74" s="5">
        <v>0.14099999999999999</v>
      </c>
      <c r="G74" s="5">
        <v>3.7999999999999999E-2</v>
      </c>
      <c r="H74" s="5">
        <v>224</v>
      </c>
      <c r="I74" s="5" t="s">
        <v>160</v>
      </c>
      <c r="J74" s="5" t="s">
        <v>87</v>
      </c>
      <c r="K74" s="5">
        <v>5</v>
      </c>
      <c r="L74" s="5">
        <v>2</v>
      </c>
      <c r="M74" s="5">
        <v>100</v>
      </c>
      <c r="N74" s="3">
        <f t="shared" si="26"/>
        <v>440.55899999999997</v>
      </c>
      <c r="O74" s="3">
        <f t="shared" si="26"/>
        <v>291.56200000000001</v>
      </c>
      <c r="P74" s="3">
        <f t="shared" si="27"/>
        <v>22.027950000000001</v>
      </c>
      <c r="Q74" s="1">
        <f>AVERAGE(P74:P75)</f>
        <v>19.835450000000002</v>
      </c>
      <c r="R74" s="1">
        <f>STDEV(P74:P75)</f>
        <v>3.1006632355029979</v>
      </c>
      <c r="S74" s="1" t="str">
        <f>CONCATENATE(A74,"_",B74,B75)</f>
        <v>WX4_S3S4</v>
      </c>
    </row>
    <row r="75" spans="1:19" ht="16">
      <c r="A75" s="5" t="s">
        <v>103</v>
      </c>
      <c r="B75" s="5" t="s">
        <v>113</v>
      </c>
      <c r="C75" s="5">
        <v>120</v>
      </c>
      <c r="D75" s="5">
        <v>353</v>
      </c>
      <c r="E75" s="5">
        <v>240.5</v>
      </c>
      <c r="F75" s="5">
        <v>0.14099999999999999</v>
      </c>
      <c r="G75" s="5">
        <v>3.7999999999999999E-2</v>
      </c>
      <c r="H75" s="5">
        <v>224</v>
      </c>
      <c r="I75" s="5" t="s">
        <v>160</v>
      </c>
      <c r="J75" s="5" t="s">
        <v>87</v>
      </c>
      <c r="K75" s="5">
        <v>5</v>
      </c>
      <c r="L75" s="5">
        <v>2</v>
      </c>
      <c r="M75" s="5">
        <v>100</v>
      </c>
      <c r="N75" s="3">
        <f t="shared" si="26"/>
        <v>352.85899999999998</v>
      </c>
      <c r="O75" s="3">
        <f t="shared" si="26"/>
        <v>240.46199999999999</v>
      </c>
      <c r="P75" s="3">
        <f t="shared" si="27"/>
        <v>17.642949999999999</v>
      </c>
    </row>
    <row r="76" spans="1:19" ht="16">
      <c r="A76" s="5" t="s">
        <v>103</v>
      </c>
      <c r="B76" s="5" t="s">
        <v>128</v>
      </c>
      <c r="C76" s="5">
        <v>120</v>
      </c>
      <c r="D76" s="5">
        <v>585.79999999999995</v>
      </c>
      <c r="E76" s="5">
        <v>408.8</v>
      </c>
      <c r="F76" s="5">
        <v>0.14099999999999999</v>
      </c>
      <c r="G76" s="5">
        <v>3.7999999999999999E-2</v>
      </c>
      <c r="H76" s="5">
        <v>224</v>
      </c>
      <c r="I76" s="5" t="s">
        <v>160</v>
      </c>
      <c r="J76" s="5" t="s">
        <v>87</v>
      </c>
      <c r="K76" s="5">
        <v>5</v>
      </c>
      <c r="L76" s="5">
        <v>2</v>
      </c>
      <c r="M76" s="5">
        <v>100</v>
      </c>
      <c r="N76" s="3">
        <f t="shared" si="26"/>
        <v>585.65899999999999</v>
      </c>
      <c r="O76" s="3">
        <f t="shared" si="26"/>
        <v>408.762</v>
      </c>
      <c r="P76" s="3">
        <f t="shared" si="27"/>
        <v>29.28295</v>
      </c>
      <c r="Q76" s="1">
        <f>AVERAGE(P76:P77)</f>
        <v>26.57545</v>
      </c>
      <c r="R76" s="1">
        <f>STDEV(P76:P77)</f>
        <v>3.8289832201251475</v>
      </c>
      <c r="S76" s="1" t="str">
        <f>CONCATENATE(A76,"_",B76,B77)</f>
        <v>WX4_T1T2</v>
      </c>
    </row>
    <row r="77" spans="1:19" ht="16">
      <c r="A77" s="5" t="s">
        <v>103</v>
      </c>
      <c r="B77" s="5" t="s">
        <v>122</v>
      </c>
      <c r="C77" s="5">
        <v>120</v>
      </c>
      <c r="D77" s="5">
        <v>477.5</v>
      </c>
      <c r="E77" s="5">
        <v>327</v>
      </c>
      <c r="F77" s="5">
        <v>0.14099999999999999</v>
      </c>
      <c r="G77" s="5">
        <v>3.7999999999999999E-2</v>
      </c>
      <c r="H77" s="5">
        <v>224</v>
      </c>
      <c r="I77" s="5" t="s">
        <v>160</v>
      </c>
      <c r="J77" s="5" t="s">
        <v>87</v>
      </c>
      <c r="K77" s="5">
        <v>5</v>
      </c>
      <c r="L77" s="5">
        <v>2</v>
      </c>
      <c r="M77" s="5">
        <v>100</v>
      </c>
      <c r="N77" s="3">
        <f t="shared" si="26"/>
        <v>477.35899999999998</v>
      </c>
      <c r="O77" s="3">
        <f t="shared" si="26"/>
        <v>326.96199999999999</v>
      </c>
      <c r="P77" s="3">
        <f t="shared" si="27"/>
        <v>23.86795</v>
      </c>
    </row>
    <row r="78" spans="1:19" ht="16">
      <c r="A78" s="5" t="s">
        <v>103</v>
      </c>
      <c r="B78" s="5" t="s">
        <v>121</v>
      </c>
      <c r="C78" s="5">
        <v>120</v>
      </c>
      <c r="D78" s="5">
        <v>442.1</v>
      </c>
      <c r="E78" s="5">
        <v>291</v>
      </c>
      <c r="F78" s="5">
        <v>0.14099999999999999</v>
      </c>
      <c r="G78" s="5">
        <v>3.7999999999999999E-2</v>
      </c>
      <c r="H78" s="5">
        <v>224</v>
      </c>
      <c r="I78" s="5" t="s">
        <v>160</v>
      </c>
      <c r="J78" s="5" t="s">
        <v>87</v>
      </c>
      <c r="K78" s="5">
        <v>5</v>
      </c>
      <c r="L78" s="5">
        <v>2</v>
      </c>
      <c r="M78" s="5">
        <v>100</v>
      </c>
      <c r="N78" s="3">
        <f t="shared" si="26"/>
        <v>441.959</v>
      </c>
      <c r="O78" s="3">
        <f t="shared" si="26"/>
        <v>290.96199999999999</v>
      </c>
      <c r="P78" s="3">
        <f t="shared" si="27"/>
        <v>22.097950000000001</v>
      </c>
      <c r="Q78" s="1">
        <f>AVERAGE(P78:P79)</f>
        <v>20.800449999999998</v>
      </c>
      <c r="R78" s="1">
        <f>STDEV(P78:P79)</f>
        <v>1.8349420971790924</v>
      </c>
      <c r="S78" s="1" t="str">
        <f>CONCATENATE(A78,"_",B78,B79)</f>
        <v>WX4_T3T4</v>
      </c>
    </row>
    <row r="79" spans="1:19" ht="16">
      <c r="A79" s="5" t="s">
        <v>103</v>
      </c>
      <c r="B79" s="5" t="s">
        <v>109</v>
      </c>
      <c r="C79" s="5">
        <v>120</v>
      </c>
      <c r="D79" s="5">
        <v>390.2</v>
      </c>
      <c r="E79" s="5">
        <v>259.89999999999998</v>
      </c>
      <c r="F79" s="5">
        <v>0.14099999999999999</v>
      </c>
      <c r="G79" s="5">
        <v>3.7999999999999999E-2</v>
      </c>
      <c r="H79" s="5">
        <v>224</v>
      </c>
      <c r="I79" s="5" t="s">
        <v>160</v>
      </c>
      <c r="J79" s="5" t="s">
        <v>87</v>
      </c>
      <c r="K79" s="5">
        <v>5</v>
      </c>
      <c r="L79" s="5">
        <v>2</v>
      </c>
      <c r="M79" s="5">
        <v>100</v>
      </c>
      <c r="N79" s="3">
        <f t="shared" si="26"/>
        <v>390.05899999999997</v>
      </c>
      <c r="O79" s="3">
        <f t="shared" si="26"/>
        <v>259.86199999999997</v>
      </c>
      <c r="P79" s="3">
        <f t="shared" si="27"/>
        <v>19.502949999999998</v>
      </c>
    </row>
    <row r="80" spans="1:19" ht="16">
      <c r="A80" s="5" t="s">
        <v>103</v>
      </c>
      <c r="B80" s="5" t="s">
        <v>124</v>
      </c>
      <c r="C80" s="5">
        <v>120</v>
      </c>
      <c r="D80" s="5">
        <v>713.9</v>
      </c>
      <c r="E80" s="5">
        <v>501.1</v>
      </c>
      <c r="F80" s="5">
        <v>0.14099999999999999</v>
      </c>
      <c r="G80" s="5">
        <v>3.7999999999999999E-2</v>
      </c>
      <c r="H80" s="5">
        <v>224</v>
      </c>
      <c r="I80" s="5" t="s">
        <v>160</v>
      </c>
      <c r="J80" s="5" t="s">
        <v>87</v>
      </c>
      <c r="K80" s="5">
        <v>5</v>
      </c>
      <c r="L80" s="5">
        <v>2</v>
      </c>
      <c r="M80" s="5">
        <v>100</v>
      </c>
      <c r="N80" s="3">
        <f t="shared" si="26"/>
        <v>713.75900000000001</v>
      </c>
      <c r="O80" s="3">
        <f t="shared" si="26"/>
        <v>501.06200000000001</v>
      </c>
      <c r="P80" s="3">
        <f t="shared" si="27"/>
        <v>35.687950000000001</v>
      </c>
      <c r="Q80" s="1">
        <f>AVERAGE(P80:P81)</f>
        <v>36.142949999999999</v>
      </c>
      <c r="R80" s="1">
        <f>STDEV(P80:P81)</f>
        <v>0.6434671708797558</v>
      </c>
      <c r="S80" s="1" t="str">
        <f>CONCATENATE(A80,"_",B80,B81)</f>
        <v>WX4_V1V2</v>
      </c>
    </row>
    <row r="81" spans="1:19" ht="16">
      <c r="A81" s="5" t="s">
        <v>103</v>
      </c>
      <c r="B81" s="5" t="s">
        <v>107</v>
      </c>
      <c r="C81" s="5">
        <v>120</v>
      </c>
      <c r="D81" s="5">
        <v>732.1</v>
      </c>
      <c r="E81" s="5">
        <v>491.1</v>
      </c>
      <c r="F81" s="5">
        <v>0.14099999999999999</v>
      </c>
      <c r="G81" s="5">
        <v>3.7999999999999999E-2</v>
      </c>
      <c r="H81" s="5">
        <v>224</v>
      </c>
      <c r="I81" s="5" t="s">
        <v>160</v>
      </c>
      <c r="J81" s="5" t="s">
        <v>87</v>
      </c>
      <c r="K81" s="5">
        <v>5</v>
      </c>
      <c r="L81" s="5">
        <v>2</v>
      </c>
      <c r="M81" s="5">
        <v>100</v>
      </c>
      <c r="N81" s="3">
        <f t="shared" si="26"/>
        <v>731.95900000000006</v>
      </c>
      <c r="O81" s="3">
        <f t="shared" si="26"/>
        <v>491.06200000000001</v>
      </c>
      <c r="P81" s="3">
        <f t="shared" si="27"/>
        <v>36.597949999999997</v>
      </c>
    </row>
    <row r="82" spans="1:19" ht="16">
      <c r="A82" s="5" t="s">
        <v>103</v>
      </c>
      <c r="B82" s="5" t="s">
        <v>126</v>
      </c>
      <c r="C82" s="5">
        <v>120</v>
      </c>
      <c r="D82" s="5">
        <v>387.6</v>
      </c>
      <c r="E82" s="5">
        <v>230.6</v>
      </c>
      <c r="F82" s="5">
        <v>0.14099999999999999</v>
      </c>
      <c r="G82" s="5">
        <v>3.7999999999999999E-2</v>
      </c>
      <c r="H82" s="5">
        <v>224</v>
      </c>
      <c r="I82" s="5" t="s">
        <v>160</v>
      </c>
      <c r="J82" s="5" t="s">
        <v>87</v>
      </c>
      <c r="K82" s="5">
        <v>5</v>
      </c>
      <c r="L82" s="5">
        <v>2</v>
      </c>
      <c r="M82" s="5">
        <v>100</v>
      </c>
      <c r="N82" s="3">
        <f t="shared" si="26"/>
        <v>387.459</v>
      </c>
      <c r="O82" s="3">
        <f t="shared" si="26"/>
        <v>230.56199999999998</v>
      </c>
      <c r="P82" s="3">
        <f t="shared" si="27"/>
        <v>19.372949999999999</v>
      </c>
      <c r="Q82" s="1">
        <f>AVERAGE(P82:P83)</f>
        <v>20.507950000000001</v>
      </c>
      <c r="R82" s="1">
        <f>STDEV(P82:P83)</f>
        <v>1.6051323932934625</v>
      </c>
      <c r="S82" s="1" t="str">
        <f>CONCATENATE(A82,"_",B82,B83)</f>
        <v>WX4_V3V4</v>
      </c>
    </row>
    <row r="83" spans="1:19" ht="16">
      <c r="A83" s="5" t="s">
        <v>103</v>
      </c>
      <c r="B83" s="5" t="s">
        <v>123</v>
      </c>
      <c r="C83" s="5">
        <v>120</v>
      </c>
      <c r="D83" s="5">
        <v>433</v>
      </c>
      <c r="E83" s="5">
        <v>300.10000000000002</v>
      </c>
      <c r="F83" s="5">
        <v>0.14099999999999999</v>
      </c>
      <c r="G83" s="5">
        <v>3.7999999999999999E-2</v>
      </c>
      <c r="H83" s="5">
        <v>224</v>
      </c>
      <c r="I83" s="5" t="s">
        <v>160</v>
      </c>
      <c r="J83" s="5" t="s">
        <v>87</v>
      </c>
      <c r="K83" s="5">
        <v>5</v>
      </c>
      <c r="L83" s="5">
        <v>2</v>
      </c>
      <c r="M83" s="5">
        <v>100</v>
      </c>
      <c r="N83" s="3">
        <f t="shared" si="26"/>
        <v>432.85899999999998</v>
      </c>
      <c r="O83" s="3">
        <f t="shared" si="26"/>
        <v>300.06200000000001</v>
      </c>
      <c r="P83" s="3">
        <f t="shared" si="27"/>
        <v>21.642949999999999</v>
      </c>
    </row>
    <row r="84" spans="1:19" ht="16">
      <c r="A84" s="5" t="s">
        <v>92</v>
      </c>
      <c r="B84" s="5" t="s">
        <v>96</v>
      </c>
      <c r="C84" s="5">
        <v>120</v>
      </c>
      <c r="D84" s="5">
        <v>860.8</v>
      </c>
      <c r="E84" s="5">
        <v>526.5</v>
      </c>
      <c r="F84" s="5">
        <v>0.247</v>
      </c>
      <c r="G84" s="5">
        <v>0.183</v>
      </c>
      <c r="H84" s="5">
        <v>245.7</v>
      </c>
      <c r="I84" s="5" t="s">
        <v>33</v>
      </c>
      <c r="J84" s="5" t="s">
        <v>31</v>
      </c>
      <c r="K84" s="5">
        <v>5</v>
      </c>
      <c r="L84" s="5">
        <v>2</v>
      </c>
      <c r="M84" s="5">
        <v>50</v>
      </c>
      <c r="N84" s="3">
        <f t="shared" si="26"/>
        <v>860.553</v>
      </c>
      <c r="O84" s="3">
        <f t="shared" si="26"/>
        <v>526.31700000000001</v>
      </c>
      <c r="P84" s="3">
        <f t="shared" si="27"/>
        <v>86.055300000000003</v>
      </c>
      <c r="Q84" s="1">
        <f>AVERAGE(P84:P86)</f>
        <v>83.308633333333333</v>
      </c>
      <c r="R84" s="1">
        <f t="shared" ref="R84" si="28">STDEV(P84:P86)</f>
        <v>11.4302464248735</v>
      </c>
      <c r="S84" s="1" t="str">
        <f>CONCATENATE(A84,"_",B84,B85,B86)</f>
        <v>WX5_F1F2F3</v>
      </c>
    </row>
    <row r="85" spans="1:19" ht="16">
      <c r="A85" s="5" t="s">
        <v>91</v>
      </c>
      <c r="B85" s="5" t="s">
        <v>101</v>
      </c>
      <c r="C85" s="5">
        <v>120</v>
      </c>
      <c r="D85" s="5">
        <v>707.8</v>
      </c>
      <c r="E85" s="5">
        <v>431.7</v>
      </c>
      <c r="F85" s="5">
        <v>0.247</v>
      </c>
      <c r="G85" s="5">
        <v>0.183</v>
      </c>
      <c r="H85" s="5">
        <v>245.7</v>
      </c>
      <c r="I85" s="5" t="s">
        <v>33</v>
      </c>
      <c r="J85" s="5" t="s">
        <v>31</v>
      </c>
      <c r="K85" s="5">
        <v>5</v>
      </c>
      <c r="L85" s="5">
        <v>2</v>
      </c>
      <c r="M85" s="5">
        <v>50</v>
      </c>
      <c r="N85" s="3">
        <f t="shared" si="26"/>
        <v>707.553</v>
      </c>
      <c r="O85" s="3">
        <f t="shared" si="26"/>
        <v>431.517</v>
      </c>
      <c r="P85" s="3">
        <f t="shared" si="27"/>
        <v>70.755299999999991</v>
      </c>
    </row>
    <row r="86" spans="1:19" ht="16">
      <c r="A86" s="5" t="s">
        <v>91</v>
      </c>
      <c r="B86" s="5" t="s">
        <v>100</v>
      </c>
      <c r="C86" s="5">
        <v>120</v>
      </c>
      <c r="D86" s="5">
        <v>931.4</v>
      </c>
      <c r="E86" s="5">
        <v>565</v>
      </c>
      <c r="F86" s="5">
        <v>0.247</v>
      </c>
      <c r="G86" s="5">
        <v>0.183</v>
      </c>
      <c r="H86" s="5">
        <v>245.7</v>
      </c>
      <c r="I86" s="5" t="s">
        <v>33</v>
      </c>
      <c r="J86" s="5" t="s">
        <v>31</v>
      </c>
      <c r="K86" s="5">
        <v>5</v>
      </c>
      <c r="L86" s="5">
        <v>2</v>
      </c>
      <c r="M86" s="5">
        <v>50</v>
      </c>
      <c r="N86" s="3">
        <f t="shared" si="26"/>
        <v>931.15300000000002</v>
      </c>
      <c r="O86" s="3">
        <f t="shared" si="26"/>
        <v>564.81700000000001</v>
      </c>
      <c r="P86" s="3">
        <f t="shared" si="27"/>
        <v>93.115300000000005</v>
      </c>
    </row>
    <row r="87" spans="1:19" ht="16">
      <c r="A87" s="5" t="s">
        <v>92</v>
      </c>
      <c r="B87" s="5" t="s">
        <v>98</v>
      </c>
      <c r="C87" s="5">
        <v>120</v>
      </c>
      <c r="D87" s="5">
        <v>795.6</v>
      </c>
      <c r="E87" s="5">
        <v>486.3</v>
      </c>
      <c r="F87" s="5">
        <v>0.247</v>
      </c>
      <c r="G87" s="5">
        <v>0.183</v>
      </c>
      <c r="H87" s="5">
        <v>245.7</v>
      </c>
      <c r="I87" s="5" t="s">
        <v>33</v>
      </c>
      <c r="J87" s="5" t="s">
        <v>31</v>
      </c>
      <c r="K87" s="5">
        <v>5</v>
      </c>
      <c r="L87" s="5">
        <v>2</v>
      </c>
      <c r="M87" s="5">
        <v>50</v>
      </c>
      <c r="N87" s="3">
        <f t="shared" si="26"/>
        <v>795.35300000000007</v>
      </c>
      <c r="O87" s="3">
        <f t="shared" si="26"/>
        <v>486.11700000000002</v>
      </c>
      <c r="P87" s="3">
        <f t="shared" si="27"/>
        <v>79.535300000000007</v>
      </c>
      <c r="Q87" s="1">
        <f>AVERAGE(P87:P89)</f>
        <v>82.795300000000012</v>
      </c>
      <c r="R87" s="1">
        <f t="shared" ref="R87" si="29">STDEV(P87:P89)</f>
        <v>3.056075915287447</v>
      </c>
      <c r="S87" s="1" t="str">
        <f>CONCATENATE(A87,"_",B87,B88,B89)</f>
        <v>WX5_G1G2G3</v>
      </c>
    </row>
    <row r="88" spans="1:19" ht="16">
      <c r="A88" s="5" t="s">
        <v>92</v>
      </c>
      <c r="B88" s="5" t="s">
        <v>94</v>
      </c>
      <c r="C88" s="5">
        <v>120</v>
      </c>
      <c r="D88" s="5">
        <v>856.2</v>
      </c>
      <c r="E88" s="5">
        <v>618.20000000000005</v>
      </c>
      <c r="F88" s="5">
        <v>0.247</v>
      </c>
      <c r="G88" s="5">
        <v>0.183</v>
      </c>
      <c r="H88" s="5">
        <v>245.7</v>
      </c>
      <c r="I88" s="5" t="s">
        <v>33</v>
      </c>
      <c r="J88" s="5" t="s">
        <v>31</v>
      </c>
      <c r="K88" s="5">
        <v>5</v>
      </c>
      <c r="L88" s="5">
        <v>2</v>
      </c>
      <c r="M88" s="5">
        <v>50</v>
      </c>
      <c r="N88" s="3">
        <f t="shared" si="26"/>
        <v>855.95300000000009</v>
      </c>
      <c r="O88" s="3">
        <f t="shared" si="26"/>
        <v>618.01700000000005</v>
      </c>
      <c r="P88" s="3">
        <f t="shared" si="27"/>
        <v>85.595300000000009</v>
      </c>
    </row>
    <row r="89" spans="1:19" ht="16">
      <c r="A89" s="5" t="s">
        <v>92</v>
      </c>
      <c r="B89" s="5" t="s">
        <v>99</v>
      </c>
      <c r="C89" s="5">
        <v>120</v>
      </c>
      <c r="D89" s="5">
        <v>832.8</v>
      </c>
      <c r="E89" s="5">
        <v>520.4</v>
      </c>
      <c r="F89" s="5">
        <v>0.247</v>
      </c>
      <c r="G89" s="5">
        <v>0.183</v>
      </c>
      <c r="H89" s="5">
        <v>245.7</v>
      </c>
      <c r="I89" s="5" t="s">
        <v>33</v>
      </c>
      <c r="J89" s="5" t="s">
        <v>31</v>
      </c>
      <c r="K89" s="5">
        <v>5</v>
      </c>
      <c r="L89" s="5">
        <v>2</v>
      </c>
      <c r="M89" s="5">
        <v>50</v>
      </c>
      <c r="N89" s="3">
        <f t="shared" si="26"/>
        <v>832.553</v>
      </c>
      <c r="O89" s="3">
        <f t="shared" si="26"/>
        <v>520.21699999999998</v>
      </c>
      <c r="P89" s="3">
        <f t="shared" si="27"/>
        <v>83.255300000000005</v>
      </c>
    </row>
    <row r="90" spans="1:19" ht="16">
      <c r="A90" s="5" t="s">
        <v>91</v>
      </c>
      <c r="B90" s="5" t="s">
        <v>102</v>
      </c>
      <c r="C90" s="5">
        <v>120</v>
      </c>
      <c r="D90" s="5">
        <v>707.4</v>
      </c>
      <c r="E90" s="5">
        <v>429.7</v>
      </c>
      <c r="F90" s="5">
        <v>0.247</v>
      </c>
      <c r="G90" s="5">
        <v>0.183</v>
      </c>
      <c r="H90" s="5">
        <v>245.7</v>
      </c>
      <c r="I90" s="5" t="s">
        <v>33</v>
      </c>
      <c r="J90" s="5" t="s">
        <v>31</v>
      </c>
      <c r="K90" s="5">
        <v>5</v>
      </c>
      <c r="L90" s="5">
        <v>2</v>
      </c>
      <c r="M90" s="5">
        <v>50</v>
      </c>
      <c r="N90" s="3">
        <f t="shared" si="26"/>
        <v>707.15300000000002</v>
      </c>
      <c r="O90" s="3">
        <f t="shared" si="26"/>
        <v>429.517</v>
      </c>
      <c r="P90" s="3">
        <f t="shared" si="27"/>
        <v>70.715300000000013</v>
      </c>
      <c r="Q90" s="1">
        <f>AVERAGE(P90:P92)</f>
        <v>77.911966666666672</v>
      </c>
      <c r="R90" s="1">
        <f t="shared" ref="R90" si="30">STDEV(P90:P92)</f>
        <v>7.1750981410245043</v>
      </c>
      <c r="S90" s="1" t="str">
        <f>CONCATENATE(A90,"_",B90,B91,B92)</f>
        <v>WX5_J1J2J3</v>
      </c>
    </row>
    <row r="91" spans="1:19" ht="16">
      <c r="A91" s="5" t="s">
        <v>92</v>
      </c>
      <c r="B91" s="5" t="s">
        <v>93</v>
      </c>
      <c r="C91" s="5">
        <v>120</v>
      </c>
      <c r="D91" s="5">
        <v>779.8</v>
      </c>
      <c r="E91" s="5">
        <v>499.5</v>
      </c>
      <c r="F91" s="5">
        <v>0.247</v>
      </c>
      <c r="G91" s="5">
        <v>0.183</v>
      </c>
      <c r="H91" s="5">
        <v>245.7</v>
      </c>
      <c r="I91" s="5" t="s">
        <v>33</v>
      </c>
      <c r="J91" s="5" t="s">
        <v>31</v>
      </c>
      <c r="K91" s="5">
        <v>5</v>
      </c>
      <c r="L91" s="5">
        <v>2</v>
      </c>
      <c r="M91" s="5">
        <v>50</v>
      </c>
      <c r="N91" s="3">
        <f t="shared" si="26"/>
        <v>779.553</v>
      </c>
      <c r="O91" s="3">
        <f t="shared" si="26"/>
        <v>499.31700000000001</v>
      </c>
      <c r="P91" s="3">
        <f t="shared" si="27"/>
        <v>77.955299999999994</v>
      </c>
    </row>
    <row r="92" spans="1:19" ht="16">
      <c r="A92" s="5" t="s">
        <v>92</v>
      </c>
      <c r="B92" s="5" t="s">
        <v>95</v>
      </c>
      <c r="C92" s="5">
        <v>120</v>
      </c>
      <c r="D92" s="5">
        <v>850.9</v>
      </c>
      <c r="E92" s="5">
        <v>508.2</v>
      </c>
      <c r="F92" s="5">
        <v>0.247</v>
      </c>
      <c r="G92" s="5">
        <v>0.183</v>
      </c>
      <c r="H92" s="5">
        <v>245.7</v>
      </c>
      <c r="I92" s="5" t="s">
        <v>33</v>
      </c>
      <c r="J92" s="5" t="s">
        <v>31</v>
      </c>
      <c r="K92" s="5">
        <v>5</v>
      </c>
      <c r="L92" s="5">
        <v>2</v>
      </c>
      <c r="M92" s="5">
        <v>50</v>
      </c>
      <c r="N92" s="3">
        <f t="shared" si="26"/>
        <v>850.65300000000002</v>
      </c>
      <c r="O92" s="3">
        <f t="shared" si="26"/>
        <v>508.017</v>
      </c>
      <c r="P92" s="3">
        <f t="shared" si="27"/>
        <v>85.065300000000008</v>
      </c>
    </row>
    <row r="93" spans="1:19" ht="16">
      <c r="A93" s="5" t="s">
        <v>97</v>
      </c>
      <c r="B93" s="5" t="s">
        <v>148</v>
      </c>
      <c r="C93" s="5">
        <v>120</v>
      </c>
      <c r="D93" s="5">
        <v>1039</v>
      </c>
      <c r="E93" s="5">
        <v>657.6</v>
      </c>
      <c r="F93" s="5">
        <v>0.14099999999999999</v>
      </c>
      <c r="G93" s="5">
        <v>3.7999999999999999E-2</v>
      </c>
      <c r="H93" s="5">
        <v>224</v>
      </c>
      <c r="I93" s="5" t="s">
        <v>160</v>
      </c>
      <c r="J93" s="5" t="s">
        <v>87</v>
      </c>
      <c r="K93" s="5">
        <v>5</v>
      </c>
      <c r="L93" s="5">
        <v>2</v>
      </c>
      <c r="M93" s="5">
        <v>100</v>
      </c>
      <c r="N93" s="3">
        <f t="shared" si="26"/>
        <v>1038.8589999999999</v>
      </c>
      <c r="O93" s="3">
        <f t="shared" si="26"/>
        <v>657.56200000000001</v>
      </c>
      <c r="P93" s="3">
        <f t="shared" si="27"/>
        <v>51.942950000000003</v>
      </c>
      <c r="Q93" s="1">
        <f>AVERAGE(P93:P95)</f>
        <v>53.842950000000002</v>
      </c>
      <c r="R93" s="1">
        <f t="shared" ref="R93" si="31">STDEV(P93:P95)</f>
        <v>1.6933694221876094</v>
      </c>
      <c r="S93" s="1" t="str">
        <f>CONCATENATE(A93,"_",B93,B94,B95)</f>
        <v>WX7_A1A2A3</v>
      </c>
    </row>
    <row r="94" spans="1:19" ht="16">
      <c r="A94" s="5" t="s">
        <v>97</v>
      </c>
      <c r="B94" s="5" t="s">
        <v>159</v>
      </c>
      <c r="C94" s="5">
        <v>120</v>
      </c>
      <c r="D94" s="5">
        <v>1088</v>
      </c>
      <c r="E94" s="5">
        <v>703.7</v>
      </c>
      <c r="F94" s="5">
        <v>0.14099999999999999</v>
      </c>
      <c r="G94" s="5">
        <v>3.7999999999999999E-2</v>
      </c>
      <c r="H94" s="5">
        <v>224</v>
      </c>
      <c r="I94" s="5" t="s">
        <v>160</v>
      </c>
      <c r="J94" s="5" t="s">
        <v>87</v>
      </c>
      <c r="K94" s="5">
        <v>5</v>
      </c>
      <c r="L94" s="5">
        <v>2</v>
      </c>
      <c r="M94" s="5">
        <v>100</v>
      </c>
      <c r="N94" s="3">
        <f t="shared" si="26"/>
        <v>1087.8589999999999</v>
      </c>
      <c r="O94" s="3">
        <f t="shared" si="26"/>
        <v>703.66200000000003</v>
      </c>
      <c r="P94" s="3">
        <f t="shared" si="27"/>
        <v>54.392949999999999</v>
      </c>
    </row>
    <row r="95" spans="1:19" ht="16">
      <c r="A95" s="5" t="s">
        <v>97</v>
      </c>
      <c r="B95" s="5" t="s">
        <v>154</v>
      </c>
      <c r="C95" s="5">
        <v>120</v>
      </c>
      <c r="D95" s="5">
        <v>1104</v>
      </c>
      <c r="E95" s="5">
        <v>694.8</v>
      </c>
      <c r="F95" s="5">
        <v>0.14099999999999999</v>
      </c>
      <c r="G95" s="5">
        <v>3.7999999999999999E-2</v>
      </c>
      <c r="H95" s="5">
        <v>224</v>
      </c>
      <c r="I95" s="5" t="s">
        <v>160</v>
      </c>
      <c r="J95" s="5" t="s">
        <v>87</v>
      </c>
      <c r="K95" s="5">
        <v>5</v>
      </c>
      <c r="L95" s="5">
        <v>2</v>
      </c>
      <c r="M95" s="5">
        <v>100</v>
      </c>
      <c r="N95" s="3">
        <f t="shared" si="26"/>
        <v>1103.8589999999999</v>
      </c>
      <c r="O95" s="3">
        <f t="shared" si="26"/>
        <v>694.76199999999994</v>
      </c>
      <c r="P95" s="3">
        <f t="shared" si="27"/>
        <v>55.192950000000003</v>
      </c>
    </row>
    <row r="96" spans="1:19" ht="16">
      <c r="A96" s="5" t="s">
        <v>97</v>
      </c>
      <c r="B96" s="5" t="s">
        <v>152</v>
      </c>
      <c r="C96" s="5">
        <v>120</v>
      </c>
      <c r="D96" s="5">
        <v>1128</v>
      </c>
      <c r="E96" s="5">
        <v>708.3</v>
      </c>
      <c r="F96" s="5">
        <v>0.14099999999999999</v>
      </c>
      <c r="G96" s="5">
        <v>3.7999999999999999E-2</v>
      </c>
      <c r="H96" s="5">
        <v>224</v>
      </c>
      <c r="I96" s="5" t="s">
        <v>160</v>
      </c>
      <c r="J96" s="5" t="s">
        <v>87</v>
      </c>
      <c r="K96" s="5">
        <v>5</v>
      </c>
      <c r="L96" s="5">
        <v>2</v>
      </c>
      <c r="M96" s="5">
        <v>100</v>
      </c>
      <c r="N96" s="3">
        <f t="shared" si="26"/>
        <v>1127.8589999999999</v>
      </c>
      <c r="O96" s="3">
        <f t="shared" si="26"/>
        <v>708.26199999999994</v>
      </c>
      <c r="P96" s="3">
        <f t="shared" si="27"/>
        <v>56.392949999999999</v>
      </c>
      <c r="Q96" s="1">
        <f>AVERAGE(P96:P98)</f>
        <v>57.626283333333333</v>
      </c>
      <c r="R96" s="1">
        <f t="shared" ref="R96" si="32">STDEV(P96:P98)</f>
        <v>3.7551076327228419</v>
      </c>
      <c r="S96" s="1" t="str">
        <f>CONCATENATE(A96,"_",B96,B97,B98)</f>
        <v>WX7_B1B2B3</v>
      </c>
    </row>
    <row r="97" spans="1:19" ht="16">
      <c r="A97" s="5" t="s">
        <v>144</v>
      </c>
      <c r="B97" s="5" t="s">
        <v>145</v>
      </c>
      <c r="C97" s="5">
        <v>120</v>
      </c>
      <c r="D97" s="5">
        <v>1237</v>
      </c>
      <c r="E97" s="5">
        <v>759.1</v>
      </c>
      <c r="F97" s="5">
        <v>0.14099999999999999</v>
      </c>
      <c r="G97" s="5">
        <v>3.7999999999999999E-2</v>
      </c>
      <c r="H97" s="5">
        <v>224</v>
      </c>
      <c r="I97" s="5" t="s">
        <v>160</v>
      </c>
      <c r="J97" s="5" t="s">
        <v>87</v>
      </c>
      <c r="K97" s="5">
        <v>5</v>
      </c>
      <c r="L97" s="5">
        <v>2</v>
      </c>
      <c r="M97" s="5">
        <v>100</v>
      </c>
      <c r="N97" s="3">
        <f t="shared" si="26"/>
        <v>1236.8589999999999</v>
      </c>
      <c r="O97" s="3">
        <f t="shared" si="26"/>
        <v>759.06200000000001</v>
      </c>
      <c r="P97" s="3">
        <f t="shared" si="27"/>
        <v>61.842950000000002</v>
      </c>
    </row>
    <row r="98" spans="1:19" ht="16">
      <c r="A98" s="5" t="s">
        <v>97</v>
      </c>
      <c r="B98" s="5" t="s">
        <v>150</v>
      </c>
      <c r="C98" s="5">
        <v>120</v>
      </c>
      <c r="D98" s="5">
        <v>1093</v>
      </c>
      <c r="E98" s="5">
        <v>667.7</v>
      </c>
      <c r="F98" s="5">
        <v>0.14099999999999999</v>
      </c>
      <c r="G98" s="5">
        <v>3.7999999999999999E-2</v>
      </c>
      <c r="H98" s="5">
        <v>224</v>
      </c>
      <c r="I98" s="5" t="s">
        <v>160</v>
      </c>
      <c r="J98" s="5" t="s">
        <v>87</v>
      </c>
      <c r="K98" s="5">
        <v>5</v>
      </c>
      <c r="L98" s="5">
        <v>2</v>
      </c>
      <c r="M98" s="5">
        <v>100</v>
      </c>
      <c r="N98" s="3">
        <f t="shared" si="26"/>
        <v>1092.8589999999999</v>
      </c>
      <c r="O98" s="3">
        <f t="shared" si="26"/>
        <v>667.66200000000003</v>
      </c>
      <c r="P98" s="3">
        <f t="shared" si="27"/>
        <v>54.642949999999999</v>
      </c>
    </row>
    <row r="99" spans="1:19" ht="16">
      <c r="A99" s="5" t="s">
        <v>97</v>
      </c>
      <c r="B99" s="5" t="s">
        <v>151</v>
      </c>
      <c r="C99" s="5">
        <v>120</v>
      </c>
      <c r="D99" s="5">
        <v>951.8</v>
      </c>
      <c r="E99" s="5">
        <v>609.6</v>
      </c>
      <c r="F99" s="5">
        <v>0.14099999999999999</v>
      </c>
      <c r="G99" s="5">
        <v>3.7999999999999999E-2</v>
      </c>
      <c r="H99" s="5">
        <v>224</v>
      </c>
      <c r="I99" s="5" t="s">
        <v>160</v>
      </c>
      <c r="J99" s="5" t="s">
        <v>87</v>
      </c>
      <c r="K99" s="5">
        <v>5</v>
      </c>
      <c r="L99" s="5">
        <v>2</v>
      </c>
      <c r="M99" s="5">
        <v>100</v>
      </c>
      <c r="N99" s="3">
        <f t="shared" si="26"/>
        <v>951.65899999999999</v>
      </c>
      <c r="O99" s="3">
        <f t="shared" si="26"/>
        <v>609.56200000000001</v>
      </c>
      <c r="P99" s="3">
        <f t="shared" si="27"/>
        <v>47.582950000000004</v>
      </c>
      <c r="Q99" s="1">
        <f>AVERAGE(P99:P101)</f>
        <v>50.906283333333334</v>
      </c>
      <c r="R99" s="1">
        <f t="shared" ref="R99" si="33">STDEV(P99:P101)</f>
        <v>3.0387552276110221</v>
      </c>
      <c r="S99" s="1" t="str">
        <f>CONCATENATE(A99,"_",B99,B100,B101)</f>
        <v>WX7_C1C2C3</v>
      </c>
    </row>
    <row r="100" spans="1:19" ht="16">
      <c r="A100" s="5" t="s">
        <v>97</v>
      </c>
      <c r="B100" s="5" t="s">
        <v>153</v>
      </c>
      <c r="C100" s="5">
        <v>120</v>
      </c>
      <c r="D100" s="5">
        <v>1071</v>
      </c>
      <c r="E100" s="5">
        <v>683.9</v>
      </c>
      <c r="F100" s="5">
        <v>0.14099999999999999</v>
      </c>
      <c r="G100" s="5">
        <v>3.7999999999999999E-2</v>
      </c>
      <c r="H100" s="5">
        <v>224</v>
      </c>
      <c r="I100" s="5" t="s">
        <v>160</v>
      </c>
      <c r="J100" s="5" t="s">
        <v>87</v>
      </c>
      <c r="K100" s="5">
        <v>5</v>
      </c>
      <c r="L100" s="5">
        <v>2</v>
      </c>
      <c r="M100" s="5">
        <v>100</v>
      </c>
      <c r="N100" s="3">
        <f t="shared" si="26"/>
        <v>1070.8589999999999</v>
      </c>
      <c r="O100" s="3">
        <f t="shared" si="26"/>
        <v>683.86199999999997</v>
      </c>
      <c r="P100" s="3">
        <f t="shared" si="27"/>
        <v>53.542949999999998</v>
      </c>
    </row>
    <row r="101" spans="1:19" ht="16">
      <c r="A101" s="5" t="s">
        <v>97</v>
      </c>
      <c r="B101" s="5" t="s">
        <v>149</v>
      </c>
      <c r="C101" s="5">
        <v>120</v>
      </c>
      <c r="D101" s="5">
        <v>1032</v>
      </c>
      <c r="E101" s="5">
        <v>656.7</v>
      </c>
      <c r="F101" s="5">
        <v>0.14099999999999999</v>
      </c>
      <c r="G101" s="5">
        <v>3.7999999999999999E-2</v>
      </c>
      <c r="H101" s="5">
        <v>224</v>
      </c>
      <c r="I101" s="5" t="s">
        <v>160</v>
      </c>
      <c r="J101" s="5" t="s">
        <v>87</v>
      </c>
      <c r="K101" s="5">
        <v>5</v>
      </c>
      <c r="L101" s="5">
        <v>2</v>
      </c>
      <c r="M101" s="5">
        <v>100</v>
      </c>
      <c r="N101" s="3">
        <f t="shared" si="26"/>
        <v>1031.8589999999999</v>
      </c>
      <c r="O101" s="3">
        <f t="shared" si="26"/>
        <v>656.66200000000003</v>
      </c>
      <c r="P101" s="3">
        <f t="shared" si="27"/>
        <v>51.592950000000002</v>
      </c>
    </row>
    <row r="102" spans="1:19" ht="16">
      <c r="A102" s="5" t="s">
        <v>97</v>
      </c>
      <c r="B102" s="5" t="s">
        <v>158</v>
      </c>
      <c r="C102" s="5">
        <v>120</v>
      </c>
      <c r="D102" s="5">
        <v>1268</v>
      </c>
      <c r="E102" s="5">
        <v>764.5</v>
      </c>
      <c r="F102" s="5">
        <v>0.14099999999999999</v>
      </c>
      <c r="G102" s="5">
        <v>3.7999999999999999E-2</v>
      </c>
      <c r="H102" s="5">
        <v>224</v>
      </c>
      <c r="I102" s="5" t="s">
        <v>160</v>
      </c>
      <c r="J102" s="5" t="s">
        <v>87</v>
      </c>
      <c r="K102" s="5">
        <v>5</v>
      </c>
      <c r="L102" s="5">
        <v>2</v>
      </c>
      <c r="M102" s="5">
        <v>100</v>
      </c>
      <c r="N102" s="3">
        <f t="shared" si="26"/>
        <v>1267.8589999999999</v>
      </c>
      <c r="O102" s="3">
        <f t="shared" si="26"/>
        <v>764.46199999999999</v>
      </c>
      <c r="P102" s="3">
        <f t="shared" si="27"/>
        <v>63.392949999999999</v>
      </c>
      <c r="Q102" s="1">
        <f>AVERAGE(P102:P104)</f>
        <v>66.526283333333325</v>
      </c>
      <c r="R102" s="1">
        <f t="shared" ref="R102" si="34">STDEV(P102:P104)</f>
        <v>7.6943702363048132</v>
      </c>
      <c r="S102" s="1" t="str">
        <f>CONCATENATE(A102,"_",B102,B103,B104)</f>
        <v>WX7_D1D2D3</v>
      </c>
    </row>
    <row r="103" spans="1:19" ht="16">
      <c r="A103" s="5" t="s">
        <v>144</v>
      </c>
      <c r="B103" s="5" t="s">
        <v>146</v>
      </c>
      <c r="C103" s="5">
        <v>120</v>
      </c>
      <c r="D103" s="5">
        <v>1218</v>
      </c>
      <c r="E103" s="5">
        <v>764.3</v>
      </c>
      <c r="F103" s="5">
        <v>0.14099999999999999</v>
      </c>
      <c r="G103" s="5">
        <v>3.7999999999999999E-2</v>
      </c>
      <c r="H103" s="5">
        <v>224</v>
      </c>
      <c r="I103" s="5" t="s">
        <v>160</v>
      </c>
      <c r="J103" s="5" t="s">
        <v>87</v>
      </c>
      <c r="K103" s="5">
        <v>5</v>
      </c>
      <c r="L103" s="5">
        <v>2</v>
      </c>
      <c r="M103" s="5">
        <v>100</v>
      </c>
      <c r="N103" s="3">
        <f t="shared" si="26"/>
        <v>1217.8589999999999</v>
      </c>
      <c r="O103" s="3">
        <f t="shared" si="26"/>
        <v>764.26199999999994</v>
      </c>
      <c r="P103" s="3">
        <f t="shared" si="27"/>
        <v>60.892949999999999</v>
      </c>
    </row>
    <row r="104" spans="1:19" ht="16">
      <c r="A104" s="5" t="s">
        <v>97</v>
      </c>
      <c r="B104" s="5" t="s">
        <v>157</v>
      </c>
      <c r="C104" s="5">
        <v>120</v>
      </c>
      <c r="D104" s="5">
        <v>1506</v>
      </c>
      <c r="E104" s="5">
        <v>925.1</v>
      </c>
      <c r="F104" s="5">
        <v>0.14099999999999999</v>
      </c>
      <c r="G104" s="5">
        <v>3.7999999999999999E-2</v>
      </c>
      <c r="H104" s="5">
        <v>224</v>
      </c>
      <c r="I104" s="5" t="s">
        <v>160</v>
      </c>
      <c r="J104" s="5" t="s">
        <v>87</v>
      </c>
      <c r="K104" s="5">
        <v>5</v>
      </c>
      <c r="L104" s="5">
        <v>2</v>
      </c>
      <c r="M104" s="5">
        <v>100</v>
      </c>
      <c r="N104" s="3">
        <f t="shared" si="26"/>
        <v>1505.8589999999999</v>
      </c>
      <c r="O104" s="3">
        <f t="shared" si="26"/>
        <v>925.06200000000001</v>
      </c>
      <c r="P104" s="3">
        <f t="shared" si="27"/>
        <v>75.292950000000005</v>
      </c>
    </row>
    <row r="105" spans="1:19" ht="16">
      <c r="A105" s="5" t="s">
        <v>97</v>
      </c>
      <c r="B105" s="5" t="s">
        <v>156</v>
      </c>
      <c r="C105" s="5">
        <v>120</v>
      </c>
      <c r="D105" s="5">
        <v>991</v>
      </c>
      <c r="E105" s="5">
        <v>638.1</v>
      </c>
      <c r="F105" s="5">
        <v>0.14099999999999999</v>
      </c>
      <c r="G105" s="5">
        <v>3.7999999999999999E-2</v>
      </c>
      <c r="H105" s="5">
        <v>224</v>
      </c>
      <c r="I105" s="5" t="s">
        <v>160</v>
      </c>
      <c r="J105" s="5" t="s">
        <v>87</v>
      </c>
      <c r="K105" s="5">
        <v>5</v>
      </c>
      <c r="L105" s="5">
        <v>2</v>
      </c>
      <c r="M105" s="5">
        <v>100</v>
      </c>
      <c r="N105" s="3">
        <f t="shared" si="26"/>
        <v>990.85900000000004</v>
      </c>
      <c r="O105" s="3">
        <f t="shared" si="26"/>
        <v>638.06200000000001</v>
      </c>
      <c r="P105" s="3">
        <f t="shared" si="27"/>
        <v>49.542949999999998</v>
      </c>
      <c r="Q105" s="1">
        <f>AVERAGE(P105:P107)</f>
        <v>53.209616666666669</v>
      </c>
      <c r="R105" s="1">
        <f t="shared" ref="R105" si="35">STDEV(P105:P107)</f>
        <v>3.4703506066870751</v>
      </c>
      <c r="S105" s="1" t="str">
        <f>CONCATENATE(A105,"_",B105,B106,B107)</f>
        <v>WX7_E1E2E3</v>
      </c>
    </row>
    <row r="106" spans="1:19" ht="16">
      <c r="A106" s="5" t="s">
        <v>97</v>
      </c>
      <c r="B106" s="5" t="s">
        <v>155</v>
      </c>
      <c r="C106" s="5">
        <v>120</v>
      </c>
      <c r="D106" s="5">
        <v>1073</v>
      </c>
      <c r="E106" s="5">
        <v>679.2</v>
      </c>
      <c r="F106" s="5">
        <v>0.14099999999999999</v>
      </c>
      <c r="G106" s="5">
        <v>3.7999999999999999E-2</v>
      </c>
      <c r="H106" s="5">
        <v>224</v>
      </c>
      <c r="I106" s="5" t="s">
        <v>160</v>
      </c>
      <c r="J106" s="5" t="s">
        <v>87</v>
      </c>
      <c r="K106" s="5">
        <v>5</v>
      </c>
      <c r="L106" s="5">
        <v>2</v>
      </c>
      <c r="M106" s="5">
        <v>100</v>
      </c>
      <c r="N106" s="3">
        <f t="shared" si="26"/>
        <v>1072.8589999999999</v>
      </c>
      <c r="O106" s="3">
        <f t="shared" si="26"/>
        <v>679.16200000000003</v>
      </c>
      <c r="P106" s="3">
        <f t="shared" si="27"/>
        <v>53.642949999999999</v>
      </c>
    </row>
    <row r="107" spans="1:19" ht="16">
      <c r="A107" s="5" t="s">
        <v>97</v>
      </c>
      <c r="B107" s="5" t="s">
        <v>147</v>
      </c>
      <c r="C107" s="5">
        <v>120</v>
      </c>
      <c r="D107" s="5">
        <v>1129</v>
      </c>
      <c r="E107" s="5">
        <v>726.9</v>
      </c>
      <c r="F107" s="5">
        <v>0.14099999999999999</v>
      </c>
      <c r="G107" s="5">
        <v>3.7999999999999999E-2</v>
      </c>
      <c r="H107" s="5">
        <v>224</v>
      </c>
      <c r="I107" s="5" t="s">
        <v>160</v>
      </c>
      <c r="J107" s="5" t="s">
        <v>87</v>
      </c>
      <c r="K107" s="5">
        <v>5</v>
      </c>
      <c r="L107" s="5">
        <v>2</v>
      </c>
      <c r="M107" s="5">
        <v>100</v>
      </c>
      <c r="N107" s="3">
        <f t="shared" si="26"/>
        <v>1128.8589999999999</v>
      </c>
      <c r="O107" s="3">
        <f t="shared" si="26"/>
        <v>726.86199999999997</v>
      </c>
      <c r="P107" s="3">
        <f t="shared" si="27"/>
        <v>56.442950000000003</v>
      </c>
    </row>
    <row r="108" spans="1:19" ht="16">
      <c r="A108" s="5" t="s">
        <v>16</v>
      </c>
      <c r="B108" s="5" t="s">
        <v>17</v>
      </c>
      <c r="C108" s="5">
        <v>8</v>
      </c>
      <c r="D108" s="5">
        <v>521.29999999999995</v>
      </c>
      <c r="E108" s="5">
        <v>350.3</v>
      </c>
      <c r="F108" s="5">
        <v>0.247</v>
      </c>
      <c r="G108" s="5">
        <v>0.183</v>
      </c>
      <c r="H108" s="5">
        <v>245.7</v>
      </c>
      <c r="I108" s="5" t="s">
        <v>33</v>
      </c>
      <c r="J108" s="5" t="s">
        <v>31</v>
      </c>
      <c r="K108" s="5">
        <v>5</v>
      </c>
      <c r="L108" s="5">
        <v>2</v>
      </c>
      <c r="M108" s="5">
        <v>100</v>
      </c>
      <c r="N108" s="3">
        <f t="shared" si="26"/>
        <v>521.053</v>
      </c>
      <c r="O108" s="3">
        <f t="shared" si="26"/>
        <v>350.11700000000002</v>
      </c>
      <c r="P108" s="3">
        <f t="shared" si="27"/>
        <v>26.05265</v>
      </c>
      <c r="Q108" s="1">
        <f>AVERAGE(P108:P110)</f>
        <v>25.839316666666665</v>
      </c>
      <c r="R108" s="1">
        <f t="shared" ref="R108" si="36">STDEV(P108:P110)</f>
        <v>5.7479699314917392</v>
      </c>
      <c r="S108" s="1" t="str">
        <f>CONCATENATE(A108,"_",B108,B109,B110)</f>
        <v>WX8_Q2Q3Q4</v>
      </c>
    </row>
    <row r="109" spans="1:19" ht="16">
      <c r="A109" s="5" t="s">
        <v>199</v>
      </c>
      <c r="B109" s="5" t="s">
        <v>18</v>
      </c>
      <c r="C109" s="5">
        <v>8</v>
      </c>
      <c r="D109" s="5">
        <v>629.79999999999995</v>
      </c>
      <c r="E109" s="5">
        <v>410.5</v>
      </c>
      <c r="F109" s="5">
        <v>0.247</v>
      </c>
      <c r="G109" s="5">
        <v>0.183</v>
      </c>
      <c r="H109" s="5">
        <v>245.7</v>
      </c>
      <c r="I109" s="5" t="s">
        <v>33</v>
      </c>
      <c r="J109" s="5" t="s">
        <v>31</v>
      </c>
      <c r="K109" s="5">
        <v>5</v>
      </c>
      <c r="L109" s="5">
        <v>2</v>
      </c>
      <c r="M109" s="5">
        <v>100</v>
      </c>
      <c r="N109" s="3">
        <f t="shared" si="26"/>
        <v>629.553</v>
      </c>
      <c r="O109" s="3">
        <f t="shared" si="26"/>
        <v>410.31700000000001</v>
      </c>
      <c r="P109" s="3">
        <f t="shared" si="27"/>
        <v>31.477649999999997</v>
      </c>
    </row>
    <row r="110" spans="1:19" ht="16">
      <c r="A110" s="5" t="s">
        <v>16</v>
      </c>
      <c r="B110" s="5" t="s">
        <v>7</v>
      </c>
      <c r="C110" s="5">
        <v>8</v>
      </c>
      <c r="D110" s="5">
        <v>400</v>
      </c>
      <c r="E110" s="5">
        <v>259.2</v>
      </c>
      <c r="F110" s="5">
        <v>0.247</v>
      </c>
      <c r="G110" s="5">
        <v>0.183</v>
      </c>
      <c r="H110" s="5">
        <v>245.7</v>
      </c>
      <c r="I110" s="5" t="s">
        <v>33</v>
      </c>
      <c r="J110" s="5" t="s">
        <v>31</v>
      </c>
      <c r="K110" s="5">
        <v>5</v>
      </c>
      <c r="L110" s="5">
        <v>2</v>
      </c>
      <c r="M110" s="5">
        <v>100</v>
      </c>
      <c r="N110" s="3">
        <f t="shared" si="26"/>
        <v>399.75299999999999</v>
      </c>
      <c r="O110" s="3">
        <f t="shared" si="26"/>
        <v>259.017</v>
      </c>
      <c r="P110" s="3">
        <f t="shared" si="27"/>
        <v>19.987649999999999</v>
      </c>
    </row>
    <row r="111" spans="1:19" ht="16">
      <c r="A111" s="5" t="s">
        <v>16</v>
      </c>
      <c r="B111" s="5" t="s">
        <v>19</v>
      </c>
      <c r="C111" s="5">
        <v>8</v>
      </c>
      <c r="D111" s="5">
        <v>525.1</v>
      </c>
      <c r="E111" s="5">
        <v>327.10000000000002</v>
      </c>
      <c r="F111" s="5">
        <v>0.247</v>
      </c>
      <c r="G111" s="5">
        <v>0.183</v>
      </c>
      <c r="H111" s="5">
        <v>245.7</v>
      </c>
      <c r="I111" s="5" t="s">
        <v>33</v>
      </c>
      <c r="J111" s="5" t="s">
        <v>31</v>
      </c>
      <c r="K111" s="5">
        <v>5</v>
      </c>
      <c r="L111" s="5">
        <v>2</v>
      </c>
      <c r="M111" s="5">
        <v>100</v>
      </c>
      <c r="N111" s="3">
        <f t="shared" si="26"/>
        <v>524.85300000000007</v>
      </c>
      <c r="O111" s="3">
        <f t="shared" si="26"/>
        <v>326.91700000000003</v>
      </c>
      <c r="P111" s="3">
        <f t="shared" si="27"/>
        <v>26.242650000000005</v>
      </c>
      <c r="Q111" s="1">
        <f>AVERAGE(P111:P113)</f>
        <v>26.249316666666669</v>
      </c>
      <c r="R111" s="1">
        <f t="shared" ref="R111" si="37">STDEV(P111:P113)</f>
        <v>0.34004901607464361</v>
      </c>
      <c r="S111" s="1" t="str">
        <f>CONCATENATE(A111,"_",B111,B112,B113)</f>
        <v>WX8_T2T3T4</v>
      </c>
    </row>
    <row r="112" spans="1:19" ht="16">
      <c r="A112" s="5" t="s">
        <v>16</v>
      </c>
      <c r="B112" s="5" t="s">
        <v>20</v>
      </c>
      <c r="C112" s="5">
        <v>8</v>
      </c>
      <c r="D112" s="5">
        <v>532.1</v>
      </c>
      <c r="E112" s="5">
        <v>326.60000000000002</v>
      </c>
      <c r="F112" s="5">
        <v>0.247</v>
      </c>
      <c r="G112" s="5">
        <v>0.183</v>
      </c>
      <c r="H112" s="5">
        <v>245.7</v>
      </c>
      <c r="I112" s="5" t="s">
        <v>33</v>
      </c>
      <c r="J112" s="5" t="s">
        <v>31</v>
      </c>
      <c r="K112" s="5">
        <v>5</v>
      </c>
      <c r="L112" s="5">
        <v>2</v>
      </c>
      <c r="M112" s="5">
        <v>100</v>
      </c>
      <c r="N112" s="3">
        <f t="shared" si="26"/>
        <v>531.85300000000007</v>
      </c>
      <c r="O112" s="3">
        <f t="shared" si="26"/>
        <v>326.41700000000003</v>
      </c>
      <c r="P112" s="3">
        <f t="shared" si="27"/>
        <v>26.592650000000003</v>
      </c>
    </row>
    <row r="113" spans="1:19" ht="16">
      <c r="A113" s="5" t="s">
        <v>199</v>
      </c>
      <c r="B113" s="5" t="s">
        <v>4</v>
      </c>
      <c r="C113" s="5">
        <v>8</v>
      </c>
      <c r="D113" s="5">
        <v>518.5</v>
      </c>
      <c r="E113" s="5">
        <v>318.8</v>
      </c>
      <c r="F113" s="5">
        <v>0.247</v>
      </c>
      <c r="G113" s="5">
        <v>0.183</v>
      </c>
      <c r="H113" s="5">
        <v>245.7</v>
      </c>
      <c r="I113" s="5" t="s">
        <v>33</v>
      </c>
      <c r="J113" s="5" t="s">
        <v>31</v>
      </c>
      <c r="K113" s="5">
        <v>5</v>
      </c>
      <c r="L113" s="5">
        <v>2</v>
      </c>
      <c r="M113" s="5">
        <v>100</v>
      </c>
      <c r="N113" s="3">
        <f t="shared" si="26"/>
        <v>518.25300000000004</v>
      </c>
      <c r="O113" s="3">
        <f t="shared" si="26"/>
        <v>318.61700000000002</v>
      </c>
      <c r="P113" s="3">
        <f t="shared" si="27"/>
        <v>25.912650000000003</v>
      </c>
    </row>
    <row r="114" spans="1:19" ht="16">
      <c r="A114" s="5" t="s">
        <v>16</v>
      </c>
      <c r="B114" s="5" t="s">
        <v>11</v>
      </c>
      <c r="C114" s="5">
        <v>8</v>
      </c>
      <c r="D114" s="5">
        <v>494.3</v>
      </c>
      <c r="E114" s="5">
        <v>309.60000000000002</v>
      </c>
      <c r="F114" s="5">
        <v>0.247</v>
      </c>
      <c r="G114" s="5">
        <v>0.183</v>
      </c>
      <c r="H114" s="5">
        <v>245.7</v>
      </c>
      <c r="I114" s="5" t="s">
        <v>33</v>
      </c>
      <c r="J114" s="5" t="s">
        <v>31</v>
      </c>
      <c r="K114" s="5">
        <v>5</v>
      </c>
      <c r="L114" s="5">
        <v>2</v>
      </c>
      <c r="M114" s="5">
        <v>100</v>
      </c>
      <c r="N114" s="3">
        <f t="shared" si="26"/>
        <v>494.053</v>
      </c>
      <c r="O114" s="3">
        <f t="shared" si="26"/>
        <v>309.41700000000003</v>
      </c>
      <c r="P114" s="3">
        <f t="shared" si="27"/>
        <v>24.702649999999998</v>
      </c>
      <c r="Q114" s="1">
        <f>AVERAGE(P114:P116)</f>
        <v>27.764316666666669</v>
      </c>
      <c r="R114" s="1">
        <f t="shared" ref="R114" si="38">STDEV(P114:P116)</f>
        <v>3.5780383359228538</v>
      </c>
      <c r="S114" s="1" t="str">
        <f>CONCATENATE(A114,"_",B114,B115,B116)</f>
        <v>WX8_V2V3V4</v>
      </c>
    </row>
    <row r="115" spans="1:19" ht="16">
      <c r="A115" s="5" t="s">
        <v>199</v>
      </c>
      <c r="B115" s="5" t="s">
        <v>15</v>
      </c>
      <c r="C115" s="5">
        <v>8</v>
      </c>
      <c r="D115" s="5">
        <v>538.1</v>
      </c>
      <c r="E115" s="5">
        <v>345.1</v>
      </c>
      <c r="F115" s="5">
        <v>0.247</v>
      </c>
      <c r="G115" s="5">
        <v>0.183</v>
      </c>
      <c r="H115" s="5">
        <v>245.7</v>
      </c>
      <c r="I115" s="5" t="s">
        <v>33</v>
      </c>
      <c r="J115" s="5" t="s">
        <v>31</v>
      </c>
      <c r="K115" s="5">
        <v>5</v>
      </c>
      <c r="L115" s="5">
        <v>2</v>
      </c>
      <c r="M115" s="5">
        <v>100</v>
      </c>
      <c r="N115" s="3">
        <f t="shared" si="26"/>
        <v>537.85300000000007</v>
      </c>
      <c r="O115" s="3">
        <f t="shared" si="26"/>
        <v>344.91700000000003</v>
      </c>
      <c r="P115" s="3">
        <f t="shared" si="27"/>
        <v>26.892650000000003</v>
      </c>
    </row>
    <row r="116" spans="1:19" ht="16">
      <c r="A116" s="5" t="s">
        <v>199</v>
      </c>
      <c r="B116" s="5" t="s">
        <v>3</v>
      </c>
      <c r="C116" s="5">
        <v>8</v>
      </c>
      <c r="D116" s="5">
        <v>634.20000000000005</v>
      </c>
      <c r="E116" s="5">
        <v>415.3</v>
      </c>
      <c r="F116" s="5">
        <v>0.247</v>
      </c>
      <c r="G116" s="5">
        <v>0.183</v>
      </c>
      <c r="H116" s="5">
        <v>245.7</v>
      </c>
      <c r="I116" s="5" t="s">
        <v>33</v>
      </c>
      <c r="J116" s="5" t="s">
        <v>31</v>
      </c>
      <c r="K116" s="5">
        <v>5</v>
      </c>
      <c r="L116" s="5">
        <v>2</v>
      </c>
      <c r="M116" s="5">
        <v>100</v>
      </c>
      <c r="N116" s="3">
        <f t="shared" si="26"/>
        <v>633.95300000000009</v>
      </c>
      <c r="O116" s="3">
        <f t="shared" si="26"/>
        <v>415.11700000000002</v>
      </c>
      <c r="P116" s="3">
        <f t="shared" si="27"/>
        <v>31.697650000000003</v>
      </c>
    </row>
  </sheetData>
  <sortState ref="U2:Y116">
    <sortCondition ref="X2:X116"/>
    <sortCondition ref="Y2:Y1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NBP14-10 IN SITU</vt:lpstr>
      <vt:lpstr>EXPERIMENTS</vt:lpstr>
      <vt:lpstr>DataCount</vt:lpstr>
      <vt:lpstr>Plots</vt:lpstr>
    </vt:vector>
  </TitlesOfParts>
  <Company>Woods Hole Oceanographic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Alexander</dc:creator>
  <cp:lastModifiedBy>Harriet Alexander</cp:lastModifiedBy>
  <dcterms:created xsi:type="dcterms:W3CDTF">2014-12-27T16:28:15Z</dcterms:created>
  <dcterms:modified xsi:type="dcterms:W3CDTF">2019-07-25T19:57:52Z</dcterms:modified>
</cp:coreProperties>
</file>