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lorin/code/excel-challenge/"/>
    </mc:Choice>
  </mc:AlternateContent>
  <xr:revisionPtr revIDLastSave="0" documentId="8_{08F8BDAA-B67A-0B43-9BCA-4E858694D21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tarterBook" sheetId="1" r:id="rId1"/>
    <sheet name="Parent-Category" sheetId="2" r:id="rId2"/>
    <sheet name="Sub-Category" sheetId="3" r:id="rId3"/>
    <sheet name="Months" sheetId="4" r:id="rId4"/>
    <sheet name="Bonus" sheetId="6" r:id="rId5"/>
  </sheets>
  <definedNames>
    <definedName name="_xlnm._FilterDatabase" localSheetId="0" hidden="1">StarterBook!$A$1:$R$4115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E2" i="6"/>
  <c r="C2" i="6"/>
  <c r="D2" i="6"/>
  <c r="B3" i="6"/>
  <c r="C3" i="6"/>
  <c r="D3" i="6"/>
  <c r="B4" i="6"/>
  <c r="C4" i="6"/>
  <c r="E4" i="6"/>
  <c r="D4" i="6"/>
  <c r="B5" i="6"/>
  <c r="C5" i="6"/>
  <c r="D5" i="6"/>
  <c r="B6" i="6"/>
  <c r="C6" i="6"/>
  <c r="D6" i="6"/>
  <c r="B7" i="6"/>
  <c r="C7" i="6"/>
  <c r="D7" i="6"/>
  <c r="B8" i="6"/>
  <c r="E8" i="6"/>
  <c r="G8" i="6"/>
  <c r="C8" i="6"/>
  <c r="D8" i="6"/>
  <c r="B9" i="6"/>
  <c r="C9" i="6"/>
  <c r="D9" i="6"/>
  <c r="B10" i="6"/>
  <c r="C10" i="6"/>
  <c r="D10" i="6"/>
  <c r="B11" i="6"/>
  <c r="E11" i="6"/>
  <c r="C11" i="6"/>
  <c r="D11" i="6"/>
  <c r="B12" i="6"/>
  <c r="E12" i="6"/>
  <c r="C12" i="6"/>
  <c r="D12" i="6"/>
  <c r="B13" i="6"/>
  <c r="E13" i="6"/>
  <c r="F13" i="6"/>
  <c r="C13" i="6"/>
  <c r="D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6"/>
  <c r="H11" i="6"/>
  <c r="E9" i="6"/>
  <c r="H9" i="6"/>
  <c r="E6" i="6"/>
  <c r="G6" i="6"/>
  <c r="G11" i="6"/>
  <c r="E3" i="6"/>
  <c r="F3" i="6"/>
  <c r="H13" i="6"/>
  <c r="F8" i="6"/>
  <c r="H2" i="6"/>
  <c r="G13" i="6"/>
  <c r="E10" i="6"/>
  <c r="H10" i="6"/>
  <c r="G2" i="6"/>
  <c r="E7" i="6"/>
  <c r="F7" i="6"/>
  <c r="F9" i="6"/>
  <c r="G9" i="6"/>
  <c r="F4" i="6"/>
  <c r="H12" i="6"/>
  <c r="G12" i="6"/>
  <c r="H4" i="6"/>
  <c r="F10" i="6"/>
  <c r="F2" i="6"/>
  <c r="F11" i="6"/>
  <c r="G4" i="6"/>
  <c r="E5" i="6"/>
  <c r="F5" i="6"/>
  <c r="F12" i="6"/>
  <c r="G3" i="6"/>
  <c r="H6" i="6"/>
  <c r="H7" i="6"/>
  <c r="H3" i="6"/>
  <c r="F6" i="6"/>
  <c r="G7" i="6"/>
  <c r="G10" i="6"/>
  <c r="G5" i="6"/>
  <c r="H5" i="6"/>
</calcChain>
</file>

<file path=xl/sharedStrings.xml><?xml version="1.0" encoding="utf-8"?>
<sst xmlns="http://schemas.openxmlformats.org/spreadsheetml/2006/main" count="24821" uniqueCount="8399">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</sst>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3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00FF"/>
      <color rgb="FFC909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Homework.xlsx]Parent-Category!PivotTable1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'Parent-Category'!$B$6:$B$15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7-48E9-8C1B-394D6FCB30E8}"/>
            </c:ext>
          </c:extLst>
        </c:ser>
        <c:ser>
          <c:idx val="1"/>
          <c:order val="1"/>
          <c:tx>
            <c:strRef>
              <c:f>'Parent-Category'!$C$4:$C$5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'Parent-Category'!$C$6:$C$15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E7-48E9-8C1B-394D6FCB30E8}"/>
            </c:ext>
          </c:extLst>
        </c:ser>
        <c:ser>
          <c:idx val="2"/>
          <c:order val="2"/>
          <c:tx>
            <c:strRef>
              <c:f>'Parent-Category'!$D$4:$D$5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'Parent-Category'!$D$6:$D$15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E7-48E9-8C1B-394D6FCB30E8}"/>
            </c:ext>
          </c:extLst>
        </c:ser>
        <c:ser>
          <c:idx val="3"/>
          <c:order val="3"/>
          <c:tx>
            <c:strRef>
              <c:f>'Parent-Category'!$E$4:$E$5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'Parent-Category'!$E$6:$E$15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E7-48E9-8C1B-394D6FCB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851816"/>
        <c:axId val="306853128"/>
      </c:barChart>
      <c:catAx>
        <c:axId val="3068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53128"/>
        <c:crosses val="autoZero"/>
        <c:auto val="1"/>
        <c:lblAlgn val="ctr"/>
        <c:lblOffset val="100"/>
        <c:noMultiLvlLbl val="0"/>
      </c:catAx>
      <c:valAx>
        <c:axId val="30685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5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9-476E-A3B7-2BC763F0DE9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9-476E-A3B7-2BC763F0DE9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89-476E-A3B7-2BC763F0DE9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89-476E-A3B7-2BC763F0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056176"/>
        <c:axId val="750848456"/>
      </c:barChart>
      <c:catAx>
        <c:axId val="7480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48456"/>
        <c:crosses val="autoZero"/>
        <c:auto val="1"/>
        <c:lblAlgn val="ctr"/>
        <c:lblOffset val="100"/>
        <c:noMultiLvlLbl val="0"/>
      </c:catAx>
      <c:valAx>
        <c:axId val="75084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4-49BD-89DD-A464A443D399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4-49BD-89DD-A464A443D399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4-49BD-89DD-A464A443D399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14-49BD-89DD-A464A443D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270536"/>
        <c:axId val="737269552"/>
      </c:lineChart>
      <c:catAx>
        <c:axId val="73727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69552"/>
        <c:crosses val="autoZero"/>
        <c:auto val="1"/>
        <c:lblAlgn val="ctr"/>
        <c:lblOffset val="100"/>
        <c:noMultiLvlLbl val="0"/>
      </c:catAx>
      <c:valAx>
        <c:axId val="73726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7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0.31578947368421051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0-482F-8F91-925929BC52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0.52631578947368418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0-482F-8F91-925929BC52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0.15789473684210525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0-482F-8F91-925929BC5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09752"/>
        <c:axId val="605615984"/>
      </c:lineChart>
      <c:catAx>
        <c:axId val="60560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15984"/>
        <c:crosses val="autoZero"/>
        <c:auto val="1"/>
        <c:lblAlgn val="ctr"/>
        <c:lblOffset val="100"/>
        <c:noMultiLvlLbl val="0"/>
      </c:catAx>
      <c:valAx>
        <c:axId val="6056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0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50800</xdr:rowOff>
    </xdr:from>
    <xdr:to>
      <xdr:col>18</xdr:col>
      <xdr:colOff>69850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AAEB4-8FBD-46F5-8639-6D204368B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5</xdr:row>
      <xdr:rowOff>120650</xdr:rowOff>
    </xdr:from>
    <xdr:to>
      <xdr:col>23</xdr:col>
      <xdr:colOff>184150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B438D-F8BE-46C7-976A-7FE404F54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114300</xdr:rowOff>
    </xdr:from>
    <xdr:to>
      <xdr:col>18</xdr:col>
      <xdr:colOff>266700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9B5C0-B49B-4A12-B220-DFFC5F529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14</xdr:row>
      <xdr:rowOff>79374</xdr:rowOff>
    </xdr:from>
    <xdr:to>
      <xdr:col>7</xdr:col>
      <xdr:colOff>1371600</xdr:colOff>
      <xdr:row>31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8BB5C-EDFD-48A7-B400-8B01B969E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orin" refreshedDate="44453.585605671295" createdVersion="7" refreshedVersion="7" minRefreshableVersion="3" recordCount="4114" xr:uid="{89E6F723-91A6-4A72-9CD0-66D0EDF0F121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orin" refreshedDate="44453.590505324071" createdVersion="7" refreshedVersion="7" minRefreshableVersion="3" recordCount="4114" xr:uid="{49F67322-B141-4DE3-8B08-A11218C35519}">
  <cacheSource type="worksheet">
    <worksheetSource ref="A1:T4115" sheet="StarterBook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C6EC4-7B84-4175-AF44-6C5CACBF6DC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2" numFmtId="3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D52F2-4FC2-4559-9537-1321021C99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9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D6EE6-4DF1-41B8-AFA9-BB760711BCF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0" subtotal="count" baseField="18" baseItem="5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1" ySplit="1" topLeftCell="B1689" activePane="bottomRight" state="frozen"/>
      <selection pane="topRight" activeCell="B1" sqref="B1"/>
      <selection pane="bottomLeft" activeCell="A2" sqref="A2"/>
      <selection pane="bottomRight" activeCell="E1694" sqref="E169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6" bestFit="1" customWidth="1"/>
    <col min="16" max="16" width="15.83203125" bestFit="1" customWidth="1"/>
    <col min="17" max="17" width="19.1640625" bestFit="1" customWidth="1"/>
    <col min="18" max="18" width="16.5" bestFit="1" customWidth="1"/>
    <col min="19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8363</v>
      </c>
      <c r="R1" s="1" t="s">
        <v>8308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+E2/L2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+E3/L3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+E67/L67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 t="e">
        <f t="shared" ref="P131:P194" si="13">+E131/L131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 t="e">
        <f t="shared" ref="P195:P258" si="19">+E195/L195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+E259/L259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+E323/L323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+E387/L387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+E451/L451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+E515/L515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+E579/L579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+E643/L643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+E707/L707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+E771/L771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+E835/L835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 t="e">
        <f t="shared" ref="P899:P962" si="85">+E899/L899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+E963/L963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+E1027/L1027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+E1091/L1091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+E1155/L1155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+E1219/L1219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+E1283/L1283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+E1347/L1347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 t="e">
        <f t="shared" ref="P1411:P1474" si="133">+E1411/L1411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+E1475/L1475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+E1539/L1539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+E1603/L1603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+E1667/L1667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 t="e">
        <f t="shared" ref="P1731:P1794" si="163">+E1731/L1731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+E1795/L1795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+E1859/L1859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+E1923/L1923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+E1987/L1987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+E2051/L2051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+E2115/L2115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+E2179/L2179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+E2243/L2243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+E2307/L2307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 t="e">
        <f t="shared" ref="P2371:P2434" si="223">+E2371/L2371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 t="e">
        <f t="shared" ref="P2435:P2498" si="229">+E2435/L2435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+E2499/L2499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 t="e">
        <f t="shared" ref="P2563:P2626" si="241">+E2563/L2563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+E2627/L2627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+E2691/L2691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+E2755/L2755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+E2819/L2819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 t="e">
        <f t="shared" ref="P2883:P2946" si="271">+E2883/L2883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 t="e">
        <f t="shared" ref="P2947:P3010" si="277">+E2947/L2947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+E3011/L3011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+E3075/L3075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+E3139/L3139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+E3203/L3203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+E3267/L3267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+E3331/L3331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+E3395/L3395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+E3459/L3459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+E3523/L3523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+E3587/L3587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+E3651/L3651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+E3715/L3715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+E3779/L3779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+E3843/L3843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+E3907/L3907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+E3971/L3971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+E4035/L4035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 t="e">
        <f t="shared" ref="P4099:P4115" si="385">+E4099/L4099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00000000-0001-0000-0000-000000000000}">
    <filterColumn colId="5">
      <filters>
        <filter val="canceled"/>
        <filter val="live"/>
      </filters>
    </filterColumn>
  </autoFilter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9090E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99A8-CBD7-4E73-A816-3123E0970645}">
  <dimension ref="A2:F15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2" spans="1:6" x14ac:dyDescent="0.2">
      <c r="A2" s="8" t="s">
        <v>8223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8313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s="9" t="s">
        <v>8314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s="9" t="s">
        <v>8315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s="9" t="s">
        <v>8316</v>
      </c>
      <c r="B9" s="10"/>
      <c r="C9" s="10"/>
      <c r="D9" s="10">
        <v>24</v>
      </c>
      <c r="E9" s="10"/>
      <c r="F9" s="10">
        <v>24</v>
      </c>
    </row>
    <row r="10" spans="1:6" x14ac:dyDescent="0.2">
      <c r="A10" s="9" t="s">
        <v>8317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s="9" t="s">
        <v>8318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s="9" t="s">
        <v>8319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s="9" t="s">
        <v>8320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s="9" t="s">
        <v>8321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s="9" t="s">
        <v>8311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04820-BA59-4DC9-8FE2-46E88DBDB5A9}">
  <dimension ref="A1:F47"/>
  <sheetViews>
    <sheetView workbookViewId="0">
      <selection activeCell="N36" sqref="N36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1" spans="1:6" x14ac:dyDescent="0.2">
      <c r="A1" s="8" t="s">
        <v>8223</v>
      </c>
      <c r="B1" t="s">
        <v>8309</v>
      </c>
    </row>
    <row r="2" spans="1:6" x14ac:dyDescent="0.2">
      <c r="A2" s="8" t="s">
        <v>8363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8326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8327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8334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8338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8348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8350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8351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8356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8357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8362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63A69-17C8-4AFC-931F-C561E0D512F0}">
  <dimension ref="A1:F18"/>
  <sheetViews>
    <sheetView workbookViewId="0">
      <selection activeCell="E10" sqref="E10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1" spans="1:6" x14ac:dyDescent="0.2">
      <c r="A1" s="8" t="s">
        <v>8363</v>
      </c>
      <c r="B1" t="s">
        <v>8309</v>
      </c>
    </row>
    <row r="2" spans="1:6" x14ac:dyDescent="0.2">
      <c r="A2" s="8" t="s">
        <v>8379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12" t="s">
        <v>8367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12" t="s">
        <v>8368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12" t="s">
        <v>8369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12" t="s">
        <v>8370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12" t="s">
        <v>8371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12" t="s">
        <v>8372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12" t="s">
        <v>8373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12" t="s">
        <v>8374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12" t="s">
        <v>8375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12" t="s">
        <v>8376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12" t="s">
        <v>8377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12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9BAAB-DB4C-42EB-97B8-D7CA51352CEA}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5" sqref="J25"/>
    </sheetView>
  </sheetViews>
  <sheetFormatPr baseColWidth="10" defaultColWidth="8.83203125" defaultRowHeight="15" x14ac:dyDescent="0.2"/>
  <cols>
    <col min="1" max="1" width="26.83203125" bestFit="1" customWidth="1"/>
    <col min="2" max="8" width="21.6640625" customWidth="1"/>
  </cols>
  <sheetData>
    <row r="1" spans="1:8" ht="16" x14ac:dyDescent="0.25">
      <c r="A1" s="14" t="s">
        <v>8216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">
      <c r="A2" t="s">
        <v>8387</v>
      </c>
      <c r="B2">
        <f>COUNTIFS(StarterBook!$D:$D,"&lt;1000",StarterBook!$F:$F,"Successful")</f>
        <v>322</v>
      </c>
      <c r="C2">
        <f>COUNTIFS(StarterBook!$D:$D,"&lt;1000",StarterBook!$F:$F,"Failed")</f>
        <v>113</v>
      </c>
      <c r="D2">
        <f>COUNTIFS(StarterBook!$D:$D,"&lt;1000",StarterBook!$F:$F,"canceled")</f>
        <v>18</v>
      </c>
      <c r="E2">
        <f t="shared" ref="E2:E13" si="0">SUM(B2:D2)</f>
        <v>453</v>
      </c>
      <c r="F2" s="13">
        <f t="shared" ref="F2:F13" si="1">B2/$E2</f>
        <v>0.71081677704194257</v>
      </c>
      <c r="G2" s="13">
        <f t="shared" ref="G2:G13" si="2">C2/$E2</f>
        <v>0.24944812362030905</v>
      </c>
      <c r="H2" s="13">
        <f t="shared" ref="H2:H13" si="3">D2/$E2</f>
        <v>3.9735099337748346E-2</v>
      </c>
    </row>
    <row r="3" spans="1:8" x14ac:dyDescent="0.2">
      <c r="A3" t="s">
        <v>8388</v>
      </c>
      <c r="B3">
        <f>COUNTIFS(StarterBook!$D:$D,"&gt;=1000",StarterBook!$D:$D,"&lt;5000",StarterBook!$F:$F,"Successful")</f>
        <v>932</v>
      </c>
      <c r="C3">
        <f>COUNTIFS(StarterBook!$D:$D,"&gt;=1000",StarterBook!$D:$D,"&lt;5000",StarterBook!$F:$F,"Failed")</f>
        <v>420</v>
      </c>
      <c r="D3">
        <f>COUNTIFS(StarterBook!$D:$D,"&gt;=1000",StarterBook!$D:$D,"&lt;5000",StarterBook!$F:$F,"canceled")</f>
        <v>60</v>
      </c>
      <c r="E3">
        <f t="shared" si="0"/>
        <v>1412</v>
      </c>
      <c r="F3" s="13">
        <f t="shared" si="1"/>
        <v>0.66005665722379603</v>
      </c>
      <c r="G3" s="13">
        <f t="shared" si="2"/>
        <v>0.29745042492917845</v>
      </c>
      <c r="H3" s="13">
        <f t="shared" si="3"/>
        <v>4.2492917847025496E-2</v>
      </c>
    </row>
    <row r="4" spans="1:8" x14ac:dyDescent="0.2">
      <c r="A4" t="s">
        <v>8389</v>
      </c>
      <c r="B4">
        <f>COUNTIFS(StarterBook!$D:$D,"&gt;=5000",StarterBook!$D:$D,"&lt;10000",StarterBook!$F:$F,"Successful")</f>
        <v>381</v>
      </c>
      <c r="C4">
        <f>COUNTIFS(StarterBook!$D:$D,"&gt;=5000",StarterBook!$D:$D,"&lt;10000",StarterBook!$F:$F,"Failed")</f>
        <v>283</v>
      </c>
      <c r="D4">
        <f>COUNTIFS(StarterBook!$D:$D,"&gt;=5000",StarterBook!$D:$D,"&lt;10000",StarterBook!$F:$F,"canceled")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8390</v>
      </c>
      <c r="B5">
        <f>COUNTIFS(StarterBook!$D:$D,"&gt;=10000",StarterBook!$D:$D,"&lt;15000",StarterBook!$F:$F,"Successful")</f>
        <v>168</v>
      </c>
      <c r="C5">
        <f>COUNTIFS(StarterBook!$D:$D,"&gt;=10000",StarterBook!$D:$D,"&lt;15000",StarterBook!$F:$F,"Failed")</f>
        <v>144</v>
      </c>
      <c r="D5">
        <f>COUNTIFS(StarterBook!$D:$D,"&gt;=10000",StarterBook!$D:$D,"&lt;15000",StarterBook!$F:$F,"canceled")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8391</v>
      </c>
      <c r="B6">
        <f>COUNTIFS(StarterBook!$D:$D,"&gt;=15000",StarterBook!$D:$D,"&lt;20000",StarterBook!$F:$F,"Successful")</f>
        <v>94</v>
      </c>
      <c r="C6">
        <f>COUNTIFS(StarterBook!$D:$D,"&gt;=15000",StarterBook!$D:$D,"&lt;20000",StarterBook!$F:$F,"Failed")</f>
        <v>90</v>
      </c>
      <c r="D6">
        <f>COUNTIFS(StarterBook!$D:$D,"&gt;=15000",StarterBook!$D:$D,"&lt;20000",StarterBook!$F:$F,"canceled")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8392</v>
      </c>
      <c r="B7">
        <f>COUNTIFS(StarterBook!$D:$D,"&gt;=20000",StarterBook!$D:$D,"&lt;25000",StarterBook!$F:$F,"Successful")</f>
        <v>62</v>
      </c>
      <c r="C7">
        <f>COUNTIFS(StarterBook!$D:$D,"&gt;=20000",StarterBook!$D:$D,"&lt;25000",StarterBook!$F:$F,"Failed")</f>
        <v>72</v>
      </c>
      <c r="D7">
        <f>COUNTIFS(StarterBook!$D:$D,"&gt;=20000",StarterBook!$D:$D,"&lt;25000",StarterBook!$F:$F,"canceled")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8393</v>
      </c>
      <c r="B8">
        <f>COUNTIFS(StarterBook!$D:$D,"&gt;=25000",StarterBook!$D:$D,"&lt;30000",StarterBook!$F:$F,"Successful")</f>
        <v>55</v>
      </c>
      <c r="C8">
        <f>COUNTIFS(StarterBook!$D:$D,"&gt;=25000",StarterBook!$D:$D,"&lt;30000",StarterBook!$F:$F,"Failed")</f>
        <v>64</v>
      </c>
      <c r="D8">
        <f>COUNTIFS(StarterBook!$D:$D,"&gt;=25000",StarterBook!$D:$D,"&lt;30000",StarterBook!$F:$F,"canceled")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COUNTIFS(StarterBook!$D:$D,"&gt;=30000",StarterBook!$D:$D,"&lt;35000",StarterBook!$F:$F,"Successful")</f>
        <v>32</v>
      </c>
      <c r="C9">
        <f>COUNTIFS(StarterBook!$D:$D,"&gt;=30000",StarterBook!$D:$D,"&lt;35000",StarterBook!$F:$F,"Failed")</f>
        <v>37</v>
      </c>
      <c r="D9">
        <f>COUNTIFS(StarterBook!$D:$D,"&gt;=30000",StarterBook!$D:$D,"&lt;35000",StarterBook!$F:$F,"canceled")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8395</v>
      </c>
      <c r="B10">
        <f>COUNTIFS(StarterBook!$D:$D,"&gt;=35000",StarterBook!$D:$D,"&lt;40000",StarterBook!$F:$F,"Successful")</f>
        <v>26</v>
      </c>
      <c r="C10">
        <f>COUNTIFS(StarterBook!$D:$D,"&gt;=35000",StarterBook!$D:$D,"&lt;40000",StarterBook!$F:$F,"Failed")</f>
        <v>22</v>
      </c>
      <c r="D10">
        <f>COUNTIFS(StarterBook!$D:$D,"&gt;=35000",StarterBook!$D:$D,"&lt;40000",StarterBook!$F:$F,"canceled")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8396</v>
      </c>
      <c r="B11">
        <f>COUNTIFS(StarterBook!$D:$D,"&gt;=40000",StarterBook!$D:$D,"&lt;45000",StarterBook!$F:$F,"Successful")</f>
        <v>21</v>
      </c>
      <c r="C11">
        <f>COUNTIFS(StarterBook!$D:$D,"&gt;=40000",StarterBook!$D:$D,"&lt;45000",StarterBook!$F:$F,"Failed")</f>
        <v>16</v>
      </c>
      <c r="D11">
        <f>COUNTIFS(StarterBook!$D:$D,"&gt;=40000",StarterBook!$D:$D,"&lt;45000",StarterBook!$F:$F,"canceled")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8397</v>
      </c>
      <c r="B12">
        <f>COUNTIFS(StarterBook!$D:$D,"&gt;=45000",StarterBook!$D:$D,"&lt;49000",StarterBook!$F:$F,"Successful")</f>
        <v>6</v>
      </c>
      <c r="C12">
        <f>COUNTIFS(StarterBook!$D:$D,"&gt;=45000",StarterBook!$D:$D,"&lt;49000",StarterBook!$F:$F,"Failed")</f>
        <v>10</v>
      </c>
      <c r="D12">
        <f>COUNTIFS(StarterBook!$D:$D,"&gt;=45000",StarterBook!$D:$D,"&lt;49000",StarterBook!$F:$F,"canceled")</f>
        <v>3</v>
      </c>
      <c r="E12">
        <f t="shared" si="0"/>
        <v>19</v>
      </c>
      <c r="F12" s="13">
        <f t="shared" si="1"/>
        <v>0.31578947368421051</v>
      </c>
      <c r="G12" s="13">
        <f t="shared" si="2"/>
        <v>0.52631578947368418</v>
      </c>
      <c r="H12" s="13">
        <f t="shared" si="3"/>
        <v>0.15789473684210525</v>
      </c>
    </row>
    <row r="13" spans="1:8" x14ac:dyDescent="0.2">
      <c r="A13" t="s">
        <v>8398</v>
      </c>
      <c r="B13">
        <f>COUNTIFS(StarterBook!$D:$D,"&gt;=50000",StarterBook!$F:$F,"Successful")</f>
        <v>86</v>
      </c>
      <c r="C13">
        <f>COUNTIFS(StarterBook!$D:$D,"&gt;=50000",StarterBook!$F:$F,"Failed")</f>
        <v>258</v>
      </c>
      <c r="D13">
        <f>COUNTIFS(StarterBook!$D:$D,"&gt;=50000",StarterBook!$F:$F,"canceled")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Parent-Category</vt:lpstr>
      <vt:lpstr>Sub-Category</vt:lpstr>
      <vt:lpstr>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Lorin</cp:lastModifiedBy>
  <dcterms:created xsi:type="dcterms:W3CDTF">2017-04-20T15:17:24Z</dcterms:created>
  <dcterms:modified xsi:type="dcterms:W3CDTF">2021-09-18T18:31:39Z</dcterms:modified>
</cp:coreProperties>
</file>