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esktop\TDT13-Advanced Text Analysis and Language Understanding\TDT13-Littarature\Github\DetectingLiteraryToolsInRapLyric\done excel\"/>
    </mc:Choice>
  </mc:AlternateContent>
  <xr:revisionPtr revIDLastSave="0" documentId="13_ncr:1_{99F4CFE2-EA5C-4ECF-BDF2-A6B4F84209F8}" xr6:coauthVersionLast="47" xr6:coauthVersionMax="47" xr10:uidLastSave="{00000000-0000-0000-0000-000000000000}"/>
  <bookViews>
    <workbookView xWindow="-110" yWindow="-110" windowWidth="25820" windowHeight="15500" xr2:uid="{C9A545A6-F721-463D-9C79-86BA35D89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6" i="1" l="1"/>
  <c r="U36" i="1"/>
  <c r="T36" i="1"/>
  <c r="S36" i="1"/>
  <c r="U35" i="1"/>
  <c r="V34" i="1"/>
  <c r="U34" i="1"/>
  <c r="T34" i="1"/>
  <c r="T35" i="1" s="1"/>
  <c r="S34" i="1"/>
  <c r="S35" i="1" s="1"/>
  <c r="V33" i="1"/>
  <c r="V35" i="1" s="1"/>
  <c r="U33" i="1"/>
  <c r="T33" i="1"/>
  <c r="S33" i="1"/>
  <c r="N36" i="1"/>
  <c r="O36" i="1"/>
  <c r="P36" i="1"/>
  <c r="M36" i="1"/>
  <c r="N35" i="1"/>
  <c r="O35" i="1"/>
  <c r="P35" i="1"/>
  <c r="M35" i="1"/>
  <c r="N34" i="1"/>
  <c r="O34" i="1"/>
  <c r="P34" i="1"/>
  <c r="M34" i="1"/>
  <c r="N33" i="1"/>
  <c r="O33" i="1"/>
  <c r="P33" i="1"/>
  <c r="M33" i="1"/>
  <c r="AC32" i="1"/>
  <c r="AC35" i="1"/>
  <c r="AC33" i="1"/>
  <c r="AC34" i="1"/>
  <c r="D26" i="1"/>
  <c r="D25" i="1"/>
  <c r="D27" i="1" s="1"/>
  <c r="H32" i="1" s="1"/>
  <c r="D24" i="1"/>
  <c r="AF35" i="1" s="1"/>
  <c r="D22" i="1"/>
  <c r="AF33" i="1" s="1"/>
  <c r="D21" i="1"/>
  <c r="AF32" i="1" s="1"/>
  <c r="AH34" i="1" s="1"/>
  <c r="D23" i="1"/>
  <c r="AF34" i="1" s="1"/>
  <c r="H33" i="1" l="1"/>
  <c r="H34" i="1"/>
  <c r="AH32" i="1"/>
  <c r="AH33" i="1"/>
  <c r="AH35" i="1" s="1"/>
  <c r="H35" i="1" l="1"/>
</calcChain>
</file>

<file path=xl/sharedStrings.xml><?xml version="1.0" encoding="utf-8"?>
<sst xmlns="http://schemas.openxmlformats.org/spreadsheetml/2006/main" count="196" uniqueCount="45">
  <si>
    <t>Big L</t>
  </si>
  <si>
    <t>Model</t>
  </si>
  <si>
    <t>Rhyme</t>
  </si>
  <si>
    <t>Not Rhyme</t>
  </si>
  <si>
    <t>Real</t>
  </si>
  <si>
    <t>Total</t>
  </si>
  <si>
    <t>not rhyme</t>
  </si>
  <si>
    <t>Non</t>
  </si>
  <si>
    <t>Accuracy</t>
  </si>
  <si>
    <t>TP + TN/Total-non</t>
  </si>
  <si>
    <t>Precision</t>
  </si>
  <si>
    <t>TP/TP+FP</t>
  </si>
  <si>
    <t>Recall</t>
  </si>
  <si>
    <t>TP/TP+FN</t>
  </si>
  <si>
    <t>F1</t>
  </si>
  <si>
    <t>2* (Precision*recall)/(Precision + Recall)</t>
  </si>
  <si>
    <t>Big Pun</t>
  </si>
  <si>
    <t>Black Though</t>
  </si>
  <si>
    <t>Chance</t>
  </si>
  <si>
    <t>Denzel</t>
  </si>
  <si>
    <t>Eminem</t>
  </si>
  <si>
    <t>J.Cole</t>
  </si>
  <si>
    <t>Kendrick Lamar</t>
  </si>
  <si>
    <t>MF DOOM</t>
  </si>
  <si>
    <t>Biggie</t>
  </si>
  <si>
    <t>Total TP</t>
  </si>
  <si>
    <t>Total FN</t>
  </si>
  <si>
    <t>Total FP</t>
  </si>
  <si>
    <t>Total TN</t>
  </si>
  <si>
    <t>Total words</t>
  </si>
  <si>
    <t>Total non</t>
  </si>
  <si>
    <t>Total useable</t>
  </si>
  <si>
    <t>FN</t>
  </si>
  <si>
    <t>FP</t>
  </si>
  <si>
    <t>BAD TP</t>
  </si>
  <si>
    <t>TN</t>
  </si>
  <si>
    <t>RESULTS</t>
  </si>
  <si>
    <t>Potential cherrypicking</t>
  </si>
  <si>
    <t>Kendrick</t>
  </si>
  <si>
    <t>Minimum</t>
  </si>
  <si>
    <t>Maximum</t>
  </si>
  <si>
    <t>Range</t>
  </si>
  <si>
    <t>Median</t>
  </si>
  <si>
    <t>F1 Score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</si>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</sst>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Fill="1" applyBorder="1"/>
    <xf numFmtId="0" fontId="0" fillId="0" borderId="26" xfId="0" applyBorder="1"/>
    <xf numFmtId="0" fontId="0" fillId="0" borderId="27" xfId="0" applyFill="1" applyBorder="1"/>
    <xf numFmtId="0" fontId="0" fillId="0" borderId="28" xfId="0" applyBorder="1"/>
    <xf numFmtId="166" fontId="0" fillId="0" borderId="9" xfId="1" applyNumberFormat="1" applyFont="1" applyBorder="1"/>
    <xf numFmtId="166" fontId="0" fillId="0" borderId="10" xfId="0" applyNumberForma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13" xfId="0" applyNumberFormat="1" applyBorder="1"/>
    <xf numFmtId="166" fontId="0" fillId="0" borderId="0" xfId="0" applyNumberFormat="1" applyBorder="1"/>
    <xf numFmtId="166" fontId="0" fillId="0" borderId="14" xfId="0" applyNumberFormat="1" applyBorder="1"/>
    <xf numFmtId="166" fontId="0" fillId="0" borderId="19" xfId="0" applyNumberFormat="1" applyBorder="1"/>
    <xf numFmtId="166" fontId="0" fillId="0" borderId="7" xfId="0" applyNumberFormat="1" applyBorder="1"/>
    <xf numFmtId="166" fontId="0" fillId="0" borderId="20" xfId="0" applyNumberFormat="1" applyBorder="1"/>
    <xf numFmtId="166" fontId="0" fillId="0" borderId="21" xfId="0" applyNumberFormat="1" applyBorder="1"/>
    <xf numFmtId="166" fontId="0" fillId="0" borderId="22" xfId="0" applyNumberFormat="1" applyBorder="1"/>
    <xf numFmtId="166" fontId="0" fillId="0" borderId="17" xfId="0" applyNumberFormat="1" applyBorder="1"/>
    <xf numFmtId="166" fontId="0" fillId="0" borderId="24" xfId="0" applyNumberFormat="1" applyBorder="1"/>
    <xf numFmtId="166" fontId="0" fillId="0" borderId="9" xfId="0" applyNumberFormat="1" applyBorder="1"/>
    <xf numFmtId="166" fontId="0" fillId="0" borderId="26" xfId="0" applyNumberFormat="1" applyBorder="1"/>
    <xf numFmtId="166" fontId="0" fillId="0" borderId="18" xfId="0" applyNumberFormat="1" applyBorder="1"/>
    <xf numFmtId="166" fontId="0" fillId="0" borderId="28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1799-4292-46E3-8C7B-DC5F00B85A95}">
  <dimension ref="B5:CC40"/>
  <sheetViews>
    <sheetView tabSelected="1" workbookViewId="0">
      <selection activeCell="C39" sqref="C39:F40"/>
    </sheetView>
  </sheetViews>
  <sheetFormatPr defaultRowHeight="14.5" x14ac:dyDescent="0.35"/>
  <cols>
    <col min="3" max="3" width="12" customWidth="1"/>
    <col min="12" max="12" width="11.90625" customWidth="1"/>
    <col min="19" max="22" width="10.26953125" bestFit="1" customWidth="1"/>
  </cols>
  <sheetData>
    <row r="5" spans="2:81" x14ac:dyDescent="0.35">
      <c r="B5" t="s">
        <v>0</v>
      </c>
      <c r="E5" t="s">
        <v>1</v>
      </c>
      <c r="J5" t="s">
        <v>16</v>
      </c>
      <c r="M5" t="s">
        <v>1</v>
      </c>
      <c r="R5" t="s">
        <v>17</v>
      </c>
      <c r="U5" t="s">
        <v>1</v>
      </c>
      <c r="Z5" t="s">
        <v>18</v>
      </c>
      <c r="AC5" t="s">
        <v>1</v>
      </c>
      <c r="AH5" t="s">
        <v>19</v>
      </c>
      <c r="AK5" t="s">
        <v>1</v>
      </c>
      <c r="AP5" t="s">
        <v>20</v>
      </c>
      <c r="AS5" t="s">
        <v>1</v>
      </c>
      <c r="AX5" t="s">
        <v>21</v>
      </c>
      <c r="BA5" t="s">
        <v>1</v>
      </c>
      <c r="BF5" t="s">
        <v>22</v>
      </c>
      <c r="BI5" t="s">
        <v>1</v>
      </c>
      <c r="BN5" t="s">
        <v>23</v>
      </c>
      <c r="BQ5" t="s">
        <v>1</v>
      </c>
      <c r="BV5" t="s">
        <v>24</v>
      </c>
      <c r="BY5" t="s">
        <v>1</v>
      </c>
    </row>
    <row r="6" spans="2:81" x14ac:dyDescent="0.35">
      <c r="E6" t="s">
        <v>2</v>
      </c>
      <c r="F6" t="s">
        <v>3</v>
      </c>
      <c r="M6" t="s">
        <v>2</v>
      </c>
      <c r="N6" t="s">
        <v>3</v>
      </c>
      <c r="U6" t="s">
        <v>2</v>
      </c>
      <c r="V6" t="s">
        <v>3</v>
      </c>
      <c r="AC6" t="s">
        <v>2</v>
      </c>
      <c r="AD6" t="s">
        <v>3</v>
      </c>
      <c r="AK6" t="s">
        <v>2</v>
      </c>
      <c r="AL6" t="s">
        <v>3</v>
      </c>
      <c r="AS6" t="s">
        <v>2</v>
      </c>
      <c r="AT6" t="s">
        <v>3</v>
      </c>
      <c r="BA6" t="s">
        <v>2</v>
      </c>
      <c r="BB6" t="s">
        <v>3</v>
      </c>
      <c r="BI6" t="s">
        <v>2</v>
      </c>
      <c r="BJ6" t="s">
        <v>3</v>
      </c>
      <c r="BQ6" t="s">
        <v>2</v>
      </c>
      <c r="BR6" t="s">
        <v>3</v>
      </c>
      <c r="BY6" t="s">
        <v>2</v>
      </c>
      <c r="BZ6" t="s">
        <v>3</v>
      </c>
    </row>
    <row r="7" spans="2:81" x14ac:dyDescent="0.35">
      <c r="C7" t="s">
        <v>4</v>
      </c>
      <c r="D7" t="s">
        <v>2</v>
      </c>
      <c r="E7">
        <v>62</v>
      </c>
      <c r="F7">
        <v>26</v>
      </c>
      <c r="H7">
        <v>202</v>
      </c>
      <c r="I7" t="s">
        <v>5</v>
      </c>
      <c r="K7" t="s">
        <v>4</v>
      </c>
      <c r="L7" t="s">
        <v>2</v>
      </c>
      <c r="M7">
        <v>95</v>
      </c>
      <c r="N7">
        <v>22</v>
      </c>
      <c r="P7">
        <v>251</v>
      </c>
      <c r="Q7" t="s">
        <v>5</v>
      </c>
      <c r="S7" t="s">
        <v>4</v>
      </c>
      <c r="T7" t="s">
        <v>2</v>
      </c>
      <c r="U7">
        <v>42</v>
      </c>
      <c r="V7">
        <v>14</v>
      </c>
      <c r="X7">
        <v>248</v>
      </c>
      <c r="Y7" t="s">
        <v>5</v>
      </c>
      <c r="AA7" t="s">
        <v>4</v>
      </c>
      <c r="AB7" t="s">
        <v>2</v>
      </c>
      <c r="AC7">
        <v>82</v>
      </c>
      <c r="AD7">
        <v>27</v>
      </c>
      <c r="AF7">
        <v>298</v>
      </c>
      <c r="AG7" t="s">
        <v>5</v>
      </c>
      <c r="AI7" t="s">
        <v>4</v>
      </c>
      <c r="AJ7" t="s">
        <v>2</v>
      </c>
      <c r="AK7">
        <v>58</v>
      </c>
      <c r="AL7">
        <v>19</v>
      </c>
      <c r="AN7">
        <v>239</v>
      </c>
      <c r="AO7" t="s">
        <v>5</v>
      </c>
      <c r="AQ7" t="s">
        <v>4</v>
      </c>
      <c r="AR7" t="s">
        <v>2</v>
      </c>
      <c r="AS7">
        <v>131</v>
      </c>
      <c r="AT7">
        <v>23</v>
      </c>
      <c r="AV7">
        <v>362</v>
      </c>
      <c r="AW7" t="s">
        <v>5</v>
      </c>
      <c r="AY7" t="s">
        <v>4</v>
      </c>
      <c r="AZ7" t="s">
        <v>2</v>
      </c>
      <c r="BA7">
        <v>87</v>
      </c>
      <c r="BB7">
        <v>19</v>
      </c>
      <c r="BD7">
        <v>313</v>
      </c>
      <c r="BE7" t="s">
        <v>5</v>
      </c>
      <c r="BG7" t="s">
        <v>4</v>
      </c>
      <c r="BH7" t="s">
        <v>2</v>
      </c>
      <c r="BI7">
        <v>78</v>
      </c>
      <c r="BJ7">
        <v>15</v>
      </c>
      <c r="BL7">
        <v>242</v>
      </c>
      <c r="BM7" t="s">
        <v>5</v>
      </c>
      <c r="BO7" t="s">
        <v>4</v>
      </c>
      <c r="BP7" t="s">
        <v>2</v>
      </c>
      <c r="BQ7">
        <v>116</v>
      </c>
      <c r="BR7">
        <v>26</v>
      </c>
      <c r="BT7">
        <v>294</v>
      </c>
      <c r="BU7" t="s">
        <v>5</v>
      </c>
      <c r="BW7" t="s">
        <v>4</v>
      </c>
      <c r="BX7" t="s">
        <v>2</v>
      </c>
      <c r="BY7">
        <v>82</v>
      </c>
      <c r="BZ7">
        <v>27</v>
      </c>
      <c r="CB7">
        <v>246</v>
      </c>
      <c r="CC7" t="s">
        <v>5</v>
      </c>
    </row>
    <row r="8" spans="2:81" x14ac:dyDescent="0.35">
      <c r="D8" t="s">
        <v>6</v>
      </c>
      <c r="E8">
        <v>66</v>
      </c>
      <c r="F8">
        <v>24</v>
      </c>
      <c r="H8">
        <v>24</v>
      </c>
      <c r="I8" t="s">
        <v>7</v>
      </c>
      <c r="L8" t="s">
        <v>6</v>
      </c>
      <c r="M8">
        <v>64</v>
      </c>
      <c r="N8">
        <v>15</v>
      </c>
      <c r="P8">
        <v>55</v>
      </c>
      <c r="Q8" t="s">
        <v>7</v>
      </c>
      <c r="T8" t="s">
        <v>6</v>
      </c>
      <c r="U8">
        <v>95</v>
      </c>
      <c r="V8">
        <v>25</v>
      </c>
      <c r="X8">
        <v>72</v>
      </c>
      <c r="Y8" t="s">
        <v>7</v>
      </c>
      <c r="AB8" t="s">
        <v>6</v>
      </c>
      <c r="AC8">
        <v>85</v>
      </c>
      <c r="AD8">
        <v>24</v>
      </c>
      <c r="AF8">
        <v>80</v>
      </c>
      <c r="AG8" t="s">
        <v>7</v>
      </c>
      <c r="AJ8" t="s">
        <v>6</v>
      </c>
      <c r="AK8">
        <v>65</v>
      </c>
      <c r="AL8">
        <v>21</v>
      </c>
      <c r="AN8">
        <v>76</v>
      </c>
      <c r="AO8" t="s">
        <v>7</v>
      </c>
      <c r="AR8" t="s">
        <v>6</v>
      </c>
      <c r="AS8">
        <v>81</v>
      </c>
      <c r="AT8">
        <v>25</v>
      </c>
      <c r="AV8">
        <v>102</v>
      </c>
      <c r="AW8" t="s">
        <v>7</v>
      </c>
      <c r="AZ8" t="s">
        <v>6</v>
      </c>
      <c r="BA8">
        <v>116</v>
      </c>
      <c r="BB8">
        <v>16</v>
      </c>
      <c r="BD8">
        <v>75</v>
      </c>
      <c r="BE8" t="s">
        <v>7</v>
      </c>
      <c r="BH8" t="s">
        <v>6</v>
      </c>
      <c r="BI8">
        <v>67</v>
      </c>
      <c r="BJ8">
        <v>12</v>
      </c>
      <c r="BL8">
        <v>70</v>
      </c>
      <c r="BM8" t="s">
        <v>7</v>
      </c>
      <c r="BP8" t="s">
        <v>6</v>
      </c>
      <c r="BQ8">
        <v>74</v>
      </c>
      <c r="BR8">
        <v>18</v>
      </c>
      <c r="BT8">
        <v>59</v>
      </c>
      <c r="BU8" t="s">
        <v>7</v>
      </c>
      <c r="BX8" t="s">
        <v>6</v>
      </c>
      <c r="BY8">
        <v>56</v>
      </c>
      <c r="BZ8">
        <v>22</v>
      </c>
      <c r="CB8">
        <v>59</v>
      </c>
      <c r="CC8" t="s">
        <v>7</v>
      </c>
    </row>
    <row r="11" spans="2:81" x14ac:dyDescent="0.35">
      <c r="C11" t="s">
        <v>8</v>
      </c>
      <c r="D11">
        <v>0.48314606741573035</v>
      </c>
      <c r="J11" t="s">
        <v>8</v>
      </c>
      <c r="K11">
        <v>0.56122448979591832</v>
      </c>
      <c r="R11" t="s">
        <v>8</v>
      </c>
      <c r="S11">
        <v>0.38068181818181818</v>
      </c>
      <c r="Z11" t="s">
        <v>8</v>
      </c>
      <c r="AA11">
        <v>0.48623853211009177</v>
      </c>
      <c r="AH11" t="s">
        <v>8</v>
      </c>
      <c r="AI11">
        <v>0.48466257668711654</v>
      </c>
      <c r="AP11" t="s">
        <v>8</v>
      </c>
      <c r="AQ11">
        <v>0.6</v>
      </c>
      <c r="AX11" t="s">
        <v>8</v>
      </c>
      <c r="AY11">
        <v>0.4327731092436975</v>
      </c>
      <c r="BF11" t="s">
        <v>8</v>
      </c>
      <c r="BG11">
        <v>0.52325581395348841</v>
      </c>
      <c r="BN11" t="s">
        <v>8</v>
      </c>
      <c r="BO11">
        <v>0.57021276595744685</v>
      </c>
      <c r="BV11" t="s">
        <v>8</v>
      </c>
      <c r="BW11">
        <v>0.55614973262032086</v>
      </c>
    </row>
    <row r="12" spans="2:81" x14ac:dyDescent="0.35">
      <c r="C12" t="s">
        <v>10</v>
      </c>
      <c r="D12">
        <v>0.484375</v>
      </c>
      <c r="J12" t="s">
        <v>10</v>
      </c>
      <c r="K12">
        <v>0.59748427672955973</v>
      </c>
      <c r="R12" t="s">
        <v>10</v>
      </c>
      <c r="S12">
        <v>0.30656934306569344</v>
      </c>
      <c r="Z12" t="s">
        <v>10</v>
      </c>
      <c r="AA12">
        <v>0.49101796407185627</v>
      </c>
      <c r="AH12" t="s">
        <v>10</v>
      </c>
      <c r="AI12">
        <v>0.47154471544715448</v>
      </c>
      <c r="AP12" t="s">
        <v>10</v>
      </c>
      <c r="AQ12">
        <v>0.61792452830188682</v>
      </c>
      <c r="AX12" t="s">
        <v>10</v>
      </c>
      <c r="AY12">
        <v>0.42857142857142855</v>
      </c>
      <c r="BF12" t="s">
        <v>10</v>
      </c>
      <c r="BG12">
        <v>0.53793103448275859</v>
      </c>
      <c r="BN12" t="s">
        <v>10</v>
      </c>
      <c r="BO12">
        <v>0.61052631578947369</v>
      </c>
      <c r="BV12" t="s">
        <v>10</v>
      </c>
      <c r="BW12">
        <v>0.59420289855072461</v>
      </c>
    </row>
    <row r="13" spans="2:81" x14ac:dyDescent="0.35">
      <c r="C13" t="s">
        <v>12</v>
      </c>
      <c r="D13">
        <v>0.70454545454545459</v>
      </c>
      <c r="J13" t="s">
        <v>12</v>
      </c>
      <c r="K13">
        <v>0.81196581196581197</v>
      </c>
      <c r="R13" t="s">
        <v>12</v>
      </c>
      <c r="S13">
        <v>0.75</v>
      </c>
      <c r="Z13" t="s">
        <v>12</v>
      </c>
      <c r="AA13">
        <v>0.75229357798165142</v>
      </c>
      <c r="AH13" t="s">
        <v>12</v>
      </c>
      <c r="AI13">
        <v>0.75324675324675328</v>
      </c>
      <c r="AP13" t="s">
        <v>12</v>
      </c>
      <c r="AQ13">
        <v>0.85064935064935066</v>
      </c>
      <c r="AX13" t="s">
        <v>12</v>
      </c>
      <c r="AY13">
        <v>0.82075471698113212</v>
      </c>
      <c r="BF13" t="s">
        <v>12</v>
      </c>
      <c r="BG13">
        <v>0.83870967741935487</v>
      </c>
      <c r="BN13" t="s">
        <v>12</v>
      </c>
      <c r="BO13">
        <v>0.81690140845070425</v>
      </c>
      <c r="BV13" t="s">
        <v>12</v>
      </c>
      <c r="BW13">
        <v>0.75229357798165142</v>
      </c>
    </row>
    <row r="14" spans="2:81" x14ac:dyDescent="0.35">
      <c r="C14" t="s">
        <v>14</v>
      </c>
      <c r="D14">
        <v>0.57407407407407407</v>
      </c>
      <c r="J14" t="s">
        <v>14</v>
      </c>
      <c r="K14">
        <v>0.68840579710144933</v>
      </c>
      <c r="R14" t="s">
        <v>14</v>
      </c>
      <c r="S14">
        <v>0.43523316062176165</v>
      </c>
      <c r="Z14" t="s">
        <v>14</v>
      </c>
      <c r="AA14">
        <v>0.59420289855072472</v>
      </c>
      <c r="AH14" t="s">
        <v>14</v>
      </c>
      <c r="AI14">
        <v>0.57999999999999996</v>
      </c>
      <c r="AP14" t="s">
        <v>14</v>
      </c>
      <c r="AQ14">
        <v>0.71584699453551914</v>
      </c>
      <c r="AX14" t="s">
        <v>14</v>
      </c>
      <c r="AY14">
        <v>0.56310679611650494</v>
      </c>
      <c r="BF14" t="s">
        <v>14</v>
      </c>
      <c r="BG14">
        <v>0.65546218487394958</v>
      </c>
      <c r="BN14" t="s">
        <v>14</v>
      </c>
      <c r="BO14">
        <v>0.69879518072289171</v>
      </c>
      <c r="BV14" t="s">
        <v>14</v>
      </c>
      <c r="BW14">
        <v>0.66396761133603244</v>
      </c>
    </row>
    <row r="21" spans="3:34" x14ac:dyDescent="0.35">
      <c r="C21" t="s">
        <v>25</v>
      </c>
      <c r="D21">
        <f>E7+M7+U7+AC7+AK7+AS7+BA7+BI7+BQ7+BY7</f>
        <v>833</v>
      </c>
    </row>
    <row r="22" spans="3:34" x14ac:dyDescent="0.35">
      <c r="C22" t="s">
        <v>26</v>
      </c>
      <c r="D22">
        <f>F7+N7+V7+AD7+AL7+AT7+BB7+BJ7+BR7+BZ7</f>
        <v>218</v>
      </c>
      <c r="L22" s="10"/>
      <c r="M22" s="16" t="s">
        <v>8</v>
      </c>
      <c r="N22" s="16" t="s">
        <v>10</v>
      </c>
      <c r="O22" s="16" t="s">
        <v>12</v>
      </c>
      <c r="P22" s="17" t="s">
        <v>14</v>
      </c>
      <c r="R22" s="10" t="s">
        <v>44</v>
      </c>
      <c r="S22" s="16" t="s">
        <v>8</v>
      </c>
      <c r="T22" s="16" t="s">
        <v>10</v>
      </c>
      <c r="U22" s="16" t="s">
        <v>12</v>
      </c>
      <c r="V22" s="17" t="s">
        <v>14</v>
      </c>
    </row>
    <row r="23" spans="3:34" x14ac:dyDescent="0.35">
      <c r="C23" t="s">
        <v>27</v>
      </c>
      <c r="D23">
        <f>E8+M8+U8+AC8+AK8+AS8+BA8+BI8+BQ8+BY8</f>
        <v>769</v>
      </c>
      <c r="L23" s="14" t="s">
        <v>0</v>
      </c>
      <c r="M23" s="11">
        <v>0.48314606741573035</v>
      </c>
      <c r="N23" s="12">
        <v>0.484375</v>
      </c>
      <c r="O23" s="12">
        <v>0.70454545454545459</v>
      </c>
      <c r="P23" s="13">
        <v>0.57407407407407407</v>
      </c>
      <c r="R23" s="14" t="s">
        <v>0</v>
      </c>
      <c r="S23" s="31">
        <v>0.48314606741573035</v>
      </c>
      <c r="T23" s="32">
        <v>0.484375</v>
      </c>
      <c r="U23" s="32">
        <v>0.70454545454545459</v>
      </c>
      <c r="V23" s="33">
        <v>0.57407407407407407</v>
      </c>
    </row>
    <row r="24" spans="3:34" x14ac:dyDescent="0.35">
      <c r="C24" t="s">
        <v>28</v>
      </c>
      <c r="D24">
        <f>F8+N8+V8+AD8+AL8+AT8+BB8+BJ8+BR8+BZ8</f>
        <v>202</v>
      </c>
      <c r="L24" s="14" t="s">
        <v>16</v>
      </c>
      <c r="M24" s="14">
        <v>0.56122448979591832</v>
      </c>
      <c r="N24" s="5">
        <v>0.59748427672955973</v>
      </c>
      <c r="O24" s="5">
        <v>0.81196581196581197</v>
      </c>
      <c r="P24" s="15">
        <v>0.68840579710144933</v>
      </c>
      <c r="R24" s="14" t="s">
        <v>16</v>
      </c>
      <c r="S24" s="34">
        <v>0.56122448979591832</v>
      </c>
      <c r="T24" s="35">
        <v>0.59748427672955973</v>
      </c>
      <c r="U24" s="35">
        <v>0.81196581196581197</v>
      </c>
      <c r="V24" s="36">
        <v>0.68840579710144933</v>
      </c>
    </row>
    <row r="25" spans="3:34" x14ac:dyDescent="0.35">
      <c r="C25" t="s">
        <v>29</v>
      </c>
      <c r="D25">
        <f>H7+P7+X7+AF7+AN7+AV7+BD7+BL7+BT7+CB7</f>
        <v>2695</v>
      </c>
      <c r="L25" s="14" t="s">
        <v>17</v>
      </c>
      <c r="M25" s="14">
        <v>0.38068181818181818</v>
      </c>
      <c r="N25" s="5">
        <v>0.30656934306569344</v>
      </c>
      <c r="O25" s="5">
        <v>0.75</v>
      </c>
      <c r="P25" s="15">
        <v>0.43523316062176165</v>
      </c>
      <c r="R25" s="14" t="s">
        <v>17</v>
      </c>
      <c r="S25" s="34">
        <v>0.38068181818181818</v>
      </c>
      <c r="T25" s="35">
        <v>0.30656934306569344</v>
      </c>
      <c r="U25" s="35">
        <v>0.75</v>
      </c>
      <c r="V25" s="36">
        <v>0.43523316062176165</v>
      </c>
    </row>
    <row r="26" spans="3:34" x14ac:dyDescent="0.35">
      <c r="C26" t="s">
        <v>30</v>
      </c>
      <c r="D26">
        <f>H8+P8+X8+AF8+AN8+AV8+BD8+BL8+BT8+CB8</f>
        <v>672</v>
      </c>
      <c r="L26" s="14" t="s">
        <v>18</v>
      </c>
      <c r="M26" s="14">
        <v>0.48623853211009177</v>
      </c>
      <c r="N26" s="5">
        <v>0.49101796407185627</v>
      </c>
      <c r="O26" s="5">
        <v>0.75229357798165142</v>
      </c>
      <c r="P26" s="15">
        <v>0.59420289855072472</v>
      </c>
      <c r="R26" s="14" t="s">
        <v>18</v>
      </c>
      <c r="S26" s="34">
        <v>0.48623853211009177</v>
      </c>
      <c r="T26" s="35">
        <v>0.49101796407185627</v>
      </c>
      <c r="U26" s="35">
        <v>0.75229357798165142</v>
      </c>
      <c r="V26" s="36">
        <v>0.59420289855072472</v>
      </c>
    </row>
    <row r="27" spans="3:34" x14ac:dyDescent="0.35">
      <c r="C27" t="s">
        <v>31</v>
      </c>
      <c r="D27">
        <f>D25-D26</f>
        <v>2023</v>
      </c>
      <c r="L27" s="14" t="s">
        <v>19</v>
      </c>
      <c r="M27" s="14">
        <v>0.48466257668711654</v>
      </c>
      <c r="N27" s="5">
        <v>0.47154471544715448</v>
      </c>
      <c r="O27" s="5">
        <v>0.75324675324675328</v>
      </c>
      <c r="P27" s="15">
        <v>0.57999999999999996</v>
      </c>
      <c r="R27" s="14" t="s">
        <v>19</v>
      </c>
      <c r="S27" s="34">
        <v>0.48466257668711654</v>
      </c>
      <c r="T27" s="35">
        <v>0.47154471544715448</v>
      </c>
      <c r="U27" s="35">
        <v>0.75324675324675328</v>
      </c>
      <c r="V27" s="36">
        <v>0.57999999999999996</v>
      </c>
    </row>
    <row r="28" spans="3:34" x14ac:dyDescent="0.35">
      <c r="L28" s="14" t="s">
        <v>20</v>
      </c>
      <c r="M28" s="14">
        <v>0.6</v>
      </c>
      <c r="N28" s="5">
        <v>0.61792452830188682</v>
      </c>
      <c r="O28" s="5">
        <v>0.85064935064935066</v>
      </c>
      <c r="P28" s="15">
        <v>0.71584699453551914</v>
      </c>
      <c r="R28" s="14" t="s">
        <v>20</v>
      </c>
      <c r="S28" s="34">
        <v>0.6</v>
      </c>
      <c r="T28" s="35">
        <v>0.61792452830188682</v>
      </c>
      <c r="U28" s="35">
        <v>0.85064935064935066</v>
      </c>
      <c r="V28" s="36">
        <v>0.71584699453551914</v>
      </c>
    </row>
    <row r="29" spans="3:34" x14ac:dyDescent="0.35">
      <c r="L29" s="14" t="s">
        <v>21</v>
      </c>
      <c r="M29" s="14">
        <v>0.4327731092436975</v>
      </c>
      <c r="N29" s="5">
        <v>0.42857142857142855</v>
      </c>
      <c r="O29" s="5">
        <v>0.82075471698113212</v>
      </c>
      <c r="P29" s="15">
        <v>0.56310679611650494</v>
      </c>
      <c r="R29" s="14" t="s">
        <v>21</v>
      </c>
      <c r="S29" s="34">
        <v>0.4327731092436975</v>
      </c>
      <c r="T29" s="35">
        <v>0.42857142857142855</v>
      </c>
      <c r="U29" s="35">
        <v>0.82075471698113212</v>
      </c>
      <c r="V29" s="36">
        <v>0.56310679611650494</v>
      </c>
    </row>
    <row r="30" spans="3:34" x14ac:dyDescent="0.35">
      <c r="L30" s="14" t="s">
        <v>38</v>
      </c>
      <c r="M30" s="14">
        <v>0.52325581395348841</v>
      </c>
      <c r="N30" s="5">
        <v>0.53793103448275859</v>
      </c>
      <c r="O30" s="5">
        <v>0.83870967741935487</v>
      </c>
      <c r="P30" s="15">
        <v>0.65546218487394958</v>
      </c>
      <c r="R30" s="14" t="s">
        <v>38</v>
      </c>
      <c r="S30" s="34">
        <v>0.52325581395348841</v>
      </c>
      <c r="T30" s="35">
        <v>0.53793103448275859</v>
      </c>
      <c r="U30" s="35">
        <v>0.83870967741935487</v>
      </c>
      <c r="V30" s="36">
        <v>0.65546218487394958</v>
      </c>
    </row>
    <row r="31" spans="3:34" ht="15" thickBot="1" x14ac:dyDescent="0.4">
      <c r="C31" t="s">
        <v>36</v>
      </c>
      <c r="L31" s="14" t="s">
        <v>23</v>
      </c>
      <c r="M31" s="14">
        <v>0.57021276595744685</v>
      </c>
      <c r="N31" s="5">
        <v>0.61052631578947369</v>
      </c>
      <c r="O31" s="5">
        <v>0.81690140845070425</v>
      </c>
      <c r="P31" s="15">
        <v>0.69879518072289171</v>
      </c>
      <c r="R31" s="14" t="s">
        <v>23</v>
      </c>
      <c r="S31" s="34">
        <v>0.57021276595744685</v>
      </c>
      <c r="T31" s="35">
        <v>0.61052631578947369</v>
      </c>
      <c r="U31" s="35">
        <v>0.81690140845070425</v>
      </c>
      <c r="V31" s="36">
        <v>0.69879518072289171</v>
      </c>
      <c r="AB31" t="s">
        <v>37</v>
      </c>
    </row>
    <row r="32" spans="3:34" ht="15" thickBot="1" x14ac:dyDescent="0.4">
      <c r="C32" s="1" t="s">
        <v>8</v>
      </c>
      <c r="D32" s="2" t="s">
        <v>9</v>
      </c>
      <c r="E32" s="2"/>
      <c r="F32" s="2"/>
      <c r="G32" s="2"/>
      <c r="H32" s="3">
        <f>(D21+D24)/D27</f>
        <v>0.51161641127039048</v>
      </c>
      <c r="L32" s="20" t="s">
        <v>24</v>
      </c>
      <c r="M32" s="20">
        <v>0.55614973262032086</v>
      </c>
      <c r="N32" s="8">
        <v>0.59420289855072461</v>
      </c>
      <c r="O32" s="8">
        <v>0.75229357798165142</v>
      </c>
      <c r="P32" s="21">
        <v>0.66396761133603244</v>
      </c>
      <c r="R32" s="20" t="s">
        <v>24</v>
      </c>
      <c r="S32" s="37">
        <v>0.55614973262032086</v>
      </c>
      <c r="T32" s="38">
        <v>0.59420289855072461</v>
      </c>
      <c r="U32" s="38">
        <v>0.75229357798165142</v>
      </c>
      <c r="V32" s="39">
        <v>0.66396761133603244</v>
      </c>
      <c r="AB32" t="s">
        <v>34</v>
      </c>
      <c r="AC32">
        <f>E7+U7+AC7+AK7</f>
        <v>244</v>
      </c>
      <c r="AF32">
        <f>D21-AC32</f>
        <v>589</v>
      </c>
      <c r="AG32" t="s">
        <v>8</v>
      </c>
      <c r="AH32">
        <f>(AF32+AF35)/(AF32+AF33+AF34+AF35)</f>
        <v>0.54156954156954162</v>
      </c>
    </row>
    <row r="33" spans="3:34" x14ac:dyDescent="0.35">
      <c r="C33" s="4" t="s">
        <v>10</v>
      </c>
      <c r="D33" s="5" t="s">
        <v>11</v>
      </c>
      <c r="E33" s="5"/>
      <c r="F33" s="5"/>
      <c r="G33" s="5"/>
      <c r="H33" s="6">
        <f>D21/(D21+D23)</f>
        <v>0.51997503121098632</v>
      </c>
      <c r="L33" s="1" t="s">
        <v>39</v>
      </c>
      <c r="M33" s="22">
        <f>MIN(M23:M32)</f>
        <v>0.38068181818181818</v>
      </c>
      <c r="N33" s="22">
        <f t="shared" ref="N33:P33" si="0">MIN(N23:N32)</f>
        <v>0.30656934306569344</v>
      </c>
      <c r="O33" s="22">
        <f t="shared" si="0"/>
        <v>0.70454545454545459</v>
      </c>
      <c r="P33" s="23">
        <f t="shared" si="0"/>
        <v>0.43523316062176165</v>
      </c>
      <c r="R33" s="1" t="s">
        <v>39</v>
      </c>
      <c r="S33" s="40">
        <f>MIN(S23:S32)</f>
        <v>0.38068181818181818</v>
      </c>
      <c r="T33" s="40">
        <f t="shared" ref="T33" si="1">MIN(T23:T32)</f>
        <v>0.30656934306569344</v>
      </c>
      <c r="U33" s="40">
        <f t="shared" ref="U33" si="2">MIN(U23:U32)</f>
        <v>0.70454545454545459</v>
      </c>
      <c r="V33" s="41">
        <f t="shared" ref="V33" si="3">MIN(V23:V32)</f>
        <v>0.43523316062176165</v>
      </c>
      <c r="AB33" t="s">
        <v>32</v>
      </c>
      <c r="AC33">
        <f>F7+V7+AD7+AL7</f>
        <v>86</v>
      </c>
      <c r="AF33">
        <f>D22-AC33</f>
        <v>132</v>
      </c>
      <c r="AG33" t="s">
        <v>10</v>
      </c>
      <c r="AH33">
        <f>AF32/(AF32+AF34)</f>
        <v>0.56255969436485198</v>
      </c>
    </row>
    <row r="34" spans="3:34" x14ac:dyDescent="0.35">
      <c r="C34" s="4" t="s">
        <v>12</v>
      </c>
      <c r="D34" s="5" t="s">
        <v>13</v>
      </c>
      <c r="E34" s="5"/>
      <c r="F34" s="5"/>
      <c r="G34" s="5"/>
      <c r="H34" s="6">
        <f>D21/(D21+D22)</f>
        <v>0.79257849666983826</v>
      </c>
      <c r="L34" s="24" t="s">
        <v>40</v>
      </c>
      <c r="M34" s="18">
        <f>MAX(M23:M32)</f>
        <v>0.6</v>
      </c>
      <c r="N34" s="18">
        <f t="shared" ref="N34:P34" si="4">MAX(N23:N32)</f>
        <v>0.61792452830188682</v>
      </c>
      <c r="O34" s="18">
        <f t="shared" si="4"/>
        <v>0.85064935064935066</v>
      </c>
      <c r="P34" s="25">
        <f t="shared" si="4"/>
        <v>0.71584699453551914</v>
      </c>
      <c r="R34" s="24" t="s">
        <v>40</v>
      </c>
      <c r="S34" s="42">
        <f>MAX(S23:S32)</f>
        <v>0.6</v>
      </c>
      <c r="T34" s="42">
        <f t="shared" ref="T34:V34" si="5">MAX(T23:T32)</f>
        <v>0.61792452830188682</v>
      </c>
      <c r="U34" s="42">
        <f t="shared" si="5"/>
        <v>0.85064935064935066</v>
      </c>
      <c r="V34" s="43">
        <f t="shared" si="5"/>
        <v>0.71584699453551914</v>
      </c>
      <c r="AB34" t="s">
        <v>33</v>
      </c>
      <c r="AC34">
        <f>E8+U8+AC8+AK8</f>
        <v>311</v>
      </c>
      <c r="AF34">
        <f>D23-AC34</f>
        <v>458</v>
      </c>
      <c r="AG34" t="s">
        <v>12</v>
      </c>
      <c r="AH34">
        <f>AF32/(AF32+AF33)</f>
        <v>0.81692094313453534</v>
      </c>
    </row>
    <row r="35" spans="3:34" ht="15" thickBot="1" x14ac:dyDescent="0.4">
      <c r="C35" s="7" t="s">
        <v>14</v>
      </c>
      <c r="D35" s="8" t="s">
        <v>15</v>
      </c>
      <c r="E35" s="8"/>
      <c r="F35" s="8"/>
      <c r="G35" s="8"/>
      <c r="H35" s="9">
        <f>2*(H33*H34)/(H33+H34)</f>
        <v>0.62796833773087068</v>
      </c>
      <c r="L35" s="26" t="s">
        <v>41</v>
      </c>
      <c r="M35" s="10">
        <f>M34-M33</f>
        <v>0.2193181818181818</v>
      </c>
      <c r="N35" s="10">
        <f t="shared" ref="N35:P35" si="6">N34-N33</f>
        <v>0.31135518523619338</v>
      </c>
      <c r="O35" s="10">
        <f t="shared" si="6"/>
        <v>0.14610389610389607</v>
      </c>
      <c r="P35" s="27">
        <f t="shared" si="6"/>
        <v>0.28061383391375749</v>
      </c>
      <c r="R35" s="26" t="s">
        <v>41</v>
      </c>
      <c r="S35" s="44">
        <f>S34-S33</f>
        <v>0.2193181818181818</v>
      </c>
      <c r="T35" s="44">
        <f t="shared" ref="T35" si="7">T34-T33</f>
        <v>0.31135518523619338</v>
      </c>
      <c r="U35" s="44">
        <f t="shared" ref="U35" si="8">U34-U33</f>
        <v>0.14610389610389607</v>
      </c>
      <c r="V35" s="45">
        <f t="shared" ref="V35" si="9">V34-V33</f>
        <v>0.28061383391375749</v>
      </c>
      <c r="AB35" t="s">
        <v>35</v>
      </c>
      <c r="AC35">
        <f>F8+V8+AD8+AL8</f>
        <v>94</v>
      </c>
      <c r="AF35">
        <f>D24-AC35</f>
        <v>108</v>
      </c>
      <c r="AG35" t="s">
        <v>14</v>
      </c>
      <c r="AH35">
        <f>2*(AH33*AH34)/(AH33+AH34)</f>
        <v>0.66628959276018096</v>
      </c>
    </row>
    <row r="36" spans="3:34" ht="15" thickBot="1" x14ac:dyDescent="0.4">
      <c r="L36" s="28" t="s">
        <v>42</v>
      </c>
      <c r="M36" s="19">
        <f>MEDIAN(M23:M32)</f>
        <v>0.50474717303179006</v>
      </c>
      <c r="N36" s="19">
        <f t="shared" ref="N36:P36" si="10">MEDIAN(N23:N32)</f>
        <v>0.51447449927730737</v>
      </c>
      <c r="O36" s="19">
        <f t="shared" si="10"/>
        <v>0.78260628260628262</v>
      </c>
      <c r="P36" s="29">
        <f t="shared" si="10"/>
        <v>0.62483254171233715</v>
      </c>
      <c r="R36" s="28" t="s">
        <v>42</v>
      </c>
      <c r="S36" s="46">
        <f>MEDIAN(S23:S32)</f>
        <v>0.50474717303179006</v>
      </c>
      <c r="T36" s="46">
        <f t="shared" ref="T36:V36" si="11">MEDIAN(T23:T32)</f>
        <v>0.51447449927730737</v>
      </c>
      <c r="U36" s="46">
        <f t="shared" si="11"/>
        <v>0.78260628260628262</v>
      </c>
      <c r="V36" s="47">
        <f t="shared" si="11"/>
        <v>0.62483254171233715</v>
      </c>
    </row>
    <row r="37" spans="3:34" x14ac:dyDescent="0.35">
      <c r="L37" s="5"/>
      <c r="M37" s="5"/>
      <c r="N37" s="5"/>
      <c r="O37" s="5"/>
      <c r="P37" s="5"/>
    </row>
    <row r="38" spans="3:34" x14ac:dyDescent="0.35">
      <c r="L38" s="5"/>
      <c r="M38" s="5"/>
      <c r="N38" s="5"/>
      <c r="O38" s="5"/>
      <c r="P38" s="5"/>
    </row>
    <row r="39" spans="3:34" x14ac:dyDescent="0.35">
      <c r="C39" s="10" t="s">
        <v>8</v>
      </c>
      <c r="D39" s="10" t="s">
        <v>10</v>
      </c>
      <c r="E39" s="10" t="s">
        <v>12</v>
      </c>
      <c r="F39" s="10" t="s">
        <v>43</v>
      </c>
      <c r="L39" s="5"/>
      <c r="M39" s="5"/>
      <c r="N39" s="5"/>
      <c r="O39" s="5"/>
      <c r="P39" s="5"/>
    </row>
    <row r="40" spans="3:34" x14ac:dyDescent="0.35">
      <c r="C40" s="30">
        <v>0.51161641127039048</v>
      </c>
      <c r="D40" s="30">
        <v>0.51997503121098632</v>
      </c>
      <c r="E40" s="30">
        <v>0.79257849666983826</v>
      </c>
      <c r="F40" s="30">
        <v>0.62796833773087068</v>
      </c>
      <c r="L40" s="5"/>
      <c r="M40" s="5"/>
      <c r="N40" s="5"/>
      <c r="O40" s="5"/>
      <c r="P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Lu</dc:creator>
  <cp:lastModifiedBy>Alexander Lu</cp:lastModifiedBy>
  <dcterms:created xsi:type="dcterms:W3CDTF">2023-11-23T05:03:37Z</dcterms:created>
  <dcterms:modified xsi:type="dcterms:W3CDTF">2023-11-25T19:44:29Z</dcterms:modified>
</cp:coreProperties>
</file>