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selmo.massad\Downloads\"/>
    </mc:Choice>
  </mc:AlternateContent>
  <xr:revisionPtr revIDLastSave="0" documentId="13_ncr:1_{7EFA3AC8-5A53-42D7-A1BD-0B310F618206}" xr6:coauthVersionLast="33" xr6:coauthVersionMax="33" xr10:uidLastSave="{00000000-0000-0000-0000-000000000000}"/>
  <bookViews>
    <workbookView xWindow="0" yWindow="0" windowWidth="20490" windowHeight="7545" tabRatio="622" xr2:uid="{00000000-000D-0000-FFFF-FFFF00000000}"/>
  </bookViews>
  <sheets>
    <sheet name="Modelo" sheetId="1" r:id="rId1"/>
    <sheet name="IRPF e INSS" sheetId="5" r:id="rId2"/>
    <sheet name="Cadastro Deptos" sheetId="2" r:id="rId3"/>
    <sheet name="Instruções" sheetId="3" r:id="rId4"/>
    <sheet name="Sua empresa além da planilha" sheetId="6" r:id="rId5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I9" i="1" l="1"/>
  <c r="I10" i="1"/>
  <c r="I11" i="1"/>
  <c r="I12" i="1"/>
  <c r="I13" i="1"/>
  <c r="I14" i="1"/>
  <c r="I15" i="1"/>
  <c r="I16" i="1"/>
  <c r="K10" i="1"/>
  <c r="E9" i="1"/>
  <c r="F9" i="1" s="1"/>
  <c r="E10" i="1"/>
  <c r="F10" i="1" s="1"/>
  <c r="G10" i="1" s="1"/>
  <c r="H10" i="1" s="1"/>
  <c r="E11" i="1"/>
  <c r="E12" i="1"/>
  <c r="F12" i="1" s="1"/>
  <c r="G12" i="1" s="1"/>
  <c r="H12" i="1" s="1"/>
  <c r="E13" i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F13" i="1"/>
  <c r="G13" i="1" s="1"/>
  <c r="H13" i="1" s="1"/>
  <c r="J16" i="1" l="1"/>
  <c r="J12" i="1"/>
  <c r="J15" i="1"/>
  <c r="J11" i="1"/>
  <c r="J13" i="1"/>
  <c r="J10" i="1"/>
  <c r="J14" i="1"/>
  <c r="G9" i="1"/>
  <c r="H9" i="1" s="1"/>
  <c r="J9" i="1"/>
  <c r="F11" i="1"/>
  <c r="G11" i="1" s="1"/>
  <c r="H11" i="1" s="1"/>
</calcChain>
</file>

<file path=xl/sharedStrings.xml><?xml version="1.0" encoding="utf-8"?>
<sst xmlns="http://schemas.openxmlformats.org/spreadsheetml/2006/main" count="52" uniqueCount="35">
  <si>
    <t>INSS</t>
  </si>
  <si>
    <t>Fernando Duarte</t>
  </si>
  <si>
    <t>João Paulo Ricartes</t>
  </si>
  <si>
    <t>Angela Calixto</t>
  </si>
  <si>
    <t>Juliana Petit</t>
  </si>
  <si>
    <t>Lucas Gautto</t>
  </si>
  <si>
    <t>Henrique Medeiros</t>
  </si>
  <si>
    <t>Lucas Petinni</t>
  </si>
  <si>
    <t>TI</t>
  </si>
  <si>
    <t>Financeiro</t>
  </si>
  <si>
    <t>RH</t>
  </si>
  <si>
    <t>Contabilidade</t>
  </si>
  <si>
    <t>Vendas</t>
  </si>
  <si>
    <t>Marketing</t>
  </si>
  <si>
    <t>Vale Transporte</t>
  </si>
  <si>
    <t>Modelo de Folha de Pagamento</t>
  </si>
  <si>
    <t>NOME</t>
  </si>
  <si>
    <t>DEPARTAMENTO</t>
  </si>
  <si>
    <t>SALÁRIO BRUTO</t>
  </si>
  <si>
    <t>VALE TRANSPORTE</t>
  </si>
  <si>
    <t>SALÁRIO LÍQUIDO</t>
  </si>
  <si>
    <t>IMPOSTOS/CUSTO</t>
  </si>
  <si>
    <t>CADASTRO DE DEPARTAMENTOS</t>
  </si>
  <si>
    <t>DEPARTAMENTOS</t>
  </si>
  <si>
    <t>IRPF</t>
  </si>
  <si>
    <t>Mínimo</t>
  </si>
  <si>
    <t>Máximo</t>
  </si>
  <si>
    <t>Alíquota</t>
  </si>
  <si>
    <t>Parcela a deduzir</t>
  </si>
  <si>
    <t>13º + Férias</t>
  </si>
  <si>
    <t>IRPF (13 + Ferias)</t>
  </si>
  <si>
    <t>TOTAL DESCONTOS</t>
  </si>
  <si>
    <t>PERCENTUAL</t>
  </si>
  <si>
    <t>VALOR MÁXIMO</t>
  </si>
  <si>
    <t>Base de cálculo INSS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</si>
</sst>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#,##0.00;[Red]\-&quot;R$&quot;#,##0.00"/>
    <numFmt numFmtId="43" formatCode="_-* #,##0.00_-;\-* #,##0.00_-;_-* &quot;-&quot;??_-;_-@_-"/>
    <numFmt numFmtId="164" formatCode="_(&quot;R$&quot;* #,##0.00_);_(&quot;R$&quot;* \(#,##0.00\);_(&quot;R$&quot;* &quot;-&quot;??_);_(@_)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Lucida Sans"/>
      <family val="2"/>
    </font>
    <font>
      <sz val="11"/>
      <color theme="1"/>
      <name val="Lucida Sans"/>
      <family val="2"/>
    </font>
    <font>
      <b/>
      <sz val="18"/>
      <color rgb="FF2687E9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385A7B"/>
      <name val="Arial"/>
      <family val="2"/>
    </font>
    <font>
      <b/>
      <sz val="10"/>
      <color rgb="FF385A7B"/>
      <name val="Arial"/>
      <family val="2"/>
    </font>
    <font>
      <sz val="16"/>
      <color rgb="FF385A7B"/>
      <name val="Arial"/>
      <family val="2"/>
    </font>
    <font>
      <sz val="12"/>
      <name val="Arial"/>
      <family val="2"/>
    </font>
    <font>
      <b/>
      <sz val="11"/>
      <color theme="0"/>
      <name val="Arial"/>
      <family val="2"/>
    </font>
    <font>
      <sz val="14"/>
      <color theme="1"/>
      <name val="Arial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BDC9E"/>
        <bgColor indexed="64"/>
      </patternFill>
    </fill>
    <fill>
      <patternFill patternType="solid">
        <fgColor rgb="FFE2EFD7"/>
        <bgColor indexed="64"/>
      </patternFill>
    </fill>
    <fill>
      <patternFill patternType="solid">
        <fgColor rgb="FF4983B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DCE4F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8" fillId="0" borderId="0" xfId="0" applyFont="1"/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164" fontId="12" fillId="0" borderId="0" xfId="1" applyFont="1" applyBorder="1" applyAlignment="1">
      <alignment vertical="center"/>
    </xf>
    <xf numFmtId="164" fontId="12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64" fontId="12" fillId="0" borderId="0" xfId="0" applyNumberFormat="1" applyFont="1" applyFill="1" applyAlignment="1">
      <alignment vertical="center"/>
    </xf>
    <xf numFmtId="164" fontId="12" fillId="0" borderId="0" xfId="0" applyNumberFormat="1" applyFont="1" applyAlignment="1">
      <alignment vertical="center"/>
    </xf>
    <xf numFmtId="0" fontId="9" fillId="0" borderId="0" xfId="0" applyFont="1" applyAlignment="1"/>
    <xf numFmtId="0" fontId="4" fillId="0" borderId="0" xfId="0" applyFont="1" applyFill="1"/>
    <xf numFmtId="0" fontId="0" fillId="0" borderId="0" xfId="0" applyFill="1"/>
    <xf numFmtId="0" fontId="5" fillId="0" borderId="0" xfId="0" applyFont="1" applyFill="1"/>
    <xf numFmtId="0" fontId="15" fillId="0" borderId="0" xfId="0" applyFont="1" applyFill="1"/>
    <xf numFmtId="0" fontId="14" fillId="3" borderId="2" xfId="0" applyFont="1" applyFill="1" applyBorder="1" applyAlignment="1">
      <alignment horizontal="left" vertical="center" indent="1"/>
    </xf>
    <xf numFmtId="0" fontId="14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left" indent="1"/>
    </xf>
    <xf numFmtId="43" fontId="13" fillId="4" borderId="2" xfId="1" applyNumberFormat="1" applyFont="1" applyFill="1" applyBorder="1" applyAlignment="1">
      <alignment vertical="center"/>
    </xf>
    <xf numFmtId="9" fontId="13" fillId="4" borderId="2" xfId="2" applyFont="1" applyFill="1" applyBorder="1" applyAlignment="1">
      <alignment horizontal="center"/>
    </xf>
    <xf numFmtId="0" fontId="16" fillId="5" borderId="0" xfId="0" applyFont="1" applyFill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wrapText="1" indent="8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center"/>
    </xf>
    <xf numFmtId="8" fontId="13" fillId="0" borderId="0" xfId="0" applyNumberFormat="1" applyFont="1" applyFill="1" applyAlignment="1">
      <alignment horizontal="left" vertical="center" indent="1"/>
    </xf>
    <xf numFmtId="10" fontId="13" fillId="0" borderId="0" xfId="0" applyNumberFormat="1" applyFont="1" applyFill="1" applyAlignment="1">
      <alignment horizontal="left" vertical="center" indent="1"/>
    </xf>
    <xf numFmtId="0" fontId="10" fillId="0" borderId="0" xfId="0" applyFont="1" applyFill="1" applyAlignment="1">
      <alignment horizontal="left" vertical="center" wrapText="1" indent="1"/>
    </xf>
    <xf numFmtId="0" fontId="18" fillId="0" borderId="1" xfId="3" applyFont="1" applyBorder="1" applyAlignment="1">
      <alignment horizontal="left" indent="2"/>
    </xf>
    <xf numFmtId="0" fontId="8" fillId="0" borderId="0" xfId="3" applyFont="1"/>
    <xf numFmtId="0" fontId="19" fillId="5" borderId="0" xfId="3" applyFont="1" applyFill="1" applyAlignment="1"/>
    <xf numFmtId="0" fontId="7" fillId="0" borderId="1" xfId="0" applyFont="1" applyBorder="1" applyAlignment="1"/>
    <xf numFmtId="0" fontId="7" fillId="0" borderId="1" xfId="0" applyFont="1" applyFill="1" applyBorder="1" applyAlignment="1"/>
    <xf numFmtId="0" fontId="6" fillId="2" borderId="1" xfId="3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 indent="7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3" xr:uid="{24791733-FE93-4966-9CE7-B4655A71372B}"/>
    <cellStyle name="Porcentagem" xfId="2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numFmt numFmtId="12" formatCode="&quot;R$&quot;#,##0.00;[Red]\-&quot;R$&quot;#,##0.00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rgb="FF385A7B"/>
        <name val="Arial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&quot;R$&quot;* #,##0.00_);_(&quot;R$&quot;* \(#,##0.00\);_(&quot;R$&quot;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rgb="FFF6F8F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auto="1"/>
          <bgColor rgb="FFE8EDF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4" tint="-0.249977111117893"/>
      </font>
    </dxf>
    <dxf>
      <font>
        <b/>
        <color theme="4" tint="-0.249977111117893"/>
      </font>
    </dxf>
    <dxf>
      <font>
        <b/>
        <color theme="4" tint="-0.249977111117893"/>
      </font>
      <border>
        <top style="thin">
          <color theme="4"/>
        </top>
      </border>
    </dxf>
    <dxf>
      <font>
        <b/>
        <color theme="4" tint="-0.249977111117893"/>
      </font>
      <fill>
        <patternFill>
          <bgColor rgb="FF4983BB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color theme="4" tint="-0.249977111117893"/>
      </font>
      <border>
        <top style="thin">
          <color theme="4"/>
        </top>
        <bottom style="thin">
          <color theme="4"/>
        </bottom>
      </border>
    </dxf>
  </dxfs>
  <tableStyles count="1" defaultTableStyle="TableStyleMedium9" defaultPivotStyle="PivotStyleMedium4">
    <tableStyle name="ContaAzul-M1" pivot="0" count="8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secondRowStripe" dxfId="27"/>
      <tableStyleElement type="firstColumnStripe" dxfId="26"/>
    </tableStyle>
  </tableStyles>
  <colors>
    <mruColors>
      <color rgb="FFF6F8FB"/>
      <color rgb="FF4983BB"/>
      <color rgb="FFE8EDF9"/>
      <color rgb="FF385A7B"/>
      <color rgb="FFE2EFD7"/>
      <color rgb="FFBBDC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hyperlink" Target="https://contaazul.com/cadastro?utm_source=planilha&amp;utm_medium=content&amp;utm_campaign=materiais&amp;utm_content=modelo-folha-de-pagamento-contaazul-2" TargetMode="Externa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experimente.contaazul.com/saia-planilhas/?utm_source=planilha&amp;utm_medium=content&amp;utm_campaign=materiais&amp;utm_content=planilha-contas-a-pagar-contaazul-r-ab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s://contaazul.com/cadastro?utm_source=planilha&amp;utm_medium=content&amp;utm_campaign=materiais&amp;utm_content=planilha-contas-a-pagar-contaazul-r-ab" TargetMode="External"/><Relationship Id="rId6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45844</xdr:rowOff>
    </xdr:from>
    <xdr:to>
      <xdr:col>0</xdr:col>
      <xdr:colOff>656979</xdr:colOff>
      <xdr:row>0</xdr:row>
      <xdr:rowOff>655199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4" y="45844"/>
          <a:ext cx="609355" cy="609355"/>
        </a:xfrm>
        <a:prstGeom prst="rect">
          <a:avLst/>
        </a:prstGeom>
      </xdr:spPr>
    </xdr:pic>
    <xdr:clientData/>
  </xdr:twoCellAnchor>
  <xdr:twoCellAnchor>
    <xdr:from>
      <xdr:col>10</xdr:col>
      <xdr:colOff>219076</xdr:colOff>
      <xdr:row>6</xdr:row>
      <xdr:rowOff>390525</xdr:rowOff>
    </xdr:from>
    <xdr:to>
      <xdr:col>11</xdr:col>
      <xdr:colOff>790576</xdr:colOff>
      <xdr:row>11</xdr:row>
      <xdr:rowOff>142874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3154026" y="2257425"/>
          <a:ext cx="1428750" cy="1200149"/>
          <a:chOff x="15699105" y="1462921"/>
          <a:chExt cx="2952750" cy="819149"/>
        </a:xfrm>
      </xdr:grpSpPr>
      <xdr:sp macro="" textlink="">
        <xdr:nvSpPr>
          <xdr:cNvPr id="18" name="Texto Explicativo 1 17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5699105" y="1462921"/>
            <a:ext cx="2952750" cy="819149"/>
          </a:xfrm>
          <a:prstGeom prst="borderCallout1">
            <a:avLst>
              <a:gd name="adj1" fmla="val 27960"/>
              <a:gd name="adj2" fmla="val 890"/>
              <a:gd name="adj3" fmla="val 27581"/>
              <a:gd name="adj4" fmla="val -13233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Use as setas suspensas para filtrar rapidamente a sua lista de Folha de Pagamento. </a:t>
            </a:r>
            <a:endParaRPr lang="pt-BR" sz="1100"/>
          </a:p>
        </xdr:txBody>
      </xdr:sp>
      <xdr:cxnSp macro="">
        <xdr:nvCxnSpPr>
          <xdr:cNvPr id="19" name="Conector de Linha Reta 4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 flipH="1">
            <a:off x="15872461" y="1685778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3</xdr:col>
      <xdr:colOff>323849</xdr:colOff>
      <xdr:row>2</xdr:row>
      <xdr:rowOff>0</xdr:rowOff>
    </xdr:from>
    <xdr:to>
      <xdr:col>5</xdr:col>
      <xdr:colOff>495300</xdr:colOff>
      <xdr:row>6</xdr:row>
      <xdr:rowOff>285750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4981574" y="895350"/>
          <a:ext cx="2724151" cy="1257300"/>
          <a:chOff x="10620375" y="1495426"/>
          <a:chExt cx="2952750" cy="1380564"/>
        </a:xfrm>
      </xdr:grpSpPr>
      <xdr:sp macro="" textlink="">
        <xdr:nvSpPr>
          <xdr:cNvPr id="21" name="Texto Explicativo 1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0620375" y="1495426"/>
            <a:ext cx="2952750" cy="1380564"/>
          </a:xfrm>
          <a:prstGeom prst="borderCallout1">
            <a:avLst>
              <a:gd name="adj1" fmla="val 37781"/>
              <a:gd name="adj2" fmla="val 567"/>
              <a:gd name="adj3" fmla="val 37402"/>
              <a:gd name="adj4" fmla="val -14846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FUNCIONAMENTO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Altere o valor máximo e percentual de vale transporte</a:t>
            </a:r>
          </a:p>
          <a:p>
            <a:endParaRPr lang="pt-BR" sz="9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Para excluir esta observação, clique para selecioná-la e depois pressione Delete.</a:t>
            </a:r>
            <a:endParaRPr lang="pt-BR" sz="9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22" name="Conector de Linha Reta 49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 flipH="1">
            <a:off x="10734676" y="1828800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10</xdr:col>
      <xdr:colOff>178458</xdr:colOff>
      <xdr:row>14</xdr:row>
      <xdr:rowOff>28575</xdr:rowOff>
    </xdr:from>
    <xdr:to>
      <xdr:col>12</xdr:col>
      <xdr:colOff>266695</xdr:colOff>
      <xdr:row>19</xdr:row>
      <xdr:rowOff>9525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13113408" y="4029075"/>
          <a:ext cx="1802737" cy="1123950"/>
          <a:chOff x="15419288" y="1495426"/>
          <a:chExt cx="2952748" cy="819150"/>
        </a:xfrm>
      </xdr:grpSpPr>
      <xdr:sp macro="" textlink="">
        <xdr:nvSpPr>
          <xdr:cNvPr id="24" name="Texto Explicativo 1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15419288" y="1495426"/>
            <a:ext cx="2952748" cy="819150"/>
          </a:xfrm>
          <a:prstGeom prst="borderCallout1">
            <a:avLst>
              <a:gd name="adj1" fmla="val 27960"/>
              <a:gd name="adj2" fmla="val 890"/>
              <a:gd name="adj3" fmla="val 27218"/>
              <a:gd name="adj4" fmla="val -14774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Precisa de mais linhas? </a:t>
            </a:r>
            <a:endPara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Clique nesta célula e pressione a tecla </a:t>
            </a:r>
            <a:r>
              <a:rPr lang="en-US" sz="9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Tab.</a:t>
            </a:r>
            <a:endParaRPr lang="pt-BR" sz="9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25" name="Conector de Linha Reta 49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flipH="1">
            <a:off x="15571059" y="1738554"/>
            <a:ext cx="2705100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>
    <xdr:from>
      <xdr:col>0</xdr:col>
      <xdr:colOff>256564</xdr:colOff>
      <xdr:row>29</xdr:row>
      <xdr:rowOff>104775</xdr:rowOff>
    </xdr:from>
    <xdr:to>
      <xdr:col>0</xdr:col>
      <xdr:colOff>1296010</xdr:colOff>
      <xdr:row>29</xdr:row>
      <xdr:rowOff>285750</xdr:rowOff>
    </xdr:to>
    <xdr:pic>
      <xdr:nvPicPr>
        <xdr:cNvPr id="14" name="Imagem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256564" y="7534275"/>
          <a:ext cx="1039446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21</xdr:row>
      <xdr:rowOff>171633</xdr:rowOff>
    </xdr:from>
    <xdr:to>
      <xdr:col>3</xdr:col>
      <xdr:colOff>962025</xdr:colOff>
      <xdr:row>25</xdr:row>
      <xdr:rowOff>228416</xdr:rowOff>
    </xdr:to>
    <xdr:pic>
      <xdr:nvPicPr>
        <xdr:cNvPr id="15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8395"/>
        <a:stretch/>
      </xdr:blipFill>
      <xdr:spPr bwMode="auto">
        <a:xfrm>
          <a:off x="0" y="5772333"/>
          <a:ext cx="5619750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95250</xdr:rowOff>
    </xdr:from>
    <xdr:to>
      <xdr:col>5</xdr:col>
      <xdr:colOff>914400</xdr:colOff>
      <xdr:row>19</xdr:row>
      <xdr:rowOff>66308</xdr:rowOff>
    </xdr:to>
    <xdr:pic>
      <xdr:nvPicPr>
        <xdr:cNvPr id="6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C22867-D3C4-4B58-BCAA-CAA8F7E119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258"/>
        <a:stretch/>
      </xdr:blipFill>
      <xdr:spPr bwMode="auto">
        <a:xfrm>
          <a:off x="0" y="3524250"/>
          <a:ext cx="56292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8152</xdr:colOff>
      <xdr:row>21</xdr:row>
      <xdr:rowOff>95250</xdr:rowOff>
    </xdr:from>
    <xdr:to>
      <xdr:col>2</xdr:col>
      <xdr:colOff>209398</xdr:colOff>
      <xdr:row>21</xdr:row>
      <xdr:rowOff>276225</xdr:rowOff>
    </xdr:to>
    <xdr:pic>
      <xdr:nvPicPr>
        <xdr:cNvPr id="7" name="Imagem 2">
          <a:extLst>
            <a:ext uri="{FF2B5EF4-FFF2-40B4-BE49-F238E27FC236}">
              <a16:creationId xmlns:a16="http://schemas.microsoft.com/office/drawing/2014/main" id="{492A4A11-306F-44DD-8644-DA60F85CC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236752" y="4924425"/>
          <a:ext cx="1039446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47624</xdr:colOff>
      <xdr:row>0</xdr:row>
      <xdr:rowOff>45844</xdr:rowOff>
    </xdr:from>
    <xdr:to>
      <xdr:col>1</xdr:col>
      <xdr:colOff>428379</xdr:colOff>
      <xdr:row>0</xdr:row>
      <xdr:rowOff>655199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61EC546-4873-4EB0-A148-B91955B85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4" y="45844"/>
          <a:ext cx="609355" cy="6093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13</xdr:row>
      <xdr:rowOff>95250</xdr:rowOff>
    </xdr:from>
    <xdr:to>
      <xdr:col>7</xdr:col>
      <xdr:colOff>333375</xdr:colOff>
      <xdr:row>17</xdr:row>
      <xdr:rowOff>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pSpPr/>
      </xdr:nvGrpSpPr>
      <xdr:grpSpPr>
        <a:xfrm>
          <a:off x="3267075" y="3543300"/>
          <a:ext cx="2952750" cy="819150"/>
          <a:chOff x="10620375" y="1495426"/>
          <a:chExt cx="2952750" cy="819150"/>
        </a:xfrm>
      </xdr:grpSpPr>
      <xdr:sp macro="" textlink="">
        <xdr:nvSpPr>
          <xdr:cNvPr id="8" name="Texto Explicativo 1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0620375" y="1495426"/>
            <a:ext cx="2952750" cy="819150"/>
          </a:xfrm>
          <a:prstGeom prst="borderCallout1">
            <a:avLst>
              <a:gd name="adj1" fmla="val 27960"/>
              <a:gd name="adj2" fmla="val 890"/>
              <a:gd name="adj3" fmla="val 27581"/>
              <a:gd name="adj4" fmla="val -12265"/>
            </a:avLst>
          </a:prstGeom>
          <a:solidFill>
            <a:srgbClr val="F48B8E"/>
          </a:solidFill>
          <a:ln w="12700" cap="rnd">
            <a:solidFill>
              <a:srgbClr val="F48B8E"/>
            </a:solidFill>
            <a:headEnd type="none"/>
            <a:tailEnd type="oval"/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lIns="108000" tIns="108000" rIns="108000" bIns="108000" rtlCol="0" anchor="t"/>
          <a:lstStyle/>
          <a:p>
            <a:r>
              <a:rPr lang="en-US" sz="1100" b="1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DICA DE</a:t>
            </a:r>
            <a:r>
              <a:rPr lang="en-US" sz="11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TABELA</a:t>
            </a:r>
          </a:p>
          <a:p>
            <a:endPara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Precisa de mais linhas? </a:t>
            </a:r>
            <a:endPara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r>
              <a:rPr lang="en-US" sz="900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Clique nesta célula e pressione a tecla </a:t>
            </a:r>
            <a:r>
              <a:rPr lang="en-US" sz="900" b="1" baseline="0">
                <a:solidFill>
                  <a:schemeClr val="lt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Tab.</a:t>
            </a:r>
            <a:endParaRPr lang="pt-BR" sz="9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  <a:p>
            <a:pPr algn="l"/>
            <a:endParaRPr lang="pt-BR" sz="1100"/>
          </a:p>
        </xdr:txBody>
      </xdr:sp>
      <xdr:cxnSp macro="">
        <xdr:nvCxnSpPr>
          <xdr:cNvPr id="9" name="Conector de Linha Reta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/>
        </xdr:nvCxnSpPr>
        <xdr:spPr>
          <a:xfrm flipH="1">
            <a:off x="10734676" y="1828800"/>
            <a:ext cx="2705099" cy="0"/>
          </a:xfrm>
          <a:prstGeom prst="line">
            <a:avLst/>
          </a:prstGeom>
          <a:solidFill>
            <a:srgbClr val="7CD72C"/>
          </a:solidFill>
          <a:ln w="12700"/>
          <a:effectLst/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</xdr:cxnSp>
    </xdr:grpSp>
    <xdr:clientData/>
  </xdr:twoCellAnchor>
  <xdr:twoCellAnchor editAs="oneCell">
    <xdr:from>
      <xdr:col>0</xdr:col>
      <xdr:colOff>0</xdr:colOff>
      <xdr:row>24</xdr:row>
      <xdr:rowOff>95250</xdr:rowOff>
    </xdr:from>
    <xdr:to>
      <xdr:col>6</xdr:col>
      <xdr:colOff>381000</xdr:colOff>
      <xdr:row>29</xdr:row>
      <xdr:rowOff>66308</xdr:rowOff>
    </xdr:to>
    <xdr:pic>
      <xdr:nvPicPr>
        <xdr:cNvPr id="11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949"/>
        <a:stretch/>
      </xdr:blipFill>
      <xdr:spPr bwMode="auto">
        <a:xfrm>
          <a:off x="0" y="6057900"/>
          <a:ext cx="5581650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18439</xdr:colOff>
      <xdr:row>31</xdr:row>
      <xdr:rowOff>95250</xdr:rowOff>
    </xdr:from>
    <xdr:to>
      <xdr:col>1</xdr:col>
      <xdr:colOff>1057885</xdr:colOff>
      <xdr:row>31</xdr:row>
      <xdr:rowOff>276225</xdr:rowOff>
    </xdr:to>
    <xdr:pic>
      <xdr:nvPicPr>
        <xdr:cNvPr id="12" name="Imagem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247039" y="7458075"/>
          <a:ext cx="1039446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47624</xdr:colOff>
      <xdr:row>0</xdr:row>
      <xdr:rowOff>45844</xdr:rowOff>
    </xdr:from>
    <xdr:to>
      <xdr:col>1</xdr:col>
      <xdr:colOff>428379</xdr:colOff>
      <xdr:row>0</xdr:row>
      <xdr:rowOff>655199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4E7B997-99C2-4F53-8574-F39DD2408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4" y="45844"/>
          <a:ext cx="609355" cy="6093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104775</xdr:rowOff>
    </xdr:from>
    <xdr:to>
      <xdr:col>8</xdr:col>
      <xdr:colOff>66675</xdr:colOff>
      <xdr:row>51</xdr:row>
      <xdr:rowOff>75833</xdr:rowOff>
    </xdr:to>
    <xdr:pic>
      <xdr:nvPicPr>
        <xdr:cNvPr id="6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9364"/>
        <a:stretch/>
      </xdr:blipFill>
      <xdr:spPr bwMode="auto">
        <a:xfrm>
          <a:off x="0" y="9782175"/>
          <a:ext cx="5553075" cy="9711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2</xdr:row>
      <xdr:rowOff>0</xdr:rowOff>
    </xdr:from>
    <xdr:ext cx="6438900" cy="869079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0" y="876300"/>
          <a:ext cx="6438900" cy="869079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pPr>
            <a:lnSpc>
              <a:spcPts val="1700"/>
            </a:lnSpc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pPr>
            <a:lnSpc>
              <a:spcPts val="1800"/>
            </a:lnSpc>
          </a:pPr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Nesta planilha, você vai poder controlar o número de funcionários e os valores da folha de pagamento de cada um deles. O objetivo deste documento é auxiliar o empreendedor no controle de despesa com pessoal.</a:t>
          </a:r>
        </a:p>
        <a:p>
          <a:pPr eaLnBrk="1" fontAlgn="auto" latinLnBrk="0" hangingPunct="1">
            <a:lnSpc>
              <a:spcPts val="15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Cadastro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relacione as áreas da sua empresa. Desta forma, fica criado um padrão para cada setor, evitando que um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mesmo setor receba dois nomes diferentes (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 exemplo, chamar o Financeiro de Finanças ou o RH de Recursos Humanos). Por mais que seja apenas uma forma diferente de se referir à mesma área, quando essas informações são colocadas em uma planilha, por estarem com nomes diferentes, vão ficar separadas e acabar dificultando o fechamento das contas. Crie um padrão e use o mesmo sempre.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Na aba </a:t>
          </a:r>
          <a:r>
            <a:rPr lang="pt-BR" sz="1100" b="1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Modelo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temos dois pontos de atenção. O primeiro é a parte dos Impostos/Custos. Ali, você precisa colocar os valores de parâmetro do vale transporte e do INSS e seus percentuais (se necessário, você pode alterar os percentuais). É possível incluir mais linhas de impostos ou custos se houver outros parâmetros, como vale alimentação ou plano de saúde com coparticipação. Porém, para cada linha inserida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ali, será necessário criar uma coluna de mesmo nome na tabela de funcionários. Você também precisará fixar a fórmula para que o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cálculo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seja feito automaticamente.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segundo é a parte da folha de pagamento em si. Para facilitar as contas e não ser necessário fazer tudo à mão, as colunas Vale Transporte e INSS, referentes às linhas da tabela Impostos/Custos, e a Total de Descontos são calculadas automaticamente, dando o resultado final, o Salário Líquido. Você só precisa preencher as colunas Nome, Departamento (escolher na lista criada na aba Modelo) e Salário Bruto.</a:t>
          </a:r>
        </a:p>
        <a:p>
          <a:pPr marL="0" marR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ts val="2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Cada regime tributário (MEI, Simples Nacional, Lucro Presumido e Lucro Real) possui atribuições distintas de impostos na folha de pagamento. Consulte seu contador para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saber mais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</xdr:txBody>
    </xdr:sp>
    <xdr:clientData/>
  </xdr:oneCellAnchor>
  <xdr:twoCellAnchor>
    <xdr:from>
      <xdr:col>0</xdr:col>
      <xdr:colOff>256564</xdr:colOff>
      <xdr:row>53</xdr:row>
      <xdr:rowOff>104775</xdr:rowOff>
    </xdr:from>
    <xdr:to>
      <xdr:col>1</xdr:col>
      <xdr:colOff>610210</xdr:colOff>
      <xdr:row>53</xdr:row>
      <xdr:rowOff>285750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 bwMode="auto">
        <a:xfrm>
          <a:off x="256564" y="11182350"/>
          <a:ext cx="1039446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47624</xdr:colOff>
      <xdr:row>0</xdr:row>
      <xdr:rowOff>45844</xdr:rowOff>
    </xdr:from>
    <xdr:to>
      <xdr:col>0</xdr:col>
      <xdr:colOff>656979</xdr:colOff>
      <xdr:row>0</xdr:row>
      <xdr:rowOff>655199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5BB369B4-76BE-4FAA-B8E2-27D560B1E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4" y="45844"/>
          <a:ext cx="609355" cy="6093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342590</xdr:colOff>
      <xdr:row>59</xdr:row>
      <xdr:rowOff>104775</xdr:rowOff>
    </xdr:from>
    <xdr:to>
      <xdr:col>2</xdr:col>
      <xdr:colOff>30280</xdr:colOff>
      <xdr:row>59</xdr:row>
      <xdr:rowOff>289205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B1BD3D-7300-47C2-BAC4-D2CAAC52E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590" y="14030325"/>
          <a:ext cx="1059290" cy="184430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2</xdr:row>
      <xdr:rowOff>19050</xdr:rowOff>
    </xdr:from>
    <xdr:ext cx="6762750" cy="9982199"/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8B3ED1-7CC0-4FE7-8319-64D6F0C5EA00}"/>
            </a:ext>
          </a:extLst>
        </xdr:cNvPr>
        <xdr:cNvSpPr txBox="1"/>
      </xdr:nvSpPr>
      <xdr:spPr>
        <a:xfrm>
          <a:off x="9525" y="914400"/>
          <a:ext cx="6762750" cy="99821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no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Sua empresa além da planilha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Conheça um novo caminho para turbinar sua empresa. ContaAzul é um sistema de gestão 100% online que vai ajudar você a controlar sua empresa com segurança e rapidez.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que você ganha evoluindo das planilhas para o ContaAzul: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Todos os dados em um só lugar para ganhar tempo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planilhas você usa na sua empresa? Três? Sete? Dez? Como manter todas atualizadas? Quanto tempo você demora para se certificar disso? Todo esse trabalho pode se poupado com o ContaAzul e com isso ganhar tempo para se dedicar ao que importa na sua empresa.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Tenha as informações da sua empresa sempre atualizadas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inteligente que automaticamente faz a leitura do seu extrato, conectado ao seu banco, e ajuda a ter uma visão real e atualizada do seu fluxo de caixa. As vendas registradas já viram boletos e notas fiscais para controlar as entradas e saídas de dinheiro da sua empresa. Gastos no cartão de crédito e outras contas também são consolidadas na visão geral. Com planilhas é fácil perder a noção de quando foi a última atualização dos dados e se perde muito tempo alimentando e verificando as informações.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Dados seguros e Backup automático para você ficar tranquilo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cópias de backup das suas planilhas você guarda? Com que frequência essas cópias são atualizadas? Já pensou dor de cabeça caso o seu computador quebre ou pegue um vírus? Com o ContaAzul, você garante que os dados estão sempre atualizados onde quer que você esteja acessando. Com backup na nuvem criptografado, você tem segurança com servidores modernos e padrões de segurança usados por bancos online.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Colaboração nos resultados da sua empresa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 ContaAzul você vê a colaboração de cada funcionário para o faturamento e o Fluxo de Caixa. Mais de um funcionário consegue editar os dados em tempo real, e de qualquer lugar do mundo. Mesmo nas suas férias, você pode acessar o sistema e conferir as últimas vendas dos seus funcionários sem pedir cópia das planilhas por email.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Suporte de primeira sempre pronto para te ajudar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online, ou seja, você sempre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tem a versão mais recente para usar. Você conta com suporte e as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explicações detalhadas para resolver qualquer dúvida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0</xdr:colOff>
      <xdr:row>48</xdr:row>
      <xdr:rowOff>95251</xdr:rowOff>
    </xdr:from>
    <xdr:to>
      <xdr:col>12</xdr:col>
      <xdr:colOff>106812</xdr:colOff>
      <xdr:row>57</xdr:row>
      <xdr:rowOff>48977</xdr:rowOff>
    </xdr:to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A14419-34E6-46CD-B812-27DD6AE12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506201"/>
          <a:ext cx="7422012" cy="2011126"/>
        </a:xfrm>
        <a:prstGeom prst="rect">
          <a:avLst/>
        </a:prstGeom>
      </xdr:spPr>
    </xdr:pic>
    <xdr:clientData/>
  </xdr:twoCellAnchor>
  <xdr:twoCellAnchor editAs="oneCell">
    <xdr:from>
      <xdr:col>3</xdr:col>
      <xdr:colOff>427812</xdr:colOff>
      <xdr:row>44</xdr:row>
      <xdr:rowOff>19050</xdr:rowOff>
    </xdr:from>
    <xdr:to>
      <xdr:col>8</xdr:col>
      <xdr:colOff>57590</xdr:colOff>
      <xdr:row>46</xdr:row>
      <xdr:rowOff>66606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610A0A-56A2-417F-934F-14F19F565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6612" y="10515600"/>
          <a:ext cx="2677778" cy="50475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</xdr:colOff>
      <xdr:row>0</xdr:row>
      <xdr:rowOff>45844</xdr:rowOff>
    </xdr:from>
    <xdr:to>
      <xdr:col>0</xdr:col>
      <xdr:colOff>656979</xdr:colOff>
      <xdr:row>0</xdr:row>
      <xdr:rowOff>655199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24B22B4-CD66-4A77-ABF8-CBE45D2C3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4" y="45844"/>
          <a:ext cx="609355" cy="6093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8:J16" totalsRowShown="0" headerRowDxfId="25" dataDxfId="24">
  <autoFilter ref="A8:J16" xr:uid="{00000000-0009-0000-0100-000005000000}"/>
  <tableColumns count="10">
    <tableColumn id="1" xr3:uid="{00000000-0010-0000-0000-000001000000}" name="NOME" dataDxfId="23"/>
    <tableColumn id="2" xr3:uid="{00000000-0010-0000-0000-000002000000}" name="DEPARTAMENTO" dataDxfId="22"/>
    <tableColumn id="3" xr3:uid="{00000000-0010-0000-0000-000003000000}" name="SALÁRIO BRUTO" dataDxfId="21"/>
    <tableColumn id="4" xr3:uid="{00000000-0010-0000-0000-000004000000}" name="VALE TRANSPORTE" dataDxfId="0">
      <calculatedColumnFormula>IF(C9*$C$4&gt;$B$4,$B$4,C9*$C$4)</calculatedColumnFormula>
    </tableColumn>
    <tableColumn id="5" xr3:uid="{00000000-0010-0000-0000-000005000000}" name="INSS" dataDxfId="20">
      <calculatedColumnFormula>IF(C9&lt;='IRPF e INSS'!$C$7,C9*'IRPF e INSS'!$D$7,IF(C9&lt;='IRPF e INSS'!$C$8,C9*'IRPF e INSS'!$D$8,IF(C9&lt;='IRPF e INSS'!$C$9,C9*'IRPF e INSS'!$D$9,IF(C9&gt;'IRPF e INSS'!$CD$10,'IRPF e INSS'!$D$10,0))))</calculatedColumnFormula>
    </tableColumn>
    <tableColumn id="9" xr3:uid="{063AD501-024C-4221-8E7A-1DFAD5E1E2D6}" name="IRPF" dataDxfId="19" dataCellStyle="Moeda">
      <calculatedColumnFormula>IF(C9-E9&lt;='IRPF e INSS'!$G$7,0,IF(C9-E9&lt;='IRPF e INSS'!$G$8,(C9-E9)*'IRPF e INSS'!$H$8-'IRPF e INSS'!$I$8,IF(C9-E9&lt;='IRPF e INSS'!$G$9,(C9-E9)*'IRPF e INSS'!$H$9-'IRPF e INSS'!$I$9,IF(C9-E9&lt;='IRPF e INSS'!$G$10,(C9-E9)*'IRPF e INSS'!$H$10-'IRPF e INSS'!$I$10,IF(C9-E9&gt;='IRPF e INSS'!$F$11,(C9-E9)*'IRPF e INSS'!$H$11-'IRPF e INSS'!$I$11,"")))))</calculatedColumnFormula>
    </tableColumn>
    <tableColumn id="6" xr3:uid="{00000000-0010-0000-0000-000006000000}" name="TOTAL DESCONTOS" dataDxfId="18" dataCellStyle="Moeda">
      <calculatedColumnFormula>D9+E9+F9</calculatedColumnFormula>
    </tableColumn>
    <tableColumn id="7" xr3:uid="{00000000-0010-0000-0000-000007000000}" name="SALÁRIO LÍQUIDO" dataDxfId="17" dataCellStyle="Moeda">
      <calculatedColumnFormula>C9-G9</calculatedColumnFormula>
    </tableColumn>
    <tableColumn id="10" xr3:uid="{8EF53924-7D97-4B19-B4BE-C1E29ADC506E}" name="13º + Férias" dataDxfId="16" dataCellStyle="Moeda">
      <calculatedColumnFormula>C9+C9*0.333</calculatedColumnFormula>
    </tableColumn>
    <tableColumn id="11" xr3:uid="{3A73A816-A7F7-41D5-82D6-F007A2E45083}" name="IRPF (13 + Ferias)" dataDxfId="15" dataCellStyle="Moeda">
      <calculatedColumnFormula>IF(I9-E9&lt;='IRPF e INSS'!$G$7,0,IF(I9-E9&lt;='IRPF e INSS'!$G$8,(I9-E9)*'IRPF e INSS'!$H$8-'IRPF e INSS'!$I$8,IF(I9-E9&lt;='IRPF e INSS'!$G$9,(I9-E9)*'IRPF e INSS'!$H$9-'IRPF e INSS'!$I$9,IF(I9-E9&lt;='IRPF e INSS'!$G$10,(I9-E9)*'IRPF e INSS'!$H$10-'IRPF e INSS'!$I$10,IF(I9-E9&gt;='IRPF e INSS'!$F$11,(I9-E9)*'IRPF e INSS'!$H$11-'IRPF e INSS'!$I$11,"")))))+E9</calculatedColumnFormula>
    </tableColumn>
  </tableColumns>
  <tableStyleInfo name="ContaAzul-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2251E2-861F-4C02-A061-A14802D2DA76}" name="Tabela23" displayName="Tabela23" ref="B6:D10" totalsRowShown="0" headerRowDxfId="14" dataDxfId="13">
  <autoFilter ref="B6:D10" xr:uid="{00000000-0009-0000-0100-000001000000}">
    <filterColumn colId="0" hiddenButton="1"/>
  </autoFilter>
  <tableColumns count="3">
    <tableColumn id="1" xr3:uid="{ECBBE67B-C922-4086-B6D7-D01F437C688A}" name="Mínimo" dataDxfId="12"/>
    <tableColumn id="2" xr3:uid="{155E8E11-7641-4606-8E96-ACD44EC04D0D}" name="Máximo" dataDxfId="11"/>
    <tableColumn id="3" xr3:uid="{C2189899-7A08-4076-A40C-92F54B3D0C0C}" name="Alíquota" dataDxfId="10"/>
  </tableColumns>
  <tableStyleInfo name="ContaAzul-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C8FA7C-6F60-4AFD-8447-C6AA68B33157}" name="Tabela234" displayName="Tabela234" ref="F6:I11" totalsRowShown="0" headerRowDxfId="9" dataDxfId="8">
  <autoFilter ref="F6:I11" xr:uid="{ED4A94B9-6196-42D1-ABCD-A7FE864B2134}"/>
  <tableColumns count="4">
    <tableColumn id="1" xr3:uid="{40BD3B24-726C-4659-BBBE-CB62A192D997}" name="Mínimo" dataDxfId="7"/>
    <tableColumn id="4" xr3:uid="{C25CDFEC-F076-4CFE-8EEB-92A07FA2D3ED}" name="Máximo" dataDxfId="6"/>
    <tableColumn id="2" xr3:uid="{C0D7B727-12F5-46DE-B267-234D892D15ED}" name="Alíquota" dataDxfId="5"/>
    <tableColumn id="3" xr3:uid="{87AD1CF1-323C-4B21-A7C1-55516447F4D8}" name="Parcela a deduzir" dataDxfId="4"/>
  </tableColumns>
  <tableStyleInfo name="ContaAzul-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" displayName="Tabela2" ref="B7:B15" totalsRowShown="0" headerRowDxfId="3" dataDxfId="2">
  <autoFilter ref="B7:B15" xr:uid="{00000000-0009-0000-0100-000001000000}">
    <filterColumn colId="0" hiddenButton="1"/>
  </autoFilter>
  <tableColumns count="1">
    <tableColumn id="1" xr3:uid="{00000000-0010-0000-0100-000001000000}" name="DEPARTAMENTOS" dataDxfId="1"/>
  </tableColumns>
  <tableStyleInfo name="ContaAzul-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9"/>
  <sheetViews>
    <sheetView showGridLines="0" showRowColHeaders="0" tabSelected="1" topLeftCell="A4" zoomScaleNormal="100" workbookViewId="0">
      <selection activeCell="J9" sqref="J9"/>
    </sheetView>
  </sheetViews>
  <sheetFormatPr defaultColWidth="11.25" defaultRowHeight="21" x14ac:dyDescent="0.35"/>
  <cols>
    <col min="1" max="1" width="26" style="1" customWidth="1"/>
    <col min="2" max="2" width="17.375" style="1" customWidth="1"/>
    <col min="3" max="3" width="17.75" style="1" customWidth="1"/>
    <col min="4" max="4" width="19.75" style="1" customWidth="1"/>
    <col min="5" max="5" width="13.75" style="1" customWidth="1"/>
    <col min="6" max="6" width="11.875" style="1" customWidth="1"/>
    <col min="7" max="7" width="18.375" customWidth="1"/>
    <col min="8" max="8" width="16.125" customWidth="1"/>
    <col min="9" max="10" width="14.375" customWidth="1"/>
    <col min="11" max="11" width="11.25" customWidth="1"/>
  </cols>
  <sheetData>
    <row r="1" spans="1:11" s="33" customFormat="1" ht="52.5" customHeight="1" thickBot="1" x14ac:dyDescent="0.35">
      <c r="A1" s="36" t="s">
        <v>15</v>
      </c>
      <c r="B1" s="36"/>
      <c r="C1" s="36"/>
      <c r="D1" s="36"/>
      <c r="E1" s="36"/>
      <c r="F1" s="36"/>
      <c r="G1" s="36"/>
    </row>
    <row r="2" spans="1:11" ht="18" customHeight="1" thickTop="1" x14ac:dyDescent="0.35"/>
    <row r="3" spans="1:11" ht="22.5" customHeight="1" x14ac:dyDescent="0.35">
      <c r="A3" s="16" t="s">
        <v>21</v>
      </c>
      <c r="B3" s="17" t="s">
        <v>33</v>
      </c>
      <c r="C3" s="17" t="s">
        <v>32</v>
      </c>
    </row>
    <row r="4" spans="1:11" ht="18" customHeight="1" x14ac:dyDescent="0.35">
      <c r="A4" s="18" t="s">
        <v>14</v>
      </c>
      <c r="B4" s="19">
        <v>500</v>
      </c>
      <c r="C4" s="20">
        <v>0.06</v>
      </c>
    </row>
    <row r="5" spans="1:11" ht="18" customHeight="1" x14ac:dyDescent="0.35"/>
    <row r="6" spans="1:11" ht="18" customHeight="1" x14ac:dyDescent="0.35"/>
    <row r="7" spans="1:11" ht="37.5" customHeight="1" x14ac:dyDescent="0.35"/>
    <row r="8" spans="1:11" ht="22.5" customHeight="1" x14ac:dyDescent="0.25">
      <c r="A8" s="3" t="s">
        <v>16</v>
      </c>
      <c r="B8" s="3" t="s">
        <v>17</v>
      </c>
      <c r="C8" s="3" t="s">
        <v>18</v>
      </c>
      <c r="D8" s="4" t="s">
        <v>19</v>
      </c>
      <c r="E8" s="4" t="s">
        <v>0</v>
      </c>
      <c r="F8" s="4" t="s">
        <v>24</v>
      </c>
      <c r="G8" s="3" t="s">
        <v>31</v>
      </c>
      <c r="H8" s="3" t="s">
        <v>20</v>
      </c>
      <c r="I8" s="4" t="s">
        <v>29</v>
      </c>
      <c r="J8" s="4" t="s">
        <v>30</v>
      </c>
    </row>
    <row r="9" spans="1:11" s="2" customFormat="1" ht="18" customHeight="1" x14ac:dyDescent="0.2">
      <c r="A9" s="5" t="s">
        <v>1</v>
      </c>
      <c r="B9" s="5" t="s">
        <v>8</v>
      </c>
      <c r="C9" s="6">
        <v>960</v>
      </c>
      <c r="D9" s="7">
        <f t="shared" ref="D9:D16" si="0">IF(C9*$C$4&gt;$B$4,$B$4,C9*$C$4)</f>
        <v>57.599999999999994</v>
      </c>
      <c r="E9" s="7">
        <f>IF(C9&lt;='IRPF e INSS'!$C$7,C9*'IRPF e INSS'!$D$7,IF(C9&lt;='IRPF e INSS'!$C$8,C9*'IRPF e INSS'!$D$8,IF(C9&lt;='IRPF e INSS'!$C$9,C9*'IRPF e INSS'!$D$9,IF(C9&gt;'IRPF e INSS'!$CD$10,'IRPF e INSS'!$D$10,0))))</f>
        <v>76.8</v>
      </c>
      <c r="F9" s="7">
        <f>IF(C9-E9&lt;='IRPF e INSS'!$G$7,0,IF(C9-E9&lt;='IRPF e INSS'!$G$8,(C9-E9)*'IRPF e INSS'!$H$8-'IRPF e INSS'!$I$8,IF(C9-E9&lt;='IRPF e INSS'!$G$9,(C9-E9)*'IRPF e INSS'!$H$9-'IRPF e INSS'!$I$9,IF(C9-E9&lt;='IRPF e INSS'!$G$10,(C9-E9)*'IRPF e INSS'!$H$10-'IRPF e INSS'!$I$10,IF(C9-E9&gt;='IRPF e INSS'!$F$11,(C9-E9)*'IRPF e INSS'!$H$11-'IRPF e INSS'!$I$11,"")))))</f>
        <v>0</v>
      </c>
      <c r="G9" s="6">
        <f t="shared" ref="G9:G16" si="1">D9+E9+F9</f>
        <v>134.39999999999998</v>
      </c>
      <c r="H9" s="6">
        <f t="shared" ref="H9:H16" si="2">C9-G9</f>
        <v>825.6</v>
      </c>
      <c r="I9" s="7">
        <f t="shared" ref="I9:I16" si="3">C9+C9*0.333</f>
        <v>1279.68</v>
      </c>
      <c r="J9" s="7">
        <f>IF(I9-E9&lt;='IRPF e INSS'!$G$7,0,IF(I9-E9&lt;='IRPF e INSS'!$G$8,(I9-E9)*'IRPF e INSS'!$H$8-'IRPF e INSS'!$I$8,IF(I9-E9&lt;='IRPF e INSS'!$G$9,(I9-E9)*'IRPF e INSS'!$H$9-'IRPF e INSS'!$I$9,IF(I9-E9&lt;='IRPF e INSS'!$G$10,(I9-E9)*'IRPF e INSS'!$H$10-'IRPF e INSS'!$I$10,IF(I9-E9&gt;='IRPF e INSS'!$F$11,(I9-E9)*'IRPF e INSS'!$H$11-'IRPF e INSS'!$I$11,"")))))+E9</f>
        <v>24.215999999999994</v>
      </c>
    </row>
    <row r="10" spans="1:11" s="2" customFormat="1" ht="18" customHeight="1" x14ac:dyDescent="0.2">
      <c r="A10" s="5" t="s">
        <v>2</v>
      </c>
      <c r="B10" s="5" t="s">
        <v>9</v>
      </c>
      <c r="C10" s="6">
        <v>9000</v>
      </c>
      <c r="D10" s="7">
        <f t="shared" si="0"/>
        <v>500</v>
      </c>
      <c r="E10" s="7">
        <f>IF(C10&lt;='IRPF e INSS'!$C$7,C10*'IRPF e INSS'!$D$7,IF(C10&lt;='IRPF e INSS'!$C$8,C10*'IRPF e INSS'!$D$8,IF(C10&lt;='IRPF e INSS'!$C$9,C10*'IRPF e INSS'!$D$9,IF(C10&gt;'IRPF e INSS'!$CD$10,'IRPF e INSS'!$D$10,0))))</f>
        <v>1171.8399999999999</v>
      </c>
      <c r="F10" s="7">
        <f>IF(C10-E10&lt;='IRPF e INSS'!$G$7,0,IF(C10-E10&lt;='IRPF e INSS'!$G$8,(C10-E10)*'IRPF e INSS'!$H$8-'IRPF e INSS'!$I$8,IF(C10-E10&lt;='IRPF e INSS'!$G$9,(C10-E10)*'IRPF e INSS'!$H$9-'IRPF e INSS'!$I$9,IF(C10-E10&lt;='IRPF e INSS'!$G$10,(C10-E10)*'IRPF e INSS'!$H$10-'IRPF e INSS'!$I$10,IF(C10-E10&gt;='IRPF e INSS'!$F$11,(C10-E10)*'IRPF e INSS'!$H$11-'IRPF e INSS'!$I$11,"")))))</f>
        <v>1283.384</v>
      </c>
      <c r="G10" s="6">
        <f t="shared" si="1"/>
        <v>2955.2240000000002</v>
      </c>
      <c r="H10" s="6">
        <f t="shared" si="2"/>
        <v>6044.7759999999998</v>
      </c>
      <c r="I10" s="7">
        <f t="shared" si="3"/>
        <v>11997</v>
      </c>
      <c r="J10" s="7">
        <f>IF(I10-E10&lt;='IRPF e INSS'!$G$7,0,IF(I10-E10&lt;='IRPF e INSS'!$G$8,(I10-E10)*'IRPF e INSS'!$H$8-'IRPF e INSS'!$I$8,IF(I10-E10&lt;='IRPF e INSS'!$G$9,(I10-E10)*'IRPF e INSS'!$H$9-'IRPF e INSS'!$I$9,IF(I10-E10&lt;='IRPF e INSS'!$G$10,(I10-E10)*'IRPF e INSS'!$H$10-'IRPF e INSS'!$I$10,IF(I10-E10&gt;='IRPF e INSS'!$F$11,(I10-E10)*'IRPF e INSS'!$H$11-'IRPF e INSS'!$I$11,"")))))+E10</f>
        <v>3279.3990000000003</v>
      </c>
      <c r="K10" s="2">
        <f>Table5[[#This Row],[13º + Férias]]*0.275-Tabela23[[#This Row],[Alíquota]]</f>
        <v>2127.335</v>
      </c>
    </row>
    <row r="11" spans="1:11" s="2" customFormat="1" ht="18" customHeight="1" x14ac:dyDescent="0.2">
      <c r="A11" s="5" t="s">
        <v>3</v>
      </c>
      <c r="B11" s="5" t="s">
        <v>9</v>
      </c>
      <c r="C11" s="6">
        <v>960</v>
      </c>
      <c r="D11" s="7">
        <f t="shared" si="0"/>
        <v>57.599999999999994</v>
      </c>
      <c r="E11" s="7">
        <f>IF(C11&lt;='IRPF e INSS'!$C$7,C11*'IRPF e INSS'!$D$7,IF(C11&lt;='IRPF e INSS'!$C$8,C11*'IRPF e INSS'!$D$8,IF(C11&lt;='IRPF e INSS'!$C$9,C11*'IRPF e INSS'!$D$9,IF(C11&gt;'IRPF e INSS'!$CD$10,'IRPF e INSS'!$D$10,0))))</f>
        <v>76.8</v>
      </c>
      <c r="F11" s="7">
        <f>IF(C11-E11&lt;='IRPF e INSS'!$G$7,0,IF(C11-E11&lt;='IRPF e INSS'!$G$8,(C11-E11)*'IRPF e INSS'!$H$8-'IRPF e INSS'!$I$8,IF(C11-E11&lt;='IRPF e INSS'!$G$9,(C11-E11)*'IRPF e INSS'!$H$9-'IRPF e INSS'!$I$9,IF(C11-E11&lt;='IRPF e INSS'!$G$10,(C11-E11)*'IRPF e INSS'!$H$10-'IRPF e INSS'!$I$10,IF(C11-E11&gt;='IRPF e INSS'!$F$11,(C11-E11)*'IRPF e INSS'!$H$11-'IRPF e INSS'!$I$11,"")))))</f>
        <v>0</v>
      </c>
      <c r="G11" s="6">
        <f t="shared" si="1"/>
        <v>134.39999999999998</v>
      </c>
      <c r="H11" s="6">
        <f t="shared" si="2"/>
        <v>825.6</v>
      </c>
      <c r="I11" s="7">
        <f t="shared" si="3"/>
        <v>1279.68</v>
      </c>
      <c r="J11" s="7">
        <f>IF(I11-E11&lt;='IRPF e INSS'!$G$7,0,IF(I11-E11&lt;='IRPF e INSS'!$G$8,(I11-E11)*'IRPF e INSS'!$H$8-'IRPF e INSS'!$I$8,IF(I11-E11&lt;='IRPF e INSS'!$G$9,(I11-E11)*'IRPF e INSS'!$H$9-'IRPF e INSS'!$I$9,IF(I11-E11&lt;='IRPF e INSS'!$G$10,(I11-E11)*'IRPF e INSS'!$H$10-'IRPF e INSS'!$I$10,IF(I11-E11&gt;='IRPF e INSS'!$F$11,(I11-E11)*'IRPF e INSS'!$H$11-'IRPF e INSS'!$I$11,"")))))+E11</f>
        <v>24.215999999999994</v>
      </c>
    </row>
    <row r="12" spans="1:11" s="2" customFormat="1" ht="18" customHeight="1" x14ac:dyDescent="0.2">
      <c r="A12" s="5" t="s">
        <v>4</v>
      </c>
      <c r="B12" s="5" t="s">
        <v>10</v>
      </c>
      <c r="C12" s="6">
        <v>840</v>
      </c>
      <c r="D12" s="7">
        <f t="shared" si="0"/>
        <v>50.4</v>
      </c>
      <c r="E12" s="7">
        <f>IF(C12&lt;='IRPF e INSS'!$C$7,C12*'IRPF e INSS'!$D$7,IF(C12&lt;='IRPF e INSS'!$C$8,C12*'IRPF e INSS'!$D$8,IF(C12&lt;='IRPF e INSS'!$C$9,C12*'IRPF e INSS'!$D$9,IF(C12&gt;'IRPF e INSS'!$CD$10,'IRPF e INSS'!$D$10,0))))</f>
        <v>67.2</v>
      </c>
      <c r="F12" s="7">
        <f>IF(C12-E12&lt;='IRPF e INSS'!$G$7,0,IF(C12-E12&lt;='IRPF e INSS'!$G$8,(C12-E12)*'IRPF e INSS'!$H$8-'IRPF e INSS'!$I$8,IF(C12-E12&lt;='IRPF e INSS'!$G$9,(C12-E12)*'IRPF e INSS'!$H$9-'IRPF e INSS'!$I$9,IF(C12-E12&lt;='IRPF e INSS'!$G$10,(C12-E12)*'IRPF e INSS'!$H$10-'IRPF e INSS'!$I$10,IF(C12-E12&gt;='IRPF e INSS'!$F$11,(C12-E12)*'IRPF e INSS'!$H$11-'IRPF e INSS'!$I$11,"")))))</f>
        <v>0</v>
      </c>
      <c r="G12" s="6">
        <f t="shared" si="1"/>
        <v>117.6</v>
      </c>
      <c r="H12" s="6">
        <f t="shared" si="2"/>
        <v>722.4</v>
      </c>
      <c r="I12" s="7">
        <f t="shared" si="3"/>
        <v>1119.72</v>
      </c>
      <c r="J12" s="7">
        <f>IF(I12-E12&lt;='IRPF e INSS'!$G$7,0,IF(I12-E12&lt;='IRPF e INSS'!$G$8,(I12-E12)*'IRPF e INSS'!$H$8-'IRPF e INSS'!$I$8,IF(I12-E12&lt;='IRPF e INSS'!$G$9,(I12-E12)*'IRPF e INSS'!$H$9-'IRPF e INSS'!$I$9,IF(I12-E12&lt;='IRPF e INSS'!$G$10,(I12-E12)*'IRPF e INSS'!$H$10-'IRPF e INSS'!$I$10,IF(I12-E12&gt;='IRPF e INSS'!$F$11,(I12-E12)*'IRPF e INSS'!$H$11-'IRPF e INSS'!$I$11,"")))))+E12</f>
        <v>3.3389999999999844</v>
      </c>
    </row>
    <row r="13" spans="1:11" s="2" customFormat="1" ht="18" customHeight="1" x14ac:dyDescent="0.2">
      <c r="A13" s="5" t="s">
        <v>5</v>
      </c>
      <c r="B13" s="5" t="s">
        <v>11</v>
      </c>
      <c r="C13" s="6">
        <v>910</v>
      </c>
      <c r="D13" s="7">
        <f t="shared" si="0"/>
        <v>54.6</v>
      </c>
      <c r="E13" s="7">
        <f>IF(C13&lt;='IRPF e INSS'!$C$7,C13*'IRPF e INSS'!$D$7,IF(C13&lt;='IRPF e INSS'!$C$8,C13*'IRPF e INSS'!$D$8,IF(C13&lt;='IRPF e INSS'!$C$9,C13*'IRPF e INSS'!$D$9,IF(C13&gt;'IRPF e INSS'!$CD$10,'IRPF e INSS'!$D$10,0))))</f>
        <v>72.8</v>
      </c>
      <c r="F13" s="7">
        <f>IF(C13-E13&lt;='IRPF e INSS'!$G$7,0,IF(C13-E13&lt;='IRPF e INSS'!$G$8,(C13-E13)*'IRPF e INSS'!$H$8-'IRPF e INSS'!$I$8,IF(C13-E13&lt;='IRPF e INSS'!$G$9,(C13-E13)*'IRPF e INSS'!$H$9-'IRPF e INSS'!$I$9,IF(C13-E13&lt;='IRPF e INSS'!$G$10,(C13-E13)*'IRPF e INSS'!$H$10-'IRPF e INSS'!$I$10,IF(C13-E13&gt;='IRPF e INSS'!$F$11,(C13-E13)*'IRPF e INSS'!$H$11-'IRPF e INSS'!$I$11,"")))))</f>
        <v>0</v>
      </c>
      <c r="G13" s="6">
        <f t="shared" si="1"/>
        <v>127.4</v>
      </c>
      <c r="H13" s="6">
        <f t="shared" si="2"/>
        <v>782.6</v>
      </c>
      <c r="I13" s="7">
        <f t="shared" si="3"/>
        <v>1213.03</v>
      </c>
      <c r="J13" s="7">
        <f>IF(I13-E13&lt;='IRPF e INSS'!$G$7,0,IF(I13-E13&lt;='IRPF e INSS'!$G$8,(I13-E13)*'IRPF e INSS'!$H$8-'IRPF e INSS'!$I$8,IF(I13-E13&lt;='IRPF e INSS'!$G$9,(I13-E13)*'IRPF e INSS'!$H$9-'IRPF e INSS'!$I$9,IF(I13-E13&lt;='IRPF e INSS'!$G$10,(I13-E13)*'IRPF e INSS'!$H$10-'IRPF e INSS'!$I$10,IF(I13-E13&gt;='IRPF e INSS'!$F$11,(I13-E13)*'IRPF e INSS'!$H$11-'IRPF e INSS'!$I$11,"")))))+E13</f>
        <v>15.51724999999999</v>
      </c>
    </row>
    <row r="14" spans="1:11" s="2" customFormat="1" ht="18" customHeight="1" x14ac:dyDescent="0.2">
      <c r="A14" s="5" t="s">
        <v>6</v>
      </c>
      <c r="B14" s="5" t="s">
        <v>12</v>
      </c>
      <c r="C14" s="6">
        <v>965</v>
      </c>
      <c r="D14" s="7">
        <f t="shared" si="0"/>
        <v>57.9</v>
      </c>
      <c r="E14" s="7">
        <f>IF(C14&lt;='IRPF e INSS'!$C$7,C14*'IRPF e INSS'!$D$7,IF(C14&lt;='IRPF e INSS'!$C$8,C14*'IRPF e INSS'!$D$8,IF(C14&lt;='IRPF e INSS'!$C$9,C14*'IRPF e INSS'!$D$9,IF(C14&gt;'IRPF e INSS'!$CD$10,'IRPF e INSS'!$D$10,0))))</f>
        <v>77.2</v>
      </c>
      <c r="F14" s="7">
        <f>IF(C14-E14&lt;='IRPF e INSS'!$G$7,0,IF(C14-E14&lt;='IRPF e INSS'!$G$8,(C14-E14)*'IRPF e INSS'!$H$8-'IRPF e INSS'!$I$8,IF(C14-E14&lt;='IRPF e INSS'!$G$9,(C14-E14)*'IRPF e INSS'!$H$9-'IRPF e INSS'!$I$9,IF(C14-E14&lt;='IRPF e INSS'!$G$10,(C14-E14)*'IRPF e INSS'!$H$10-'IRPF e INSS'!$I$10,IF(C14-E14&gt;='IRPF e INSS'!$F$11,(C14-E14)*'IRPF e INSS'!$H$11-'IRPF e INSS'!$I$11,"")))))</f>
        <v>0</v>
      </c>
      <c r="G14" s="6">
        <f t="shared" si="1"/>
        <v>135.1</v>
      </c>
      <c r="H14" s="6">
        <f t="shared" si="2"/>
        <v>829.9</v>
      </c>
      <c r="I14" s="7">
        <f t="shared" si="3"/>
        <v>1286.345</v>
      </c>
      <c r="J14" s="7">
        <f>IF(I14-E14&lt;='IRPF e INSS'!$G$7,0,IF(I14-E14&lt;='IRPF e INSS'!$G$8,(I14-E14)*'IRPF e INSS'!$H$8-'IRPF e INSS'!$I$8,IF(I14-E14&lt;='IRPF e INSS'!$G$9,(I14-E14)*'IRPF e INSS'!$H$9-'IRPF e INSS'!$I$9,IF(I14-E14&lt;='IRPF e INSS'!$G$10,(I14-E14)*'IRPF e INSS'!$H$10-'IRPF e INSS'!$I$10,IF(I14-E14&gt;='IRPF e INSS'!$F$11,(I14-E14)*'IRPF e INSS'!$H$11-'IRPF e INSS'!$I$11,"")))))+E14</f>
        <v>25.085874999999987</v>
      </c>
    </row>
    <row r="15" spans="1:11" s="2" customFormat="1" ht="18" customHeight="1" x14ac:dyDescent="0.2">
      <c r="A15" s="5" t="s">
        <v>7</v>
      </c>
      <c r="B15" s="5" t="s">
        <v>13</v>
      </c>
      <c r="C15" s="6">
        <v>10000</v>
      </c>
      <c r="D15" s="7">
        <f t="shared" si="0"/>
        <v>500</v>
      </c>
      <c r="E15" s="7">
        <f>IF(C15&lt;='IRPF e INSS'!$C$7,C15*'IRPF e INSS'!$D$7,IF(C15&lt;='IRPF e INSS'!$C$8,C15*'IRPF e INSS'!$D$8,IF(C15&lt;='IRPF e INSS'!$C$9,C15*'IRPF e INSS'!$D$9,IF(C15&gt;'IRPF e INSS'!$CD$10,'IRPF e INSS'!$D$10,0))))</f>
        <v>1171.8399999999999</v>
      </c>
      <c r="F15" s="7">
        <f>IF(C15-E15&lt;='IRPF e INSS'!$G$7,0,IF(C15-E15&lt;='IRPF e INSS'!$G$8,(C15-E15)*'IRPF e INSS'!$H$8-'IRPF e INSS'!$I$8,IF(C15-E15&lt;='IRPF e INSS'!$G$9,(C15-E15)*'IRPF e INSS'!$H$9-'IRPF e INSS'!$I$9,IF(C15-E15&lt;='IRPF e INSS'!$G$10,(C15-E15)*'IRPF e INSS'!$H$10-'IRPF e INSS'!$I$10,IF(C15-E15&gt;='IRPF e INSS'!$F$11,(C15-E15)*'IRPF e INSS'!$H$11-'IRPF e INSS'!$I$11,"")))))</f>
        <v>1558.384</v>
      </c>
      <c r="G15" s="6">
        <f t="shared" si="1"/>
        <v>3230.2240000000002</v>
      </c>
      <c r="H15" s="6">
        <f t="shared" si="2"/>
        <v>6769.7759999999998</v>
      </c>
      <c r="I15" s="7">
        <f t="shared" si="3"/>
        <v>13330</v>
      </c>
      <c r="J15" s="7">
        <f>IF(I15-E15&lt;='IRPF e INSS'!$G$7,0,IF(I15-E15&lt;='IRPF e INSS'!$G$8,(I15-E15)*'IRPF e INSS'!$H$8-'IRPF e INSS'!$I$8,IF(I15-E15&lt;='IRPF e INSS'!$G$9,(I15-E15)*'IRPF e INSS'!$H$9-'IRPF e INSS'!$I$9,IF(I15-E15&lt;='IRPF e INSS'!$G$10,(I15-E15)*'IRPF e INSS'!$H$10-'IRPF e INSS'!$I$10,IF(I15-E15&gt;='IRPF e INSS'!$F$11,(I15-E15)*'IRPF e INSS'!$H$11-'IRPF e INSS'!$I$11,"")))))+E15</f>
        <v>3645.9740000000002</v>
      </c>
    </row>
    <row r="16" spans="1:11" s="2" customFormat="1" ht="18" customHeight="1" x14ac:dyDescent="0.2">
      <c r="A16" s="8"/>
      <c r="B16" s="8"/>
      <c r="C16" s="8"/>
      <c r="D16" s="9">
        <f t="shared" si="0"/>
        <v>0</v>
      </c>
      <c r="E16" s="7">
        <f>IF(C16&lt;='IRPF e INSS'!$C$7,C16*'IRPF e INSS'!$D$7,IF(C16&lt;='IRPF e INSS'!$C$8,C16*'IRPF e INSS'!$D$8,IF(C16&lt;='IRPF e INSS'!$C$9,C16*'IRPF e INSS'!$D$9,IF(C16&gt;'IRPF e INSS'!$CD$10,'IRPF e INSS'!$D$10,0))))</f>
        <v>0</v>
      </c>
      <c r="F16" s="7">
        <f>IF(C16-E16&lt;='IRPF e INSS'!$G$7,0,IF(C16-E16&lt;='IRPF e INSS'!$G$8,(C16-E16)*'IRPF e INSS'!$H$8-'IRPF e INSS'!$I$8,IF(C16-E16&lt;='IRPF e INSS'!$G$9,(C16-E16)*'IRPF e INSS'!$H$9-'IRPF e INSS'!$I$9,IF(C16-E16&lt;='IRPF e INSS'!$G$10,(C16-E16)*'IRPF e INSS'!$H$10-'IRPF e INSS'!$I$10,IF(C16-E16&gt;='IRPF e INSS'!$F$11,(C16-E16)*'IRPF e INSS'!$H$11-'IRPF e INSS'!$I$11,"")))))</f>
        <v>0</v>
      </c>
      <c r="G16" s="10">
        <f t="shared" si="1"/>
        <v>0</v>
      </c>
      <c r="H16" s="10">
        <f t="shared" si="2"/>
        <v>0</v>
      </c>
      <c r="I16" s="7">
        <f t="shared" si="3"/>
        <v>0</v>
      </c>
      <c r="J16" s="7">
        <f>IF(I16-E16&lt;='IRPF e INSS'!$G$7,0,IF(I16-E16&lt;='IRPF e INSS'!$G$8,(I16-E16)*'IRPF e INSS'!$H$8-'IRPF e INSS'!$I$8,IF(I16-E16&lt;='IRPF e INSS'!$G$9,(I16-E16)*'IRPF e INSS'!$H$9-'IRPF e INSS'!$I$9,IF(I16-E16&lt;='IRPF e INSS'!$G$10,(I16-E16)*'IRPF e INSS'!$H$10-'IRPF e INSS'!$I$10,IF(I16-E16&gt;='IRPF e INSS'!$F$11,(I16-E16)*'IRPF e INSS'!$H$11-'IRPF e INSS'!$I$11,"")))))+E16</f>
        <v>0</v>
      </c>
    </row>
    <row r="17" spans="1:6" s="2" customFormat="1" ht="18" customHeight="1" x14ac:dyDescent="0.2"/>
    <row r="18" spans="1:6" s="2" customFormat="1" ht="18" customHeight="1" x14ac:dyDescent="0.2">
      <c r="A18" s="11"/>
      <c r="B18" s="11"/>
      <c r="C18" s="11"/>
      <c r="D18" s="11"/>
      <c r="E18" s="11"/>
      <c r="F18" s="11"/>
    </row>
    <row r="19" spans="1:6" s="2" customFormat="1" ht="18" customHeight="1" x14ac:dyDescent="0.2">
      <c r="A19" s="11"/>
      <c r="B19" s="11"/>
      <c r="C19" s="11"/>
      <c r="D19" s="11"/>
      <c r="E19" s="11"/>
      <c r="F19" s="11"/>
    </row>
    <row r="20" spans="1:6" s="2" customFormat="1" ht="18" customHeight="1" x14ac:dyDescent="0.2"/>
    <row r="21" spans="1:6" s="2" customFormat="1" ht="18" customHeight="1" x14ac:dyDescent="0.2"/>
    <row r="22" spans="1:6" s="2" customFormat="1" ht="18" customHeight="1" x14ac:dyDescent="0.2"/>
    <row r="23" spans="1:6" s="2" customFormat="1" ht="18" customHeight="1" x14ac:dyDescent="0.2"/>
    <row r="24" spans="1:6" s="2" customFormat="1" ht="18" customHeight="1" x14ac:dyDescent="0.2"/>
    <row r="25" spans="1:6" s="2" customFormat="1" ht="18" customHeight="1" x14ac:dyDescent="0.2"/>
    <row r="26" spans="1:6" s="2" customFormat="1" ht="18" customHeight="1" x14ac:dyDescent="0.2"/>
    <row r="27" spans="1:6" s="2" customFormat="1" ht="18" customHeight="1" x14ac:dyDescent="0.2"/>
    <row r="28" spans="1:6" s="2" customFormat="1" ht="18" customHeight="1" x14ac:dyDescent="0.2"/>
    <row r="29" spans="1:6" s="2" customFormat="1" ht="18" customHeight="1" x14ac:dyDescent="0.2"/>
    <row r="30" spans="1:6" s="21" customFormat="1" ht="30" customHeight="1" x14ac:dyDescent="0.25"/>
    <row r="31" spans="1:6" s="2" customFormat="1" ht="18" customHeight="1" x14ac:dyDescent="0.2"/>
    <row r="32" spans="1:6" s="2" customFormat="1" ht="18" customHeight="1" x14ac:dyDescent="0.2"/>
    <row r="33" s="2" customFormat="1" ht="18" customHeight="1" x14ac:dyDescent="0.2"/>
    <row r="34" s="2" customFormat="1" ht="18" customHeight="1" x14ac:dyDescent="0.2"/>
    <row r="35" s="2" customFormat="1" ht="18" customHeight="1" x14ac:dyDescent="0.2"/>
    <row r="36" s="2" customFormat="1" ht="18" customHeight="1" x14ac:dyDescent="0.2"/>
    <row r="37" s="2" customFormat="1" ht="18" customHeight="1" x14ac:dyDescent="0.2"/>
    <row r="38" s="2" customFormat="1" ht="18" customHeight="1" x14ac:dyDescent="0.2"/>
    <row r="39" s="2" customFormat="1" ht="18" customHeight="1" x14ac:dyDescent="0.2"/>
    <row r="40" s="2" customFormat="1" ht="18" customHeight="1" x14ac:dyDescent="0.2"/>
    <row r="41" s="2" customFormat="1" ht="18" customHeight="1" x14ac:dyDescent="0.2"/>
    <row r="42" s="2" customFormat="1" ht="18" customHeight="1" x14ac:dyDescent="0.2"/>
    <row r="43" s="2" customFormat="1" ht="18" customHeight="1" x14ac:dyDescent="0.2"/>
    <row r="44" s="2" customFormat="1" ht="18" customHeight="1" x14ac:dyDescent="0.2"/>
    <row r="45" s="2" customFormat="1" ht="18" customHeight="1" x14ac:dyDescent="0.2"/>
    <row r="46" s="2" customFormat="1" ht="18" customHeight="1" x14ac:dyDescent="0.2"/>
    <row r="47" s="2" customFormat="1" ht="18" customHeight="1" x14ac:dyDescent="0.2"/>
    <row r="48" s="2" customFormat="1" ht="18" customHeight="1" x14ac:dyDescent="0.2"/>
    <row r="49" s="2" customFormat="1" ht="18" customHeight="1" x14ac:dyDescent="0.2"/>
    <row r="50" s="2" customFormat="1" ht="18" customHeight="1" x14ac:dyDescent="0.2"/>
    <row r="51" s="2" customFormat="1" ht="18" customHeight="1" x14ac:dyDescent="0.2"/>
    <row r="52" s="2" customFormat="1" ht="18" customHeight="1" x14ac:dyDescent="0.2"/>
    <row r="53" s="2" customFormat="1" ht="18" customHeight="1" x14ac:dyDescent="0.2"/>
    <row r="54" s="2" customFormat="1" ht="18" customHeight="1" x14ac:dyDescent="0.2"/>
    <row r="55" s="2" customFormat="1" ht="18" customHeight="1" x14ac:dyDescent="0.2"/>
    <row r="56" s="2" customFormat="1" ht="18" customHeight="1" x14ac:dyDescent="0.2"/>
    <row r="57" s="2" customFormat="1" ht="18" customHeight="1" x14ac:dyDescent="0.2"/>
    <row r="58" s="2" customFormat="1" ht="18" customHeight="1" x14ac:dyDescent="0.2"/>
    <row r="59" s="2" customFormat="1" ht="18" customHeight="1" x14ac:dyDescent="0.2"/>
    <row r="60" s="2" customFormat="1" ht="18" customHeight="1" x14ac:dyDescent="0.2"/>
    <row r="61" s="2" customFormat="1" ht="18" customHeight="1" x14ac:dyDescent="0.2"/>
    <row r="62" s="2" customFormat="1" ht="18" customHeight="1" x14ac:dyDescent="0.2"/>
    <row r="63" s="2" customFormat="1" ht="18" customHeight="1" x14ac:dyDescent="0.2"/>
    <row r="64" s="2" customFormat="1" ht="18" customHeight="1" x14ac:dyDescent="0.2"/>
    <row r="65" s="2" customFormat="1" ht="18" customHeight="1" x14ac:dyDescent="0.2"/>
    <row r="66" s="2" customFormat="1" ht="18" customHeight="1" x14ac:dyDescent="0.2"/>
    <row r="67" s="2" customFormat="1" ht="18" customHeight="1" x14ac:dyDescent="0.2"/>
    <row r="68" s="2" customFormat="1" ht="18" customHeight="1" x14ac:dyDescent="0.2"/>
    <row r="69" s="2" customFormat="1" ht="18" customHeight="1" x14ac:dyDescent="0.2"/>
    <row r="70" s="2" customFormat="1" ht="18" customHeight="1" x14ac:dyDescent="0.2"/>
    <row r="71" s="2" customFormat="1" ht="18" customHeight="1" x14ac:dyDescent="0.2"/>
    <row r="72" s="2" customFormat="1" ht="18" customHeight="1" x14ac:dyDescent="0.2"/>
    <row r="73" s="2" customFormat="1" ht="18" customHeight="1" x14ac:dyDescent="0.2"/>
    <row r="74" s="2" customFormat="1" ht="18" customHeight="1" x14ac:dyDescent="0.2"/>
    <row r="75" s="2" customFormat="1" ht="18" customHeight="1" x14ac:dyDescent="0.2"/>
    <row r="76" s="2" customFormat="1" ht="18" customHeight="1" x14ac:dyDescent="0.2"/>
    <row r="77" s="2" customFormat="1" ht="18" customHeight="1" x14ac:dyDescent="0.2"/>
    <row r="78" s="2" customFormat="1" ht="18" customHeight="1" x14ac:dyDescent="0.2"/>
    <row r="79" s="2" customFormat="1" ht="18" customHeight="1" x14ac:dyDescent="0.2"/>
    <row r="80" s="2" customFormat="1" ht="18" customHeight="1" x14ac:dyDescent="0.2"/>
    <row r="81" s="2" customFormat="1" ht="18" customHeight="1" x14ac:dyDescent="0.2"/>
    <row r="82" s="2" customFormat="1" ht="18" customHeight="1" x14ac:dyDescent="0.2"/>
    <row r="83" s="2" customFormat="1" ht="18" customHeight="1" x14ac:dyDescent="0.2"/>
    <row r="84" s="2" customFormat="1" ht="18" customHeight="1" x14ac:dyDescent="0.2"/>
    <row r="85" s="2" customFormat="1" ht="18" customHeight="1" x14ac:dyDescent="0.2"/>
    <row r="86" s="2" customFormat="1" ht="18" customHeight="1" x14ac:dyDescent="0.2"/>
    <row r="87" s="2" customFormat="1" ht="18" customHeight="1" x14ac:dyDescent="0.2"/>
    <row r="88" s="2" customFormat="1" ht="18" customHeight="1" x14ac:dyDescent="0.2"/>
    <row r="89" s="2" customFormat="1" ht="18" customHeight="1" x14ac:dyDescent="0.2"/>
    <row r="90" s="2" customFormat="1" ht="18" customHeight="1" x14ac:dyDescent="0.2"/>
    <row r="91" s="2" customFormat="1" ht="18" customHeight="1" x14ac:dyDescent="0.2"/>
    <row r="92" s="2" customFormat="1" ht="18" customHeight="1" x14ac:dyDescent="0.2"/>
    <row r="93" s="2" customFormat="1" ht="18" customHeight="1" x14ac:dyDescent="0.2"/>
    <row r="94" s="2" customFormat="1" ht="18" customHeight="1" x14ac:dyDescent="0.2"/>
    <row r="95" s="2" customFormat="1" ht="18" customHeight="1" x14ac:dyDescent="0.2"/>
    <row r="96" s="2" customFormat="1" ht="18" customHeight="1" x14ac:dyDescent="0.2"/>
    <row r="97" s="2" customFormat="1" ht="18" customHeight="1" x14ac:dyDescent="0.2"/>
    <row r="98" s="2" customFormat="1" ht="18" customHeight="1" x14ac:dyDescent="0.2"/>
    <row r="99" s="2" customFormat="1" ht="18" customHeight="1" x14ac:dyDescent="0.2"/>
    <row r="100" s="2" customFormat="1" ht="18" customHeight="1" x14ac:dyDescent="0.2"/>
    <row r="101" s="2" customFormat="1" ht="18" customHeight="1" x14ac:dyDescent="0.2"/>
    <row r="102" s="2" customFormat="1" ht="18" customHeight="1" x14ac:dyDescent="0.2"/>
    <row r="103" s="2" customFormat="1" ht="18" customHeight="1" x14ac:dyDescent="0.2"/>
    <row r="104" s="2" customFormat="1" ht="18" customHeight="1" x14ac:dyDescent="0.2"/>
    <row r="105" s="2" customFormat="1" ht="18" customHeight="1" x14ac:dyDescent="0.2"/>
    <row r="106" s="2" customFormat="1" ht="18" customHeight="1" x14ac:dyDescent="0.2"/>
    <row r="107" s="2" customFormat="1" ht="18" customHeight="1" x14ac:dyDescent="0.2"/>
    <row r="108" s="2" customFormat="1" ht="18" customHeight="1" x14ac:dyDescent="0.2"/>
    <row r="109" s="2" customFormat="1" ht="18" customHeight="1" x14ac:dyDescent="0.2"/>
    <row r="110" s="2" customFormat="1" ht="18" customHeight="1" x14ac:dyDescent="0.2"/>
    <row r="111" s="2" customFormat="1" ht="18" customHeight="1" x14ac:dyDescent="0.2"/>
    <row r="112" s="2" customFormat="1" ht="18" customHeight="1" x14ac:dyDescent="0.2"/>
    <row r="113" s="2" customFormat="1" ht="18" customHeight="1" x14ac:dyDescent="0.2"/>
    <row r="114" s="2" customFormat="1" ht="18" customHeight="1" x14ac:dyDescent="0.2"/>
    <row r="115" s="2" customFormat="1" ht="18" customHeight="1" x14ac:dyDescent="0.2"/>
    <row r="116" s="2" customFormat="1" ht="18" customHeight="1" x14ac:dyDescent="0.2"/>
    <row r="117" s="2" customFormat="1" ht="18" customHeight="1" x14ac:dyDescent="0.2"/>
    <row r="118" s="2" customFormat="1" ht="18" customHeight="1" x14ac:dyDescent="0.2"/>
    <row r="119" s="2" customFormat="1" ht="18" customHeight="1" x14ac:dyDescent="0.2"/>
    <row r="120" s="2" customFormat="1" ht="18" customHeight="1" x14ac:dyDescent="0.2"/>
    <row r="121" s="2" customFormat="1" ht="18" customHeight="1" x14ac:dyDescent="0.2"/>
    <row r="122" s="2" customFormat="1" ht="18" customHeight="1" x14ac:dyDescent="0.2"/>
    <row r="123" s="2" customFormat="1" ht="18" customHeight="1" x14ac:dyDescent="0.2"/>
    <row r="124" s="2" customFormat="1" ht="18" customHeight="1" x14ac:dyDescent="0.2"/>
    <row r="125" s="2" customFormat="1" ht="18" customHeight="1" x14ac:dyDescent="0.2"/>
    <row r="126" s="2" customFormat="1" ht="18" customHeight="1" x14ac:dyDescent="0.2"/>
    <row r="127" s="2" customFormat="1" ht="18" customHeight="1" x14ac:dyDescent="0.2"/>
    <row r="128" s="2" customFormat="1" ht="18" customHeight="1" x14ac:dyDescent="0.2"/>
    <row r="129" s="2" customFormat="1" ht="18" customHeight="1" x14ac:dyDescent="0.2"/>
    <row r="130" s="2" customFormat="1" ht="18" customHeight="1" x14ac:dyDescent="0.2"/>
    <row r="131" s="2" customFormat="1" ht="18" customHeight="1" x14ac:dyDescent="0.2"/>
    <row r="132" s="2" customFormat="1" ht="18" customHeight="1" x14ac:dyDescent="0.2"/>
    <row r="133" s="2" customFormat="1" ht="18" customHeight="1" x14ac:dyDescent="0.2"/>
    <row r="134" s="2" customFormat="1" ht="18" customHeight="1" x14ac:dyDescent="0.2"/>
    <row r="135" s="2" customFormat="1" ht="18" customHeight="1" x14ac:dyDescent="0.2"/>
    <row r="136" s="2" customFormat="1" ht="18" customHeight="1" x14ac:dyDescent="0.2"/>
    <row r="137" s="2" customFormat="1" ht="18" customHeight="1" x14ac:dyDescent="0.2"/>
    <row r="138" s="2" customFormat="1" ht="18" customHeight="1" x14ac:dyDescent="0.2"/>
    <row r="139" s="2" customFormat="1" ht="18" customHeight="1" x14ac:dyDescent="0.2"/>
    <row r="140" s="2" customFormat="1" ht="18" customHeight="1" x14ac:dyDescent="0.2"/>
    <row r="141" s="2" customFormat="1" ht="18" customHeight="1" x14ac:dyDescent="0.2"/>
    <row r="142" s="2" customFormat="1" ht="18" customHeight="1" x14ac:dyDescent="0.2"/>
    <row r="143" s="2" customFormat="1" ht="18" customHeight="1" x14ac:dyDescent="0.2"/>
    <row r="144" s="2" customFormat="1" ht="18" customHeight="1" x14ac:dyDescent="0.2"/>
    <row r="145" s="2" customFormat="1" ht="18" customHeight="1" x14ac:dyDescent="0.2"/>
    <row r="146" s="2" customFormat="1" ht="18" customHeight="1" x14ac:dyDescent="0.2"/>
    <row r="147" s="2" customFormat="1" ht="18" customHeight="1" x14ac:dyDescent="0.2"/>
    <row r="148" s="2" customFormat="1" ht="18" customHeight="1" x14ac:dyDescent="0.2"/>
    <row r="149" s="2" customFormat="1" ht="18" customHeight="1" x14ac:dyDescent="0.2"/>
    <row r="150" s="2" customFormat="1" ht="18" customHeight="1" x14ac:dyDescent="0.2"/>
    <row r="151" s="2" customFormat="1" ht="18" customHeight="1" x14ac:dyDescent="0.2"/>
    <row r="152" s="2" customFormat="1" ht="18" customHeight="1" x14ac:dyDescent="0.2"/>
    <row r="153" s="2" customFormat="1" ht="18" customHeight="1" x14ac:dyDescent="0.2"/>
    <row r="154" s="2" customFormat="1" ht="18" customHeight="1" x14ac:dyDescent="0.2"/>
    <row r="155" s="2" customFormat="1" ht="18" customHeight="1" x14ac:dyDescent="0.2"/>
    <row r="156" s="2" customFormat="1" ht="18" customHeight="1" x14ac:dyDescent="0.2"/>
    <row r="157" s="2" customFormat="1" ht="18" customHeight="1" x14ac:dyDescent="0.2"/>
    <row r="158" s="2" customFormat="1" ht="18" customHeight="1" x14ac:dyDescent="0.2"/>
    <row r="159" s="2" customFormat="1" ht="18" customHeight="1" x14ac:dyDescent="0.2"/>
    <row r="160" s="2" customFormat="1" ht="18" customHeight="1" x14ac:dyDescent="0.2"/>
    <row r="161" s="2" customFormat="1" ht="18" customHeight="1" x14ac:dyDescent="0.2"/>
    <row r="162" s="2" customFormat="1" ht="18" customHeight="1" x14ac:dyDescent="0.2"/>
    <row r="163" s="2" customFormat="1" ht="18" customHeight="1" x14ac:dyDescent="0.2"/>
    <row r="164" s="2" customFormat="1" ht="18" customHeight="1" x14ac:dyDescent="0.2"/>
    <row r="165" s="2" customFormat="1" ht="18" customHeight="1" x14ac:dyDescent="0.2"/>
    <row r="166" s="2" customFormat="1" ht="18" customHeight="1" x14ac:dyDescent="0.2"/>
    <row r="167" s="2" customFormat="1" ht="18" customHeight="1" x14ac:dyDescent="0.2"/>
    <row r="168" s="2" customFormat="1" ht="18" customHeight="1" x14ac:dyDescent="0.2"/>
    <row r="169" s="2" customFormat="1" ht="18" customHeight="1" x14ac:dyDescent="0.2"/>
    <row r="170" s="2" customFormat="1" ht="18" customHeight="1" x14ac:dyDescent="0.2"/>
    <row r="171" s="2" customFormat="1" ht="18" customHeight="1" x14ac:dyDescent="0.2"/>
    <row r="172" s="2" customFormat="1" ht="18" customHeight="1" x14ac:dyDescent="0.2"/>
    <row r="173" s="2" customFormat="1" ht="18" customHeight="1" x14ac:dyDescent="0.2"/>
    <row r="174" s="2" customFormat="1" ht="18" customHeight="1" x14ac:dyDescent="0.2"/>
    <row r="175" s="2" customFormat="1" ht="18" customHeight="1" x14ac:dyDescent="0.2"/>
    <row r="176" s="2" customFormat="1" ht="18" customHeight="1" x14ac:dyDescent="0.2"/>
    <row r="177" s="2" customFormat="1" ht="18" customHeight="1" x14ac:dyDescent="0.2"/>
    <row r="178" s="2" customFormat="1" ht="18" customHeight="1" x14ac:dyDescent="0.2"/>
    <row r="179" s="2" customFormat="1" ht="18" customHeight="1" x14ac:dyDescent="0.2"/>
    <row r="180" s="2" customFormat="1" ht="18" customHeight="1" x14ac:dyDescent="0.2"/>
    <row r="181" s="2" customFormat="1" ht="18" customHeight="1" x14ac:dyDescent="0.2"/>
    <row r="182" s="2" customFormat="1" ht="18" customHeight="1" x14ac:dyDescent="0.2"/>
    <row r="183" s="2" customFormat="1" ht="18" customHeight="1" x14ac:dyDescent="0.2"/>
    <row r="184" s="2" customFormat="1" ht="18" customHeight="1" x14ac:dyDescent="0.2"/>
    <row r="185" s="2" customFormat="1" ht="18" customHeight="1" x14ac:dyDescent="0.2"/>
    <row r="186" s="2" customFormat="1" ht="18" customHeight="1" x14ac:dyDescent="0.2"/>
    <row r="187" s="2" customFormat="1" ht="18" customHeight="1" x14ac:dyDescent="0.2"/>
    <row r="188" s="2" customFormat="1" ht="18" customHeight="1" x14ac:dyDescent="0.2"/>
    <row r="189" s="2" customFormat="1" ht="18" customHeight="1" x14ac:dyDescent="0.2"/>
    <row r="190" s="2" customFormat="1" ht="18" customHeight="1" x14ac:dyDescent="0.2"/>
    <row r="191" s="2" customFormat="1" ht="18" customHeight="1" x14ac:dyDescent="0.2"/>
    <row r="192" s="2" customFormat="1" ht="18" customHeight="1" x14ac:dyDescent="0.2"/>
    <row r="193" s="2" customFormat="1" ht="18" customHeight="1" x14ac:dyDescent="0.2"/>
    <row r="194" s="2" customFormat="1" ht="18" customHeight="1" x14ac:dyDescent="0.2"/>
    <row r="195" s="2" customFormat="1" ht="18" customHeight="1" x14ac:dyDescent="0.2"/>
    <row r="196" s="2" customFormat="1" ht="18" customHeight="1" x14ac:dyDescent="0.2"/>
    <row r="197" s="2" customFormat="1" ht="18" customHeight="1" x14ac:dyDescent="0.2"/>
    <row r="198" s="2" customFormat="1" ht="18" customHeight="1" x14ac:dyDescent="0.2"/>
    <row r="199" s="2" customFormat="1" ht="18" customHeight="1" x14ac:dyDescent="0.2"/>
    <row r="200" s="2" customFormat="1" ht="18" customHeight="1" x14ac:dyDescent="0.2"/>
    <row r="201" s="2" customFormat="1" ht="18" customHeight="1" x14ac:dyDescent="0.2"/>
    <row r="202" s="2" customFormat="1" ht="18" customHeight="1" x14ac:dyDescent="0.2"/>
    <row r="203" s="2" customFormat="1" ht="18" customHeight="1" x14ac:dyDescent="0.2"/>
    <row r="204" s="2" customFormat="1" ht="18" customHeight="1" x14ac:dyDescent="0.2"/>
    <row r="205" s="2" customFormat="1" ht="18" customHeight="1" x14ac:dyDescent="0.2"/>
    <row r="206" s="2" customFormat="1" ht="18" customHeight="1" x14ac:dyDescent="0.2"/>
    <row r="207" s="2" customFormat="1" ht="18" customHeight="1" x14ac:dyDescent="0.2"/>
    <row r="208" s="2" customFormat="1" ht="18" customHeight="1" x14ac:dyDescent="0.2"/>
    <row r="209" s="2" customFormat="1" ht="18" customHeight="1" x14ac:dyDescent="0.2"/>
    <row r="210" s="2" customFormat="1" ht="18" customHeight="1" x14ac:dyDescent="0.2"/>
    <row r="211" s="2" customFormat="1" ht="18" customHeight="1" x14ac:dyDescent="0.2"/>
    <row r="212" s="2" customFormat="1" ht="18" customHeight="1" x14ac:dyDescent="0.2"/>
    <row r="213" s="2" customFormat="1" ht="18" customHeight="1" x14ac:dyDescent="0.2"/>
    <row r="214" s="2" customFormat="1" ht="18" customHeight="1" x14ac:dyDescent="0.2"/>
    <row r="215" s="2" customFormat="1" ht="18" customHeight="1" x14ac:dyDescent="0.2"/>
    <row r="216" s="2" customFormat="1" ht="18" customHeight="1" x14ac:dyDescent="0.2"/>
    <row r="217" s="2" customFormat="1" ht="18" customHeight="1" x14ac:dyDescent="0.2"/>
    <row r="218" s="2" customFormat="1" ht="18" customHeight="1" x14ac:dyDescent="0.2"/>
    <row r="219" s="2" customFormat="1" ht="18" customHeight="1" x14ac:dyDescent="0.2"/>
    <row r="220" s="2" customFormat="1" ht="18" customHeight="1" x14ac:dyDescent="0.2"/>
    <row r="221" s="2" customFormat="1" ht="18" customHeight="1" x14ac:dyDescent="0.2"/>
    <row r="222" s="2" customFormat="1" ht="18" customHeight="1" x14ac:dyDescent="0.2"/>
    <row r="223" s="2" customFormat="1" ht="18" customHeight="1" x14ac:dyDescent="0.2"/>
    <row r="224" s="2" customFormat="1" ht="18" customHeight="1" x14ac:dyDescent="0.2"/>
    <row r="225" s="2" customFormat="1" ht="18" customHeight="1" x14ac:dyDescent="0.2"/>
    <row r="226" s="2" customFormat="1" ht="18" customHeight="1" x14ac:dyDescent="0.2"/>
    <row r="227" s="2" customFormat="1" ht="18" customHeight="1" x14ac:dyDescent="0.2"/>
    <row r="228" s="2" customFormat="1" ht="18" customHeight="1" x14ac:dyDescent="0.2"/>
    <row r="229" s="2" customFormat="1" ht="18" customHeight="1" x14ac:dyDescent="0.2"/>
    <row r="230" s="2" customFormat="1" ht="18" customHeight="1" x14ac:dyDescent="0.2"/>
    <row r="231" s="2" customFormat="1" ht="18" customHeight="1" x14ac:dyDescent="0.2"/>
    <row r="232" s="2" customFormat="1" ht="18" customHeight="1" x14ac:dyDescent="0.2"/>
    <row r="233" s="2" customFormat="1" ht="18" customHeight="1" x14ac:dyDescent="0.2"/>
    <row r="234" s="2" customFormat="1" ht="18" customHeight="1" x14ac:dyDescent="0.2"/>
    <row r="235" s="2" customFormat="1" ht="18" customHeight="1" x14ac:dyDescent="0.2"/>
    <row r="236" s="2" customFormat="1" ht="18" customHeight="1" x14ac:dyDescent="0.2"/>
    <row r="237" s="2" customFormat="1" ht="18" customHeight="1" x14ac:dyDescent="0.2"/>
    <row r="238" s="2" customFormat="1" ht="18" customHeight="1" x14ac:dyDescent="0.2"/>
    <row r="239" s="2" customFormat="1" ht="18" customHeight="1" x14ac:dyDescent="0.2"/>
    <row r="240" s="2" customFormat="1" ht="18" customHeight="1" x14ac:dyDescent="0.2"/>
    <row r="241" s="2" customFormat="1" ht="18" customHeight="1" x14ac:dyDescent="0.2"/>
    <row r="242" s="2" customFormat="1" ht="18" customHeight="1" x14ac:dyDescent="0.2"/>
    <row r="243" s="2" customFormat="1" ht="18" customHeight="1" x14ac:dyDescent="0.2"/>
    <row r="244" s="2" customFormat="1" ht="18" customHeight="1" x14ac:dyDescent="0.2"/>
    <row r="245" s="2" customFormat="1" ht="18" customHeight="1" x14ac:dyDescent="0.2"/>
    <row r="246" s="2" customFormat="1" ht="18" customHeight="1" x14ac:dyDescent="0.2"/>
    <row r="247" s="2" customFormat="1" ht="18" customHeight="1" x14ac:dyDescent="0.2"/>
    <row r="248" s="2" customFormat="1" ht="18" customHeight="1" x14ac:dyDescent="0.2"/>
    <row r="249" s="2" customFormat="1" ht="18" customHeight="1" x14ac:dyDescent="0.2"/>
    <row r="250" s="2" customFormat="1" ht="18" customHeight="1" x14ac:dyDescent="0.2"/>
    <row r="251" s="2" customFormat="1" ht="18" customHeight="1" x14ac:dyDescent="0.2"/>
    <row r="252" s="2" customFormat="1" ht="18" customHeight="1" x14ac:dyDescent="0.2"/>
    <row r="253" s="2" customFormat="1" ht="18" customHeight="1" x14ac:dyDescent="0.2"/>
    <row r="254" s="2" customFormat="1" ht="18" customHeight="1" x14ac:dyDescent="0.2"/>
    <row r="255" s="2" customFormat="1" ht="18" customHeight="1" x14ac:dyDescent="0.2"/>
    <row r="256" s="2" customFormat="1" ht="18" customHeight="1" x14ac:dyDescent="0.2"/>
    <row r="257" s="2" customFormat="1" ht="18" customHeight="1" x14ac:dyDescent="0.2"/>
    <row r="258" s="2" customFormat="1" ht="18" customHeight="1" x14ac:dyDescent="0.2"/>
    <row r="259" s="2" customFormat="1" ht="18" customHeight="1" x14ac:dyDescent="0.2"/>
    <row r="260" s="2" customFormat="1" ht="18" customHeight="1" x14ac:dyDescent="0.2"/>
    <row r="261" s="2" customFormat="1" ht="18" customHeight="1" x14ac:dyDescent="0.2"/>
    <row r="262" s="2" customFormat="1" ht="18" customHeight="1" x14ac:dyDescent="0.2"/>
    <row r="263" s="2" customFormat="1" ht="18" customHeight="1" x14ac:dyDescent="0.2"/>
    <row r="264" s="2" customFormat="1" ht="18" customHeight="1" x14ac:dyDescent="0.2"/>
    <row r="265" s="2" customFormat="1" ht="18" customHeight="1" x14ac:dyDescent="0.2"/>
    <row r="266" s="2" customFormat="1" ht="18" customHeight="1" x14ac:dyDescent="0.2"/>
    <row r="267" s="2" customFormat="1" ht="18" customHeight="1" x14ac:dyDescent="0.2"/>
    <row r="268" s="2" customFormat="1" ht="18" customHeight="1" x14ac:dyDescent="0.2"/>
    <row r="269" s="2" customFormat="1" ht="18" customHeight="1" x14ac:dyDescent="0.2"/>
    <row r="270" s="2" customFormat="1" ht="18" customHeight="1" x14ac:dyDescent="0.2"/>
    <row r="271" s="2" customFormat="1" ht="18" customHeight="1" x14ac:dyDescent="0.2"/>
    <row r="272" s="2" customFormat="1" ht="18" customHeight="1" x14ac:dyDescent="0.2"/>
    <row r="273" s="2" customFormat="1" ht="18" customHeight="1" x14ac:dyDescent="0.2"/>
    <row r="274" s="2" customFormat="1" ht="18" customHeight="1" x14ac:dyDescent="0.2"/>
    <row r="275" s="2" customFormat="1" ht="18" customHeight="1" x14ac:dyDescent="0.2"/>
    <row r="276" s="2" customFormat="1" ht="18" customHeight="1" x14ac:dyDescent="0.2"/>
    <row r="277" s="2" customFormat="1" ht="18" customHeight="1" x14ac:dyDescent="0.2"/>
    <row r="278" s="2" customFormat="1" ht="18" customHeight="1" x14ac:dyDescent="0.2"/>
    <row r="279" s="2" customFormat="1" ht="18" customHeight="1" x14ac:dyDescent="0.2"/>
    <row r="280" s="2" customFormat="1" ht="18" customHeight="1" x14ac:dyDescent="0.2"/>
    <row r="281" s="2" customFormat="1" ht="18" customHeight="1" x14ac:dyDescent="0.2"/>
    <row r="282" s="2" customFormat="1" ht="18" customHeight="1" x14ac:dyDescent="0.2"/>
    <row r="283" s="2" customFormat="1" ht="18" customHeight="1" x14ac:dyDescent="0.2"/>
    <row r="284" s="2" customFormat="1" ht="18" customHeight="1" x14ac:dyDescent="0.2"/>
    <row r="285" s="2" customFormat="1" ht="18" customHeight="1" x14ac:dyDescent="0.2"/>
    <row r="286" s="2" customFormat="1" ht="18" customHeight="1" x14ac:dyDescent="0.2"/>
    <row r="287" s="2" customFormat="1" ht="18" customHeight="1" x14ac:dyDescent="0.2"/>
    <row r="288" s="2" customFormat="1" ht="18" customHeight="1" x14ac:dyDescent="0.2"/>
    <row r="289" s="2" customFormat="1" ht="18" customHeight="1" x14ac:dyDescent="0.2"/>
    <row r="290" s="2" customFormat="1" ht="18" customHeight="1" x14ac:dyDescent="0.2"/>
    <row r="291" s="2" customFormat="1" ht="18" customHeight="1" x14ac:dyDescent="0.2"/>
    <row r="292" s="2" customFormat="1" ht="18" customHeight="1" x14ac:dyDescent="0.2"/>
    <row r="293" s="2" customFormat="1" ht="18" customHeight="1" x14ac:dyDescent="0.2"/>
    <row r="294" s="2" customFormat="1" ht="18" customHeight="1" x14ac:dyDescent="0.2"/>
    <row r="295" s="2" customFormat="1" ht="18" customHeight="1" x14ac:dyDescent="0.2"/>
    <row r="296" s="2" customFormat="1" ht="18" customHeight="1" x14ac:dyDescent="0.2"/>
    <row r="297" s="2" customFormat="1" ht="18" customHeight="1" x14ac:dyDescent="0.2"/>
    <row r="298" s="2" customFormat="1" ht="18" customHeight="1" x14ac:dyDescent="0.2"/>
    <row r="299" s="2" customFormat="1" ht="18" customHeight="1" x14ac:dyDescent="0.2"/>
    <row r="300" s="2" customFormat="1" ht="18" customHeight="1" x14ac:dyDescent="0.2"/>
    <row r="301" s="2" customFormat="1" ht="18" customHeight="1" x14ac:dyDescent="0.2"/>
    <row r="302" s="2" customFormat="1" ht="18" customHeight="1" x14ac:dyDescent="0.2"/>
    <row r="303" s="2" customFormat="1" ht="18" customHeight="1" x14ac:dyDescent="0.2"/>
    <row r="304" s="2" customFormat="1" ht="18" customHeight="1" x14ac:dyDescent="0.2"/>
    <row r="305" s="2" customFormat="1" ht="18" customHeight="1" x14ac:dyDescent="0.2"/>
    <row r="306" s="2" customFormat="1" ht="18" customHeight="1" x14ac:dyDescent="0.2"/>
    <row r="307" s="2" customFormat="1" ht="18" customHeight="1" x14ac:dyDescent="0.2"/>
    <row r="308" s="2" customFormat="1" ht="18" customHeight="1" x14ac:dyDescent="0.2"/>
    <row r="309" s="2" customFormat="1" ht="18" customHeight="1" x14ac:dyDescent="0.2"/>
    <row r="310" s="2" customFormat="1" ht="18" customHeight="1" x14ac:dyDescent="0.2"/>
    <row r="311" s="2" customFormat="1" ht="18" customHeight="1" x14ac:dyDescent="0.2"/>
    <row r="312" s="2" customFormat="1" ht="18" customHeight="1" x14ac:dyDescent="0.2"/>
    <row r="313" s="2" customFormat="1" ht="18" customHeight="1" x14ac:dyDescent="0.2"/>
    <row r="314" s="2" customFormat="1" ht="18" customHeight="1" x14ac:dyDescent="0.2"/>
    <row r="315" s="2" customFormat="1" ht="18" customHeight="1" x14ac:dyDescent="0.2"/>
    <row r="316" s="2" customFormat="1" ht="18" customHeight="1" x14ac:dyDescent="0.2"/>
    <row r="317" s="2" customFormat="1" ht="18" customHeight="1" x14ac:dyDescent="0.2"/>
    <row r="318" s="2" customFormat="1" ht="18" customHeight="1" x14ac:dyDescent="0.2"/>
    <row r="319" s="2" customFormat="1" ht="18" customHeight="1" x14ac:dyDescent="0.2"/>
    <row r="320" s="2" customFormat="1" ht="18" customHeight="1" x14ac:dyDescent="0.2"/>
    <row r="321" s="2" customFormat="1" ht="18" customHeight="1" x14ac:dyDescent="0.2"/>
    <row r="322" s="2" customFormat="1" ht="18" customHeight="1" x14ac:dyDescent="0.2"/>
    <row r="323" s="2" customFormat="1" ht="18" customHeight="1" x14ac:dyDescent="0.2"/>
    <row r="324" s="2" customFormat="1" ht="18" customHeight="1" x14ac:dyDescent="0.2"/>
    <row r="325" s="2" customFormat="1" ht="18" customHeight="1" x14ac:dyDescent="0.2"/>
    <row r="326" s="2" customFormat="1" ht="18" customHeight="1" x14ac:dyDescent="0.2"/>
    <row r="327" s="2" customFormat="1" ht="18" customHeight="1" x14ac:dyDescent="0.2"/>
    <row r="328" s="2" customFormat="1" ht="18" customHeight="1" x14ac:dyDescent="0.2"/>
    <row r="329" s="2" customFormat="1" ht="18" customHeight="1" x14ac:dyDescent="0.2"/>
    <row r="330" s="2" customFormat="1" ht="18" customHeight="1" x14ac:dyDescent="0.2"/>
    <row r="331" s="2" customFormat="1" ht="18" customHeight="1" x14ac:dyDescent="0.2"/>
    <row r="332" s="2" customFormat="1" ht="18" customHeight="1" x14ac:dyDescent="0.2"/>
    <row r="333" s="2" customFormat="1" ht="18" customHeight="1" x14ac:dyDescent="0.2"/>
    <row r="334" s="2" customFormat="1" ht="18" customHeight="1" x14ac:dyDescent="0.2"/>
    <row r="335" s="2" customFormat="1" ht="18" customHeight="1" x14ac:dyDescent="0.2"/>
    <row r="336" s="2" customFormat="1" ht="18" customHeight="1" x14ac:dyDescent="0.2"/>
    <row r="337" s="2" customFormat="1" ht="18" customHeight="1" x14ac:dyDescent="0.2"/>
    <row r="338" s="2" customFormat="1" ht="18" customHeight="1" x14ac:dyDescent="0.2"/>
    <row r="339" s="2" customFormat="1" ht="18" customHeight="1" x14ac:dyDescent="0.2"/>
    <row r="340" s="2" customFormat="1" ht="18" customHeight="1" x14ac:dyDescent="0.2"/>
    <row r="341" s="2" customFormat="1" ht="18" customHeight="1" x14ac:dyDescent="0.2"/>
    <row r="342" s="2" customFormat="1" ht="18" customHeight="1" x14ac:dyDescent="0.2"/>
    <row r="343" s="2" customFormat="1" ht="18" customHeight="1" x14ac:dyDescent="0.2"/>
    <row r="344" s="2" customFormat="1" ht="18" customHeight="1" x14ac:dyDescent="0.2"/>
    <row r="345" s="2" customFormat="1" ht="18" customHeight="1" x14ac:dyDescent="0.2"/>
    <row r="346" s="2" customFormat="1" ht="18" customHeight="1" x14ac:dyDescent="0.2"/>
    <row r="347" s="2" customFormat="1" ht="18" customHeight="1" x14ac:dyDescent="0.2"/>
    <row r="348" s="2" customFormat="1" ht="18" customHeight="1" x14ac:dyDescent="0.2"/>
    <row r="349" s="2" customFormat="1" ht="18" customHeight="1" x14ac:dyDescent="0.2"/>
    <row r="350" s="2" customFormat="1" ht="18" customHeight="1" x14ac:dyDescent="0.2"/>
    <row r="351" s="2" customFormat="1" ht="18" customHeight="1" x14ac:dyDescent="0.2"/>
    <row r="352" s="2" customFormat="1" ht="18" customHeight="1" x14ac:dyDescent="0.2"/>
    <row r="353" s="2" customFormat="1" ht="18" customHeight="1" x14ac:dyDescent="0.2"/>
    <row r="354" s="2" customFormat="1" ht="18" customHeight="1" x14ac:dyDescent="0.2"/>
    <row r="355" s="2" customFormat="1" ht="18" customHeight="1" x14ac:dyDescent="0.2"/>
    <row r="356" s="2" customFormat="1" ht="18" customHeight="1" x14ac:dyDescent="0.2"/>
    <row r="357" s="2" customFormat="1" ht="18" customHeight="1" x14ac:dyDescent="0.2"/>
    <row r="358" s="2" customFormat="1" ht="18" customHeight="1" x14ac:dyDescent="0.2"/>
    <row r="359" s="2" customFormat="1" ht="18" customHeight="1" x14ac:dyDescent="0.2"/>
    <row r="360" s="2" customFormat="1" ht="18" customHeight="1" x14ac:dyDescent="0.2"/>
    <row r="361" s="2" customFormat="1" ht="18" customHeight="1" x14ac:dyDescent="0.2"/>
    <row r="362" s="2" customFormat="1" ht="18" customHeight="1" x14ac:dyDescent="0.2"/>
    <row r="363" s="2" customFormat="1" ht="18" customHeight="1" x14ac:dyDescent="0.2"/>
    <row r="364" s="2" customFormat="1" ht="18" customHeight="1" x14ac:dyDescent="0.2"/>
    <row r="365" s="2" customFormat="1" ht="18" customHeight="1" x14ac:dyDescent="0.2"/>
    <row r="366" s="2" customFormat="1" ht="18" customHeight="1" x14ac:dyDescent="0.2"/>
    <row r="367" s="2" customFormat="1" ht="18" customHeight="1" x14ac:dyDescent="0.2"/>
    <row r="368" s="2" customFormat="1" ht="18" customHeight="1" x14ac:dyDescent="0.2"/>
    <row r="369" s="2" customFormat="1" ht="18" customHeight="1" x14ac:dyDescent="0.2"/>
    <row r="370" s="2" customFormat="1" ht="18" customHeight="1" x14ac:dyDescent="0.2"/>
    <row r="371" s="2" customFormat="1" ht="18" customHeight="1" x14ac:dyDescent="0.2"/>
    <row r="372" s="2" customFormat="1" ht="18" customHeight="1" x14ac:dyDescent="0.2"/>
    <row r="373" s="2" customFormat="1" ht="18" customHeight="1" x14ac:dyDescent="0.2"/>
    <row r="374" s="2" customFormat="1" ht="18" customHeight="1" x14ac:dyDescent="0.2"/>
    <row r="375" s="2" customFormat="1" ht="18" customHeight="1" x14ac:dyDescent="0.2"/>
    <row r="376" s="2" customFormat="1" ht="18" customHeight="1" x14ac:dyDescent="0.2"/>
    <row r="377" s="2" customFormat="1" ht="18" customHeight="1" x14ac:dyDescent="0.2"/>
    <row r="378" s="2" customFormat="1" ht="18" customHeight="1" x14ac:dyDescent="0.2"/>
    <row r="379" s="2" customFormat="1" ht="18" customHeight="1" x14ac:dyDescent="0.2"/>
    <row r="380" s="2" customFormat="1" ht="18" customHeight="1" x14ac:dyDescent="0.2"/>
    <row r="381" s="2" customFormat="1" ht="18" customHeight="1" x14ac:dyDescent="0.2"/>
    <row r="382" s="2" customFormat="1" ht="18" customHeight="1" x14ac:dyDescent="0.2"/>
    <row r="383" s="2" customFormat="1" ht="18" customHeight="1" x14ac:dyDescent="0.2"/>
    <row r="384" s="2" customFormat="1" ht="18" customHeight="1" x14ac:dyDescent="0.2"/>
    <row r="385" s="2" customFormat="1" ht="18" customHeight="1" x14ac:dyDescent="0.2"/>
    <row r="386" s="2" customFormat="1" ht="18" customHeight="1" x14ac:dyDescent="0.2"/>
    <row r="387" s="2" customFormat="1" ht="18" customHeight="1" x14ac:dyDescent="0.2"/>
    <row r="388" s="2" customFormat="1" ht="18" customHeight="1" x14ac:dyDescent="0.2"/>
    <row r="389" s="2" customFormat="1" ht="18" customHeight="1" x14ac:dyDescent="0.2"/>
    <row r="390" s="2" customFormat="1" ht="18" customHeight="1" x14ac:dyDescent="0.2"/>
    <row r="391" s="2" customFormat="1" ht="18" customHeight="1" x14ac:dyDescent="0.2"/>
    <row r="392" s="2" customFormat="1" ht="18" customHeight="1" x14ac:dyDescent="0.2"/>
    <row r="393" s="2" customFormat="1" ht="18" customHeight="1" x14ac:dyDescent="0.2"/>
    <row r="394" s="2" customFormat="1" ht="18" customHeight="1" x14ac:dyDescent="0.2"/>
    <row r="395" s="2" customFormat="1" ht="18" customHeight="1" x14ac:dyDescent="0.2"/>
    <row r="396" s="2" customFormat="1" ht="18" customHeight="1" x14ac:dyDescent="0.2"/>
    <row r="397" s="2" customFormat="1" ht="18" customHeight="1" x14ac:dyDescent="0.2"/>
    <row r="398" s="2" customFormat="1" ht="18" customHeight="1" x14ac:dyDescent="0.2"/>
    <row r="399" s="2" customFormat="1" ht="18" customHeight="1" x14ac:dyDescent="0.2"/>
    <row r="400" s="2" customFormat="1" ht="18" customHeight="1" x14ac:dyDescent="0.2"/>
    <row r="401" s="2" customFormat="1" ht="18" customHeight="1" x14ac:dyDescent="0.2"/>
    <row r="402" s="2" customFormat="1" ht="18" customHeight="1" x14ac:dyDescent="0.2"/>
    <row r="403" s="2" customFormat="1" ht="18" customHeight="1" x14ac:dyDescent="0.2"/>
    <row r="404" s="2" customFormat="1" ht="18" customHeight="1" x14ac:dyDescent="0.2"/>
    <row r="405" s="2" customFormat="1" ht="18" customHeight="1" x14ac:dyDescent="0.2"/>
    <row r="406" s="2" customFormat="1" ht="18" customHeight="1" x14ac:dyDescent="0.2"/>
    <row r="407" s="2" customFormat="1" ht="18" customHeight="1" x14ac:dyDescent="0.2"/>
    <row r="408" s="2" customFormat="1" ht="18" customHeight="1" x14ac:dyDescent="0.2"/>
    <row r="409" s="2" customFormat="1" ht="18" customHeight="1" x14ac:dyDescent="0.2"/>
    <row r="410" s="2" customFormat="1" ht="18" customHeight="1" x14ac:dyDescent="0.2"/>
    <row r="411" s="2" customFormat="1" ht="18" customHeight="1" x14ac:dyDescent="0.2"/>
    <row r="412" s="2" customFormat="1" ht="18" customHeight="1" x14ac:dyDescent="0.2"/>
    <row r="413" s="2" customFormat="1" ht="18" customHeight="1" x14ac:dyDescent="0.2"/>
    <row r="414" s="2" customFormat="1" ht="18" customHeight="1" x14ac:dyDescent="0.2"/>
    <row r="415" s="2" customFormat="1" ht="18" customHeight="1" x14ac:dyDescent="0.2"/>
    <row r="416" s="2" customFormat="1" ht="18" customHeight="1" x14ac:dyDescent="0.2"/>
    <row r="417" s="2" customFormat="1" ht="18" customHeight="1" x14ac:dyDescent="0.2"/>
    <row r="418" s="2" customFormat="1" ht="18" customHeight="1" x14ac:dyDescent="0.2"/>
    <row r="419" s="2" customFormat="1" ht="18" customHeight="1" x14ac:dyDescent="0.2"/>
    <row r="420" s="2" customFormat="1" ht="18" customHeight="1" x14ac:dyDescent="0.2"/>
    <row r="421" s="2" customFormat="1" ht="18" customHeight="1" x14ac:dyDescent="0.2"/>
    <row r="422" s="2" customFormat="1" ht="18" customHeight="1" x14ac:dyDescent="0.2"/>
    <row r="423" s="2" customFormat="1" ht="18" customHeight="1" x14ac:dyDescent="0.2"/>
    <row r="424" s="2" customFormat="1" ht="18" customHeight="1" x14ac:dyDescent="0.2"/>
    <row r="425" s="2" customFormat="1" ht="18" customHeight="1" x14ac:dyDescent="0.2"/>
    <row r="426" s="2" customFormat="1" ht="18" customHeight="1" x14ac:dyDescent="0.2"/>
    <row r="427" s="2" customFormat="1" ht="18" customHeight="1" x14ac:dyDescent="0.2"/>
    <row r="428" s="2" customFormat="1" ht="18" customHeight="1" x14ac:dyDescent="0.2"/>
    <row r="429" s="2" customFormat="1" ht="18" customHeight="1" x14ac:dyDescent="0.2"/>
    <row r="430" s="2" customFormat="1" ht="18" customHeight="1" x14ac:dyDescent="0.2"/>
    <row r="431" s="2" customFormat="1" ht="18" customHeight="1" x14ac:dyDescent="0.2"/>
    <row r="432" s="2" customFormat="1" ht="18" customHeight="1" x14ac:dyDescent="0.2"/>
    <row r="433" s="2" customFormat="1" ht="18" customHeight="1" x14ac:dyDescent="0.2"/>
    <row r="434" s="2" customFormat="1" ht="18" customHeight="1" x14ac:dyDescent="0.2"/>
    <row r="435" s="2" customFormat="1" ht="18" customHeight="1" x14ac:dyDescent="0.2"/>
    <row r="436" s="2" customFormat="1" ht="18" customHeight="1" x14ac:dyDescent="0.2"/>
    <row r="437" s="2" customFormat="1" ht="18" customHeight="1" x14ac:dyDescent="0.2"/>
    <row r="438" s="2" customFormat="1" ht="18" customHeight="1" x14ac:dyDescent="0.2"/>
    <row r="439" s="2" customFormat="1" ht="18" customHeight="1" x14ac:dyDescent="0.2"/>
    <row r="440" s="2" customFormat="1" ht="18" customHeight="1" x14ac:dyDescent="0.2"/>
    <row r="441" s="2" customFormat="1" ht="18" customHeight="1" x14ac:dyDescent="0.2"/>
    <row r="442" s="2" customFormat="1" ht="18" customHeight="1" x14ac:dyDescent="0.2"/>
    <row r="443" s="2" customFormat="1" ht="18" customHeight="1" x14ac:dyDescent="0.2"/>
    <row r="444" s="2" customFormat="1" ht="18" customHeight="1" x14ac:dyDescent="0.2"/>
    <row r="445" s="2" customFormat="1" ht="18" customHeight="1" x14ac:dyDescent="0.2"/>
    <row r="446" s="2" customFormat="1" ht="18" customHeight="1" x14ac:dyDescent="0.2"/>
    <row r="447" s="2" customFormat="1" ht="18" customHeight="1" x14ac:dyDescent="0.2"/>
    <row r="448" s="2" customFormat="1" ht="18" customHeight="1" x14ac:dyDescent="0.2"/>
    <row r="449" s="2" customFormat="1" ht="18" customHeight="1" x14ac:dyDescent="0.2"/>
    <row r="450" s="2" customFormat="1" ht="18" customHeight="1" x14ac:dyDescent="0.2"/>
    <row r="451" s="2" customFormat="1" ht="18" customHeight="1" x14ac:dyDescent="0.2"/>
    <row r="452" s="2" customFormat="1" ht="18" customHeight="1" x14ac:dyDescent="0.2"/>
    <row r="453" s="2" customFormat="1" ht="18" customHeight="1" x14ac:dyDescent="0.2"/>
    <row r="454" s="2" customFormat="1" ht="18" customHeight="1" x14ac:dyDescent="0.2"/>
    <row r="455" s="2" customFormat="1" ht="18" customHeight="1" x14ac:dyDescent="0.2"/>
    <row r="456" s="2" customFormat="1" ht="18" customHeight="1" x14ac:dyDescent="0.2"/>
    <row r="457" s="2" customFormat="1" ht="18" customHeight="1" x14ac:dyDescent="0.2"/>
    <row r="458" s="2" customFormat="1" ht="18" customHeight="1" x14ac:dyDescent="0.2"/>
    <row r="459" s="2" customFormat="1" ht="18" customHeight="1" x14ac:dyDescent="0.2"/>
    <row r="460" s="2" customFormat="1" ht="18" customHeight="1" x14ac:dyDescent="0.2"/>
    <row r="461" s="2" customFormat="1" ht="18" customHeight="1" x14ac:dyDescent="0.2"/>
    <row r="462" s="2" customFormat="1" ht="18" customHeight="1" x14ac:dyDescent="0.2"/>
    <row r="463" s="2" customFormat="1" ht="18" customHeight="1" x14ac:dyDescent="0.2"/>
    <row r="464" s="2" customFormat="1" ht="18" customHeight="1" x14ac:dyDescent="0.2"/>
    <row r="465" s="2" customFormat="1" ht="18" customHeight="1" x14ac:dyDescent="0.2"/>
    <row r="466" s="2" customFormat="1" ht="18" customHeight="1" x14ac:dyDescent="0.2"/>
    <row r="467" s="2" customFormat="1" ht="18" customHeight="1" x14ac:dyDescent="0.2"/>
    <row r="468" s="2" customFormat="1" ht="18" customHeight="1" x14ac:dyDescent="0.2"/>
    <row r="469" s="2" customFormat="1" ht="18" customHeight="1" x14ac:dyDescent="0.2"/>
    <row r="470" s="2" customFormat="1" ht="18" customHeight="1" x14ac:dyDescent="0.2"/>
    <row r="471" s="2" customFormat="1" ht="18" customHeight="1" x14ac:dyDescent="0.2"/>
    <row r="472" s="2" customFormat="1" ht="18" customHeight="1" x14ac:dyDescent="0.2"/>
    <row r="473" s="2" customFormat="1" ht="18" customHeight="1" x14ac:dyDescent="0.2"/>
    <row r="474" s="2" customFormat="1" ht="18" customHeight="1" x14ac:dyDescent="0.2"/>
    <row r="475" s="2" customFormat="1" ht="18" customHeight="1" x14ac:dyDescent="0.2"/>
    <row r="476" s="2" customFormat="1" ht="18" customHeight="1" x14ac:dyDescent="0.2"/>
    <row r="477" s="2" customFormat="1" ht="18" customHeight="1" x14ac:dyDescent="0.2"/>
    <row r="478" s="2" customFormat="1" ht="18" customHeight="1" x14ac:dyDescent="0.2"/>
    <row r="479" s="2" customFormat="1" ht="18" customHeight="1" x14ac:dyDescent="0.2"/>
    <row r="480" s="2" customFormat="1" ht="18" customHeight="1" x14ac:dyDescent="0.2"/>
    <row r="481" s="2" customFormat="1" ht="18" customHeight="1" x14ac:dyDescent="0.2"/>
    <row r="482" s="2" customFormat="1" ht="18" customHeight="1" x14ac:dyDescent="0.2"/>
    <row r="483" s="2" customFormat="1" ht="18" customHeight="1" x14ac:dyDescent="0.2"/>
    <row r="484" s="2" customFormat="1" ht="18" customHeight="1" x14ac:dyDescent="0.2"/>
    <row r="485" s="2" customFormat="1" ht="18" customHeight="1" x14ac:dyDescent="0.2"/>
    <row r="486" s="2" customFormat="1" ht="18" customHeight="1" x14ac:dyDescent="0.2"/>
    <row r="487" s="2" customFormat="1" ht="18" customHeight="1" x14ac:dyDescent="0.2"/>
    <row r="488" s="2" customFormat="1" ht="18" customHeight="1" x14ac:dyDescent="0.2"/>
    <row r="489" s="2" customFormat="1" ht="18" customHeight="1" x14ac:dyDescent="0.2"/>
    <row r="490" s="2" customFormat="1" ht="18" customHeight="1" x14ac:dyDescent="0.2"/>
    <row r="491" s="2" customFormat="1" ht="18" customHeight="1" x14ac:dyDescent="0.2"/>
    <row r="492" s="2" customFormat="1" ht="18" customHeight="1" x14ac:dyDescent="0.2"/>
    <row r="493" s="2" customFormat="1" ht="18" customHeight="1" x14ac:dyDescent="0.2"/>
    <row r="494" s="2" customFormat="1" ht="18" customHeight="1" x14ac:dyDescent="0.2"/>
    <row r="495" s="2" customFormat="1" ht="18" customHeight="1" x14ac:dyDescent="0.2"/>
    <row r="496" s="2" customFormat="1" ht="18" customHeight="1" x14ac:dyDescent="0.2"/>
    <row r="497" s="2" customFormat="1" ht="18" customHeight="1" x14ac:dyDescent="0.2"/>
    <row r="498" s="2" customFormat="1" ht="18" customHeight="1" x14ac:dyDescent="0.2"/>
    <row r="499" s="2" customFormat="1" ht="18" customHeight="1" x14ac:dyDescent="0.2"/>
    <row r="500" s="2" customFormat="1" ht="18" customHeight="1" x14ac:dyDescent="0.2"/>
    <row r="501" s="2" customFormat="1" ht="18" customHeight="1" x14ac:dyDescent="0.2"/>
    <row r="502" s="2" customFormat="1" ht="18" customHeight="1" x14ac:dyDescent="0.2"/>
    <row r="503" s="2" customFormat="1" ht="18" customHeight="1" x14ac:dyDescent="0.2"/>
    <row r="504" s="2" customFormat="1" ht="18" customHeight="1" x14ac:dyDescent="0.2"/>
    <row r="505" s="2" customFormat="1" ht="18" customHeight="1" x14ac:dyDescent="0.2"/>
    <row r="506" s="2" customFormat="1" ht="18" customHeight="1" x14ac:dyDescent="0.2"/>
    <row r="507" s="2" customFormat="1" ht="18" customHeight="1" x14ac:dyDescent="0.2"/>
    <row r="508" s="2" customFormat="1" ht="18" customHeight="1" x14ac:dyDescent="0.2"/>
    <row r="509" s="2" customFormat="1" ht="18" customHeight="1" x14ac:dyDescent="0.2"/>
    <row r="510" s="2" customFormat="1" ht="18" customHeight="1" x14ac:dyDescent="0.2"/>
    <row r="511" s="2" customFormat="1" ht="18" customHeight="1" x14ac:dyDescent="0.2"/>
    <row r="512" s="2" customFormat="1" ht="18" customHeight="1" x14ac:dyDescent="0.2"/>
    <row r="513" s="2" customFormat="1" ht="18" customHeight="1" x14ac:dyDescent="0.2"/>
    <row r="514" s="2" customFormat="1" ht="18" customHeight="1" x14ac:dyDescent="0.2"/>
    <row r="515" s="2" customFormat="1" ht="18" customHeight="1" x14ac:dyDescent="0.2"/>
    <row r="516" s="2" customFormat="1" ht="18" customHeight="1" x14ac:dyDescent="0.2"/>
    <row r="517" s="2" customFormat="1" ht="18" customHeight="1" x14ac:dyDescent="0.2"/>
    <row r="518" s="2" customFormat="1" ht="18" customHeight="1" x14ac:dyDescent="0.2"/>
    <row r="519" s="2" customFormat="1" ht="18" customHeight="1" x14ac:dyDescent="0.2"/>
    <row r="520" s="2" customFormat="1" ht="18" customHeight="1" x14ac:dyDescent="0.2"/>
    <row r="521" s="2" customFormat="1" ht="18" customHeight="1" x14ac:dyDescent="0.2"/>
    <row r="522" s="2" customFormat="1" ht="18" customHeight="1" x14ac:dyDescent="0.2"/>
    <row r="523" s="2" customFormat="1" ht="18" customHeight="1" x14ac:dyDescent="0.2"/>
    <row r="524" s="2" customFormat="1" ht="18" customHeight="1" x14ac:dyDescent="0.2"/>
    <row r="525" s="2" customFormat="1" ht="18" customHeight="1" x14ac:dyDescent="0.2"/>
    <row r="526" s="2" customFormat="1" ht="18" customHeight="1" x14ac:dyDescent="0.2"/>
    <row r="527" s="2" customFormat="1" ht="18" customHeight="1" x14ac:dyDescent="0.2"/>
    <row r="528" s="2" customFormat="1" ht="18" customHeight="1" x14ac:dyDescent="0.2"/>
    <row r="529" s="2" customFormat="1" ht="18" customHeight="1" x14ac:dyDescent="0.2"/>
    <row r="530" s="2" customFormat="1" ht="18" customHeight="1" x14ac:dyDescent="0.2"/>
    <row r="531" s="2" customFormat="1" ht="18" customHeight="1" x14ac:dyDescent="0.2"/>
    <row r="532" s="2" customFormat="1" ht="18" customHeight="1" x14ac:dyDescent="0.2"/>
    <row r="533" s="2" customFormat="1" ht="18" customHeight="1" x14ac:dyDescent="0.2"/>
    <row r="534" s="2" customFormat="1" ht="18" customHeight="1" x14ac:dyDescent="0.2"/>
    <row r="535" s="2" customFormat="1" ht="18" customHeight="1" x14ac:dyDescent="0.2"/>
    <row r="536" s="2" customFormat="1" ht="18" customHeight="1" x14ac:dyDescent="0.2"/>
    <row r="537" s="2" customFormat="1" ht="18" customHeight="1" x14ac:dyDescent="0.2"/>
    <row r="538" s="2" customFormat="1" ht="18" customHeight="1" x14ac:dyDescent="0.2"/>
    <row r="539" s="2" customFormat="1" ht="18" customHeight="1" x14ac:dyDescent="0.2"/>
  </sheetData>
  <mergeCells count="1">
    <mergeCell ref="A1:G1"/>
  </mergeCells>
  <pageMargins left="0.75" right="0.75" top="1" bottom="1" header="0.5" footer="0.5"/>
  <pageSetup paperSize="9" scale="80" orientation="landscape" horizontalDpi="1200" verticalDpi="12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'Cadastro Deptos'!$B$8:$B$30</xm:f>
          </x14:formula1>
          <xm:sqref>B9:B16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B8FA-C003-4BFD-B2AC-EED598E56156}">
  <dimension ref="A1:P23"/>
  <sheetViews>
    <sheetView showGridLines="0" zoomScaleNormal="100" workbookViewId="0">
      <pane ySplit="1" topLeftCell="A2" activePane="bottomLeft" state="frozen"/>
      <selection pane="bottomLeft" activeCell="C11" sqref="C11"/>
    </sheetView>
  </sheetViews>
  <sheetFormatPr defaultRowHeight="15.75" x14ac:dyDescent="0.25"/>
  <cols>
    <col min="1" max="1" width="3" style="13" customWidth="1"/>
    <col min="2" max="2" width="11" style="13" customWidth="1"/>
    <col min="3" max="3" width="28.25" style="13" bestFit="1" customWidth="1"/>
    <col min="4" max="4" width="10.625" style="13" bestFit="1" customWidth="1"/>
    <col min="5" max="5" width="9" style="13"/>
    <col min="6" max="9" width="13.625" style="13" customWidth="1"/>
    <col min="10" max="16384" width="9" style="13"/>
  </cols>
  <sheetData>
    <row r="1" spans="1:16" s="34" customFormat="1" ht="52.5" customHeight="1" thickBot="1" x14ac:dyDescent="0.35">
      <c r="A1" s="36" t="s">
        <v>15</v>
      </c>
      <c r="B1" s="36"/>
      <c r="C1" s="36"/>
      <c r="D1" s="36"/>
      <c r="E1" s="36"/>
      <c r="F1" s="36"/>
      <c r="G1" s="36"/>
    </row>
    <row r="2" spans="1:16" s="24" customFormat="1" ht="9" customHeight="1" thickTop="1" x14ac:dyDescent="0.3">
      <c r="A2" s="23"/>
    </row>
    <row r="3" spans="1:16" ht="18" customHeight="1" x14ac:dyDescent="0.3">
      <c r="A3" s="12"/>
      <c r="B3" s="15" t="s">
        <v>0</v>
      </c>
      <c r="D3" s="12"/>
      <c r="E3" s="12"/>
      <c r="F3" s="15" t="s">
        <v>24</v>
      </c>
      <c r="G3" s="12"/>
      <c r="H3" s="12"/>
      <c r="I3" s="12"/>
      <c r="J3" s="12"/>
      <c r="K3" s="12"/>
      <c r="L3" s="12"/>
      <c r="M3" s="12"/>
      <c r="N3" s="12"/>
      <c r="O3" s="12"/>
    </row>
    <row r="4" spans="1:16" ht="6" customHeight="1" x14ac:dyDescent="0.25">
      <c r="A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ht="18" customHeight="1" x14ac:dyDescent="0.25">
      <c r="A5" s="12"/>
      <c r="B5" s="37" t="s">
        <v>34</v>
      </c>
      <c r="C5" s="38"/>
      <c r="D5" s="38"/>
      <c r="E5" s="12"/>
      <c r="F5" s="37" t="s">
        <v>34</v>
      </c>
      <c r="G5" s="38"/>
      <c r="H5" s="38"/>
      <c r="I5" s="38"/>
      <c r="J5" s="12"/>
      <c r="K5" s="12"/>
      <c r="L5" s="12"/>
      <c r="M5" s="12"/>
      <c r="N5" s="12"/>
      <c r="O5" s="12"/>
    </row>
    <row r="6" spans="1:16" ht="22.5" customHeight="1" x14ac:dyDescent="0.25">
      <c r="A6" s="12"/>
      <c r="B6" s="29" t="s">
        <v>25</v>
      </c>
      <c r="C6" s="25" t="s">
        <v>26</v>
      </c>
      <c r="D6" s="25" t="s">
        <v>27</v>
      </c>
      <c r="E6" s="12"/>
      <c r="F6" s="29" t="s">
        <v>25</v>
      </c>
      <c r="G6" s="29" t="s">
        <v>26</v>
      </c>
      <c r="H6" s="25" t="s">
        <v>27</v>
      </c>
      <c r="I6" s="25" t="s">
        <v>28</v>
      </c>
      <c r="J6" s="12"/>
      <c r="K6" s="12"/>
      <c r="L6" s="12"/>
      <c r="M6" s="12"/>
      <c r="N6" s="12"/>
      <c r="O6" s="12"/>
      <c r="P6" s="12"/>
    </row>
    <row r="7" spans="1:16" ht="18" customHeight="1" x14ac:dyDescent="0.25">
      <c r="A7" s="12"/>
      <c r="B7" s="27">
        <v>954</v>
      </c>
      <c r="C7" s="27">
        <v>1693.72</v>
      </c>
      <c r="D7" s="28">
        <v>0.08</v>
      </c>
      <c r="E7" s="14"/>
      <c r="F7" s="27">
        <v>1903.98</v>
      </c>
      <c r="G7" s="27">
        <v>954</v>
      </c>
      <c r="H7" s="28">
        <v>0</v>
      </c>
      <c r="I7" s="27">
        <v>0</v>
      </c>
      <c r="J7" s="12"/>
      <c r="K7" s="12"/>
      <c r="L7" s="12"/>
      <c r="M7" s="12"/>
      <c r="N7" s="12"/>
      <c r="O7" s="12"/>
      <c r="P7" s="12"/>
    </row>
    <row r="8" spans="1:16" ht="18" customHeight="1" x14ac:dyDescent="0.25">
      <c r="A8" s="12"/>
      <c r="B8" s="27">
        <v>1693.73</v>
      </c>
      <c r="C8" s="27">
        <v>2822.9</v>
      </c>
      <c r="D8" s="28">
        <v>0.09</v>
      </c>
      <c r="E8" s="14"/>
      <c r="F8" s="27">
        <v>1903.98</v>
      </c>
      <c r="G8" s="27">
        <v>2826.65</v>
      </c>
      <c r="H8" s="28">
        <v>7.4999999999999997E-2</v>
      </c>
      <c r="I8" s="27">
        <v>142.80000000000001</v>
      </c>
      <c r="J8" s="12"/>
      <c r="K8" s="12"/>
      <c r="L8" s="12"/>
      <c r="M8" s="12"/>
      <c r="N8" s="12"/>
      <c r="O8" s="12"/>
      <c r="P8" s="12"/>
    </row>
    <row r="9" spans="1:16" ht="18" customHeight="1" x14ac:dyDescent="0.25">
      <c r="A9" s="12"/>
      <c r="B9" s="27">
        <v>2822.91</v>
      </c>
      <c r="C9" s="27">
        <v>5645.8</v>
      </c>
      <c r="D9" s="28">
        <v>0.11</v>
      </c>
      <c r="E9" s="14"/>
      <c r="F9" s="27">
        <v>2826.65</v>
      </c>
      <c r="G9" s="27">
        <v>3751.05</v>
      </c>
      <c r="H9" s="28">
        <v>0.15</v>
      </c>
      <c r="I9" s="27">
        <v>354.8</v>
      </c>
      <c r="J9" s="12"/>
      <c r="K9" s="12"/>
      <c r="L9" s="12"/>
      <c r="M9" s="12"/>
      <c r="N9" s="12"/>
      <c r="O9" s="12"/>
      <c r="P9" s="12"/>
    </row>
    <row r="10" spans="1:16" ht="18" customHeight="1" x14ac:dyDescent="0.25">
      <c r="A10" s="12"/>
      <c r="B10" s="27"/>
      <c r="C10" s="27">
        <v>5645.81</v>
      </c>
      <c r="D10" s="27">
        <v>1171.8399999999999</v>
      </c>
      <c r="E10" s="14"/>
      <c r="F10" s="27">
        <v>3751.05</v>
      </c>
      <c r="G10" s="27">
        <v>4664.68</v>
      </c>
      <c r="H10" s="28">
        <v>0.22500000000000001</v>
      </c>
      <c r="I10" s="27">
        <v>636.13</v>
      </c>
      <c r="J10" s="12"/>
      <c r="K10" s="12"/>
      <c r="L10" s="12"/>
      <c r="M10" s="12"/>
      <c r="N10" s="12"/>
      <c r="O10" s="12"/>
      <c r="P10" s="12"/>
    </row>
    <row r="11" spans="1:16" ht="18" customHeight="1" x14ac:dyDescent="0.25">
      <c r="A11" s="12"/>
      <c r="B11" s="12"/>
      <c r="C11" s="12"/>
      <c r="D11" s="12"/>
      <c r="E11" s="12"/>
      <c r="F11" s="27">
        <v>4664.6899999999996</v>
      </c>
      <c r="G11" s="27">
        <v>100000</v>
      </c>
      <c r="H11" s="28">
        <v>0.27500000000000002</v>
      </c>
      <c r="I11" s="27">
        <v>869.36</v>
      </c>
      <c r="J11" s="12"/>
      <c r="K11" s="12"/>
      <c r="L11" s="12"/>
      <c r="M11" s="12"/>
      <c r="N11" s="12"/>
      <c r="O11" s="12"/>
      <c r="P11" s="12"/>
    </row>
    <row r="12" spans="1:16" ht="18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8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18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x14ac:dyDescent="0.25">
      <c r="A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x14ac:dyDescent="0.25">
      <c r="A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5">
      <c r="A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22" spans="1:15" s="21" customFormat="1" ht="30" customHeight="1" x14ac:dyDescent="0.25"/>
    <row r="23" spans="1:15" x14ac:dyDescent="0.25">
      <c r="A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</sheetData>
  <mergeCells count="3">
    <mergeCell ref="B5:D5"/>
    <mergeCell ref="F5:I5"/>
    <mergeCell ref="A1:G1"/>
  </mergeCells>
  <pageMargins left="0.7" right="0.7" top="0.75" bottom="0.75" header="0.3" footer="0.3"/>
  <pageSetup paperSize="9" orientation="portrait" horizontalDpi="4294967294" verticalDpi="4294967294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showGridLines="0" showRowColHeaders="0" zoomScaleNormal="100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3" style="13" customWidth="1"/>
    <col min="2" max="2" width="35.125" style="13" customWidth="1"/>
    <col min="3" max="3" width="3.125" style="13" customWidth="1"/>
    <col min="4" max="16384" width="9" style="13"/>
  </cols>
  <sheetData>
    <row r="1" spans="1:15" s="34" customFormat="1" ht="52.5" customHeight="1" thickBot="1" x14ac:dyDescent="0.35">
      <c r="A1" s="36" t="s">
        <v>15</v>
      </c>
      <c r="B1" s="36"/>
      <c r="C1" s="36"/>
      <c r="D1" s="36"/>
      <c r="E1" s="36"/>
      <c r="F1" s="36"/>
      <c r="G1" s="36"/>
    </row>
    <row r="2" spans="1:15" s="24" customFormat="1" ht="18" customHeight="1" thickTop="1" x14ac:dyDescent="0.3">
      <c r="A2" s="23"/>
    </row>
    <row r="3" spans="1:15" s="24" customFormat="1" ht="18" customHeight="1" x14ac:dyDescent="0.3">
      <c r="A3" s="23"/>
    </row>
    <row r="4" spans="1:15" ht="18" customHeight="1" x14ac:dyDescent="0.3">
      <c r="A4" s="12"/>
      <c r="B4" s="15" t="s">
        <v>22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6.5" customHeight="1" x14ac:dyDescent="0.25">
      <c r="A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8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22.5" customHeight="1" x14ac:dyDescent="0.25">
      <c r="A7" s="12"/>
      <c r="B7" s="25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18" customHeight="1" x14ac:dyDescent="0.25">
      <c r="A8" s="12"/>
      <c r="B8" s="22" t="s">
        <v>8</v>
      </c>
      <c r="C8" s="14"/>
      <c r="D8" s="14"/>
      <c r="E8" s="14"/>
      <c r="F8" s="14"/>
      <c r="G8" s="14"/>
      <c r="H8" s="12"/>
      <c r="I8" s="12"/>
      <c r="J8" s="12"/>
      <c r="K8" s="12"/>
      <c r="L8" s="12"/>
      <c r="M8" s="12"/>
      <c r="N8" s="12"/>
      <c r="O8" s="12"/>
    </row>
    <row r="9" spans="1:15" ht="18" customHeight="1" x14ac:dyDescent="0.25">
      <c r="A9" s="12"/>
      <c r="B9" s="22" t="s">
        <v>9</v>
      </c>
      <c r="C9" s="14"/>
      <c r="D9" s="14"/>
      <c r="E9" s="14"/>
      <c r="F9" s="14"/>
      <c r="G9" s="14"/>
      <c r="H9" s="12"/>
      <c r="I9" s="12"/>
      <c r="J9" s="12"/>
      <c r="K9" s="12"/>
      <c r="L9" s="12"/>
      <c r="M9" s="12"/>
      <c r="N9" s="12"/>
      <c r="O9" s="12"/>
    </row>
    <row r="10" spans="1:15" ht="18" customHeight="1" x14ac:dyDescent="0.25">
      <c r="A10" s="12"/>
      <c r="B10" s="22" t="s">
        <v>10</v>
      </c>
      <c r="C10" s="14"/>
      <c r="D10" s="14"/>
      <c r="E10" s="14"/>
      <c r="F10" s="14"/>
      <c r="G10" s="14"/>
      <c r="H10" s="12"/>
      <c r="I10" s="12"/>
      <c r="J10" s="12"/>
      <c r="K10" s="12"/>
      <c r="L10" s="12"/>
      <c r="M10" s="12"/>
      <c r="N10" s="12"/>
      <c r="O10" s="12"/>
    </row>
    <row r="11" spans="1:15" ht="18" customHeight="1" x14ac:dyDescent="0.25">
      <c r="A11" s="12"/>
      <c r="B11" s="22" t="s">
        <v>11</v>
      </c>
      <c r="C11" s="14"/>
      <c r="D11" s="14"/>
      <c r="E11" s="14"/>
      <c r="F11" s="14"/>
      <c r="G11" s="14"/>
      <c r="H11" s="26"/>
      <c r="I11" s="12"/>
      <c r="J11" s="12"/>
      <c r="K11" s="12"/>
      <c r="L11" s="12"/>
      <c r="M11" s="12"/>
      <c r="N11" s="12"/>
      <c r="O11" s="12"/>
    </row>
    <row r="12" spans="1:15" ht="18" customHeight="1" x14ac:dyDescent="0.25">
      <c r="A12" s="12"/>
      <c r="B12" s="22" t="s">
        <v>12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8" customHeight="1" x14ac:dyDescent="0.25">
      <c r="A13" s="12"/>
      <c r="B13" s="22" t="s">
        <v>13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8" customHeight="1" x14ac:dyDescent="0.25">
      <c r="A14" s="12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8" customHeight="1" x14ac:dyDescent="0.25">
      <c r="A15" s="1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8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8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8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8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8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8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8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8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32" spans="1:15" s="21" customFormat="1" ht="30" customHeight="1" x14ac:dyDescent="0.25"/>
  </sheetData>
  <mergeCells count="1">
    <mergeCell ref="A1:G1"/>
  </mergeCells>
  <pageMargins left="0.7" right="0.7" top="0.75" bottom="0.75" header="0.3" footer="0.3"/>
  <pageSetup paperSize="9" orientation="portrait" horizontalDpi="4294967294" verticalDpi="4294967294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4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RowHeight="15.75" x14ac:dyDescent="0.25"/>
  <sheetData>
    <row r="1" spans="1:7" s="33" customFormat="1" ht="52.5" customHeight="1" thickBot="1" x14ac:dyDescent="0.35">
      <c r="A1" s="36" t="s">
        <v>15</v>
      </c>
      <c r="B1" s="36"/>
      <c r="C1" s="36"/>
      <c r="D1" s="36"/>
      <c r="E1" s="36"/>
      <c r="F1" s="36"/>
      <c r="G1" s="36"/>
    </row>
    <row r="2" spans="1:7" ht="16.5" thickTop="1" x14ac:dyDescent="0.25"/>
    <row r="54" s="21" customFormat="1" ht="29.25" customHeight="1" x14ac:dyDescent="0.25"/>
  </sheetData>
  <sheetProtection sheet="1" objects="1" scenarios="1"/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66FD-187A-4A4E-8BA7-1B46EF98B358}">
  <dimension ref="A1:L128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6384" width="9" style="31"/>
  </cols>
  <sheetData>
    <row r="1" spans="1:12" s="30" customFormat="1" ht="52.5" customHeight="1" thickBot="1" x14ac:dyDescent="0.3">
      <c r="A1" s="36" t="s">
        <v>15</v>
      </c>
      <c r="B1" s="36"/>
      <c r="C1" s="36"/>
      <c r="D1" s="36"/>
      <c r="E1" s="36"/>
      <c r="F1" s="36"/>
      <c r="G1" s="36"/>
      <c r="H1" s="35"/>
      <c r="I1" s="35"/>
      <c r="J1" s="35"/>
      <c r="K1" s="35"/>
      <c r="L1" s="35"/>
    </row>
    <row r="2" spans="1:12" ht="18" customHeight="1" thickTop="1" x14ac:dyDescent="0.2"/>
    <row r="3" spans="1:12" ht="18" customHeight="1" x14ac:dyDescent="0.2"/>
    <row r="4" spans="1:12" ht="18" customHeight="1" x14ac:dyDescent="0.2"/>
    <row r="5" spans="1:12" ht="18" customHeight="1" x14ac:dyDescent="0.2"/>
    <row r="6" spans="1:12" ht="18" customHeight="1" x14ac:dyDescent="0.2"/>
    <row r="7" spans="1:12" ht="18" customHeight="1" x14ac:dyDescent="0.2"/>
    <row r="8" spans="1:12" ht="18" customHeight="1" x14ac:dyDescent="0.2"/>
    <row r="9" spans="1:12" ht="18" customHeight="1" x14ac:dyDescent="0.2"/>
    <row r="10" spans="1:12" ht="18" customHeight="1" x14ac:dyDescent="0.2"/>
    <row r="11" spans="1:12" ht="18" customHeight="1" x14ac:dyDescent="0.2"/>
    <row r="12" spans="1:12" ht="18" customHeight="1" x14ac:dyDescent="0.2"/>
    <row r="13" spans="1:12" ht="18" customHeight="1" x14ac:dyDescent="0.2"/>
    <row r="14" spans="1:12" ht="18" customHeight="1" x14ac:dyDescent="0.2"/>
    <row r="15" spans="1:12" ht="18" customHeight="1" x14ac:dyDescent="0.2"/>
    <row r="16" spans="1:12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s="32" customFormat="1" ht="30" customHeight="1" x14ac:dyDescent="0.25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</sheetData>
  <sheetProtection sheet="1" objects="1" scenarios="1"/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</vt:lpstr>
      <vt:lpstr>IRPF e INSS</vt:lpstr>
      <vt:lpstr>Cadastro Deptos</vt:lpstr>
      <vt:lpstr>Instruções</vt:lpstr>
      <vt:lpstr>Sua empresa além da planilha</vt:lpstr>
    </vt:vector>
  </TitlesOfParts>
  <Company>A minha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Belalian</dc:creator>
  <cp:lastModifiedBy>Anselmo Merichelli Massad</cp:lastModifiedBy>
  <dcterms:created xsi:type="dcterms:W3CDTF">2012-08-23T04:06:16Z</dcterms:created>
  <dcterms:modified xsi:type="dcterms:W3CDTF">2018-06-21T17:37:57Z</dcterms:modified>
</cp:coreProperties>
</file>