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Payments-Budget-System\PaymentsBudgetSystem\wwwroot\"/>
    </mc:Choice>
  </mc:AlternateContent>
  <bookViews>
    <workbookView xWindow="-15" yWindow="45" windowWidth="19425" windowHeight="8340" firstSheet="1" activeTab="1"/>
  </bookViews>
  <sheets>
    <sheet name="OTCHET F" sheetId="5" state="hidden" r:id="rId1"/>
    <sheet name="Sheet1" sheetId="10" r:id="rId2"/>
    <sheet name="INF" sheetId="4" state="hidden" r:id="rId3"/>
    <sheet name="list" sheetId="6" state="hidden" r:id="rId4"/>
  </sheets>
  <externalReferences>
    <externalReference r:id="rId5"/>
  </externalReferences>
  <definedNames>
    <definedName name="_xlnm._FilterDatabase" localSheetId="0" hidden="1">'OTCHET F'!$K$1:$K$734</definedName>
    <definedName name="Date">list!$B$724:$B$735</definedName>
    <definedName name="EBK_DEIN">list!$B$11:$B$277</definedName>
    <definedName name="EBK_DEIN2">list!$B$11:$C$277</definedName>
    <definedName name="list">list!$A$2:$A$6</definedName>
    <definedName name="OP_LIST">list!$A$283:$A$306</definedName>
    <definedName name="OP_LIST2">list!$A$283:$B$306</definedName>
    <definedName name="PRBK">list!$A$312:$B$721</definedName>
    <definedName name="SMETKA">list!$A$2:$C$7</definedName>
    <definedName name="zad" localSheetId="2">[1]MAKET!#REF!,[1]MAKET!#REF!,[1]MAKET!#REF!,[1]MAKET!#REF!,[1]MAKET!#REF!,[1]MAKET!#REF!,[1]MAKET!#REF!,[1]MAKET!#REF!,[1]MAKET!#REF!,[1]MAKET!#REF!,[1]MAKET!#REF!,[1]MAKET!#REF!,[1]MAKET!#REF!,[1]MAKET!#REF!,[1]MAKET!#REF!,[1]MAKET!#REF!,[1]MAKET!#REF!</definedName>
    <definedName name="zad" localSheetId="0">[1]MAKET!#REF!,[1]MAKET!#REF!,[1]MAKET!#REF!,[1]MAKET!#REF!,[1]MAKET!#REF!,[1]MAKET!#REF!,[1]MAKET!#REF!,[1]MAKET!#REF!,[1]MAKET!#REF!,[1]MAKET!#REF!,[1]MAKET!#REF!,[1]MAKET!#REF!,[1]MAKET!#REF!,[1]MAKET!#REF!,[1]MAKET!#REF!,[1]MAKET!#REF!,[1]MAKET!#REF!</definedName>
  </definedNames>
  <calcPr calcId="152511"/>
  <customWorkbookViews>
    <customWorkbookView name="PPanchev - Personal View" guid="{D568CAA1-2ECB-11D7-B07A-00010309AF38}" mergeInterval="0" personalView="1" maximized="1" windowWidth="1018" windowHeight="634" activeSheetId="1"/>
  </customWorkbookViews>
</workbook>
</file>

<file path=xl/calcChain.xml><?xml version="1.0" encoding="utf-8"?>
<calcChain xmlns="http://schemas.openxmlformats.org/spreadsheetml/2006/main">
  <c r="F38" i="10" l="1"/>
  <c r="F37" i="10"/>
  <c r="F36" i="10"/>
  <c r="F34" i="10"/>
  <c r="F33" i="10"/>
  <c r="F32" i="10"/>
  <c r="F35" i="10" l="1"/>
  <c r="F24" i="10"/>
  <c r="F26" i="10"/>
  <c r="F27" i="10"/>
  <c r="F28" i="10"/>
  <c r="F29" i="10"/>
  <c r="F30" i="10"/>
  <c r="F25" i="10"/>
  <c r="E42" i="10" l="1"/>
  <c r="I42" i="10" l="1"/>
  <c r="H42" i="10"/>
  <c r="G42" i="10"/>
  <c r="F42" i="10"/>
  <c r="F31" i="10"/>
  <c r="H35" i="10"/>
  <c r="I35" i="10"/>
  <c r="G35" i="10"/>
  <c r="H31" i="10"/>
  <c r="I31" i="10"/>
  <c r="G31" i="10"/>
  <c r="H24" i="10"/>
  <c r="I24" i="10"/>
  <c r="G24" i="10"/>
  <c r="J38" i="10" l="1"/>
  <c r="J37" i="10"/>
  <c r="J36" i="10"/>
  <c r="J41" i="10"/>
  <c r="J40" i="10"/>
  <c r="J39" i="10"/>
  <c r="E24" i="10"/>
  <c r="J24" i="10" s="1"/>
  <c r="E18" i="10"/>
  <c r="F8" i="10"/>
  <c r="F18" i="10" s="1"/>
  <c r="B7" i="10"/>
  <c r="P92" i="4"/>
  <c r="N92" i="4"/>
  <c r="L92" i="4"/>
  <c r="R181" i="4"/>
  <c r="R182" i="4"/>
  <c r="R183" i="4"/>
  <c r="R184" i="4"/>
  <c r="M182" i="4"/>
  <c r="L182" i="4"/>
  <c r="M162" i="4"/>
  <c r="L162" i="4"/>
  <c r="M159" i="4"/>
  <c r="L159" i="4"/>
  <c r="L24" i="4"/>
  <c r="L83" i="4"/>
  <c r="R85" i="4"/>
  <c r="M85" i="4"/>
  <c r="R89" i="4"/>
  <c r="M89" i="4"/>
  <c r="R45" i="4"/>
  <c r="M45" i="4"/>
  <c r="R42" i="4"/>
  <c r="M42" i="4"/>
  <c r="R142" i="4"/>
  <c r="R143" i="4"/>
  <c r="R144" i="4"/>
  <c r="R31" i="4"/>
  <c r="R32" i="4"/>
  <c r="R33" i="4"/>
  <c r="R34" i="4"/>
  <c r="R35" i="4"/>
  <c r="R36" i="4"/>
  <c r="R37" i="4"/>
  <c r="R38" i="4"/>
  <c r="R39" i="4"/>
  <c r="R40" i="4"/>
  <c r="R43" i="4"/>
  <c r="R44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6" i="4"/>
  <c r="R87" i="4"/>
  <c r="R88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30" i="4"/>
  <c r="M21" i="4"/>
  <c r="L21" i="4"/>
  <c r="M156" i="4"/>
  <c r="L156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49" i="4"/>
  <c r="J178" i="5"/>
  <c r="J171" i="5"/>
  <c r="J130" i="5"/>
  <c r="J129" i="5"/>
  <c r="J128" i="5"/>
  <c r="J127" i="5"/>
  <c r="J120" i="5"/>
  <c r="J44" i="5"/>
  <c r="J43" i="5"/>
  <c r="J37" i="5"/>
  <c r="J34" i="5"/>
  <c r="J33" i="5"/>
  <c r="J32" i="5"/>
  <c r="J30" i="5"/>
  <c r="I178" i="5"/>
  <c r="I171" i="5"/>
  <c r="I130" i="5"/>
  <c r="I129" i="5"/>
  <c r="I128" i="5"/>
  <c r="I127" i="5"/>
  <c r="I120" i="5"/>
  <c r="I44" i="5"/>
  <c r="I43" i="5"/>
  <c r="I37" i="5"/>
  <c r="I34" i="5"/>
  <c r="I33" i="5"/>
  <c r="I32" i="5"/>
  <c r="I30" i="5"/>
  <c r="H178" i="5"/>
  <c r="H171" i="5"/>
  <c r="H130" i="5"/>
  <c r="H129" i="5"/>
  <c r="H128" i="5"/>
  <c r="H127" i="5"/>
  <c r="H120" i="5"/>
  <c r="H44" i="5"/>
  <c r="H43" i="5"/>
  <c r="H37" i="5"/>
  <c r="H34" i="5"/>
  <c r="H33" i="5"/>
  <c r="H32" i="5"/>
  <c r="H30" i="5"/>
  <c r="G178" i="5"/>
  <c r="G171" i="5"/>
  <c r="G130" i="5"/>
  <c r="G129" i="5"/>
  <c r="G128" i="5"/>
  <c r="G127" i="5"/>
  <c r="G120" i="5"/>
  <c r="G44" i="5"/>
  <c r="G43" i="5"/>
  <c r="G37" i="5"/>
  <c r="G34" i="5"/>
  <c r="G33" i="5"/>
  <c r="G32" i="5"/>
  <c r="G30" i="5"/>
  <c r="I208" i="5"/>
  <c r="I207" i="5"/>
  <c r="I206" i="5"/>
  <c r="I205" i="5"/>
  <c r="I204" i="5"/>
  <c r="I203" i="5"/>
  <c r="I202" i="5"/>
  <c r="I201" i="5"/>
  <c r="I200" i="5"/>
  <c r="J208" i="5"/>
  <c r="J207" i="5"/>
  <c r="J206" i="5"/>
  <c r="J205" i="5"/>
  <c r="J204" i="5"/>
  <c r="J203" i="5"/>
  <c r="J202" i="5"/>
  <c r="J201" i="5"/>
  <c r="J200" i="5"/>
  <c r="H208" i="5"/>
  <c r="H207" i="5"/>
  <c r="H206" i="5"/>
  <c r="H205" i="5"/>
  <c r="H204" i="5"/>
  <c r="H203" i="5"/>
  <c r="H202" i="5"/>
  <c r="H201" i="5"/>
  <c r="H200" i="5"/>
  <c r="H209" i="5"/>
  <c r="G208" i="5"/>
  <c r="G207" i="5"/>
  <c r="G206" i="5"/>
  <c r="G205" i="5"/>
  <c r="G204" i="5"/>
  <c r="G203" i="5"/>
  <c r="G202" i="5"/>
  <c r="G201" i="5"/>
  <c r="G200" i="5"/>
  <c r="G209" i="5"/>
  <c r="M139" i="4"/>
  <c r="M138" i="4"/>
  <c r="M137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4" i="4"/>
  <c r="M113" i="4"/>
  <c r="M112" i="4"/>
  <c r="M111" i="4"/>
  <c r="M110" i="4"/>
  <c r="M109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1" i="4"/>
  <c r="M90" i="4"/>
  <c r="M88" i="4"/>
  <c r="M87" i="4"/>
  <c r="M86" i="4"/>
  <c r="M84" i="4"/>
  <c r="M83" i="4"/>
  <c r="M82" i="4"/>
  <c r="M81" i="4"/>
  <c r="M80" i="4"/>
  <c r="M79" i="4"/>
  <c r="M78" i="4"/>
  <c r="M77" i="4"/>
  <c r="M75" i="4"/>
  <c r="M74" i="4"/>
  <c r="M73" i="4"/>
  <c r="M72" i="4"/>
  <c r="M71" i="4"/>
  <c r="M69" i="4"/>
  <c r="M68" i="4"/>
  <c r="M66" i="4"/>
  <c r="M67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4" i="4"/>
  <c r="M43" i="4"/>
  <c r="M41" i="4"/>
  <c r="M40" i="4"/>
  <c r="M38" i="4"/>
  <c r="M37" i="4"/>
  <c r="M36" i="4"/>
  <c r="M35" i="4"/>
  <c r="M34" i="4"/>
  <c r="M32" i="4"/>
  <c r="M31" i="4"/>
  <c r="F43" i="5"/>
  <c r="O136" i="4"/>
  <c r="N136" i="4"/>
  <c r="O131" i="4"/>
  <c r="N131" i="4"/>
  <c r="O127" i="4"/>
  <c r="N127" i="4"/>
  <c r="O119" i="4"/>
  <c r="N119" i="4"/>
  <c r="O115" i="4"/>
  <c r="N115" i="4"/>
  <c r="O108" i="4"/>
  <c r="N108" i="4"/>
  <c r="O101" i="4"/>
  <c r="N101" i="4"/>
  <c r="O92" i="4"/>
  <c r="O83" i="4"/>
  <c r="N83" i="4"/>
  <c r="O76" i="4"/>
  <c r="N76" i="4"/>
  <c r="O70" i="4"/>
  <c r="N70" i="4"/>
  <c r="O66" i="4"/>
  <c r="N66" i="4"/>
  <c r="O48" i="4"/>
  <c r="N48" i="4"/>
  <c r="O39" i="4"/>
  <c r="N39" i="4"/>
  <c r="O33" i="4"/>
  <c r="N33" i="4"/>
  <c r="O30" i="4"/>
  <c r="N30" i="4"/>
  <c r="N145" i="4"/>
  <c r="H183" i="5"/>
  <c r="G183" i="5"/>
  <c r="H182" i="5"/>
  <c r="G182" i="5"/>
  <c r="H181" i="5"/>
  <c r="G181" i="5"/>
  <c r="H180" i="5"/>
  <c r="G180" i="5"/>
  <c r="H179" i="5"/>
  <c r="H176" i="5"/>
  <c r="G176" i="5"/>
  <c r="H175" i="5"/>
  <c r="H174" i="5"/>
  <c r="G174" i="5"/>
  <c r="H173" i="5"/>
  <c r="G173" i="5"/>
  <c r="H169" i="5"/>
  <c r="G169" i="5"/>
  <c r="H168" i="5"/>
  <c r="G168" i="5"/>
  <c r="H166" i="5"/>
  <c r="G166" i="5"/>
  <c r="H165" i="5"/>
  <c r="G165" i="5"/>
  <c r="H164" i="5"/>
  <c r="H123" i="5"/>
  <c r="H122" i="5"/>
  <c r="G122" i="5"/>
  <c r="H121" i="5"/>
  <c r="G121" i="5"/>
  <c r="H119" i="5"/>
  <c r="G119" i="5"/>
  <c r="H118" i="5"/>
  <c r="G118" i="5"/>
  <c r="H117" i="5"/>
  <c r="G117" i="5"/>
  <c r="H116" i="5"/>
  <c r="G116" i="5"/>
  <c r="H115" i="5"/>
  <c r="G115" i="5"/>
  <c r="H113" i="5"/>
  <c r="G113" i="5"/>
  <c r="H48" i="5"/>
  <c r="G48" i="5"/>
  <c r="H47" i="5"/>
  <c r="G47" i="5"/>
  <c r="G45" i="5"/>
  <c r="H42" i="5"/>
  <c r="H41" i="5"/>
  <c r="G41" i="5"/>
  <c r="H39" i="5"/>
  <c r="G39" i="5"/>
  <c r="H38" i="5"/>
  <c r="G38" i="5"/>
  <c r="H31" i="5"/>
  <c r="G31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G22" i="5"/>
  <c r="E28" i="5"/>
  <c r="K28" i="5"/>
  <c r="B13" i="5"/>
  <c r="B10" i="5"/>
  <c r="B155" i="5"/>
  <c r="I20" i="4"/>
  <c r="I17" i="4"/>
  <c r="I155" i="4"/>
  <c r="I152" i="4"/>
  <c r="E47" i="5"/>
  <c r="K47" i="5"/>
  <c r="Q66" i="4"/>
  <c r="P66" i="4"/>
  <c r="L66" i="4"/>
  <c r="J27" i="4"/>
  <c r="S145" i="4"/>
  <c r="J26" i="4"/>
  <c r="E22" i="5"/>
  <c r="K22" i="5"/>
  <c r="J175" i="5"/>
  <c r="I47" i="5"/>
  <c r="B9" i="5"/>
  <c r="B191" i="5"/>
  <c r="E178" i="5"/>
  <c r="K178" i="5"/>
  <c r="E171" i="5"/>
  <c r="K171" i="5"/>
  <c r="E130" i="5"/>
  <c r="K130" i="5"/>
  <c r="E129" i="5"/>
  <c r="E128" i="5"/>
  <c r="K128" i="5"/>
  <c r="E127" i="5"/>
  <c r="K127" i="5"/>
  <c r="E120" i="5"/>
  <c r="K120" i="5"/>
  <c r="E44" i="5"/>
  <c r="E43" i="5"/>
  <c r="K43" i="5"/>
  <c r="E37" i="5"/>
  <c r="E34" i="5"/>
  <c r="K34" i="5"/>
  <c r="E33" i="5"/>
  <c r="K33" i="5"/>
  <c r="E32" i="5"/>
  <c r="K32" i="5"/>
  <c r="E30" i="5"/>
  <c r="K30" i="5"/>
  <c r="F12" i="5"/>
  <c r="F104" i="5"/>
  <c r="F10" i="5"/>
  <c r="F139" i="5"/>
  <c r="F9" i="5"/>
  <c r="F191" i="5"/>
  <c r="E9" i="5"/>
  <c r="E138" i="5"/>
  <c r="G734" i="5"/>
  <c r="O96" i="5"/>
  <c r="N96" i="5"/>
  <c r="M96" i="5"/>
  <c r="L96" i="5"/>
  <c r="L136" i="4"/>
  <c r="L131" i="4"/>
  <c r="L127" i="4"/>
  <c r="L119" i="4"/>
  <c r="L115" i="4"/>
  <c r="L108" i="4"/>
  <c r="L101" i="4"/>
  <c r="L76" i="4"/>
  <c r="L70" i="4"/>
  <c r="L48" i="4"/>
  <c r="L39" i="4"/>
  <c r="L33" i="4"/>
  <c r="L30" i="4"/>
  <c r="E183" i="5"/>
  <c r="E182" i="5"/>
  <c r="K182" i="5"/>
  <c r="E181" i="5"/>
  <c r="E172" i="5"/>
  <c r="E169" i="5"/>
  <c r="E168" i="5"/>
  <c r="K168" i="5"/>
  <c r="E166" i="5"/>
  <c r="K166" i="5"/>
  <c r="E165" i="5"/>
  <c r="K165" i="5"/>
  <c r="E122" i="5"/>
  <c r="K122" i="5"/>
  <c r="E119" i="5"/>
  <c r="E118" i="5"/>
  <c r="K118" i="5"/>
  <c r="E116" i="5"/>
  <c r="E115" i="5"/>
  <c r="E113" i="5"/>
  <c r="E38" i="5"/>
  <c r="E31" i="5"/>
  <c r="E29" i="5"/>
  <c r="E27" i="5"/>
  <c r="E25" i="5"/>
  <c r="K25" i="5"/>
  <c r="E24" i="5"/>
  <c r="K24" i="5"/>
  <c r="P136" i="4"/>
  <c r="P131" i="4"/>
  <c r="P127" i="4"/>
  <c r="P119" i="4"/>
  <c r="P115" i="4"/>
  <c r="P108" i="4"/>
  <c r="P101" i="4"/>
  <c r="P83" i="4"/>
  <c r="P76" i="4"/>
  <c r="P70" i="4"/>
  <c r="P48" i="4"/>
  <c r="P39" i="4"/>
  <c r="P33" i="4"/>
  <c r="P30" i="4"/>
  <c r="P145" i="4"/>
  <c r="R189" i="4"/>
  <c r="I154" i="4"/>
  <c r="L151" i="4"/>
  <c r="I151" i="4"/>
  <c r="I149" i="4"/>
  <c r="Q131" i="4"/>
  <c r="Q108" i="4"/>
  <c r="Q101" i="4"/>
  <c r="Q92" i="4"/>
  <c r="Q83" i="4"/>
  <c r="Q76" i="4"/>
  <c r="Q70" i="4"/>
  <c r="J41" i="4"/>
  <c r="R41" i="4"/>
  <c r="Q39" i="4"/>
  <c r="I19" i="4"/>
  <c r="L16" i="4"/>
  <c r="I16" i="4"/>
  <c r="I14" i="4"/>
  <c r="I183" i="5"/>
  <c r="I182" i="5"/>
  <c r="I181" i="5"/>
  <c r="I180" i="5"/>
  <c r="I173" i="5"/>
  <c r="I170" i="5"/>
  <c r="I169" i="5"/>
  <c r="I168" i="5"/>
  <c r="I166" i="5"/>
  <c r="I164" i="5"/>
  <c r="I122" i="5"/>
  <c r="I121" i="5"/>
  <c r="I119" i="5"/>
  <c r="I118" i="5"/>
  <c r="I116" i="5"/>
  <c r="I115" i="5"/>
  <c r="I113" i="5"/>
  <c r="I112" i="5"/>
  <c r="I48" i="5"/>
  <c r="I41" i="5"/>
  <c r="I38" i="5"/>
  <c r="I31" i="5"/>
  <c r="I29" i="5"/>
  <c r="I27" i="5"/>
  <c r="I26" i="5"/>
  <c r="I25" i="5"/>
  <c r="I24" i="5"/>
  <c r="I23" i="5"/>
  <c r="Q30" i="4"/>
  <c r="Q145" i="4"/>
  <c r="J23" i="5"/>
  <c r="J114" i="5"/>
  <c r="J25" i="5"/>
  <c r="J117" i="5"/>
  <c r="J47" i="5"/>
  <c r="J24" i="5"/>
  <c r="J26" i="5"/>
  <c r="J31" i="5"/>
  <c r="J38" i="5"/>
  <c r="J41" i="5"/>
  <c r="J170" i="5"/>
  <c r="J121" i="5"/>
  <c r="J122" i="5"/>
  <c r="J115" i="5"/>
  <c r="J116" i="5"/>
  <c r="J181" i="5"/>
  <c r="J46" i="5"/>
  <c r="J29" i="5"/>
  <c r="J113" i="5"/>
  <c r="J118" i="5"/>
  <c r="J119" i="5"/>
  <c r="Q48" i="4"/>
  <c r="Q33" i="4"/>
  <c r="Q127" i="4"/>
  <c r="M16" i="4"/>
  <c r="M151" i="4"/>
  <c r="Q119" i="4"/>
  <c r="Q115" i="4"/>
  <c r="Q136" i="4"/>
  <c r="M19" i="4"/>
  <c r="M154" i="4"/>
  <c r="J165" i="5"/>
  <c r="J180" i="5"/>
  <c r="J182" i="5"/>
  <c r="J169" i="5"/>
  <c r="J168" i="5"/>
  <c r="J183" i="5"/>
  <c r="J173" i="5"/>
  <c r="I96" i="5"/>
  <c r="E96" i="5"/>
  <c r="E201" i="5"/>
  <c r="E203" i="5"/>
  <c r="E204" i="5"/>
  <c r="F202" i="5"/>
  <c r="E200" i="5"/>
  <c r="E209" i="5"/>
  <c r="F206" i="5"/>
  <c r="F205" i="5"/>
  <c r="F204" i="5"/>
  <c r="J96" i="5"/>
  <c r="J67" i="5"/>
  <c r="J28" i="5"/>
  <c r="F207" i="5"/>
  <c r="J94" i="5"/>
  <c r="I73" i="5"/>
  <c r="F70" i="5"/>
  <c r="J70" i="5"/>
  <c r="I86" i="5"/>
  <c r="I83" i="5"/>
  <c r="E205" i="5"/>
  <c r="E208" i="5"/>
  <c r="F208" i="5"/>
  <c r="F200" i="5"/>
  <c r="F209" i="5"/>
  <c r="I84" i="5"/>
  <c r="J88" i="5"/>
  <c r="I76" i="5"/>
  <c r="F89" i="5"/>
  <c r="F80" i="5"/>
  <c r="I91" i="5"/>
  <c r="J81" i="5"/>
  <c r="E66" i="5"/>
  <c r="K66" i="5"/>
  <c r="J86" i="5"/>
  <c r="I72" i="5"/>
  <c r="J92" i="5"/>
  <c r="J83" i="5"/>
  <c r="F77" i="5"/>
  <c r="J89" i="5"/>
  <c r="I78" i="5"/>
  <c r="I95" i="5"/>
  <c r="J77" i="5"/>
  <c r="J87" i="5"/>
  <c r="E202" i="5"/>
  <c r="E206" i="5"/>
  <c r="I66" i="5"/>
  <c r="J80" i="5"/>
  <c r="J76" i="5"/>
  <c r="E76" i="5"/>
  <c r="F75" i="5"/>
  <c r="I85" i="5"/>
  <c r="F87" i="5"/>
  <c r="J82" i="5"/>
  <c r="F203" i="5"/>
  <c r="E91" i="5"/>
  <c r="I87" i="5"/>
  <c r="E207" i="5"/>
  <c r="E95" i="5"/>
  <c r="K95" i="5"/>
  <c r="E80" i="5"/>
  <c r="K80" i="5"/>
  <c r="F201" i="5"/>
  <c r="F74" i="5"/>
  <c r="E87" i="5"/>
  <c r="K87" i="5"/>
  <c r="E94" i="5"/>
  <c r="K94" i="5"/>
  <c r="F85" i="5"/>
  <c r="F91" i="5"/>
  <c r="F84" i="5"/>
  <c r="E74" i="5"/>
  <c r="K74" i="5"/>
  <c r="F82" i="5"/>
  <c r="J75" i="5"/>
  <c r="E85" i="5"/>
  <c r="K85" i="5"/>
  <c r="J68" i="5"/>
  <c r="F67" i="5"/>
  <c r="F73" i="5"/>
  <c r="G73" i="5"/>
  <c r="I82" i="5"/>
  <c r="I89" i="5"/>
  <c r="J69" i="5"/>
  <c r="I77" i="5"/>
  <c r="I74" i="5"/>
  <c r="F90" i="5"/>
  <c r="I92" i="5"/>
  <c r="G69" i="5"/>
  <c r="H94" i="5"/>
  <c r="H92" i="5"/>
  <c r="H91" i="5"/>
  <c r="H89" i="5"/>
  <c r="H88" i="5"/>
  <c r="H87" i="5"/>
  <c r="H84" i="5"/>
  <c r="H82" i="5"/>
  <c r="H80" i="5"/>
  <c r="H79" i="5"/>
  <c r="H78" i="5"/>
  <c r="H77" i="5"/>
  <c r="H76" i="5"/>
  <c r="H75" i="5"/>
  <c r="H74" i="5"/>
  <c r="G94" i="5"/>
  <c r="G89" i="5"/>
  <c r="G86" i="5"/>
  <c r="G85" i="5"/>
  <c r="G84" i="5"/>
  <c r="G83" i="5"/>
  <c r="G80" i="5"/>
  <c r="G79" i="5"/>
  <c r="G76" i="5"/>
  <c r="G75" i="5"/>
  <c r="G74" i="5"/>
  <c r="H96" i="5"/>
  <c r="G96" i="5"/>
  <c r="H68" i="5"/>
  <c r="H69" i="5"/>
  <c r="H71" i="5"/>
  <c r="H73" i="5"/>
  <c r="E154" i="5"/>
  <c r="M141" i="4"/>
  <c r="E179" i="5"/>
  <c r="K179" i="5"/>
  <c r="J123" i="5"/>
  <c r="G42" i="5"/>
  <c r="J131" i="5"/>
  <c r="M115" i="4"/>
  <c r="R29" i="4"/>
  <c r="R27" i="4"/>
  <c r="R25" i="4"/>
  <c r="R23" i="4"/>
  <c r="R21" i="4"/>
  <c r="R19" i="4"/>
  <c r="R17" i="4"/>
  <c r="R15" i="4"/>
  <c r="R13" i="4"/>
  <c r="R28" i="4"/>
  <c r="R24" i="4"/>
  <c r="R20" i="4"/>
  <c r="R16" i="4"/>
  <c r="R12" i="4"/>
  <c r="R145" i="4"/>
  <c r="R146" i="4"/>
  <c r="R186" i="4"/>
  <c r="K145" i="4"/>
  <c r="R26" i="4"/>
  <c r="R22" i="4"/>
  <c r="R18" i="4"/>
  <c r="R14" i="4"/>
  <c r="M76" i="4"/>
  <c r="M70" i="4"/>
  <c r="B142" i="5"/>
  <c r="M136" i="4"/>
  <c r="I176" i="5"/>
  <c r="H172" i="5"/>
  <c r="H184" i="5"/>
  <c r="I45" i="5"/>
  <c r="E117" i="5"/>
  <c r="K117" i="5"/>
  <c r="E26" i="5"/>
  <c r="E121" i="5"/>
  <c r="K121" i="5"/>
  <c r="F178" i="5"/>
  <c r="I39" i="5"/>
  <c r="H46" i="5"/>
  <c r="F130" i="5"/>
  <c r="F155" i="5"/>
  <c r="H36" i="5"/>
  <c r="R187" i="4"/>
  <c r="E174" i="5"/>
  <c r="K174" i="5"/>
  <c r="F92" i="5"/>
  <c r="J124" i="5"/>
  <c r="I177" i="5"/>
  <c r="E46" i="5"/>
  <c r="K46" i="5"/>
  <c r="I79" i="5"/>
  <c r="E68" i="5"/>
  <c r="K68" i="5"/>
  <c r="I69" i="5"/>
  <c r="F81" i="5"/>
  <c r="G66" i="5"/>
  <c r="E84" i="5"/>
  <c r="K84" i="5"/>
  <c r="J90" i="5"/>
  <c r="E67" i="5"/>
  <c r="K67" i="5"/>
  <c r="J93" i="5"/>
  <c r="J72" i="5"/>
  <c r="F94" i="5"/>
  <c r="J39" i="5"/>
  <c r="I22" i="5"/>
  <c r="I123" i="5"/>
  <c r="I174" i="5"/>
  <c r="E45" i="5"/>
  <c r="E131" i="5"/>
  <c r="E132" i="5"/>
  <c r="I46" i="5"/>
  <c r="G167" i="5"/>
  <c r="G170" i="5"/>
  <c r="G172" i="5"/>
  <c r="F26" i="5"/>
  <c r="F30" i="5"/>
  <c r="F33" i="5"/>
  <c r="J174" i="5"/>
  <c r="I40" i="5"/>
  <c r="F78" i="5"/>
  <c r="I71" i="5"/>
  <c r="G87" i="5"/>
  <c r="H81" i="5"/>
  <c r="J71" i="5"/>
  <c r="J79" i="5"/>
  <c r="E81" i="5"/>
  <c r="K81" i="5"/>
  <c r="E82" i="5"/>
  <c r="K82" i="5"/>
  <c r="E92" i="5"/>
  <c r="E35" i="5"/>
  <c r="K35" i="5"/>
  <c r="E41" i="5"/>
  <c r="K41" i="5"/>
  <c r="E112" i="5"/>
  <c r="K112" i="5"/>
  <c r="E170" i="5"/>
  <c r="E184" i="5"/>
  <c r="K184" i="5"/>
  <c r="B192" i="5"/>
  <c r="G35" i="5"/>
  <c r="G123" i="5"/>
  <c r="G175" i="5"/>
  <c r="G177" i="5"/>
  <c r="G179" i="5"/>
  <c r="G184" i="5"/>
  <c r="F28" i="5"/>
  <c r="I35" i="5"/>
  <c r="I117" i="5"/>
  <c r="E75" i="5"/>
  <c r="K75" i="5"/>
  <c r="E69" i="5"/>
  <c r="K69" i="5"/>
  <c r="E93" i="5"/>
  <c r="K93" i="5"/>
  <c r="E78" i="5"/>
  <c r="K78" i="5"/>
  <c r="R151" i="4"/>
  <c r="R155" i="4"/>
  <c r="R148" i="4"/>
  <c r="R152" i="4"/>
  <c r="R156" i="4"/>
  <c r="E90" i="5"/>
  <c r="K90" i="5"/>
  <c r="G92" i="5"/>
  <c r="H83" i="5"/>
  <c r="H85" i="5"/>
  <c r="G40" i="5"/>
  <c r="E86" i="5"/>
  <c r="E71" i="5"/>
  <c r="I80" i="5"/>
  <c r="J78" i="5"/>
  <c r="J73" i="5"/>
  <c r="E79" i="5"/>
  <c r="J66" i="5"/>
  <c r="I90" i="5"/>
  <c r="F88" i="5"/>
  <c r="I93" i="5"/>
  <c r="J48" i="5"/>
  <c r="J112" i="5"/>
  <c r="J22" i="5"/>
  <c r="J176" i="5"/>
  <c r="J166" i="5"/>
  <c r="I124" i="5"/>
  <c r="I131" i="5"/>
  <c r="I167" i="5"/>
  <c r="I184" i="5"/>
  <c r="E23" i="5"/>
  <c r="K23" i="5"/>
  <c r="E123" i="5"/>
  <c r="K123" i="5"/>
  <c r="E176" i="5"/>
  <c r="K176" i="5"/>
  <c r="E56" i="5"/>
  <c r="E101" i="5"/>
  <c r="F102" i="5"/>
  <c r="E39" i="5"/>
  <c r="B105" i="5"/>
  <c r="B60" i="5"/>
  <c r="I28" i="5"/>
  <c r="G46" i="5"/>
  <c r="G112" i="5"/>
  <c r="G114" i="5"/>
  <c r="G164" i="5"/>
  <c r="H177" i="5"/>
  <c r="F32" i="5"/>
  <c r="F118" i="5"/>
  <c r="F172" i="5"/>
  <c r="K172" i="5"/>
  <c r="F174" i="5"/>
  <c r="F179" i="5"/>
  <c r="G68" i="5"/>
  <c r="F123" i="5"/>
  <c r="I94" i="5"/>
  <c r="F129" i="5"/>
  <c r="K129" i="5"/>
  <c r="I175" i="5"/>
  <c r="J42" i="5"/>
  <c r="I68" i="5"/>
  <c r="G131" i="5"/>
  <c r="J167" i="5"/>
  <c r="B195" i="5"/>
  <c r="E191" i="5"/>
  <c r="B158" i="5"/>
  <c r="G77" i="5"/>
  <c r="J184" i="5"/>
  <c r="J35" i="5"/>
  <c r="E167" i="5"/>
  <c r="H114" i="5"/>
  <c r="H124" i="5"/>
  <c r="H131" i="5"/>
  <c r="H132" i="5"/>
  <c r="H167" i="5"/>
  <c r="J40" i="5"/>
  <c r="E72" i="5"/>
  <c r="K72" i="5"/>
  <c r="G36" i="5"/>
  <c r="F182" i="5"/>
  <c r="G185" i="5"/>
  <c r="F119" i="5"/>
  <c r="K119" i="5"/>
  <c r="H66" i="5"/>
  <c r="I172" i="5"/>
  <c r="E36" i="5"/>
  <c r="K36" i="5"/>
  <c r="E40" i="5"/>
  <c r="K40" i="5"/>
  <c r="E48" i="5"/>
  <c r="E114" i="5"/>
  <c r="E164" i="5"/>
  <c r="F34" i="5"/>
  <c r="F39" i="5"/>
  <c r="K39" i="5"/>
  <c r="F40" i="5"/>
  <c r="F117" i="5"/>
  <c r="F168" i="5"/>
  <c r="F171" i="5"/>
  <c r="F71" i="5"/>
  <c r="F76" i="5"/>
  <c r="K76" i="5"/>
  <c r="J74" i="5"/>
  <c r="I75" i="5"/>
  <c r="E42" i="5"/>
  <c r="K42" i="5"/>
  <c r="F46" i="5"/>
  <c r="F173" i="5"/>
  <c r="F169" i="5"/>
  <c r="K169" i="5"/>
  <c r="F44" i="5"/>
  <c r="K44" i="5"/>
  <c r="E173" i="5"/>
  <c r="K173" i="5"/>
  <c r="J172" i="5"/>
  <c r="E83" i="5"/>
  <c r="K83" i="5"/>
  <c r="F127" i="5"/>
  <c r="E180" i="5"/>
  <c r="K180" i="5"/>
  <c r="E177" i="5"/>
  <c r="H90" i="5"/>
  <c r="E73" i="5"/>
  <c r="K73" i="5"/>
  <c r="J85" i="5"/>
  <c r="E89" i="5"/>
  <c r="K89" i="5"/>
  <c r="J164" i="5"/>
  <c r="J45" i="5"/>
  <c r="J27" i="5"/>
  <c r="I36" i="5"/>
  <c r="I42" i="5"/>
  <c r="I132" i="5"/>
  <c r="I165" i="5"/>
  <c r="I185" i="5"/>
  <c r="F68" i="5"/>
  <c r="J179" i="5"/>
  <c r="I114" i="5"/>
  <c r="G132" i="5"/>
  <c r="I67" i="5"/>
  <c r="F183" i="5"/>
  <c r="K183" i="5"/>
  <c r="H40" i="5"/>
  <c r="J36" i="5"/>
  <c r="G78" i="5"/>
  <c r="G90" i="5"/>
  <c r="G95" i="5"/>
  <c r="H95" i="5"/>
  <c r="E77" i="5"/>
  <c r="K77" i="5"/>
  <c r="F86" i="5"/>
  <c r="K86" i="5"/>
  <c r="H93" i="5"/>
  <c r="F69" i="5"/>
  <c r="E88" i="5"/>
  <c r="K88" i="5"/>
  <c r="F95" i="5"/>
  <c r="F93" i="5"/>
  <c r="F72" i="5"/>
  <c r="E70" i="5"/>
  <c r="K70" i="5"/>
  <c r="F66" i="5"/>
  <c r="E175" i="5"/>
  <c r="B7" i="5"/>
  <c r="B189" i="5"/>
  <c r="R154" i="4"/>
  <c r="R150" i="4"/>
  <c r="R157" i="4"/>
  <c r="R153" i="4"/>
  <c r="R147" i="4"/>
  <c r="R185" i="4"/>
  <c r="J177" i="5"/>
  <c r="I179" i="5"/>
  <c r="J91" i="5"/>
  <c r="I88" i="5"/>
  <c r="J95" i="5"/>
  <c r="H22" i="5"/>
  <c r="H35" i="5"/>
  <c r="H45" i="5"/>
  <c r="H112" i="5"/>
  <c r="H170" i="5"/>
  <c r="F37" i="5"/>
  <c r="K37" i="5"/>
  <c r="F45" i="5"/>
  <c r="K45" i="5"/>
  <c r="F120" i="5"/>
  <c r="F128" i="5"/>
  <c r="G49" i="5"/>
  <c r="G148" i="5"/>
  <c r="J49" i="5"/>
  <c r="J148" i="5"/>
  <c r="I49" i="5"/>
  <c r="J132" i="5"/>
  <c r="F56" i="5"/>
  <c r="F138" i="5"/>
  <c r="F154" i="5"/>
  <c r="I70" i="5"/>
  <c r="J84" i="5"/>
  <c r="G91" i="5"/>
  <c r="G70" i="5"/>
  <c r="F79" i="5"/>
  <c r="G72" i="5"/>
  <c r="G67" i="5"/>
  <c r="M33" i="4"/>
  <c r="M108" i="4"/>
  <c r="R158" i="4"/>
  <c r="L145" i="4"/>
  <c r="R190" i="4"/>
  <c r="M39" i="4"/>
  <c r="M92" i="4"/>
  <c r="O145" i="4"/>
  <c r="M30" i="4"/>
  <c r="M145" i="4"/>
  <c r="F59" i="5"/>
  <c r="K91" i="5"/>
  <c r="F113" i="5"/>
  <c r="K113" i="5"/>
  <c r="F115" i="5"/>
  <c r="K115" i="5"/>
  <c r="F157" i="5"/>
  <c r="B12" i="5"/>
  <c r="B104" i="5"/>
  <c r="F165" i="5"/>
  <c r="K79" i="5"/>
  <c r="F114" i="5"/>
  <c r="K114" i="5"/>
  <c r="H49" i="5"/>
  <c r="J209" i="5"/>
  <c r="F176" i="5"/>
  <c r="F47" i="5"/>
  <c r="K92" i="5"/>
  <c r="F101" i="5"/>
  <c r="R191" i="4"/>
  <c r="F167" i="5"/>
  <c r="R188" i="4"/>
  <c r="R192" i="4"/>
  <c r="R194" i="4"/>
  <c r="R193" i="4"/>
  <c r="H72" i="5"/>
  <c r="G82" i="5"/>
  <c r="J28" i="4"/>
  <c r="F122" i="5"/>
  <c r="F131" i="5"/>
  <c r="K131" i="5"/>
  <c r="G88" i="5"/>
  <c r="G81" i="5"/>
  <c r="F31" i="5"/>
  <c r="K31" i="5"/>
  <c r="F23" i="5"/>
  <c r="G124" i="5"/>
  <c r="K26" i="5"/>
  <c r="G93" i="5"/>
  <c r="K167" i="5"/>
  <c r="I209" i="5"/>
  <c r="K71" i="5"/>
  <c r="F184" i="5"/>
  <c r="F96" i="5"/>
  <c r="F112" i="5"/>
  <c r="E49" i="5"/>
  <c r="E124" i="5"/>
  <c r="F116" i="5"/>
  <c r="K116" i="5"/>
  <c r="F27" i="5"/>
  <c r="K27" i="5"/>
  <c r="F25" i="5"/>
  <c r="H70" i="5"/>
  <c r="H86" i="5"/>
  <c r="G71" i="5"/>
  <c r="I81" i="5"/>
  <c r="B141" i="5"/>
  <c r="B194" i="5"/>
  <c r="F177" i="5"/>
  <c r="K177" i="5"/>
  <c r="F164" i="5"/>
  <c r="K164" i="5"/>
  <c r="F83" i="5"/>
  <c r="F35" i="5"/>
  <c r="F181" i="5"/>
  <c r="K181" i="5"/>
  <c r="F49" i="5"/>
  <c r="F24" i="5"/>
  <c r="H67" i="5"/>
  <c r="F166" i="5"/>
  <c r="F132" i="5"/>
  <c r="F22" i="5"/>
  <c r="B59" i="5"/>
  <c r="J185" i="5"/>
  <c r="F38" i="5"/>
  <c r="K38" i="5"/>
  <c r="F170" i="5"/>
  <c r="K170" i="5"/>
  <c r="F41" i="5"/>
  <c r="F175" i="5"/>
  <c r="K175" i="5"/>
  <c r="F29" i="5"/>
  <c r="K29" i="5"/>
  <c r="F180" i="5"/>
  <c r="F36" i="5"/>
  <c r="B157" i="5"/>
  <c r="F42" i="5"/>
  <c r="F48" i="5"/>
  <c r="K48" i="5"/>
  <c r="H185" i="5"/>
  <c r="E185" i="5"/>
  <c r="F121" i="5"/>
  <c r="F124" i="5"/>
  <c r="F185" i="5"/>
  <c r="H148" i="5"/>
  <c r="B102" i="5"/>
  <c r="E148" i="5"/>
  <c r="F194" i="5"/>
  <c r="F148" i="5"/>
  <c r="B139" i="5"/>
  <c r="F141" i="5"/>
  <c r="B57" i="5"/>
  <c r="F192" i="5"/>
  <c r="B54" i="5"/>
  <c r="F57" i="5"/>
  <c r="I148" i="5"/>
  <c r="B56" i="5"/>
  <c r="B138" i="5"/>
  <c r="B101" i="5"/>
  <c r="B154" i="5"/>
  <c r="B152" i="5"/>
  <c r="B136" i="5"/>
  <c r="B99" i="5"/>
  <c r="J32" i="10"/>
  <c r="J29" i="10"/>
  <c r="J26" i="10"/>
  <c r="J28" i="10"/>
  <c r="J34" i="10"/>
  <c r="J27" i="10"/>
  <c r="J31" i="10"/>
  <c r="J33" i="10"/>
  <c r="J25" i="10"/>
  <c r="E21" i="10"/>
</calcChain>
</file>

<file path=xl/comments1.xml><?xml version="1.0" encoding="utf-8"?>
<comments xmlns="http://schemas.openxmlformats.org/spreadsheetml/2006/main">
  <authors>
    <author>Никола Павлов</author>
  </authors>
  <commentList>
    <comment ref="E20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Въвеждането на уточнения план за параграфите, които съдържат подпараграфи може да се извършва </t>
        </r>
        <r>
          <rPr>
            <i/>
            <u/>
            <sz val="10"/>
            <color indexed="10"/>
            <rFont val="Times New Roman"/>
            <family val="1"/>
            <charset val="204"/>
          </rPr>
          <t>само</t>
        </r>
        <r>
          <rPr>
            <sz val="10"/>
            <color indexed="81"/>
            <rFont val="Times New Roman"/>
            <family val="1"/>
            <charset val="204"/>
          </rPr>
          <t xml:space="preserve"> на ниво </t>
        </r>
        <r>
          <rPr>
            <i/>
            <sz val="10"/>
            <color indexed="18"/>
            <rFont val="Times New Roman"/>
            <family val="1"/>
            <charset val="204"/>
          </rPr>
          <t>подпараграф</t>
        </r>
        <r>
          <rPr>
            <sz val="10"/>
            <color indexed="81"/>
            <rFont val="Times New Roman"/>
            <family val="1"/>
            <charset val="204"/>
          </rPr>
          <t>! Доколкото уточненият план е определен на ниво параграф, в тези случаи се допуска цялата сума да се въведе по един от подпараграфите.</t>
        </r>
      </text>
    </comment>
  </commentList>
</comments>
</file>

<file path=xl/comments2.xml><?xml version="1.0" encoding="utf-8"?>
<comments xmlns="http://schemas.openxmlformats.org/spreadsheetml/2006/main">
  <authors>
    <author>Никола Павлов</author>
    <author>DBoyadzhieva</author>
    <author>PKyuchukov</author>
  </authors>
  <commentList>
    <comment ref="L23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Въвеждането на уточнения план за параграфите, които съдържат подпараграфи може да се извършва </t>
        </r>
        <r>
          <rPr>
            <i/>
            <u/>
            <sz val="10"/>
            <color indexed="10"/>
            <rFont val="Times New Roman"/>
            <family val="1"/>
            <charset val="204"/>
          </rPr>
          <t>само</t>
        </r>
        <r>
          <rPr>
            <sz val="10"/>
            <color indexed="81"/>
            <rFont val="Times New Roman"/>
            <family val="1"/>
            <charset val="204"/>
          </rPr>
          <t xml:space="preserve"> на ниво </t>
        </r>
        <r>
          <rPr>
            <i/>
            <sz val="10"/>
            <color indexed="18"/>
            <rFont val="Times New Roman"/>
            <family val="1"/>
            <charset val="204"/>
          </rPr>
          <t>подпараграф</t>
        </r>
        <r>
          <rPr>
            <sz val="10"/>
            <color indexed="81"/>
            <rFont val="Times New Roman"/>
            <family val="1"/>
            <charset val="204"/>
          </rPr>
          <t>! Доколкото уточненият план е определен на ниво параграф, в тези случаи се допуска цялата сума да се въведе по един от подпараграфите.</t>
        </r>
      </text>
    </comment>
    <comment ref="K59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използва се от разпоредители с представителства в чужбина 
</t>
        </r>
      </text>
    </comment>
    <comment ref="K63" authorId="0" shapeId="0">
      <text>
        <r>
          <rPr>
            <sz val="10"/>
            <color indexed="81"/>
            <rFont val="Times New Roman"/>
            <family val="1"/>
            <charset val="204"/>
          </rPr>
          <t>тук се отчитат разходите за СБКО, неотчетени по други позиции на ЕБК</t>
        </r>
      </text>
    </comment>
    <comment ref="K64" authorId="1" shapeId="0">
      <text>
        <r>
          <rPr>
            <sz val="10"/>
            <color indexed="81"/>
            <rFont val="Times New Roman"/>
            <family val="1"/>
            <charset val="204"/>
          </rPr>
          <t>В § 10-92 не се включват наказателните лихви за данъци и осигурителни вноски, както и административните санкции, които подлежат на отчитане по разходен § 19-00.</t>
        </r>
      </text>
    </comment>
    <comment ref="K139" authorId="2" shapeId="0">
      <text>
        <r>
          <rPr>
            <b/>
            <sz val="10"/>
            <color indexed="81"/>
            <rFont val="Times New Roman"/>
            <family val="1"/>
            <charset val="204"/>
          </rPr>
          <t xml:space="preserve">Забележка: </t>
        </r>
        <r>
          <rPr>
            <sz val="10"/>
            <color indexed="81"/>
            <rFont val="Times New Roman"/>
            <family val="1"/>
            <charset val="204"/>
          </rPr>
          <t>За целите на касовото изпълнение сумите по § 40-00 се представят като приходна позиция, с изключение на § 40-71, който се представя  като намаление на съответната разходна позиция по бюджета на Държавната агенция "Държавен резерв и военновременни запаси".</t>
        </r>
      </text>
    </comment>
    <comment ref="J141" authorId="2" shapeId="0">
      <text>
        <r>
          <rPr>
            <b/>
            <sz val="10"/>
            <color indexed="81"/>
            <rFont val="Times New Roman"/>
            <family val="1"/>
            <charset val="204"/>
          </rPr>
          <t xml:space="preserve">Забележка: </t>
        </r>
        <r>
          <rPr>
            <sz val="10"/>
            <color indexed="81"/>
            <rFont val="Times New Roman"/>
            <family val="1"/>
            <charset val="204"/>
          </rPr>
          <t>Използва се само като планов показател от ЦБ, Народното събрание, ВСС, НОИ, НЗОК и общините.  По тази позиция не може да има суми по отчет. Ползването на тези средства следва да се отчита. по съответните разходни параграфи и дейности в резултат на корекция по бюджета.</t>
        </r>
      </text>
    </comment>
  </commentList>
</comments>
</file>

<file path=xl/comments3.xml><?xml version="1.0" encoding="utf-8"?>
<comments xmlns="http://schemas.openxmlformats.org/spreadsheetml/2006/main">
  <authors>
    <author>npavlov</author>
    <author>NPavlov</author>
  </authors>
  <commentList>
    <comment ref="B325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B328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B329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B331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08/2009 г.</t>
        </r>
      </text>
    </comment>
    <comment ref="A332" authorId="0" shapeId="0">
      <text>
        <r>
          <rPr>
            <sz val="10"/>
            <color indexed="8"/>
            <rFont val="Times New Roman"/>
            <family val="1"/>
            <charset val="204"/>
          </rPr>
          <t xml:space="preserve">Допълнено с </t>
        </r>
        <r>
          <rPr>
            <b/>
            <sz val="10"/>
            <color indexed="8"/>
            <rFont val="Times New Roman"/>
            <family val="1"/>
            <charset val="204"/>
          </rPr>
          <t>ДДС № 08/2009 г.</t>
        </r>
      </text>
    </comment>
    <comment ref="B332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A333" authorId="0" shapeId="0">
      <text>
        <r>
          <rPr>
            <sz val="10"/>
            <color indexed="8"/>
            <rFont val="Times New Roman"/>
            <family val="1"/>
            <charset val="204"/>
          </rPr>
          <t xml:space="preserve">Допълнено с </t>
        </r>
        <r>
          <rPr>
            <b/>
            <sz val="10"/>
            <color indexed="8"/>
            <rFont val="Times New Roman"/>
            <family val="1"/>
            <charset val="204"/>
          </rPr>
          <t>ДДС № 08/2009 г.</t>
        </r>
      </text>
    </comment>
    <comment ref="B333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A361" authorId="0" shapeId="0">
      <text>
        <r>
          <rPr>
            <sz val="10"/>
            <color indexed="8"/>
            <rFont val="Times New Roman"/>
            <family val="1"/>
            <charset val="204"/>
          </rPr>
          <t xml:space="preserve">Допълнено с
 </t>
        </r>
        <r>
          <rPr>
            <b/>
            <sz val="10"/>
            <color indexed="8"/>
            <rFont val="Times New Roman"/>
            <family val="1"/>
            <charset val="204"/>
          </rPr>
          <t>ДДС № 08/2013 г.</t>
        </r>
      </text>
    </comment>
    <comment ref="A362" authorId="0" shapeId="0">
      <text>
        <r>
          <rPr>
            <sz val="10"/>
            <color indexed="8"/>
            <rFont val="Times New Roman"/>
            <family val="1"/>
            <charset val="204"/>
          </rPr>
          <t xml:space="preserve">Допълнено с
 </t>
        </r>
        <r>
          <rPr>
            <b/>
            <sz val="10"/>
            <color indexed="8"/>
            <rFont val="Times New Roman"/>
            <family val="1"/>
            <charset val="204"/>
          </rPr>
          <t>ДДС № 08/2013 г.</t>
        </r>
      </text>
    </comment>
    <comment ref="A578" authorId="1" shapeId="0">
      <text>
        <r>
          <rPr>
            <sz val="10"/>
            <color indexed="8"/>
            <rFont val="Times New Roman Cyr"/>
            <family val="1"/>
            <charset val="204"/>
          </rPr>
          <t xml:space="preserve">Открит съгласно </t>
        </r>
        <r>
          <rPr>
            <b/>
            <sz val="10"/>
            <color indexed="8"/>
            <rFont val="Times New Roman Cyr"/>
            <family val="1"/>
            <charset val="204"/>
          </rPr>
          <t>т. 6.1</t>
        </r>
        <r>
          <rPr>
            <sz val="10"/>
            <color indexed="8"/>
            <rFont val="Times New Roman Cyr"/>
            <family val="1"/>
            <charset val="204"/>
          </rPr>
          <t xml:space="preserve"> от  писмо на МФ </t>
        </r>
        <r>
          <rPr>
            <b/>
            <i/>
            <sz val="10"/>
            <color indexed="62"/>
            <rFont val="Times New Roman Cyr"/>
            <family val="1"/>
            <charset val="204"/>
          </rPr>
          <t>БДС № 15</t>
        </r>
        <r>
          <rPr>
            <b/>
            <i/>
            <sz val="10"/>
            <color indexed="8"/>
            <rFont val="Times New Roman Cyr"/>
            <family val="1"/>
            <charset val="204"/>
          </rPr>
          <t>/</t>
        </r>
        <r>
          <rPr>
            <b/>
            <i/>
            <sz val="10"/>
            <color indexed="10"/>
            <rFont val="Times New Roman CYR"/>
            <family val="1"/>
            <charset val="204"/>
          </rPr>
          <t>16.08.2001 г.</t>
        </r>
      </text>
    </comment>
    <comment ref="D578" authorId="1" shapeId="0">
      <text>
        <r>
          <rPr>
            <sz val="10"/>
            <color indexed="81"/>
            <rFont val="Times New Roman Cyr"/>
            <family val="1"/>
            <charset val="204"/>
          </rPr>
          <t xml:space="preserve">Открит съгласно </t>
        </r>
        <r>
          <rPr>
            <b/>
            <sz val="10"/>
            <color indexed="81"/>
            <rFont val="Times New Roman Cyr"/>
            <family val="1"/>
            <charset val="204"/>
          </rPr>
          <t>т. 6.1</t>
        </r>
        <r>
          <rPr>
            <sz val="10"/>
            <color indexed="81"/>
            <rFont val="Times New Roman Cyr"/>
            <family val="1"/>
            <charset val="204"/>
          </rPr>
          <t xml:space="preserve"> от  писмо на МФ </t>
        </r>
        <r>
          <rPr>
            <b/>
            <i/>
            <sz val="10"/>
            <color indexed="62"/>
            <rFont val="Times New Roman Cyr"/>
            <family val="1"/>
            <charset val="204"/>
          </rPr>
          <t>БДС № 15</t>
        </r>
        <r>
          <rPr>
            <b/>
            <i/>
            <sz val="10"/>
            <color indexed="81"/>
            <rFont val="Times New Roman Cyr"/>
            <family val="1"/>
            <charset val="204"/>
          </rPr>
          <t>/</t>
        </r>
        <r>
          <rPr>
            <b/>
            <i/>
            <sz val="10"/>
            <color indexed="10"/>
            <rFont val="Times New Roman CYR"/>
            <family val="1"/>
            <charset val="204"/>
          </rPr>
          <t>16.08.2001 г.</t>
        </r>
      </text>
    </comment>
    <comment ref="A595" authorId="1" shapeId="0">
      <text>
        <r>
          <rPr>
            <sz val="10"/>
            <color indexed="8"/>
            <rFont val="Times New Roman Cyr"/>
            <family val="1"/>
            <charset val="204"/>
          </rPr>
          <t xml:space="preserve">Открит съгласно </t>
        </r>
        <r>
          <rPr>
            <b/>
            <sz val="10"/>
            <color indexed="8"/>
            <rFont val="Times New Roman Cyr"/>
            <family val="1"/>
            <charset val="204"/>
          </rPr>
          <t>т. 1.1</t>
        </r>
        <r>
          <rPr>
            <sz val="10"/>
            <color indexed="8"/>
            <rFont val="Times New Roman Cyr"/>
            <family val="1"/>
            <charset val="204"/>
          </rPr>
          <t xml:space="preserve"> от  писмо на МФ </t>
        </r>
        <r>
          <rPr>
            <b/>
            <i/>
            <sz val="10"/>
            <color indexed="62"/>
            <rFont val="Times New Roman Cyr"/>
            <family val="1"/>
            <charset val="204"/>
          </rPr>
          <t>БДС № 15</t>
        </r>
        <r>
          <rPr>
            <b/>
            <i/>
            <sz val="10"/>
            <color indexed="8"/>
            <rFont val="Times New Roman Cyr"/>
            <family val="1"/>
            <charset val="204"/>
          </rPr>
          <t>/</t>
        </r>
        <r>
          <rPr>
            <b/>
            <i/>
            <sz val="10"/>
            <color indexed="10"/>
            <rFont val="Times New Roman CYR"/>
            <family val="1"/>
            <charset val="204"/>
          </rPr>
          <t>16.08.2001 г.</t>
        </r>
      </text>
    </comment>
    <comment ref="D595" authorId="1" shapeId="0">
      <text>
        <r>
          <rPr>
            <sz val="10"/>
            <color indexed="81"/>
            <rFont val="Times New Roman Cyr"/>
            <family val="1"/>
            <charset val="204"/>
          </rPr>
          <t xml:space="preserve">Открит съгласно </t>
        </r>
        <r>
          <rPr>
            <b/>
            <sz val="10"/>
            <color indexed="81"/>
            <rFont val="Times New Roman Cyr"/>
            <family val="1"/>
            <charset val="204"/>
          </rPr>
          <t>т. 1.1</t>
        </r>
        <r>
          <rPr>
            <sz val="10"/>
            <color indexed="81"/>
            <rFont val="Times New Roman Cyr"/>
            <family val="1"/>
            <charset val="204"/>
          </rPr>
          <t xml:space="preserve"> от  писмо на МФ </t>
        </r>
        <r>
          <rPr>
            <b/>
            <i/>
            <sz val="10"/>
            <color indexed="62"/>
            <rFont val="Times New Roman Cyr"/>
            <family val="1"/>
            <charset val="204"/>
          </rPr>
          <t>БДС № 15</t>
        </r>
        <r>
          <rPr>
            <b/>
            <i/>
            <sz val="10"/>
            <color indexed="81"/>
            <rFont val="Times New Roman Cyr"/>
            <family val="1"/>
            <charset val="204"/>
          </rPr>
          <t>/</t>
        </r>
        <r>
          <rPr>
            <b/>
            <i/>
            <sz val="10"/>
            <color indexed="10"/>
            <rFont val="Times New Roman CYR"/>
            <family val="1"/>
            <charset val="204"/>
          </rPr>
          <t>16.08.2001 г.</t>
        </r>
      </text>
    </comment>
  </commentList>
</comments>
</file>

<file path=xl/sharedStrings.xml><?xml version="1.0" encoding="utf-8"?>
<sst xmlns="http://schemas.openxmlformats.org/spreadsheetml/2006/main" count="2043" uniqueCount="1511">
  <si>
    <t>Временни безлихвени заеми от/за държавни предприятия и други сметки, включени в консолидираната фискална програма (нето)</t>
  </si>
  <si>
    <t>Помощи и дарения от страната</t>
  </si>
  <si>
    <t>Помощи и дарения от чужбина</t>
  </si>
  <si>
    <t>ИЗБЕРЕТЕ ДЕЙНОСТ</t>
  </si>
  <si>
    <r>
      <t>101</t>
    </r>
    <r>
      <rPr>
        <i/>
        <sz val="12"/>
        <rFont val="Times New Roman Cyr"/>
        <family val="1"/>
        <charset val="204"/>
      </rPr>
      <t xml:space="preserve"> Централни държавни органи</t>
    </r>
  </si>
  <si>
    <r>
      <t>103</t>
    </r>
    <r>
      <rPr>
        <i/>
        <sz val="12"/>
        <rFont val="Times New Roman Cyr"/>
        <family val="1"/>
        <charset val="204"/>
      </rPr>
      <t xml:space="preserve"> Централни държавни органи по образованието</t>
    </r>
  </si>
  <si>
    <t>104 Централни държавни органи по здравеопазването</t>
  </si>
  <si>
    <t>105 Централни държавни органи по социалното осигуряването</t>
  </si>
  <si>
    <t>106 Централни държавни органи по регионалното развитие и благоустройство</t>
  </si>
  <si>
    <t>107 Централни държавни органи по културата и спорта</t>
  </si>
  <si>
    <t>108 Централни държавни органи по икономическите дейности и услуги</t>
  </si>
  <si>
    <t>111 Контролни органи</t>
  </si>
  <si>
    <t>115 Управление, контрол и регулиране на външните работи</t>
  </si>
  <si>
    <t>116 Посолства, консулства, представителства и мисии в чужбина</t>
  </si>
  <si>
    <t>117 Държавни и общински служби и дейности по изборите</t>
  </si>
  <si>
    <t>121 Областни администрации</t>
  </si>
  <si>
    <t>122 Общинска администрация</t>
  </si>
  <si>
    <t xml:space="preserve">123 Общински съвети </t>
  </si>
  <si>
    <t>125 Членове на Европейския парламент от Република България</t>
  </si>
  <si>
    <t>128 Международни програми и споразумения, дарения и помощи от чужбина</t>
  </si>
  <si>
    <t>139 Други изпълнителни и законодателни органи</t>
  </si>
  <si>
    <t>141 Статистически институт,служби и дейности,социологически проучвания и анкети</t>
  </si>
  <si>
    <t>142 Общоикономическо и социално програмиране и прогнозиране</t>
  </si>
  <si>
    <t>143 Регистрация и контрол на чуждестранните инвестиции</t>
  </si>
  <si>
    <t>144 Служби и дейности за връзки с българите в чужбина</t>
  </si>
  <si>
    <t>145 Служби и дейности за подпомагане на бежанците</t>
  </si>
  <si>
    <t>146 Управление и администриране на получена чуждестранна помощ</t>
  </si>
  <si>
    <t>147 Управление на държавния резерв и военновременните запаси</t>
  </si>
  <si>
    <t>148 Управление на гражд.администрация и административнообслужване на населението</t>
  </si>
  <si>
    <t>149 Други общи служби</t>
  </si>
  <si>
    <t>151 Ликвидационна комисия за закрити бюджетни организации</t>
  </si>
  <si>
    <t>158 Международни програми и споразумения, дарения и помощи от чужбина</t>
  </si>
  <si>
    <t>161 Организация и управление на научните изследвания и дейности</t>
  </si>
  <si>
    <t>162 Научноизследователско дело</t>
  </si>
  <si>
    <t>163 Научноизследователски институти и центрове</t>
  </si>
  <si>
    <t>168 Международни програми и споразумения, дарения и помощи от чужбина</t>
  </si>
  <si>
    <t>179 Други дейности на науката</t>
  </si>
  <si>
    <t>201 Дейности по отбраната</t>
  </si>
  <si>
    <t>205 Участие на Република България в НАТО</t>
  </si>
  <si>
    <t>206 Мироопазващи мисии в чужбина</t>
  </si>
  <si>
    <t>215 Приложни научни изследвания в областта на отбраната</t>
  </si>
  <si>
    <t>218 Международни програми и споразумения, дарения и помощи от чужбина</t>
  </si>
  <si>
    <t>219 Други дейности по отбраната</t>
  </si>
  <si>
    <t>221 Полиция и вътрешен ред</t>
  </si>
  <si>
    <t>222 Национална служба за охрана</t>
  </si>
  <si>
    <t>224 Противопожарна охрана</t>
  </si>
  <si>
    <t>225 Приложни научни изследвания в областта на вътрешния ред и сигурност</t>
  </si>
  <si>
    <t>228 Международни програми и споразумения, дарения и помощи от чужбина</t>
  </si>
  <si>
    <t>239 Други дейности по вътрешната сигурност</t>
  </si>
  <si>
    <t>241 Висш съдебен съвет</t>
  </si>
  <si>
    <t>242 Върховен административен съд</t>
  </si>
  <si>
    <t>243 Върховен касационен съд</t>
  </si>
  <si>
    <t>244 Прокуратура</t>
  </si>
  <si>
    <t>245 Национална следствена служба</t>
  </si>
  <si>
    <t>246 Съдилища</t>
  </si>
  <si>
    <t>247 Окръжни следствени служби</t>
  </si>
  <si>
    <t>248 Инспекторат към Висшия съдебен съвет</t>
  </si>
  <si>
    <t>249 Национален институт на правосъдието</t>
  </si>
  <si>
    <t>258 Международни програми и споразумения, дарения и помощи от чужбина</t>
  </si>
  <si>
    <t>259 Други дейности на съдебната власт</t>
  </si>
  <si>
    <t>261 Места за лишаване от свобода</t>
  </si>
  <si>
    <t>268 Международни програми и споразумения, дарения и помощи от чужбина</t>
  </si>
  <si>
    <t>279 Други дейности на администрацията на затворите</t>
  </si>
  <si>
    <t>281 Неотложна дейност по защита на населението и националното стопанство</t>
  </si>
  <si>
    <t>282 Отбранително-мобилизационна подготовка, поддържане на запаси и мощности</t>
  </si>
  <si>
    <t>283 Превантивна дейност за намаляване на вредните последствия от бедствия и аварии</t>
  </si>
  <si>
    <t>284 Ликвидиране на последици от стихийни бедствия и производствени аварии</t>
  </si>
  <si>
    <t>285 Доброволни формирования за защита при бедствия</t>
  </si>
  <si>
    <t>288 Международни програми и споразумения, дарения и помощи от чужбина</t>
  </si>
  <si>
    <t>289 Други дейности за защита на населението при стихийни бедствия и аварии</t>
  </si>
  <si>
    <t>301 Управление, контрол, регулиране и лицензиране на дейности по образованието</t>
  </si>
  <si>
    <t>318 Подготвителна група в училище</t>
  </si>
  <si>
    <t>324 Спортни училища</t>
  </si>
  <si>
    <t>332 Общежития</t>
  </si>
  <si>
    <t>333 Ученически почивни лагери</t>
  </si>
  <si>
    <t>349 Приложни научни изследвания в областта на образованието</t>
  </si>
  <si>
    <t>359 Други дейности за децата</t>
  </si>
  <si>
    <t>369 Други дейности за младежта</t>
  </si>
  <si>
    <t>388 Международни програми и споразумения, дарения и помощи от чужбина</t>
  </si>
  <si>
    <t>389 Други дейности по образованието</t>
  </si>
  <si>
    <t>401 Управление, контрол и регулиране на дейности по здравеопазването</t>
  </si>
  <si>
    <t xml:space="preserve">412 Многопрофилни болници за активно лечение </t>
  </si>
  <si>
    <t xml:space="preserve">415 Домове за медико-социални грижи </t>
  </si>
  <si>
    <t>418 Психиатрични болници</t>
  </si>
  <si>
    <t>429 Центрове за спешна медицинска помощ</t>
  </si>
  <si>
    <t>433 Рехабилитация</t>
  </si>
  <si>
    <t>436 Национални центрове</t>
  </si>
  <si>
    <t>437 Здравен кабинет в детски градини и училища</t>
  </si>
  <si>
    <t>450 Преобразувани лечебни заведения</t>
  </si>
  <si>
    <t>451 Плащания за първична извънболнична медицинска помощ</t>
  </si>
  <si>
    <t>452 Плащания за специализирана извънболнична медицинска помощ</t>
  </si>
  <si>
    <t>453 Плащания за дентална помощ</t>
  </si>
  <si>
    <t>454 Плащания за медико-диагностична дейност</t>
  </si>
  <si>
    <t>456 Плащания за болнична медицинска помощ</t>
  </si>
  <si>
    <t>465 Приложни научни изследвания в областта на здравеопазването</t>
  </si>
  <si>
    <t>467 Национални програми</t>
  </si>
  <si>
    <t>468 Международни програми и споразумения, дарения и помощи от чужбина</t>
  </si>
  <si>
    <t>469 Други дейности по здравеопазването</t>
  </si>
  <si>
    <t>501 Пенсии</t>
  </si>
  <si>
    <t>511 Помощи по Закона за семейните помощи за деца</t>
  </si>
  <si>
    <t>512 Помощи по Закона за социално подпомагане</t>
  </si>
  <si>
    <t>Получени погашения по предоставени кредити на други държави (+)</t>
  </si>
  <si>
    <t>Емисии на държавни (общински) ценни книжа (+)</t>
  </si>
  <si>
    <t>Погашения на държавни (общински) ценни книжа (-)</t>
  </si>
  <si>
    <t>Приватизация (+)</t>
  </si>
  <si>
    <t>626 Пречистване на отпадъчните води от населените места</t>
  </si>
  <si>
    <t>627 Управление на дейностите по отпадъците</t>
  </si>
  <si>
    <t>628 Международни програми и споразумения, дарения и помощи от чужбина</t>
  </si>
  <si>
    <t>629 Други дейности по опазване на околната среда</t>
  </si>
  <si>
    <t>701 Дейности по почивното дело и социалния отдих</t>
  </si>
  <si>
    <t>708 Международни програми и споразумения, дарения и помощи от чужбина</t>
  </si>
  <si>
    <t>711 Управление, контрол и регулиране на дейностите по спорта</t>
  </si>
  <si>
    <t>712 Детски и специализирани спортни школи</t>
  </si>
  <si>
    <t>713 Спорт за всички</t>
  </si>
  <si>
    <t>714 Спортни бази за спорт за всички</t>
  </si>
  <si>
    <t>718 Международни програми и споразумения, дарения и помощи от чужбина</t>
  </si>
  <si>
    <t>719 Други дейности по спорта и физическата култура</t>
  </si>
  <si>
    <t>731 Управление, контрол и регулиране на дейностите по културата</t>
  </si>
  <si>
    <t>732 Културни дейности</t>
  </si>
  <si>
    <t>733 Български културни институти в чужбина</t>
  </si>
  <si>
    <t>735 Театри</t>
  </si>
  <si>
    <t>736 Оперно - филхармонични дружества и опери</t>
  </si>
  <si>
    <t>737 Оркестри и ансамбли</t>
  </si>
  <si>
    <t>738 Читалища</t>
  </si>
  <si>
    <t>739 Музеи, худ. галерии, паметници на културата и етногр. комплекси с национален и регионален харакер</t>
  </si>
  <si>
    <t>740 Музеи, художествени галерии, паметници на културата и етнографски комплекси с местен харакер</t>
  </si>
  <si>
    <t>741 Радиотранслационни възли</t>
  </si>
  <si>
    <t>742 Радио</t>
  </si>
  <si>
    <t>743 Телевизия</t>
  </si>
  <si>
    <t>744 Филмотечно и фонотечно дело</t>
  </si>
  <si>
    <t>745 Обредни домове и зали</t>
  </si>
  <si>
    <t>746 Зоопаркове</t>
  </si>
  <si>
    <t>747 Държавен архив и териториални архиви</t>
  </si>
  <si>
    <t>748 Подпомагане развитието на културата</t>
  </si>
  <si>
    <t>751 Библиотеки с национален и регионален характер</t>
  </si>
  <si>
    <t>752 Градски библиотеки</t>
  </si>
  <si>
    <t>755 Приложни и научни изследвания  в областта на опазване на културата</t>
  </si>
  <si>
    <t>758 Международни програми и споразумения, дарения и помощи от чужбина</t>
  </si>
  <si>
    <t>759 Други дейности по културата</t>
  </si>
  <si>
    <t>761 Контрол и регулиране на дейностите по религиозно дело</t>
  </si>
  <si>
    <t>762 Субсидии и други разходи за дейности по религиозно дело</t>
  </si>
  <si>
    <t>768 Международни програми и споразумения, дарения и помощи от чужбина</t>
  </si>
  <si>
    <t>801 Управление, контрол и регулиране на минното дело и дейностите по енергетиката</t>
  </si>
  <si>
    <t>802 Изследвания, измервания и анализи на горивата и енергията</t>
  </si>
  <si>
    <t>803 Безопасност и съхраняване на радиоактивни отпадъци</t>
  </si>
  <si>
    <t>804 Извеждане на ядрени съоръжения от експлоатация</t>
  </si>
  <si>
    <t>805 Приложни и научни изследвания  в областта на минното дело, горивата и енергията</t>
  </si>
  <si>
    <t>807 Международни програми и споразумения, дарения и помощи от чужбина</t>
  </si>
  <si>
    <t>808 Други дейности по минното дело</t>
  </si>
  <si>
    <t>809 Други дейности по горивата и енергията</t>
  </si>
  <si>
    <t>811 Управление, контрол и регулиране на дейностите по растениевъдство</t>
  </si>
  <si>
    <t>813 Областни земеделски служби</t>
  </si>
  <si>
    <t>814 Управление, контрол и регулиране на дейностите по горското стопанство</t>
  </si>
  <si>
    <t>815 Управление, контрол и регулиране на дейностите по лова и риболова</t>
  </si>
  <si>
    <t>816 Машинно-изпитателни центрове и контролно технически инспекции</t>
  </si>
  <si>
    <t>817 Ветеринарно-медицински служби</t>
  </si>
  <si>
    <t>821 Други служби по поземлената реформа</t>
  </si>
  <si>
    <t>824 Национални доплащания и съфинансиране към директните плащания за земеделски производители</t>
  </si>
  <si>
    <t>825 Приложни и научни изследвания  в областта на земеделието и горите</t>
  </si>
  <si>
    <t>826 Рибарство</t>
  </si>
  <si>
    <t>827 Развитие на селските райони</t>
  </si>
  <si>
    <t>828 Международни програми и споразумения, дарения и помощи от чужбина</t>
  </si>
  <si>
    <t>829 Други дейности по селско и горско стопанство, лов и риболов</t>
  </si>
  <si>
    <t>831 Управление,контрол и регулиране на дейностите по транспорта и пътищата</t>
  </si>
  <si>
    <t>832 Служби и дейности по поддържане, ремонт и изграждане на пътищата</t>
  </si>
  <si>
    <t>833 Проучвания, измервания и анализи на пътната мрежа</t>
  </si>
  <si>
    <t>834 Дейности по автомобилния транспорт</t>
  </si>
  <si>
    <t>835 Дейности по железопътния транспорт</t>
  </si>
  <si>
    <t>836 Дейности по въздушния транспорт</t>
  </si>
  <si>
    <t>837 Дейности по водния транспорт</t>
  </si>
  <si>
    <t>838 Управление, контрол и регулиране на дейностите по комуникациите</t>
  </si>
  <si>
    <t>839 Пощи и далекосъобщения</t>
  </si>
  <si>
    <t>845 Приложни и научни изследвания  в областта на транспорта и съобщенията</t>
  </si>
  <si>
    <t>848 Международни програми и споразумения, дарения и помощи от чужбина</t>
  </si>
  <si>
    <t>849 Други дейности по транспорта,пътищата,пощите и далекосъобщенията</t>
  </si>
  <si>
    <t>851 Управление, контрол и регулиране на дейностите по промишлеността</t>
  </si>
  <si>
    <t>852 Управление, контрол и регулиране на дейностите по строителството</t>
  </si>
  <si>
    <t>853 Международни програми и споразумения, дарения и помощи от чужбина</t>
  </si>
  <si>
    <t>855 Приложни и научни изследвания  в областта на промишлеността и строителството</t>
  </si>
  <si>
    <t>858 Други дейности по промишлеността</t>
  </si>
  <si>
    <t>859 Други дейности по строителството</t>
  </si>
  <si>
    <t>861 Управление, контрол и регулиране на дейностите по туризма</t>
  </si>
  <si>
    <t>862 Туристически бази</t>
  </si>
  <si>
    <t>863 Специализирани спортно-туристически школи</t>
  </si>
  <si>
    <t>864 Международни програми и споразумения, дарения и помощи от чужбина</t>
  </si>
  <si>
    <t>865 Други дейности по туризма</t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</si>
  <si>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друго оборудване, машини и съоръжения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</si>
  <si>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транспортни средства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</si>
  <si>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стопански инвентар</t>
    </r>
  </si>
  <si>
    <r>
      <t xml:space="preserve">изграждане на </t>
    </r>
    <r>
      <rPr>
        <b/>
        <i/>
        <sz val="12"/>
        <rFont val="Times New Roman CYR"/>
        <family val="1"/>
        <charset val="204"/>
      </rPr>
      <t>инфраструктурни обекти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</si>
  <si>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други ДМА</t>
    </r>
  </si>
  <si>
    <t>Придобиване на нематериални дълготрайни активи</t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</si>
  <si>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други</t>
    </r>
    <r>
      <rPr>
        <sz val="12"/>
        <rFont val="Times New Roman CYR"/>
        <family val="1"/>
        <charset val="204"/>
      </rPr>
      <t xml:space="preserve"> нематериални дълготрайни активи</t>
    </r>
  </si>
  <si>
    <t>872 Дворци, резиденции и стопанства</t>
  </si>
  <si>
    <t>873 Оздравителни програми за предприятия в изолация и ликвидация</t>
  </si>
  <si>
    <t>875 Органи и дейности по приватизация</t>
  </si>
  <si>
    <t>876 Органи по стандартизация и метрология</t>
  </si>
  <si>
    <t>877 Патентно дело</t>
  </si>
  <si>
    <t>878 Приюти за безстопанствени животни</t>
  </si>
  <si>
    <t>885 Приложни и научни изследвания  в други дейности по икономиката</t>
  </si>
  <si>
    <t>888 Структурни реформи</t>
  </si>
  <si>
    <t>897 Международни програми и споразумения, дарения и помощи от чужбина</t>
  </si>
  <si>
    <t>898 Други дейности по икономиката</t>
  </si>
  <si>
    <t>910 Разходи за лихви</t>
  </si>
  <si>
    <t>997 Други разходи некласифицирани по другите функции</t>
  </si>
  <si>
    <t xml:space="preserve">998 Резерв </t>
  </si>
  <si>
    <t xml:space="preserve">ИЗБЕРЕТЕ ОПЕРАТИВНА ПРОГРАМА </t>
  </si>
  <si>
    <t>98101</t>
  </si>
  <si>
    <t>98102</t>
  </si>
  <si>
    <t>98201</t>
  </si>
  <si>
    <t>98202</t>
  </si>
  <si>
    <t>98204</t>
  </si>
  <si>
    <t>98205</t>
  </si>
  <si>
    <t>98301</t>
  </si>
  <si>
    <t>98302</t>
  </si>
  <si>
    <t>Народно събрание</t>
  </si>
  <si>
    <t>Администрация на президентството</t>
  </si>
  <si>
    <t xml:space="preserve">Министерски съвет </t>
  </si>
  <si>
    <t>Конституционен съд</t>
  </si>
  <si>
    <t>Сметна палата</t>
  </si>
  <si>
    <t>Висш съдебен съвет</t>
  </si>
  <si>
    <t>Министерство на финансите</t>
  </si>
  <si>
    <t>Министерство на външните работи</t>
  </si>
  <si>
    <t>Министерство на отбраната</t>
  </si>
  <si>
    <t>Министерство на вътрешните работи</t>
  </si>
  <si>
    <t>Министерство на правосъдието</t>
  </si>
  <si>
    <t>Министерство на труда и социалната политика</t>
  </si>
  <si>
    <t>Министерство на здравеопазването</t>
  </si>
  <si>
    <t xml:space="preserve">Министерство на образованието и науката </t>
  </si>
  <si>
    <t>Министерство на културата</t>
  </si>
  <si>
    <t>Министерство на околната среда и водите</t>
  </si>
  <si>
    <t>Министерство на младежта и спорта</t>
  </si>
  <si>
    <t>Държавна агенция  "Национална сигурност"</t>
  </si>
  <si>
    <t>Брой ученици, финансирани по единни разходни стандарти</t>
  </si>
  <si>
    <t xml:space="preserve"> 9 8 0 8</t>
  </si>
  <si>
    <t xml:space="preserve"> 9 8 0 9</t>
  </si>
  <si>
    <t xml:space="preserve"> 9 8 1 0</t>
  </si>
  <si>
    <t>9 8 1 3</t>
  </si>
  <si>
    <t>Средногодишен приравнен брой учащи във ВУ, финансирани по норматив за издръжка на обучението</t>
  </si>
  <si>
    <t>9 8 1 4</t>
  </si>
  <si>
    <t>Брой леглодни в студентски общежития</t>
  </si>
  <si>
    <t>9 8 1 5</t>
  </si>
  <si>
    <t>Брой хранодни в студентски стол</t>
  </si>
  <si>
    <t>9 8 1 7</t>
  </si>
  <si>
    <t>Болнични легла</t>
  </si>
  <si>
    <t>9 8 1 8</t>
  </si>
  <si>
    <t>Обем радиопрограма /часове/</t>
  </si>
  <si>
    <t>9 8 1 9</t>
  </si>
  <si>
    <t>Обем телевизионна програма /часове/</t>
  </si>
  <si>
    <t xml:space="preserve"> За натурални показатели, не влючени в този отчет, специфични за конкретна дейност се представят отделни справки, допълнително определени от Министерство на финансите.</t>
  </si>
  <si>
    <t>НАИМЕНОВАНИЕ НА ПАРАГРАФИТЕ И ПОДПАРАГРАФИТЕ</t>
  </si>
  <si>
    <t xml:space="preserve"> 03 ¦</t>
  </si>
  <si>
    <t>III. ОБЩО</t>
  </si>
  <si>
    <t xml:space="preserve"> 04 ¦</t>
  </si>
  <si>
    <t>Разчети за извършени плащания в СЕБРА (+/-)</t>
  </si>
  <si>
    <t>a</t>
  </si>
  <si>
    <t>b</t>
  </si>
  <si>
    <t>c</t>
  </si>
  <si>
    <t>d</t>
  </si>
  <si>
    <t>e</t>
  </si>
  <si>
    <t>f</t>
  </si>
  <si>
    <t>print</t>
  </si>
  <si>
    <t>h</t>
  </si>
  <si>
    <t>(1)</t>
  </si>
  <si>
    <t>(2)</t>
  </si>
  <si>
    <t>Разчети между първостепенни разпоредители  за централизация на средства и плащания в Себра</t>
  </si>
  <si>
    <r>
      <t>Югозападен университет</t>
    </r>
    <r>
      <rPr>
        <b/>
        <i/>
        <sz val="12"/>
        <color indexed="18"/>
        <rFont val="Times New Roman Cyr"/>
        <family val="1"/>
      </rPr>
      <t xml:space="preserve"> </t>
    </r>
    <r>
      <rPr>
        <b/>
        <i/>
        <sz val="12"/>
        <color indexed="18"/>
        <rFont val="Times New Roman Bold"/>
      </rPr>
      <t>"Неофит Рилски"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Благоевград</t>
    </r>
  </si>
  <si>
    <r>
      <t xml:space="preserve">Шуменски университет </t>
    </r>
    <r>
      <rPr>
        <b/>
        <i/>
        <sz val="12"/>
        <color indexed="18"/>
        <rFont val="Times New Roman Bold"/>
      </rPr>
      <t>"Епископ Константин Преславски" - Шумен</t>
    </r>
  </si>
  <si>
    <r>
      <t xml:space="preserve">Русенски университет </t>
    </r>
    <r>
      <rPr>
        <b/>
        <i/>
        <sz val="12"/>
        <color indexed="18"/>
        <rFont val="Times New Roman Bold"/>
      </rPr>
      <t>"Ангел Кънчев"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Русе</t>
    </r>
  </si>
  <si>
    <r>
      <t>Технически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София</t>
    </r>
  </si>
  <si>
    <r>
      <t>Технически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Варна</t>
    </r>
  </si>
  <si>
    <r>
      <t>Технически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Габрово</t>
    </r>
  </si>
  <si>
    <r>
      <t xml:space="preserve">Университет по </t>
    </r>
    <r>
      <rPr>
        <b/>
        <i/>
        <sz val="12"/>
        <color indexed="18"/>
        <rFont val="Times New Roman Bold"/>
      </rPr>
      <t>архитектура, строителство и геодезия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</si>
  <si>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 xml:space="preserve">Минно-геоложки университет </t>
    </r>
    <r>
      <rPr>
        <b/>
        <i/>
        <sz val="12"/>
        <color indexed="18"/>
        <rFont val="Times New Roman Bold"/>
      </rPr>
      <t>"Св. Ив. Рилски"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</si>
  <si>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>Лесотехнически</t>
    </r>
    <r>
      <rPr>
        <sz val="12"/>
        <color indexed="18"/>
        <rFont val="Times New Roman CYR"/>
        <family val="1"/>
      </rPr>
      <t xml:space="preserve"> университет -</t>
    </r>
    <r>
      <rPr>
        <b/>
        <i/>
        <sz val="12"/>
        <color indexed="18"/>
        <rFont val="Times New Roman Cyr"/>
        <family val="1"/>
      </rPr>
      <t xml:space="preserve"> </t>
    </r>
    <r>
      <rPr>
        <b/>
        <i/>
        <sz val="12"/>
        <color indexed="18"/>
        <rFont val="Times New Roman Bold"/>
      </rPr>
      <t>София</t>
    </r>
  </si>
  <si>
    <r>
      <t>Химико-технологичен и металургичен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София</t>
    </r>
  </si>
  <si>
    <t/>
  </si>
  <si>
    <r>
      <t xml:space="preserve">Университет по </t>
    </r>
    <r>
      <rPr>
        <b/>
        <i/>
        <sz val="12"/>
        <color indexed="18"/>
        <rFont val="Times New Roman Bold"/>
      </rPr>
      <t>хранителни технологии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Пловдив</t>
    </r>
  </si>
  <si>
    <r>
      <t>Аграрен</t>
    </r>
    <r>
      <rPr>
        <b/>
        <i/>
        <sz val="12"/>
        <color indexed="18"/>
        <rFont val="Times New Roman Cyr"/>
        <family val="1"/>
      </rPr>
      <t xml:space="preserve"> </t>
    </r>
    <r>
      <rPr>
        <sz val="12"/>
        <color indexed="18"/>
        <rFont val="Times New Roman CYR"/>
        <family val="1"/>
      </rPr>
      <t xml:space="preserve">университет - </t>
    </r>
    <r>
      <rPr>
        <b/>
        <i/>
        <sz val="12"/>
        <color indexed="18"/>
        <rFont val="Times New Roman Bold"/>
      </rPr>
      <t>Пловдив</t>
    </r>
  </si>
  <si>
    <r>
      <t>Тракийски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Стара Загора</t>
    </r>
  </si>
  <si>
    <r>
      <t>Медицински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София</t>
    </r>
  </si>
  <si>
    <r>
      <t>Медицински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Пловдив</t>
    </r>
  </si>
  <si>
    <r>
      <t>Медицински</t>
    </r>
    <r>
      <rPr>
        <sz val="12"/>
        <color indexed="18"/>
        <rFont val="Times New Roman CYR"/>
        <family val="1"/>
      </rPr>
      <t xml:space="preserve"> университет </t>
    </r>
    <r>
      <rPr>
        <b/>
        <i/>
        <sz val="12"/>
        <color indexed="18"/>
        <rFont val="Times New Roman Bold"/>
      </rPr>
      <t>"Проф. д-р Параскев Иванов Стоянов"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Варна</t>
    </r>
  </si>
  <si>
    <r>
      <t>Медицински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Плевен</t>
    </r>
  </si>
  <si>
    <r>
      <t xml:space="preserve">Университет за </t>
    </r>
    <r>
      <rPr>
        <b/>
        <i/>
        <sz val="12"/>
        <color indexed="18"/>
        <rFont val="Times New Roman Bold"/>
      </rPr>
      <t>национално и световно стопанство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</si>
  <si>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>Икономически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Варна</t>
    </r>
  </si>
  <si>
    <r>
      <t xml:space="preserve">Стопанска академия </t>
    </r>
    <r>
      <rPr>
        <b/>
        <i/>
        <sz val="12"/>
        <color indexed="18"/>
        <rFont val="Times New Roman Bold"/>
      </rPr>
      <t>"Димитър Ценов"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Свищов</t>
    </r>
  </si>
  <si>
    <r>
      <t xml:space="preserve">Държавна музикална академия </t>
    </r>
    <r>
      <rPr>
        <b/>
        <i/>
        <sz val="12"/>
        <color indexed="18"/>
        <rFont val="Times New Roman Bold"/>
      </rPr>
      <t>"Панчо Владигеров"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</si>
  <si>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 xml:space="preserve">Национална академия за театрално и филмово изкуство </t>
    </r>
    <r>
      <rPr>
        <b/>
        <i/>
        <sz val="12"/>
        <color indexed="18"/>
        <rFont val="Times New Roman Bold"/>
      </rPr>
      <t xml:space="preserve">"Кр. Сарафов" </t>
    </r>
    <r>
      <rPr>
        <sz val="12"/>
        <color indexed="18"/>
        <rFont val="Times New Roman Bold"/>
      </rPr>
      <t xml:space="preserve">- </t>
    </r>
    <r>
      <rPr>
        <b/>
        <i/>
        <sz val="12"/>
        <color indexed="18"/>
        <rFont val="Times New Roman Bold"/>
      </rPr>
      <t>София</t>
    </r>
  </si>
  <si>
    <r>
      <t xml:space="preserve">Национална </t>
    </r>
    <r>
      <rPr>
        <b/>
        <i/>
        <sz val="12"/>
        <color indexed="18"/>
        <rFont val="Times New Roman Bold"/>
      </rPr>
      <t>художествена</t>
    </r>
    <r>
      <rPr>
        <sz val="12"/>
        <color indexed="18"/>
        <rFont val="Times New Roman CYR"/>
        <family val="1"/>
      </rPr>
      <t xml:space="preserve"> академия - </t>
    </r>
    <r>
      <rPr>
        <b/>
        <i/>
        <sz val="12"/>
        <color indexed="18"/>
        <rFont val="Times New Roman Bold"/>
      </rPr>
      <t>София</t>
    </r>
  </si>
  <si>
    <r>
      <t xml:space="preserve">Национална </t>
    </r>
    <r>
      <rPr>
        <b/>
        <i/>
        <sz val="12"/>
        <color indexed="18"/>
        <rFont val="Times New Roman Bold"/>
      </rPr>
      <t>спортна</t>
    </r>
    <r>
      <rPr>
        <sz val="12"/>
        <color indexed="18"/>
        <rFont val="Times New Roman CYR"/>
        <family val="1"/>
      </rPr>
      <t xml:space="preserve"> академия </t>
    </r>
    <r>
      <rPr>
        <b/>
        <i/>
        <sz val="12"/>
        <color indexed="18"/>
        <rFont val="Times New Roman Bold"/>
      </rPr>
      <t>"Васил Левски"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</si>
  <si>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 xml:space="preserve">Висше строително училище </t>
    </r>
    <r>
      <rPr>
        <b/>
        <i/>
        <sz val="12"/>
        <color indexed="18"/>
        <rFont val="Times New Roman Bold"/>
      </rPr>
      <t xml:space="preserve">"Любен Каравелов" </t>
    </r>
    <r>
      <rPr>
        <sz val="12"/>
        <color indexed="18"/>
        <rFont val="Times New Roman Bold"/>
      </rPr>
      <t xml:space="preserve">- </t>
    </r>
    <r>
      <rPr>
        <b/>
        <i/>
        <sz val="12"/>
        <color indexed="18"/>
        <rFont val="Times New Roman Bold"/>
      </rPr>
      <t>София</t>
    </r>
  </si>
  <si>
    <r>
      <t xml:space="preserve">Висше транспортно училище </t>
    </r>
    <r>
      <rPr>
        <b/>
        <i/>
        <sz val="12"/>
        <color indexed="18"/>
        <rFont val="Times New Roman Bold"/>
      </rPr>
      <t xml:space="preserve">"Тодор Каблешков" </t>
    </r>
    <r>
      <rPr>
        <sz val="12"/>
        <color indexed="18"/>
        <rFont val="Times New Roman Bold"/>
      </rPr>
      <t xml:space="preserve">- </t>
    </r>
    <r>
      <rPr>
        <b/>
        <i/>
        <sz val="12"/>
        <color indexed="18"/>
        <rFont val="Times New Roman Bold"/>
      </rPr>
      <t>София</t>
    </r>
  </si>
  <si>
    <r>
      <t>Университет по</t>
    </r>
    <r>
      <rPr>
        <sz val="12"/>
        <color indexed="18"/>
        <rFont val="Times New Roman Bold"/>
      </rPr>
      <t xml:space="preserve"> </t>
    </r>
    <r>
      <rPr>
        <b/>
        <i/>
        <sz val="12"/>
        <color indexed="18"/>
        <rFont val="Times New Roman Bold"/>
      </rPr>
      <t>библиотекознание и информационни технологии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  <r>
      <rPr>
        <sz val="12"/>
        <color indexed="18"/>
        <rFont val="Times New Roman Bold"/>
      </rPr>
      <t xml:space="preserve"> </t>
    </r>
  </si>
  <si>
    <r>
      <t>Българска академия на науките</t>
    </r>
    <r>
      <rPr>
        <sz val="12"/>
        <color indexed="16"/>
        <rFont val="Times New Roman Bold"/>
      </rPr>
      <t xml:space="preserve"> - </t>
    </r>
    <r>
      <rPr>
        <b/>
        <i/>
        <sz val="12"/>
        <color indexed="16"/>
        <rFont val="Times New Roman Bold"/>
      </rPr>
      <t>София</t>
    </r>
  </si>
  <si>
    <r>
      <t xml:space="preserve">        А.2.1.б)</t>
    </r>
    <r>
      <rPr>
        <b/>
        <sz val="12"/>
        <color indexed="18"/>
        <rFont val="Times New Roman CYR"/>
      </rPr>
      <t xml:space="preserve"> </t>
    </r>
    <r>
      <rPr>
        <b/>
        <sz val="11"/>
        <rFont val="Times New Roman CYR"/>
        <family val="1"/>
      </rPr>
      <t xml:space="preserve">кодове на ДВУ и ВА "Г. С. Раковски", финансирани от </t>
    </r>
    <r>
      <rPr>
        <b/>
        <i/>
        <sz val="11"/>
        <color indexed="18"/>
        <rFont val="Times New Roman Bold"/>
      </rPr>
      <t>Министерството на отбраната</t>
    </r>
  </si>
  <si>
    <r>
      <t xml:space="preserve">Военна академия </t>
    </r>
    <r>
      <rPr>
        <b/>
        <i/>
        <sz val="12"/>
        <color indexed="18"/>
        <rFont val="Times New Roman Bold"/>
      </rPr>
      <t>"Г. С. Раковски"</t>
    </r>
    <r>
      <rPr>
        <b/>
        <i/>
        <sz val="12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</si>
  <si>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 xml:space="preserve">Национален </t>
    </r>
    <r>
      <rPr>
        <b/>
        <i/>
        <sz val="12"/>
        <color indexed="18"/>
        <rFont val="Times New Roman Bold"/>
      </rPr>
      <t>военен</t>
    </r>
    <r>
      <rPr>
        <sz val="12"/>
        <rFont val="Times New Roman Cyr"/>
        <family val="1"/>
      </rPr>
      <t xml:space="preserve"> университет </t>
    </r>
    <r>
      <rPr>
        <b/>
        <i/>
        <sz val="12"/>
        <color indexed="18"/>
        <rFont val="Times New Roman Bold"/>
      </rPr>
      <t>"Васил Левски"</t>
    </r>
    <r>
      <rPr>
        <sz val="12"/>
        <color indexed="18"/>
        <rFont val="Times New Roman Bold"/>
      </rPr>
      <t xml:space="preserve"> </t>
    </r>
    <r>
      <rPr>
        <sz val="12"/>
        <rFont val="Times New Roman Bold"/>
      </rPr>
      <t xml:space="preserve">- </t>
    </r>
    <r>
      <rPr>
        <b/>
        <i/>
        <sz val="12"/>
        <color indexed="18"/>
        <rFont val="Times New Roman Bold"/>
      </rPr>
      <t>Велико Търново</t>
    </r>
  </si>
  <si>
    <r>
      <t xml:space="preserve">Висше </t>
    </r>
    <r>
      <rPr>
        <b/>
        <i/>
        <sz val="12"/>
        <color indexed="18"/>
        <rFont val="Times New Roman Bold"/>
      </rPr>
      <t>военноморско</t>
    </r>
    <r>
      <rPr>
        <sz val="12"/>
        <rFont val="Times New Roman Cyr"/>
        <family val="1"/>
      </rPr>
      <t xml:space="preserve"> училище </t>
    </r>
    <r>
      <rPr>
        <b/>
        <i/>
        <sz val="12"/>
        <color indexed="18"/>
        <rFont val="Times New Roman Bold"/>
      </rPr>
      <t>"Н. Й. Вапцаров"</t>
    </r>
    <r>
      <rPr>
        <b/>
        <i/>
        <sz val="12"/>
        <color indexed="17"/>
        <rFont val="Times New Roman Bold"/>
      </rPr>
      <t xml:space="preserve"> </t>
    </r>
    <r>
      <rPr>
        <sz val="12"/>
        <rFont val="Times New Roman Bold"/>
      </rPr>
      <t xml:space="preserve">- </t>
    </r>
    <r>
      <rPr>
        <b/>
        <i/>
        <sz val="12"/>
        <color indexed="18"/>
        <rFont val="Times New Roman Bold"/>
      </rPr>
      <t>Варна</t>
    </r>
  </si>
  <si>
    <r>
      <t xml:space="preserve">    А.2.2)</t>
    </r>
    <r>
      <rPr>
        <b/>
        <sz val="12"/>
        <color indexed="18"/>
        <rFont val="Times New Roman CYR"/>
      </rPr>
      <t xml:space="preserve"> </t>
    </r>
    <r>
      <rPr>
        <b/>
        <sz val="11"/>
        <rFont val="Times New Roman CYR"/>
        <family val="1"/>
      </rPr>
      <t>кодове на други разпоредители с бюджет по чл. 13, ал. 3 от ЗПФ</t>
    </r>
  </si>
  <si>
    <t>Съдебни такси</t>
  </si>
  <si>
    <t>Общински такси</t>
  </si>
  <si>
    <t>Сатовча</t>
  </si>
  <si>
    <t>Симитли</t>
  </si>
  <si>
    <t>Струмяни</t>
  </si>
  <si>
    <t>Хаджидимово</t>
  </si>
  <si>
    <t>Якоруда</t>
  </si>
  <si>
    <t>Айтос</t>
  </si>
  <si>
    <t xml:space="preserve">Бургас </t>
  </si>
  <si>
    <t>Камено</t>
  </si>
  <si>
    <t>Карнобат</t>
  </si>
  <si>
    <t>Малко Търново</t>
  </si>
  <si>
    <t>Несебър</t>
  </si>
  <si>
    <t>Поморие</t>
  </si>
  <si>
    <t>Приморско</t>
  </si>
  <si>
    <t>Руен</t>
  </si>
  <si>
    <t>Созопол</t>
  </si>
  <si>
    <t>Средец</t>
  </si>
  <si>
    <t>Сунгурларе</t>
  </si>
  <si>
    <t>Царево</t>
  </si>
  <si>
    <t>Аврен</t>
  </si>
  <si>
    <t>Аксаково</t>
  </si>
  <si>
    <t>Белослав</t>
  </si>
  <si>
    <t>Бяла</t>
  </si>
  <si>
    <t>Варна</t>
  </si>
  <si>
    <t>Ветрино</t>
  </si>
  <si>
    <t>Вълчидол</t>
  </si>
  <si>
    <t>Девня</t>
  </si>
  <si>
    <t>Долни Чифлик</t>
  </si>
  <si>
    <t>Дългопол</t>
  </si>
  <si>
    <t>Провадия</t>
  </si>
  <si>
    <t>Суворово</t>
  </si>
  <si>
    <t>Велико Търново</t>
  </si>
  <si>
    <t>Горна Оряховица</t>
  </si>
  <si>
    <t>Елена</t>
  </si>
  <si>
    <t>Златарица</t>
  </si>
  <si>
    <t>Лясковец</t>
  </si>
  <si>
    <t>Павликени</t>
  </si>
  <si>
    <t>Полски Тръмбеш</t>
  </si>
  <si>
    <t>Свищов</t>
  </si>
  <si>
    <t>Стражица</t>
  </si>
  <si>
    <t>Сухиндол</t>
  </si>
  <si>
    <t>Белоградчик</t>
  </si>
  <si>
    <t>Бойница</t>
  </si>
  <si>
    <t>Брегово</t>
  </si>
  <si>
    <t>Видин</t>
  </si>
  <si>
    <t>Грамада</t>
  </si>
  <si>
    <t>Димово</t>
  </si>
  <si>
    <t>Кула</t>
  </si>
  <si>
    <t>Макреш</t>
  </si>
  <si>
    <t>Ново село</t>
  </si>
  <si>
    <t>Ружинци</t>
  </si>
  <si>
    <t>Чупрене</t>
  </si>
  <si>
    <t>Борован</t>
  </si>
  <si>
    <t>Бяла Слатина</t>
  </si>
  <si>
    <t>Враца</t>
  </si>
  <si>
    <t>Козлодуй</t>
  </si>
  <si>
    <t>Криводол</t>
  </si>
  <si>
    <t>Мездра</t>
  </si>
  <si>
    <t>Мизия</t>
  </si>
  <si>
    <t>Оряхово</t>
  </si>
  <si>
    <t>Роман</t>
  </si>
  <si>
    <t>Хайредин</t>
  </si>
  <si>
    <t>Габрово</t>
  </si>
  <si>
    <t>Дряново</t>
  </si>
  <si>
    <t>Севлиево</t>
  </si>
  <si>
    <t>Трявна</t>
  </si>
  <si>
    <t>Балчик</t>
  </si>
  <si>
    <t>Генерал Тошево</t>
  </si>
  <si>
    <t>Добрич</t>
  </si>
  <si>
    <t>Добричка</t>
  </si>
  <si>
    <t>Каварна</t>
  </si>
  <si>
    <t>Крушари</t>
  </si>
  <si>
    <t>Тервел</t>
  </si>
  <si>
    <t>Шабла</t>
  </si>
  <si>
    <t>Ардино</t>
  </si>
  <si>
    <t>Джебел</t>
  </si>
  <si>
    <t>Кирково</t>
  </si>
  <si>
    <t>Крумовград</t>
  </si>
  <si>
    <t>Кърджали</t>
  </si>
  <si>
    <t>Момчилград</t>
  </si>
  <si>
    <t>Приходи от концесии</t>
  </si>
  <si>
    <t>Приходи от лицензии за ползване на държавни/общински активи</t>
  </si>
  <si>
    <t>45-00</t>
  </si>
  <si>
    <t>99-99</t>
  </si>
  <si>
    <t>I. ОБЩО ПРИХОДИ</t>
  </si>
  <si>
    <t>II. РАЗХОДИ - РЕКАПИТУЛАЦИЯ ПО ПАРАГРАФИ И ПОДПАРАГРАФИ</t>
  </si>
  <si>
    <t xml:space="preserve"> 02 ¦</t>
  </si>
  <si>
    <t>Заплати и възнаграждения за персонала, нает по трудови и служебни правоотношения</t>
  </si>
  <si>
    <r>
      <t xml:space="preserve">заплати и възнаграждения на персонала нает по </t>
    </r>
    <r>
      <rPr>
        <b/>
        <i/>
        <sz val="12"/>
        <rFont val="Times New Roman CYR"/>
        <family val="1"/>
        <charset val="204"/>
      </rPr>
      <t>трудови правоотношения</t>
    </r>
  </si>
  <si>
    <r>
      <t xml:space="preserve">заплати и възнаграждения на персонала нает по </t>
    </r>
    <r>
      <rPr>
        <b/>
        <i/>
        <sz val="12"/>
        <rFont val="Times New Roman CYR"/>
        <family val="1"/>
        <charset val="204"/>
      </rPr>
      <t>служебни правоотношения</t>
    </r>
  </si>
  <si>
    <t>Други възнаграждения и плащания за персонала</t>
  </si>
  <si>
    <r>
      <t xml:space="preserve">за </t>
    </r>
    <r>
      <rPr>
        <b/>
        <i/>
        <sz val="12"/>
        <rFont val="Times New Roman CYR"/>
        <family val="1"/>
        <charset val="204"/>
      </rPr>
      <t>нещатен</t>
    </r>
    <r>
      <rPr>
        <sz val="12"/>
        <rFont val="Times New Roman CYR"/>
        <family val="1"/>
        <charset val="204"/>
      </rPr>
      <t xml:space="preserve"> персонал нает по </t>
    </r>
    <r>
      <rPr>
        <b/>
        <i/>
        <sz val="12"/>
        <rFont val="Times New Roman CYR"/>
        <family val="1"/>
        <charset val="204"/>
      </rPr>
      <t>трудови правоотношения</t>
    </r>
    <r>
      <rPr>
        <sz val="12"/>
        <rFont val="Times New Roman CYR"/>
        <family val="1"/>
        <charset val="204"/>
      </rPr>
      <t xml:space="preserve"> </t>
    </r>
  </si>
  <si>
    <r>
      <t xml:space="preserve">за персонала по </t>
    </r>
    <r>
      <rPr>
        <b/>
        <i/>
        <sz val="12"/>
        <rFont val="Times New Roman CYR"/>
        <family val="1"/>
        <charset val="204"/>
      </rPr>
      <t>извънтрудови правоотношения</t>
    </r>
  </si>
  <si>
    <t>Годеч</t>
  </si>
  <si>
    <t>Горна Малина</t>
  </si>
  <si>
    <t>Долна Баня</t>
  </si>
  <si>
    <t xml:space="preserve">Драгоман </t>
  </si>
  <si>
    <t>Елин Пелин</t>
  </si>
  <si>
    <t>Етрополе</t>
  </si>
  <si>
    <t>Златица</t>
  </si>
  <si>
    <t>Ихтиман</t>
  </si>
  <si>
    <t>Копривщица</t>
  </si>
  <si>
    <t>Костенец</t>
  </si>
  <si>
    <t>Костинброд</t>
  </si>
  <si>
    <t>Мирково</t>
  </si>
  <si>
    <t>Пирдоп</t>
  </si>
  <si>
    <t>Правец</t>
  </si>
  <si>
    <t>Самоков</t>
  </si>
  <si>
    <t>Своге</t>
  </si>
  <si>
    <t>Сливница</t>
  </si>
  <si>
    <t>Чавдар</t>
  </si>
  <si>
    <t>Челопеч</t>
  </si>
  <si>
    <t>Братя Даскалови</t>
  </si>
  <si>
    <t>Гурково</t>
  </si>
  <si>
    <t>Гълъбово</t>
  </si>
  <si>
    <t>Казанлък</t>
  </si>
  <si>
    <t>Мъглиж</t>
  </si>
  <si>
    <t>Николаево</t>
  </si>
  <si>
    <t>Опан</t>
  </si>
  <si>
    <t>Павел баня</t>
  </si>
  <si>
    <t>Раднево</t>
  </si>
  <si>
    <t>Стара Загора</t>
  </si>
  <si>
    <t>Чирпан</t>
  </si>
  <si>
    <t>Антоново</t>
  </si>
  <si>
    <t>Омуртаг</t>
  </si>
  <si>
    <t>Опака</t>
  </si>
  <si>
    <t>Попово</t>
  </si>
  <si>
    <t>Търговище</t>
  </si>
  <si>
    <t>Димитровград</t>
  </si>
  <si>
    <t>Ивайловград</t>
  </si>
  <si>
    <t>Любимец</t>
  </si>
  <si>
    <t>Маджарово</t>
  </si>
  <si>
    <t>Минерални Бани</t>
  </si>
  <si>
    <t>Свиленград</t>
  </si>
  <si>
    <t>Симеоновград</t>
  </si>
  <si>
    <t>Стамболово</t>
  </si>
  <si>
    <t>Тополовград</t>
  </si>
  <si>
    <t>Харманли</t>
  </si>
  <si>
    <t>Хасково</t>
  </si>
  <si>
    <t>Велики Преслав</t>
  </si>
  <si>
    <t>Венец</t>
  </si>
  <si>
    <t>Върбица</t>
  </si>
  <si>
    <t>Каолиново</t>
  </si>
  <si>
    <t>Каспичан</t>
  </si>
  <si>
    <t>Никола Козлево</t>
  </si>
  <si>
    <t>Нови пазар</t>
  </si>
  <si>
    <t>Смядово</t>
  </si>
  <si>
    <t>Хитрино</t>
  </si>
  <si>
    <t>Шумен</t>
  </si>
  <si>
    <t>Болярово</t>
  </si>
  <si>
    <t>Елхово</t>
  </si>
  <si>
    <t>Стралджа</t>
  </si>
  <si>
    <t>Тунджа</t>
  </si>
  <si>
    <t>Ямбол</t>
  </si>
  <si>
    <t>Разпределени към администратори от чужбина средства по международни програми и договори (-)</t>
  </si>
  <si>
    <t>Платени данъци, такси и административни санкции</t>
  </si>
  <si>
    <t>платени държавни данъци, такси, наказателни лихви и административни санкции</t>
  </si>
  <si>
    <t>платени общински данъци, такси, наказателни лихви и административни санкции</t>
  </si>
  <si>
    <t>платени данъци, такси, наказателни лихви и административни санкции в чужбина</t>
  </si>
  <si>
    <t>Предоставени текущи и капиталови трансфери за чужбина</t>
  </si>
  <si>
    <r>
      <t>текущи</t>
    </r>
    <r>
      <rPr>
        <sz val="12"/>
        <rFont val="Times New Roman CYR"/>
        <family val="1"/>
        <charset val="204"/>
      </rPr>
      <t xml:space="preserve"> трансфери за чужбина</t>
    </r>
  </si>
  <si>
    <r>
      <t>капиталови</t>
    </r>
    <r>
      <rPr>
        <sz val="12"/>
        <rFont val="Times New Roman CYR"/>
        <family val="1"/>
        <charset val="204"/>
      </rPr>
      <t xml:space="preserve"> трансфери за чужбина</t>
    </r>
  </si>
  <si>
    <t>А) ТРАНСФЕРИ</t>
  </si>
  <si>
    <t>Трансфери между бюджета на бюджетната организация и ЦБ (нето)</t>
  </si>
  <si>
    <t>Касови операции, депозити, покупко-продажба на валута и сетълмент операции</t>
  </si>
  <si>
    <t>ЗАБЕЛЕЖКА:</t>
  </si>
  <si>
    <t>до</t>
  </si>
  <si>
    <t>866 Общински пазари и тържища</t>
  </si>
  <si>
    <t>867 Реклама и маркетинг</t>
  </si>
  <si>
    <t>868 Информационно-изчислителни центрове</t>
  </si>
  <si>
    <t>869 Издателска дейност и печатни бази</t>
  </si>
  <si>
    <t>871 Помощни стопанства, столове и други спомагателни дейности</t>
  </si>
  <si>
    <t xml:space="preserve">II. РАЗХОДИ </t>
  </si>
  <si>
    <t>§§</t>
  </si>
  <si>
    <t>Комисия за разкриване на документите и за обявяване на принадлежност на български граждани към Държавна сигурност и разузнавателните служби на Българската народна армия</t>
  </si>
  <si>
    <t>Комисия за защита от дискриминация</t>
  </si>
  <si>
    <t>Комисия за защита на личните данни</t>
  </si>
  <si>
    <t>Национална служба за охрана</t>
  </si>
  <si>
    <t>Омбудсман</t>
  </si>
  <si>
    <t>Национален статистически институт</t>
  </si>
  <si>
    <t>Комисия за защита на конкуренцията</t>
  </si>
  <si>
    <t>Комисия за регулиране на съобщенията</t>
  </si>
  <si>
    <t>Съвет за електронни медии</t>
  </si>
  <si>
    <t>Агенция за ядрено регулиране</t>
  </si>
  <si>
    <t>Комисия за финансов надзор</t>
  </si>
  <si>
    <t>Държавна комисия по сигурността на информацията</t>
  </si>
  <si>
    <t>Държавна агенция "Държавен резерв и военновременни запаси"</t>
  </si>
  <si>
    <t>Българска национална телевизия</t>
  </si>
  <si>
    <t>Българско национално радио</t>
  </si>
  <si>
    <t>Българска телеграфна агенция</t>
  </si>
  <si>
    <t>Централна избирателна комисия</t>
  </si>
  <si>
    <t>Комисия за публичен надзор над регистрираните одитори</t>
  </si>
  <si>
    <t>Държавен фонд "Земеделие"</t>
  </si>
  <si>
    <t>Национално бюро за контрол на специалните разузнавателни средства</t>
  </si>
  <si>
    <t>Държавна агенция „Технически операции”</t>
  </si>
  <si>
    <t>Централен бюджет</t>
  </si>
  <si>
    <r>
      <t xml:space="preserve">    А.2.1)</t>
    </r>
    <r>
      <rPr>
        <b/>
        <sz val="12"/>
        <color indexed="62"/>
        <rFont val="Times New Roman CYR"/>
      </rPr>
      <t xml:space="preserve"> </t>
    </r>
    <r>
      <rPr>
        <b/>
        <sz val="12"/>
        <rFont val="Times New Roman CYR"/>
        <family val="1"/>
      </rPr>
      <t>кодове на държавните висши училища и Българската академия на науките</t>
    </r>
  </si>
  <si>
    <r>
      <t xml:space="preserve">        А.2.1а)</t>
    </r>
    <r>
      <rPr>
        <b/>
        <sz val="12"/>
        <color indexed="62"/>
        <rFont val="Times New Roman CYR"/>
      </rPr>
      <t xml:space="preserve"> </t>
    </r>
    <r>
      <rPr>
        <b/>
        <sz val="12"/>
        <rFont val="Times New Roman CYR"/>
        <family val="1"/>
      </rPr>
      <t>кодове на ДВУ и БАН, финансирани от</t>
    </r>
    <r>
      <rPr>
        <b/>
        <i/>
        <sz val="12"/>
        <rFont val="Times New Roman Bold"/>
      </rPr>
      <t xml:space="preserve"> </t>
    </r>
    <r>
      <rPr>
        <b/>
        <i/>
        <sz val="12"/>
        <color indexed="18"/>
        <rFont val="Times New Roman Bold"/>
      </rPr>
      <t>Министерството на образованието и науката</t>
    </r>
  </si>
  <si>
    <r>
      <t xml:space="preserve">Софийски университет </t>
    </r>
    <r>
      <rPr>
        <b/>
        <i/>
        <sz val="12"/>
        <color indexed="18"/>
        <rFont val="Times New Roman Bold"/>
      </rPr>
      <t>"Климент Охридски" - София</t>
    </r>
  </si>
  <si>
    <r>
      <t xml:space="preserve">Пловдивски университет </t>
    </r>
    <r>
      <rPr>
        <b/>
        <i/>
        <sz val="12"/>
        <color indexed="18"/>
        <rFont val="Times New Roman Bold"/>
      </rPr>
      <t>"Паисий Хилендарски" - Пловдив</t>
    </r>
  </si>
  <si>
    <r>
      <t>Университет</t>
    </r>
    <r>
      <rPr>
        <b/>
        <i/>
        <sz val="12"/>
        <color indexed="18"/>
        <rFont val="Times New Roman Cyr"/>
        <family val="1"/>
      </rPr>
      <t xml:space="preserve"> </t>
    </r>
    <r>
      <rPr>
        <b/>
        <i/>
        <sz val="12"/>
        <color indexed="18"/>
        <rFont val="Times New Roman Bold"/>
      </rPr>
      <t>"Проф. д-р Асен Златаров"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Бургас</t>
    </r>
  </si>
  <si>
    <r>
      <t xml:space="preserve">Великотърновки университет </t>
    </r>
    <r>
      <rPr>
        <b/>
        <i/>
        <sz val="12"/>
        <color indexed="18"/>
        <rFont val="Times New Roman Bold"/>
      </rPr>
      <t>"Св. св . Кирил и Методий" - В. Търново</t>
    </r>
  </si>
  <si>
    <t xml:space="preserve"> </t>
  </si>
  <si>
    <t xml:space="preserve">за периода от </t>
  </si>
  <si>
    <t>код :</t>
  </si>
  <si>
    <t>(по ЕБК)</t>
  </si>
  <si>
    <t>(в лева)</t>
  </si>
  <si>
    <t>I. ПРИХОДИ</t>
  </si>
  <si>
    <t>Уточнен план</t>
  </si>
  <si>
    <t>Отчет</t>
  </si>
  <si>
    <t>под-§§</t>
  </si>
  <si>
    <t xml:space="preserve"> 0 1 ¦</t>
  </si>
  <si>
    <t>Данък върху доходите на физически лица:</t>
  </si>
  <si>
    <t>Корпоративен данък:</t>
  </si>
  <si>
    <t>Данъци върху дивидентите, ликвидационните дялове и доходите на местни и чуждестранни лица:</t>
  </si>
  <si>
    <t>Здравно-осигурителни вноски</t>
  </si>
  <si>
    <t>Данък върху добавената стойност</t>
  </si>
  <si>
    <t xml:space="preserve">Акцизи </t>
  </si>
  <si>
    <t>Данък върху застрахователните премии</t>
  </si>
  <si>
    <t>Други данъци по Закона за корпоративното подоходно облагане:</t>
  </si>
  <si>
    <t>Такси върху производството на захар и изоглюкоза</t>
  </si>
  <si>
    <t>Мита и митнически такси:</t>
  </si>
  <si>
    <t>Други данъци</t>
  </si>
  <si>
    <t>Приходи и доходи от собственост</t>
  </si>
  <si>
    <t>Държавни такси</t>
  </si>
  <si>
    <t>334 Повишаване на квалификацията</t>
  </si>
  <si>
    <t>336 Столове</t>
  </si>
  <si>
    <t>341 Академии, университети и висши училища</t>
  </si>
  <si>
    <t>Глоби, санкции и наказателни лихви</t>
  </si>
  <si>
    <t>Други неданъчни приходи</t>
  </si>
  <si>
    <t xml:space="preserve">Внесени ДДС и други данъци върху продажбите </t>
  </si>
  <si>
    <t>Постъпления от продажба на нефинансови активи (без 40-71)</t>
  </si>
  <si>
    <t>514 Помощи за диагностика и лечение на социално слаби лица</t>
  </si>
  <si>
    <t>515 Помощи по Закона за закрила на детето</t>
  </si>
  <si>
    <t>517 Помощи по Закона за военноинвалидите и военнопострадалите</t>
  </si>
  <si>
    <t>518 Социални помощи и обезщетения по международни програми, помощи и дарения</t>
  </si>
  <si>
    <t>519 Други помощи и обезщетения</t>
  </si>
  <si>
    <t>521 Служби по социалното осигуряване (ДОО и др.)</t>
  </si>
  <si>
    <t>522 Дирекции за социално подпомагане</t>
  </si>
  <si>
    <t>524 Домашен социален патронаж</t>
  </si>
  <si>
    <t>525 Клубове на пенсионера, инвалида и др.</t>
  </si>
  <si>
    <t>526 Центрове за обществена подкрепа</t>
  </si>
  <si>
    <t>527 Звена "Майка и бебе"</t>
  </si>
  <si>
    <t>528 Център за работа с деца на улицата</t>
  </si>
  <si>
    <t>529 Кризисен център</t>
  </si>
  <si>
    <t>530 Център за настаняване от семеен тип</t>
  </si>
  <si>
    <t>531 Дейности за предотвратяване на трудови злополуки и професионални болести</t>
  </si>
  <si>
    <t>532 Програми за временна заетост</t>
  </si>
  <si>
    <t>533 Други програми и дейности за осигуряване на заетост</t>
  </si>
  <si>
    <t>534 Наблюдавани жилища</t>
  </si>
  <si>
    <t>535 Преходни жилища</t>
  </si>
  <si>
    <t>538 Програми за закрила на детето</t>
  </si>
  <si>
    <t>540 Домове за стари хора</t>
  </si>
  <si>
    <t>546 Домове за деца</t>
  </si>
  <si>
    <t>547 Център за временно настаняване</t>
  </si>
  <si>
    <t>548 Дневни центрове за стари хора</t>
  </si>
  <si>
    <t>550 Центрове за социална рехабилитация и интеграция</t>
  </si>
  <si>
    <t>551 Дневни центрове за лица с увреждания</t>
  </si>
  <si>
    <t>553 Приюти</t>
  </si>
  <si>
    <t>554 Защитени жилища</t>
  </si>
  <si>
    <t>556 Приложни научни изследвания в областта на социалното осигуряване и подпомагане</t>
  </si>
  <si>
    <t>588 Международни програми и споразумения, дарения и помощи от чужбина</t>
  </si>
  <si>
    <t>589 Други служби и дейности по социалното осигуряване, подпомагане и заетостта</t>
  </si>
  <si>
    <t>601 Управление, контрол и регулиране на дейностите по жил. строителство и териториално развитие</t>
  </si>
  <si>
    <t>602 Служби по кадастър, геодезия и регистрация на недвижимата собственост</t>
  </si>
  <si>
    <t>603 Водоснабдяване и канализация</t>
  </si>
  <si>
    <t>604 Осветление на улици и площади</t>
  </si>
  <si>
    <t>606 Изграждане, ремонт и поддържане на уличната мрежа</t>
  </si>
  <si>
    <t>618 Международни програми и споразумения, дарения и помощи от чужбина</t>
  </si>
  <si>
    <t>619 Други дейности по жилищното строителство, благоустройството и регионалното развитие</t>
  </si>
  <si>
    <t>621 Управление, контрол и регулиране на дейностите по опазване на околната среда</t>
  </si>
  <si>
    <t>622 Озеленяване</t>
  </si>
  <si>
    <t>623 Чистота</t>
  </si>
  <si>
    <t>624 Геозащита</t>
  </si>
  <si>
    <t>625 Приложни и научни изследвания  в областта на опазване на околната среда</t>
  </si>
  <si>
    <r>
      <t xml:space="preserve">изплатени суми от </t>
    </r>
    <r>
      <rPr>
        <b/>
        <i/>
        <sz val="12"/>
        <rFont val="Times New Roman CYR"/>
        <family val="1"/>
        <charset val="204"/>
      </rPr>
      <t>СБКО за облекло и други</t>
    </r>
    <r>
      <rPr>
        <sz val="12"/>
        <rFont val="Times New Roman CYR"/>
        <family val="1"/>
        <charset val="204"/>
      </rPr>
      <t xml:space="preserve"> на персонала, с характер на възнаграждение</t>
    </r>
  </si>
  <si>
    <r>
      <t>обезщетения</t>
    </r>
    <r>
      <rPr>
        <sz val="12"/>
        <rFont val="Times New Roman CYR"/>
        <family val="1"/>
        <charset val="204"/>
      </rPr>
      <t xml:space="preserve"> за персонала, с характер на възнаграждение</t>
    </r>
  </si>
  <si>
    <r>
      <t>други</t>
    </r>
    <r>
      <rPr>
        <sz val="12"/>
        <rFont val="Times New Roman CYR"/>
        <family val="1"/>
        <charset val="204"/>
      </rPr>
      <t>плащания и възнаграждения</t>
    </r>
  </si>
  <si>
    <t>Задължителни осигурителни вноски от работодатели</t>
  </si>
  <si>
    <r>
      <t xml:space="preserve">осигурителни вноски от работодатели за </t>
    </r>
    <r>
      <rPr>
        <b/>
        <i/>
        <sz val="12"/>
        <rFont val="Times New Roman Cyr"/>
        <family val="1"/>
      </rPr>
      <t>Държавното обществено осигуряване (ДОО)</t>
    </r>
  </si>
  <si>
    <r>
      <t xml:space="preserve">осигурителни вноски от работодатели за </t>
    </r>
    <r>
      <rPr>
        <b/>
        <i/>
        <sz val="12"/>
        <rFont val="Times New Roman Cyr"/>
        <family val="1"/>
      </rPr>
      <t>Учителския пенсионен фонд (УПФ)</t>
    </r>
  </si>
  <si>
    <r>
      <t>здравно-осигурителни вноски</t>
    </r>
    <r>
      <rPr>
        <sz val="12"/>
        <rFont val="Times New Roman Cyr"/>
        <family val="1"/>
      </rPr>
      <t xml:space="preserve"> от работодатели</t>
    </r>
  </si>
  <si>
    <r>
      <t xml:space="preserve">вноски за </t>
    </r>
    <r>
      <rPr>
        <b/>
        <i/>
        <sz val="12"/>
        <rFont val="Times New Roman Cyr"/>
        <family val="1"/>
      </rPr>
      <t>допълнително задължително осигуряване от работодатели</t>
    </r>
  </si>
  <si>
    <r>
      <t xml:space="preserve">задължителни вноски </t>
    </r>
    <r>
      <rPr>
        <b/>
        <i/>
        <sz val="12"/>
        <rFont val="Times New Roman Cyr"/>
        <family val="1"/>
      </rPr>
      <t xml:space="preserve">за чуждестранни пенсионни фондове и  схеми </t>
    </r>
    <r>
      <rPr>
        <sz val="12"/>
        <rFont val="Times New Roman Cyr"/>
        <family val="1"/>
      </rPr>
      <t>за сметка на осигурителя</t>
    </r>
  </si>
  <si>
    <t xml:space="preserve">Вноски за доброволно осигуряване  </t>
  </si>
  <si>
    <t>Издръжка</t>
  </si>
  <si>
    <t>Храна</t>
  </si>
  <si>
    <t>Медикаменти</t>
  </si>
  <si>
    <t>Постелен инвентар и облекло</t>
  </si>
  <si>
    <t>Учебни и научно-изследователски разходи и книги за библиотеките</t>
  </si>
  <si>
    <t>материали</t>
  </si>
  <si>
    <t>вода, горива и енергия</t>
  </si>
  <si>
    <r>
      <t xml:space="preserve">разходи за </t>
    </r>
    <r>
      <rPr>
        <b/>
        <i/>
        <sz val="12"/>
        <rFont val="Times New Roman CYR"/>
        <family val="1"/>
        <charset val="204"/>
      </rPr>
      <t>външни услуги</t>
    </r>
  </si>
  <si>
    <t>Текущ ремонт</t>
  </si>
  <si>
    <r>
      <t xml:space="preserve">командировки </t>
    </r>
    <r>
      <rPr>
        <b/>
        <i/>
        <sz val="12"/>
        <rFont val="Times New Roman CYR"/>
        <family val="1"/>
        <charset val="204"/>
      </rPr>
      <t>в страната</t>
    </r>
  </si>
  <si>
    <r>
      <t xml:space="preserve">краткосрочни командировки </t>
    </r>
    <r>
      <rPr>
        <b/>
        <i/>
        <sz val="12"/>
        <rFont val="Times New Roman CYR"/>
        <family val="1"/>
        <charset val="204"/>
      </rPr>
      <t>в чужбина</t>
    </r>
  </si>
  <si>
    <r>
      <t xml:space="preserve">разходи за </t>
    </r>
    <r>
      <rPr>
        <b/>
        <i/>
        <sz val="12"/>
        <rFont val="Times New Roman CYR"/>
        <family val="1"/>
        <charset val="204"/>
      </rPr>
      <t>застраховки</t>
    </r>
  </si>
  <si>
    <r>
      <t>други</t>
    </r>
    <r>
      <rPr>
        <sz val="12"/>
        <rFont val="Times New Roman CYR"/>
        <family val="1"/>
        <charset val="204"/>
      </rPr>
      <t xml:space="preserve"> финансови услуги</t>
    </r>
  </si>
  <si>
    <t>други разходи, некласифицирани в другите параграфи и подпараграфи</t>
  </si>
  <si>
    <r>
      <t xml:space="preserve">лихви </t>
    </r>
    <r>
      <rPr>
        <sz val="12"/>
        <rFont val="Times New Roman CYR"/>
        <family val="1"/>
        <charset val="204"/>
      </rPr>
      <t>по държавни (общински) ценни книжа</t>
    </r>
  </si>
  <si>
    <r>
      <t>отстъпки</t>
    </r>
    <r>
      <rPr>
        <sz val="12"/>
        <rFont val="Times New Roman CYR"/>
        <family val="1"/>
        <charset val="204"/>
      </rPr>
      <t xml:space="preserve"> по държавни (общински) ценни книжа</t>
    </r>
  </si>
  <si>
    <r>
      <t>лихви</t>
    </r>
    <r>
      <rPr>
        <sz val="12"/>
        <rFont val="Times New Roman CYR"/>
        <family val="1"/>
        <charset val="204"/>
      </rPr>
      <t xml:space="preserve"> по държавни ценни книжа, емитирани </t>
    </r>
    <r>
      <rPr>
        <b/>
        <i/>
        <sz val="12"/>
        <rFont val="Times New Roman CYR"/>
        <family val="1"/>
        <charset val="204"/>
      </rPr>
      <t>за структурната реформа</t>
    </r>
    <r>
      <rPr>
        <sz val="12"/>
        <rFont val="Times New Roman CYR"/>
        <family val="1"/>
        <charset val="204"/>
      </rPr>
      <t xml:space="preserve"> </t>
    </r>
  </si>
  <si>
    <r>
      <t>премии над номинала</t>
    </r>
    <r>
      <rPr>
        <sz val="12"/>
        <rFont val="Times New Roman CYR"/>
        <charset val="204"/>
      </rPr>
      <t xml:space="preserve"> от емисии на държавни (общински) ценни книжа (-)</t>
    </r>
  </si>
  <si>
    <t>Разходи за лихви по заеми от страната</t>
  </si>
  <si>
    <r>
      <t xml:space="preserve">Разходи за лихви по </t>
    </r>
    <r>
      <rPr>
        <b/>
        <i/>
        <sz val="12"/>
        <rFont val="Times New Roman CYR"/>
        <family val="1"/>
        <charset val="204"/>
      </rPr>
      <t>други заеми от страната</t>
    </r>
  </si>
  <si>
    <t>Разходи за лихви по заеми от други държави</t>
  </si>
  <si>
    <t>Разходи за лихви по заеми от международни организации и институции</t>
  </si>
  <si>
    <t>Разходи за лихви по заеми от банки и други финансови институции от чужбина</t>
  </si>
  <si>
    <t>Други разходи за лихви</t>
  </si>
  <si>
    <r>
      <t>Платени лихви</t>
    </r>
    <r>
      <rPr>
        <sz val="12"/>
        <rFont val="Times New Roman CYR"/>
        <family val="1"/>
        <charset val="204"/>
      </rPr>
      <t xml:space="preserve"> по </t>
    </r>
    <r>
      <rPr>
        <b/>
        <i/>
        <sz val="12"/>
        <rFont val="Times New Roman CYR"/>
        <family val="1"/>
        <charset val="204"/>
      </rPr>
      <t>активирани гаранции</t>
    </r>
    <r>
      <rPr>
        <sz val="12"/>
        <rFont val="Times New Roman CYR"/>
        <family val="1"/>
        <charset val="204"/>
      </rPr>
      <t xml:space="preserve"> по заеми от </t>
    </r>
    <r>
      <rPr>
        <b/>
        <i/>
        <sz val="12"/>
        <rFont val="Times New Roman CYR"/>
        <family val="1"/>
        <charset val="204"/>
      </rPr>
      <t>международни организации и институции</t>
    </r>
  </si>
  <si>
    <r>
      <t>Платени лихви</t>
    </r>
    <r>
      <rPr>
        <sz val="12"/>
        <rFont val="Times New Roman CYR"/>
        <family val="1"/>
        <charset val="204"/>
      </rPr>
      <t xml:space="preserve"> по </t>
    </r>
    <r>
      <rPr>
        <b/>
        <i/>
        <sz val="12"/>
        <rFont val="Times New Roman CYR"/>
        <family val="1"/>
        <charset val="204"/>
      </rPr>
      <t>активирани гаранции</t>
    </r>
    <r>
      <rPr>
        <sz val="12"/>
        <rFont val="Times New Roman CYR"/>
        <family val="1"/>
        <charset val="204"/>
      </rPr>
      <t xml:space="preserve"> по заеми от </t>
    </r>
    <r>
      <rPr>
        <b/>
        <i/>
        <sz val="12"/>
        <rFont val="Times New Roman CYR"/>
        <family val="1"/>
        <charset val="204"/>
      </rPr>
      <t>банки и финансови институции от чужбина</t>
    </r>
  </si>
  <si>
    <r>
      <t>Възстановени суми по платени лихви</t>
    </r>
    <r>
      <rPr>
        <sz val="12"/>
        <rFont val="Times New Roman CYR"/>
        <family val="1"/>
        <charset val="204"/>
      </rPr>
      <t xml:space="preserve"> по </t>
    </r>
    <r>
      <rPr>
        <b/>
        <i/>
        <sz val="12"/>
        <rFont val="Times New Roman CYR"/>
        <family val="1"/>
        <charset val="204"/>
      </rPr>
      <t xml:space="preserve">активирани гаранции </t>
    </r>
    <r>
      <rPr>
        <i/>
        <sz val="12"/>
        <rFont val="Times New Roman Cyr"/>
        <family val="1"/>
        <charset val="204"/>
      </rPr>
      <t>(-)</t>
    </r>
  </si>
  <si>
    <r>
      <t>Други</t>
    </r>
    <r>
      <rPr>
        <sz val="12"/>
        <rFont val="Times New Roman CYR"/>
        <family val="1"/>
        <charset val="204"/>
      </rPr>
      <t xml:space="preserve"> разходи за лихви към  </t>
    </r>
    <r>
      <rPr>
        <b/>
        <i/>
        <sz val="12"/>
        <rFont val="Times New Roman CYR"/>
        <family val="1"/>
        <charset val="204"/>
      </rPr>
      <t>местни лица</t>
    </r>
  </si>
  <si>
    <r>
      <t>Други</t>
    </r>
    <r>
      <rPr>
        <sz val="12"/>
        <rFont val="Times New Roman CYR"/>
        <family val="1"/>
        <charset val="204"/>
      </rPr>
      <t xml:space="preserve"> разходи за лихви към </t>
    </r>
    <r>
      <rPr>
        <b/>
        <i/>
        <sz val="12"/>
        <rFont val="Times New Roman CYR"/>
        <family val="1"/>
        <charset val="204"/>
      </rPr>
      <t>чуждестранни лица</t>
    </r>
  </si>
  <si>
    <t>Вноска в бюджета на Европейския съюз</t>
  </si>
  <si>
    <t>ресурс на база брутен национален доход</t>
  </si>
  <si>
    <t>традиционни собствени ресурси - мита</t>
  </si>
  <si>
    <t>Здравно-осигурителни плащания</t>
  </si>
  <si>
    <t>Стипендии</t>
  </si>
  <si>
    <t>Пенсии</t>
  </si>
  <si>
    <t>Текущи трансфери, обезщетения и помощи за домакинствата</t>
  </si>
  <si>
    <r>
      <t xml:space="preserve">обезщетения и помощи по </t>
    </r>
    <r>
      <rPr>
        <b/>
        <i/>
        <sz val="12"/>
        <rFont val="Times New Roman CYR"/>
        <charset val="204"/>
      </rPr>
      <t>социалното осигуряване</t>
    </r>
  </si>
  <si>
    <r>
      <t xml:space="preserve">обезщетения и помощи по </t>
    </r>
    <r>
      <rPr>
        <b/>
        <i/>
        <sz val="12"/>
        <rFont val="Times New Roman CYR"/>
        <charset val="204"/>
      </rPr>
      <t>социалното подпомагане</t>
    </r>
  </si>
  <si>
    <r>
      <t xml:space="preserve">обезщетения и помощи по </t>
    </r>
    <r>
      <rPr>
        <b/>
        <i/>
        <sz val="12"/>
        <rFont val="Times New Roman CYR"/>
        <charset val="204"/>
      </rPr>
      <t>решение на общинския съвет</t>
    </r>
  </si>
  <si>
    <r>
      <t>текущи трансфери за домакинства от средства на</t>
    </r>
    <r>
      <rPr>
        <b/>
        <i/>
        <sz val="12"/>
        <rFont val="Times New Roman CYR"/>
        <charset val="204"/>
      </rPr>
      <t xml:space="preserve"> Европейския съюз</t>
    </r>
  </si>
  <si>
    <r>
      <t xml:space="preserve">текущи трансфери за домакинства по други </t>
    </r>
    <r>
      <rPr>
        <b/>
        <i/>
        <sz val="12"/>
        <rFont val="Times New Roman CYR"/>
        <charset val="204"/>
      </rPr>
      <t>международни програми и споразумения</t>
    </r>
  </si>
  <si>
    <r>
      <t>други</t>
    </r>
    <r>
      <rPr>
        <sz val="12"/>
        <rFont val="Times New Roman CYR"/>
        <family val="1"/>
        <charset val="204"/>
      </rPr>
      <t xml:space="preserve"> текущи трансфери за домакинствата</t>
    </r>
  </si>
  <si>
    <t>за текуща дейност</t>
  </si>
  <si>
    <r>
      <t>други</t>
    </r>
    <r>
      <rPr>
        <sz val="12"/>
        <rFont val="Times New Roman CYR"/>
        <family val="1"/>
        <charset val="204"/>
      </rPr>
      <t xml:space="preserve"> субсидии и плащания</t>
    </r>
  </si>
  <si>
    <t>Разходи за членски внос и участие в нетърговски организации и дейности</t>
  </si>
  <si>
    <t>Основен ремонт на дълготрайни материални активи</t>
  </si>
  <si>
    <t>Придобиване на дълготрайни материални активи</t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</si>
  <si>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компютри и хардуер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</si>
  <si>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сгради</t>
    </r>
  </si>
  <si>
    <t>Трансфери между ЦБ и сметки за средствата от ЕС (нето)</t>
  </si>
  <si>
    <t>Трансфери между бюджети (нето)</t>
  </si>
  <si>
    <t>Трансфери между бюджети и сметки за средствата от ЕС (нето)</t>
  </si>
  <si>
    <t>Трансфери между сметки за средствата от ЕС (нето)</t>
  </si>
  <si>
    <t>Трансфери от/за държавни предприятия и други лица, включени в консолидираната фискална програма</t>
  </si>
  <si>
    <t>Трансфери за поети осигурителни вноски и данъци</t>
  </si>
  <si>
    <t>Временни безлихвени заеми между бюджети и сметки за средствата от ЕС (нето)</t>
  </si>
  <si>
    <t>Временни безлихвени заеми между сметки за средствата от ЕС (нето)</t>
  </si>
  <si>
    <t>Придобиване на земя</t>
  </si>
  <si>
    <t>Капиталови трансфери</t>
  </si>
  <si>
    <r>
      <t xml:space="preserve">капиталови трансфери за </t>
    </r>
    <r>
      <rPr>
        <b/>
        <i/>
        <sz val="12"/>
        <rFont val="Times New Roman CYR"/>
        <family val="1"/>
        <charset val="204"/>
      </rPr>
      <t>нефинансови предприятия</t>
    </r>
  </si>
  <si>
    <r>
      <t xml:space="preserve">капиталови трансфери за </t>
    </r>
    <r>
      <rPr>
        <b/>
        <i/>
        <sz val="12"/>
        <rFont val="Times New Roman CYR"/>
        <family val="1"/>
        <charset val="204"/>
      </rPr>
      <t>финансови институции</t>
    </r>
  </si>
  <si>
    <r>
      <t xml:space="preserve">капиталови трансфери за </t>
    </r>
    <r>
      <rPr>
        <b/>
        <i/>
        <sz val="12"/>
        <rFont val="Times New Roman CYR"/>
        <family val="1"/>
        <charset val="204"/>
      </rPr>
      <t>организации с нестопанска цел</t>
    </r>
  </si>
  <si>
    <r>
      <t xml:space="preserve">капиталови трансфери за </t>
    </r>
    <r>
      <rPr>
        <b/>
        <i/>
        <sz val="12"/>
        <rFont val="Times New Roman CYR"/>
        <family val="1"/>
        <charset val="204"/>
      </rPr>
      <t>домакинствата</t>
    </r>
  </si>
  <si>
    <t>Прираст на държавния резерв и изкупуване на земеделска продукция (включва и 40-71)</t>
  </si>
  <si>
    <r>
      <t xml:space="preserve">плащания за попълване на </t>
    </r>
    <r>
      <rPr>
        <b/>
        <i/>
        <sz val="12"/>
        <rFont val="Times New Roman CYR"/>
        <family val="1"/>
        <charset val="204"/>
      </rPr>
      <t>държавния резерв</t>
    </r>
  </si>
  <si>
    <r>
      <t xml:space="preserve">плащания за изкупуване на </t>
    </r>
    <r>
      <rPr>
        <b/>
        <i/>
        <sz val="12"/>
        <rFont val="Times New Roman CYR"/>
        <family val="1"/>
        <charset val="204"/>
      </rPr>
      <t>земеделска продукция</t>
    </r>
  </si>
  <si>
    <r>
      <t xml:space="preserve">постъпления от продажба на държавния резерв </t>
    </r>
    <r>
      <rPr>
        <i/>
        <sz val="12"/>
        <color indexed="10"/>
        <rFont val="Times New Roman CYR"/>
        <charset val="204"/>
      </rPr>
      <t>(-)</t>
    </r>
  </si>
  <si>
    <t>Резерв за непредвидени и неотложни разходи</t>
  </si>
  <si>
    <t>II. ОБЩО РАЗХОДИ РЕКАПИТУЛАЦИЯ</t>
  </si>
  <si>
    <t>МЯРКА</t>
  </si>
  <si>
    <t>Код 9 8</t>
  </si>
  <si>
    <t xml:space="preserve">  О б щ и   н а т у р а л н и   п о к а з а т е л и</t>
  </si>
  <si>
    <t xml:space="preserve">    П л а н</t>
  </si>
  <si>
    <t xml:space="preserve">    О т ч е т </t>
  </si>
  <si>
    <t xml:space="preserve"> 9 8 0 1</t>
  </si>
  <si>
    <t>Щ а т н и   б р о й к и</t>
  </si>
  <si>
    <t xml:space="preserve"> 9 8 1 1</t>
  </si>
  <si>
    <t>в т.ч.: по трудови правоотношения</t>
  </si>
  <si>
    <t xml:space="preserve"> 9 8 1 2</t>
  </si>
  <si>
    <t xml:space="preserve">           по служебни правоотношения</t>
  </si>
  <si>
    <t xml:space="preserve"> 9 8 0 2</t>
  </si>
  <si>
    <t>Средногодишни щатни бройки</t>
  </si>
  <si>
    <t xml:space="preserve"> 9 8 2 1</t>
  </si>
  <si>
    <t xml:space="preserve"> 9 8 2 2</t>
  </si>
  <si>
    <t xml:space="preserve">         по служебни правоотношения</t>
  </si>
  <si>
    <t xml:space="preserve"> 9 8 0 3</t>
  </si>
  <si>
    <t>Средна годишна брутна заплата</t>
  </si>
  <si>
    <t xml:space="preserve"> 9 8 3 1</t>
  </si>
  <si>
    <t xml:space="preserve"> в т.ч.:   по трудови правоотношения</t>
  </si>
  <si>
    <t xml:space="preserve"> 9 8 3 2</t>
  </si>
  <si>
    <t xml:space="preserve">            по служебни правоотношения</t>
  </si>
  <si>
    <t xml:space="preserve"> 9 8 0 4</t>
  </si>
  <si>
    <t>Брой на моторни превозни средства</t>
  </si>
  <si>
    <t>9 8 0 5</t>
  </si>
  <si>
    <t>- в т.ч. - леки автомобили</t>
  </si>
  <si>
    <t>9 8 0 6</t>
  </si>
  <si>
    <t xml:space="preserve">             - санитарни линейки</t>
  </si>
  <si>
    <t xml:space="preserve"> 9 8 0 7</t>
  </si>
  <si>
    <t>VI. ОПЕРАЦИИ С ФИНАНСОВИ АКТИВИ И ПАСИВИ - ПОЗИЦИИ</t>
  </si>
  <si>
    <t xml:space="preserve"> 0 6 ¦</t>
  </si>
  <si>
    <t>(5)</t>
  </si>
  <si>
    <t>Трансфери от/за сметки за чужди средства</t>
  </si>
  <si>
    <t>Общо</t>
  </si>
  <si>
    <t xml:space="preserve">валутни 
сметки </t>
  </si>
  <si>
    <t>step</t>
  </si>
  <si>
    <t>gotocell</t>
  </si>
  <si>
    <t>nextcell</t>
  </si>
  <si>
    <t>INF copyrf</t>
  </si>
  <si>
    <t>dejKN</t>
  </si>
  <si>
    <t>II.1. РАЗХОДИ ПО ДЕЙНОСТИ</t>
  </si>
  <si>
    <t>НАИМЕНОВАНИЯ НА ПАРАГРАФИТЕ И ПОДПАРАГРАФИТЕ</t>
  </si>
  <si>
    <t>(наименование на дейността)</t>
  </si>
  <si>
    <t xml:space="preserve">Вноски за доброволно осигуряване </t>
  </si>
  <si>
    <r>
      <t>лихви</t>
    </r>
    <r>
      <rPr>
        <sz val="12"/>
        <rFont val="Times New Roman CYR"/>
        <charset val="204"/>
      </rPr>
      <t xml:space="preserve"> и </t>
    </r>
    <r>
      <rPr>
        <b/>
        <i/>
        <sz val="12"/>
        <rFont val="Times New Roman CYR"/>
        <charset val="204"/>
      </rPr>
      <t>отстъпки</t>
    </r>
    <r>
      <rPr>
        <sz val="12"/>
        <rFont val="Times New Roman CYR"/>
        <charset val="204"/>
      </rPr>
      <t xml:space="preserve"> по </t>
    </r>
    <r>
      <rPr>
        <b/>
        <i/>
        <sz val="12"/>
        <rFont val="Times New Roman CYR"/>
        <charset val="204"/>
      </rPr>
      <t>целеви емисии</t>
    </r>
    <r>
      <rPr>
        <sz val="12"/>
        <rFont val="Times New Roman CYR"/>
        <charset val="204"/>
      </rPr>
      <t xml:space="preserve"> на държавни ценни книжа</t>
    </r>
  </si>
  <si>
    <t>ресурс на база данък върху добавената стойност</t>
  </si>
  <si>
    <r>
      <t xml:space="preserve">за осъществяване на </t>
    </r>
    <r>
      <rPr>
        <b/>
        <i/>
        <sz val="12"/>
        <rFont val="Times New Roman CYR"/>
        <charset val="204"/>
      </rPr>
      <t xml:space="preserve">болнична помощ </t>
    </r>
  </si>
  <si>
    <t>(3)</t>
  </si>
  <si>
    <t>(4)</t>
  </si>
  <si>
    <t>pub</t>
  </si>
  <si>
    <t>(параграфи от ЕБК)</t>
  </si>
  <si>
    <t>Имуществени данъци :</t>
  </si>
  <si>
    <t>(параграфи по ЕБК)</t>
  </si>
  <si>
    <t>00-98</t>
  </si>
  <si>
    <t>Трансфери на отчислени пoстъпления</t>
  </si>
  <si>
    <t>Временни безлихвени заеми между бюджетни сметки (нето)</t>
  </si>
  <si>
    <r>
      <t xml:space="preserve">Заеми от чужбина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b/>
        <sz val="12"/>
        <color indexed="12"/>
        <rFont val="Times New Roman"/>
        <family val="1"/>
        <charset val="204"/>
      </rPr>
      <t xml:space="preserve"> (+/-)</t>
    </r>
  </si>
  <si>
    <r>
      <t xml:space="preserve">Държавни (общински) ценни книжа емитирани на международните капиталови пазари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b/>
        <sz val="12"/>
        <color indexed="12"/>
        <rFont val="Times New Roman"/>
        <family val="1"/>
        <charset val="204"/>
      </rPr>
      <t xml:space="preserve"> </t>
    </r>
    <r>
      <rPr>
        <sz val="12"/>
        <color indexed="12"/>
        <rFont val="Times New Roman"/>
        <family val="1"/>
        <charset val="204"/>
      </rPr>
      <t>(</t>
    </r>
    <r>
      <rPr>
        <b/>
        <sz val="12"/>
        <color indexed="12"/>
        <rFont val="Times New Roman"/>
        <family val="1"/>
        <charset val="204"/>
      </rPr>
      <t>+/-</t>
    </r>
    <r>
      <rPr>
        <sz val="12"/>
        <color indexed="12"/>
        <rFont val="Times New Roman"/>
        <family val="1"/>
        <charset val="204"/>
      </rPr>
      <t>)</t>
    </r>
  </si>
  <si>
    <r>
      <t xml:space="preserve">Заеми от банки и други лица в страната - </t>
    </r>
    <r>
      <rPr>
        <b/>
        <i/>
        <sz val="12"/>
        <color indexed="12"/>
        <rFont val="Times New Roman"/>
        <family val="1"/>
        <charset val="204"/>
      </rPr>
      <t xml:space="preserve">нето </t>
    </r>
    <r>
      <rPr>
        <sz val="12"/>
        <color indexed="12"/>
        <rFont val="Times New Roman"/>
        <family val="1"/>
        <charset val="204"/>
      </rPr>
      <t>(</t>
    </r>
    <r>
      <rPr>
        <b/>
        <i/>
        <sz val="12"/>
        <color indexed="12"/>
        <rFont val="Times New Roman"/>
        <family val="1"/>
        <charset val="204"/>
      </rPr>
      <t>+</t>
    </r>
    <r>
      <rPr>
        <b/>
        <sz val="12"/>
        <color indexed="12"/>
        <rFont val="Times New Roman"/>
        <family val="1"/>
        <charset val="204"/>
      </rPr>
      <t>/</t>
    </r>
    <r>
      <rPr>
        <i/>
        <sz val="12"/>
        <color indexed="12"/>
        <rFont val="Times New Roman"/>
        <family val="1"/>
        <charset val="204"/>
      </rPr>
      <t>-</t>
    </r>
    <r>
      <rPr>
        <sz val="12"/>
        <color indexed="12"/>
        <rFont val="Times New Roman"/>
        <family val="1"/>
        <charset val="204"/>
      </rPr>
      <t>)</t>
    </r>
  </si>
  <si>
    <r>
      <t xml:space="preserve">Операции с други ценни книжа и финансови активи за управление на ликвидността - </t>
    </r>
    <r>
      <rPr>
        <b/>
        <i/>
        <sz val="12"/>
        <color indexed="12"/>
        <rFont val="Times New Roman"/>
        <family val="1"/>
        <charset val="204"/>
      </rPr>
      <t xml:space="preserve">нето </t>
    </r>
    <r>
      <rPr>
        <sz val="12"/>
        <color indexed="12"/>
        <rFont val="Times New Roman"/>
        <family val="1"/>
        <charset val="204"/>
      </rPr>
      <t>(</t>
    </r>
    <r>
      <rPr>
        <b/>
        <i/>
        <sz val="12"/>
        <color indexed="12"/>
        <rFont val="Times New Roman"/>
        <family val="1"/>
        <charset val="204"/>
      </rPr>
      <t>+</t>
    </r>
    <r>
      <rPr>
        <sz val="12"/>
        <color indexed="12"/>
        <rFont val="Times New Roman"/>
        <family val="1"/>
        <charset val="204"/>
      </rPr>
      <t>/</t>
    </r>
    <r>
      <rPr>
        <b/>
        <i/>
        <sz val="12"/>
        <color indexed="12"/>
        <rFont val="Times New Roman"/>
        <family val="1"/>
        <charset val="204"/>
      </rPr>
      <t>-</t>
    </r>
    <r>
      <rPr>
        <sz val="12"/>
        <color indexed="12"/>
        <rFont val="Times New Roman"/>
        <family val="1"/>
        <charset val="204"/>
      </rPr>
      <t>)</t>
    </r>
  </si>
  <si>
    <r>
      <t xml:space="preserve">Друго финансиране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sz val="12"/>
        <color indexed="12"/>
        <rFont val="Times New Roman"/>
        <family val="1"/>
        <charset val="204"/>
      </rPr>
      <t>(</t>
    </r>
    <r>
      <rPr>
        <b/>
        <sz val="12"/>
        <color indexed="12"/>
        <rFont val="Times New Roman"/>
        <family val="1"/>
        <charset val="204"/>
      </rPr>
      <t>+/-</t>
    </r>
    <r>
      <rPr>
        <sz val="12"/>
        <color indexed="12"/>
        <rFont val="Times New Roman"/>
        <family val="1"/>
        <charset val="204"/>
      </rPr>
      <t>)</t>
    </r>
  </si>
  <si>
    <r>
      <t xml:space="preserve">Депозити и средства по сметки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b/>
        <sz val="12"/>
        <color indexed="12"/>
        <rFont val="Times New Roman"/>
        <family val="1"/>
        <charset val="204"/>
      </rPr>
      <t xml:space="preserve"> (+/-)    (този параграф се използва и за наличностите на ЦБ в БНБ)</t>
    </r>
  </si>
  <si>
    <r>
      <t xml:space="preserve">Депозити и сметки консолидирани в </t>
    </r>
    <r>
      <rPr>
        <b/>
        <i/>
        <sz val="12"/>
        <color indexed="12"/>
        <rFont val="Times New Roman"/>
        <family val="1"/>
        <charset val="204"/>
      </rPr>
      <t>системата на "Единната сметка"-нето</t>
    </r>
    <r>
      <rPr>
        <b/>
        <sz val="12"/>
        <color indexed="12"/>
        <rFont val="Times New Roman"/>
        <family val="1"/>
        <charset val="204"/>
      </rPr>
      <t xml:space="preserve"> (+/-)</t>
    </r>
  </si>
  <si>
    <t>РАЗПРЕДЕЛЕНИЕ НА РАЗХОДИТЕ ПО ФУНКЦИИ</t>
  </si>
  <si>
    <t>I.</t>
  </si>
  <si>
    <t>ОБЩИ ДЪРЖАВНИ СЛУЖБИ</t>
  </si>
  <si>
    <t>II.</t>
  </si>
  <si>
    <t>ОТБРАНА И СИГУРНОСТ</t>
  </si>
  <si>
    <t>III.</t>
  </si>
  <si>
    <t>ОБРАЗОВАНИЕ</t>
  </si>
  <si>
    <t>IV.</t>
  </si>
  <si>
    <t>ЗДРАВЕОПАЗВАНЕ</t>
  </si>
  <si>
    <t>V.</t>
  </si>
  <si>
    <t>СОЦИАЛНО ОСИГУРЯВАНЕ, ПОДПОМАГАНЕ И ГРИЖИ</t>
  </si>
  <si>
    <t>VI.</t>
  </si>
  <si>
    <t>ЖИЛИЩНО СТРОИТЕЛСТВО, БЛАГОУСТРОЙСТВО, КОМУНАЛНО СТОПАНСТВО И ОПАЗВАНЕ НА ОКОЛНАТА СРЕДА</t>
  </si>
  <si>
    <t>VII.</t>
  </si>
  <si>
    <t>ПОЧИВНО ДЕЛО, КУЛТУРА, РЕЛИГИОЗНИ ДЕЙНОСТИ</t>
  </si>
  <si>
    <t>VIII.</t>
  </si>
  <si>
    <t>ИКОНОМИЧЕСКИ ДЕЙНОСТИ И УСЛУГИ</t>
  </si>
  <si>
    <t>IX.</t>
  </si>
  <si>
    <t>РАЗХОДИ НЕКЛАСИФИЦИРАНИ В ДРУГИТЕ ДЕЙНОСТИ</t>
  </si>
  <si>
    <t>ОБЩО РАЗХОДИ ПО ФУНКЦИИ</t>
  </si>
  <si>
    <t xml:space="preserve">левови
сметки </t>
  </si>
  <si>
    <t xml:space="preserve">валутни
сметки </t>
  </si>
  <si>
    <t>g</t>
  </si>
  <si>
    <t>Разходи за лихви по емисии на държавни (общински) ценни книжа</t>
  </si>
  <si>
    <t>Национален фонд към Министерството на финансите</t>
  </si>
  <si>
    <t>Държавен фонд "Земеделие" - Разплащателна агенция</t>
  </si>
  <si>
    <t>Национален осигурителен институт - Държавно обществено осигуряване</t>
  </si>
  <si>
    <t>Национален осигурителен институт - Учителски пенсионен фонд</t>
  </si>
  <si>
    <t>Национален осигрителен инститт - фонд "Гарантирани вземания на работници и служители"</t>
  </si>
  <si>
    <t>Национална здравноосигурителна каса</t>
  </si>
  <si>
    <t>Банско</t>
  </si>
  <si>
    <t>Белица</t>
  </si>
  <si>
    <t>Благоевград</t>
  </si>
  <si>
    <t>Гоце Делчев</t>
  </si>
  <si>
    <t>Гърмен</t>
  </si>
  <si>
    <t>Кресна</t>
  </si>
  <si>
    <t>Петрич</t>
  </si>
  <si>
    <t>Разлог</t>
  </si>
  <si>
    <t>Сандански</t>
  </si>
  <si>
    <t>разходи за договорни санкции и неустойки, съдебни обезщетения и разноски</t>
  </si>
  <si>
    <t>Предоставени субсидии от държавния бюджет за БАН и държавните висши училища (нето)</t>
  </si>
  <si>
    <t>Суми по разчети за поети осигурителни вноски и данъци</t>
  </si>
  <si>
    <t>Черноочене</t>
  </si>
  <si>
    <t>Бобовдол</t>
  </si>
  <si>
    <t>Бобошево</t>
  </si>
  <si>
    <t>Дупница</t>
  </si>
  <si>
    <t>Кочериново</t>
  </si>
  <si>
    <t>Кюстендил</t>
  </si>
  <si>
    <t>Невестино</t>
  </si>
  <si>
    <t>Рила</t>
  </si>
  <si>
    <t>Сапарева баня</t>
  </si>
  <si>
    <t>Трекляно</t>
  </si>
  <si>
    <t>Априлци</t>
  </si>
  <si>
    <t>Летница</t>
  </si>
  <si>
    <t>Ловеч</t>
  </si>
  <si>
    <t>Луковит</t>
  </si>
  <si>
    <t>Тетевен</t>
  </si>
  <si>
    <t>Троян</t>
  </si>
  <si>
    <t>Угърчин</t>
  </si>
  <si>
    <t>Ябланица</t>
  </si>
  <si>
    <t>Берковица</t>
  </si>
  <si>
    <t>Бойчиновци</t>
  </si>
  <si>
    <t>Брусарци</t>
  </si>
  <si>
    <t>Вълчедръм</t>
  </si>
  <si>
    <t>Вършец</t>
  </si>
  <si>
    <t>Георги Дамяново</t>
  </si>
  <si>
    <t>Лом</t>
  </si>
  <si>
    <t>Медковец</t>
  </si>
  <si>
    <t>Монтана</t>
  </si>
  <si>
    <t>Чипровци</t>
  </si>
  <si>
    <t>Якимово</t>
  </si>
  <si>
    <t>Батак</t>
  </si>
  <si>
    <t>Белово</t>
  </si>
  <si>
    <t>Брацигово</t>
  </si>
  <si>
    <t>Велинград</t>
  </si>
  <si>
    <t>Лесичово</t>
  </si>
  <si>
    <t>Пазарджик</t>
  </si>
  <si>
    <t>Панагюрище</t>
  </si>
  <si>
    <t>Пещера</t>
  </si>
  <si>
    <t>Ракитово</t>
  </si>
  <si>
    <t>Септември</t>
  </si>
  <si>
    <t>Стрелча</t>
  </si>
  <si>
    <t>Брезник</t>
  </si>
  <si>
    <t>Земен</t>
  </si>
  <si>
    <t>Ковачевци</t>
  </si>
  <si>
    <t>Перник</t>
  </si>
  <si>
    <t>Радомир</t>
  </si>
  <si>
    <t>Трън</t>
  </si>
  <si>
    <t>Белене</t>
  </si>
  <si>
    <t>Гулянци</t>
  </si>
  <si>
    <t>Долна Митрополия</t>
  </si>
  <si>
    <t>Долни Дъбник</t>
  </si>
  <si>
    <t>Искър</t>
  </si>
  <si>
    <t>Левски</t>
  </si>
  <si>
    <t>Никопол</t>
  </si>
  <si>
    <t>Плевен</t>
  </si>
  <si>
    <t>Пордим</t>
  </si>
  <si>
    <t>Червен бряг</t>
  </si>
  <si>
    <t>Кнежа</t>
  </si>
  <si>
    <t>Асеновград</t>
  </si>
  <si>
    <t>Брезово</t>
  </si>
  <si>
    <t>Калояново</t>
  </si>
  <si>
    <t>Карлово</t>
  </si>
  <si>
    <t>Кричим</t>
  </si>
  <si>
    <t>Лъки</t>
  </si>
  <si>
    <t>Марица</t>
  </si>
  <si>
    <t>Перущица</t>
  </si>
  <si>
    <t>Пловдив</t>
  </si>
  <si>
    <t>Първомай</t>
  </si>
  <si>
    <t>Раковски</t>
  </si>
  <si>
    <t>Родопи</t>
  </si>
  <si>
    <t>Садово</t>
  </si>
  <si>
    <t>Стамболийски</t>
  </si>
  <si>
    <t>Съединение</t>
  </si>
  <si>
    <t>Хисаря</t>
  </si>
  <si>
    <t>Куклен</t>
  </si>
  <si>
    <t>Сопот</t>
  </si>
  <si>
    <t>Завет</t>
  </si>
  <si>
    <t>Исперих</t>
  </si>
  <si>
    <t>Кубрат</t>
  </si>
  <si>
    <t>Лозница</t>
  </si>
  <si>
    <t>Разград</t>
  </si>
  <si>
    <t>Самуил</t>
  </si>
  <si>
    <t>Цар Калоян</t>
  </si>
  <si>
    <t>Борово</t>
  </si>
  <si>
    <t>Ветово</t>
  </si>
  <si>
    <t>Две могили</t>
  </si>
  <si>
    <t>Иваново</t>
  </si>
  <si>
    <t>Русе</t>
  </si>
  <si>
    <t>Сливо поле</t>
  </si>
  <si>
    <t>Ценово</t>
  </si>
  <si>
    <t>Алфатар</t>
  </si>
  <si>
    <t>Главиница</t>
  </si>
  <si>
    <t>Дулово</t>
  </si>
  <si>
    <t>Кайнарджа</t>
  </si>
  <si>
    <t>Силистра</t>
  </si>
  <si>
    <t>Ситово</t>
  </si>
  <si>
    <t>Тутракан</t>
  </si>
  <si>
    <t>Котел</t>
  </si>
  <si>
    <t>Нова Загора</t>
  </si>
  <si>
    <t>Сливен</t>
  </si>
  <si>
    <t>Твърдица</t>
  </si>
  <si>
    <t>Баните</t>
  </si>
  <si>
    <t>Борино</t>
  </si>
  <si>
    <t>Девин</t>
  </si>
  <si>
    <t>Доспат</t>
  </si>
  <si>
    <t>Златоград</t>
  </si>
  <si>
    <t>Мадан</t>
  </si>
  <si>
    <t>Неделино</t>
  </si>
  <si>
    <t>Рудозем</t>
  </si>
  <si>
    <t>Смолян</t>
  </si>
  <si>
    <t>Чепеларе</t>
  </si>
  <si>
    <t>Район Банкя</t>
  </si>
  <si>
    <t>Район Витоша</t>
  </si>
  <si>
    <t xml:space="preserve">Район Възраждане </t>
  </si>
  <si>
    <t>Район Връбница</t>
  </si>
  <si>
    <t>Район Илинден</t>
  </si>
  <si>
    <t>Район Искър</t>
  </si>
  <si>
    <t>Район Изгрев</t>
  </si>
  <si>
    <t>Район Красна Поляна</t>
  </si>
  <si>
    <t>Район Красно село</t>
  </si>
  <si>
    <t>Район Кремиковци</t>
  </si>
  <si>
    <t>Район Лозенец</t>
  </si>
  <si>
    <t>Район Люлин</t>
  </si>
  <si>
    <t>Район Младост</t>
  </si>
  <si>
    <t>Район Надежда</t>
  </si>
  <si>
    <t>Район Нови Искър</t>
  </si>
  <si>
    <t>Район Оборище</t>
  </si>
  <si>
    <t>Район Овча Купел</t>
  </si>
  <si>
    <t>Район Панчарево</t>
  </si>
  <si>
    <t>Район Подуяне</t>
  </si>
  <si>
    <t>Район Сердика</t>
  </si>
  <si>
    <t>Район Слатина</t>
  </si>
  <si>
    <t>Район Средец</t>
  </si>
  <si>
    <t>Район Студентска</t>
  </si>
  <si>
    <t>Район Триадица</t>
  </si>
  <si>
    <t>Столична община</t>
  </si>
  <si>
    <t>Антон</t>
  </si>
  <si>
    <t>Божурище</t>
  </si>
  <si>
    <t>Ботевград</t>
  </si>
  <si>
    <t>IV. ОБЩО</t>
  </si>
  <si>
    <t>В) ВРЕМЕННИ БЕЗЛИХВЕНИ ЗАЕМИ МЕЖДУ ЦЕНТРАЛНИЯ БЮДЖЕТ,  БЮДЖЕТНИ СМЕТКИ  И  ИЗВЪНБЮДЖЕТНИ ФОНДОВЕ И СМЕТКИ</t>
  </si>
  <si>
    <t>Получени/предоставени временни безлихвени заеми от/за ЦБ (нето)</t>
  </si>
  <si>
    <t>= I.(раздел)-II.(раздел=рекапитулацията от всички дейности)+III.(раздел=рекапитулация от всички трансфери)</t>
  </si>
  <si>
    <t>Придобиване на дялове, акции и съучастия (нето)</t>
  </si>
  <si>
    <t>Предоставени кредити (нето)</t>
  </si>
  <si>
    <t>Плащания по активирани гаранции, поръчителства и преоформен държавен дълг (нето)</t>
  </si>
  <si>
    <t>Предоставени заеми към крайни бенефициенти по държавни инвестиционни заеми (нето)</t>
  </si>
  <si>
    <r>
      <t xml:space="preserve">Разходи за лихви по заеми от </t>
    </r>
    <r>
      <rPr>
        <b/>
        <i/>
        <sz val="12"/>
        <rFont val="Times New Roman CYR"/>
        <family val="1"/>
        <charset val="204"/>
      </rPr>
      <t>банки в страната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</si>
  <si>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програмни продукти и лицензи за програмни продукти</t>
    </r>
  </si>
  <si>
    <t>IV ТРАНСФЕРИ - РЕКАПИТУЛАЦИЯ</t>
  </si>
  <si>
    <t xml:space="preserve">Трансфери от ЦБ за други бюджети (нето) </t>
  </si>
  <si>
    <t>Събрани средства и извършени плащания за сметка на други бюджети, сметки и фондове - нето (+/-)</t>
  </si>
  <si>
    <r>
      <t xml:space="preserve">Покупко-продажба на държавни (общински) ценни книжа от бюджетни организации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b/>
        <sz val="12"/>
        <color indexed="12"/>
        <rFont val="Times New Roman"/>
        <family val="1"/>
        <charset val="204"/>
      </rPr>
      <t xml:space="preserve">  </t>
    </r>
    <r>
      <rPr>
        <sz val="12"/>
        <color indexed="12"/>
        <rFont val="Times New Roman"/>
        <family val="1"/>
        <charset val="204"/>
      </rPr>
      <t>(</t>
    </r>
    <r>
      <rPr>
        <b/>
        <sz val="12"/>
        <color indexed="12"/>
        <rFont val="Times New Roman"/>
        <family val="1"/>
        <charset val="204"/>
      </rPr>
      <t>+/-</t>
    </r>
    <r>
      <rPr>
        <sz val="12"/>
        <color indexed="12"/>
        <rFont val="Times New Roman"/>
        <family val="1"/>
        <charset val="204"/>
      </rPr>
      <t>)</t>
    </r>
  </si>
  <si>
    <t>Step:</t>
  </si>
  <si>
    <t>&lt;------          ДЕЙНОСТ    -  код  по  ЕБК</t>
  </si>
  <si>
    <t>Date</t>
  </si>
  <si>
    <t>Name:</t>
  </si>
  <si>
    <r>
      <t>А )</t>
    </r>
    <r>
      <rPr>
        <b/>
        <sz val="12"/>
        <color indexed="20"/>
        <rFont val="Times New Roman CYR"/>
      </rPr>
      <t xml:space="preserve"> </t>
    </r>
    <r>
      <rPr>
        <b/>
        <sz val="12"/>
        <color indexed="18"/>
        <rFont val="Times New Roman CYR"/>
      </rPr>
      <t>Кодове на бюджетни организации от подсектор "централно управление" (подсектор "ЦУ")</t>
    </r>
  </si>
  <si>
    <r>
      <t xml:space="preserve">    </t>
    </r>
    <r>
      <rPr>
        <b/>
        <i/>
        <sz val="14"/>
        <color indexed="20"/>
        <rFont val="Times New Roman CYR"/>
      </rPr>
      <t>А.1)</t>
    </r>
    <r>
      <rPr>
        <b/>
        <sz val="12"/>
        <color indexed="20"/>
        <rFont val="Times New Roman CYR"/>
      </rPr>
      <t xml:space="preserve"> </t>
    </r>
    <r>
      <rPr>
        <b/>
        <sz val="12"/>
        <color indexed="18"/>
        <rFont val="Times New Roman CYR"/>
      </rPr>
      <t>Кодове на централния бюджет и разпоредителите с бюджет по държавния бюджет</t>
    </r>
  </si>
  <si>
    <r>
      <t xml:space="preserve">    </t>
    </r>
    <r>
      <rPr>
        <b/>
        <i/>
        <sz val="14"/>
        <color indexed="20"/>
        <rFont val="Times New Roman CYR"/>
      </rPr>
      <t xml:space="preserve"> А.2)</t>
    </r>
    <r>
      <rPr>
        <b/>
        <sz val="12"/>
        <color indexed="12"/>
        <rFont val="Times New Roman CYR"/>
        <family val="1"/>
        <charset val="204"/>
      </rPr>
      <t xml:space="preserve"> </t>
    </r>
    <r>
      <rPr>
        <b/>
        <sz val="12"/>
        <color indexed="18"/>
        <rFont val="Times New Roman CYR"/>
      </rPr>
      <t>Кодове на други бюджетни организации от подсектор "централно управление"</t>
    </r>
  </si>
  <si>
    <t>"PRBK"</t>
  </si>
  <si>
    <t>"OP_LIST"  и "OP_LIST2"</t>
  </si>
  <si>
    <t>"EBK_DEIN" и "EBK_DEIN2"</t>
  </si>
  <si>
    <t>SMETKA</t>
  </si>
  <si>
    <t>такса ангажимент по заеми</t>
  </si>
  <si>
    <t>Осигурителни вноски</t>
  </si>
  <si>
    <t>Касови операции в лева и валута</t>
  </si>
  <si>
    <t>Приравнени некасови операции</t>
  </si>
  <si>
    <t>(6)</t>
  </si>
  <si>
    <t>V. БЮДЖЕТНО САЛДО (ДЕФИЦИТ / ИЗЛИШЪК) =</t>
  </si>
  <si>
    <t xml:space="preserve"> 0 5  ¦</t>
  </si>
  <si>
    <t>VI. ОБЩО ОПЕРАЦИИ С ФИНАНСОВИ АКТИВИ И ПАСИВИ</t>
  </si>
  <si>
    <t>Министерство на туризма</t>
  </si>
  <si>
    <t>Министерство на регионалното развитие и благоустройство</t>
  </si>
  <si>
    <t>Министерство на енергетиката</t>
  </si>
  <si>
    <t xml:space="preserve">       код по ЕБК:</t>
  </si>
  <si>
    <t>операции в брой (в левове и валута)</t>
  </si>
  <si>
    <t>операции приравнени на касов поток</t>
  </si>
  <si>
    <t xml:space="preserve">левови
 сметки и СЕБРА </t>
  </si>
  <si>
    <t>ОБЩО</t>
  </si>
  <si>
    <t xml:space="preserve">                                                                                                                              О Т Ч Е Т Н И   Д А Н Н И</t>
  </si>
  <si>
    <t>ВСИЧКО</t>
  </si>
  <si>
    <r>
      <t xml:space="preserve">дългосрочни командировки </t>
    </r>
    <r>
      <rPr>
        <b/>
        <i/>
        <sz val="12"/>
        <rFont val="Times New Roman CYR"/>
        <family val="1"/>
        <charset val="204"/>
      </rPr>
      <t>в чужбина</t>
    </r>
  </si>
  <si>
    <t>други разходи за СБКО</t>
  </si>
  <si>
    <r>
      <t xml:space="preserve">Прираст на държавния резерв и изкупуване на земеделска продукция (включва и </t>
    </r>
    <r>
      <rPr>
        <b/>
        <i/>
        <sz val="12"/>
        <color indexed="18"/>
        <rFont val="Times New Roman CYR"/>
        <charset val="204"/>
      </rPr>
      <t>§ 40-71</t>
    </r>
    <r>
      <rPr>
        <b/>
        <sz val="12"/>
        <color indexed="16"/>
        <rFont val="Times New Roman CYR"/>
        <family val="1"/>
        <charset val="204"/>
      </rPr>
      <t>)</t>
    </r>
  </si>
  <si>
    <t>II. ВСИЧКО РАЗХОДИ - РЕКАПИТУЛАЦИЯ ПО ПАРАГРАФИ И ПОДПАРАГРАФИ</t>
  </si>
  <si>
    <t xml:space="preserve">за периода        от </t>
  </si>
  <si>
    <t xml:space="preserve">               ФИНАНСОВО-ПРАВНА ФОРМА</t>
  </si>
  <si>
    <t xml:space="preserve">                 II.1. РАЗХОДИ ПО ДЕЙНОСТИ</t>
  </si>
  <si>
    <t>Сърница</t>
  </si>
  <si>
    <t>ФИНАНСОВО-ПРАВНА ФОРМА</t>
  </si>
  <si>
    <t>ОТЧЕТНИ ДАННИ ПО ЕБК ЗА ИЗПЪЛНЕНИЕТО НА БЮДЖЕТА</t>
  </si>
  <si>
    <t>ОТЧЕТНИ ДАННИ ПО ЕБК ЗА СМЕТКИТЕ ЗА ЧУЖДИ СРЕДСТВА</t>
  </si>
  <si>
    <t>ОТЧЕТНИ ДАННИ ПО ЕБК ЗА СМЕТКИТЕ ЗА СРЕДСТВАТА ОТ ЕВРОПЕЙСКИЯ СЪЮЗ - РА</t>
  </si>
  <si>
    <t>ОТЧЕТНИ ДАННИ ПО ЕБК ЗА СМЕТКИТЕ ЗА СРЕДСТВАТА ОТ ЕВРОПЕЙСКИЯ СЪЮЗ - ДЕС</t>
  </si>
  <si>
    <t>ОТЧЕТНИ ДАННИ ПО ЕБК ЗА СМЕТКИТЕ ЗА СРЕДСТВАТА ОТ ЕВРОПЕЙСКИЯ СЪЮЗ - ДМП</t>
  </si>
  <si>
    <t>ОТЧЕТНИ ДАННИ ПО ЕБК ЗА СМЕТКИТЕ ЗА СРЕДСТВАТА ОТ ЕВРОПЕЙСКИЯ СЪЮЗ - КСФ</t>
  </si>
  <si>
    <t>Комисия за енергийно и водно регулиране</t>
  </si>
  <si>
    <t>Фонд "Сигурност на електроенергийната система"</t>
  </si>
  <si>
    <t>Висше училище по телекомуникации и пощи - София</t>
  </si>
  <si>
    <t>вноски по чл. 4б и 4в от КСО за сметка на осигурителя</t>
  </si>
  <si>
    <t>коректив на вноски за ДЗПО за сумите по чл. 4б и 4в от КСО за сметка на осигурителя</t>
  </si>
  <si>
    <t>Държавна агенция “Електронно управление”</t>
  </si>
  <si>
    <t>Държавна агенция "Разузнаване"</t>
  </si>
  <si>
    <t>Държавно предприятие „Център за предоставяне на услуги”</t>
  </si>
  <si>
    <t xml:space="preserve">Държавно предприятие „Единен системен оператор“ </t>
  </si>
  <si>
    <t>КФ - ОП "Транспорт и транспортна инфраструктура"</t>
  </si>
  <si>
    <t>КФ - ОП "Околна среда"</t>
  </si>
  <si>
    <t>ЕФРР - ОП "Транспорт и транспортна инфраструктура"</t>
  </si>
  <si>
    <t>ЕФРР - ОП "Региони в растеж"</t>
  </si>
  <si>
    <t>ЕФРР - ОП "Наука и образование за интелигентен растеж"</t>
  </si>
  <si>
    <t>ЕФРР - ОП "Иновации и конкурентоспособност "</t>
  </si>
  <si>
    <t>ЕФРР - ОП "Околна среда"</t>
  </si>
  <si>
    <t>ЕФРР - ОП "Инициатива за малки и средни предприятия"</t>
  </si>
  <si>
    <t>ЕСФ - ОП "Развитие на човешките ресурси"</t>
  </si>
  <si>
    <t>ЕСФ - ОП "Добро управление"</t>
  </si>
  <si>
    <t>ЕСФ - ОП "Наука и образование за интелигентен растеж"</t>
  </si>
  <si>
    <t>ПЕРИОД 2014-2020</t>
  </si>
  <si>
    <t>98111</t>
  </si>
  <si>
    <t>98112</t>
  </si>
  <si>
    <t>98211</t>
  </si>
  <si>
    <t>98212</t>
  </si>
  <si>
    <t>98213</t>
  </si>
  <si>
    <t>98214</t>
  </si>
  <si>
    <t>98215</t>
  </si>
  <si>
    <t>98224</t>
  </si>
  <si>
    <t>98311</t>
  </si>
  <si>
    <t>98312</t>
  </si>
  <si>
    <t>98313</t>
  </si>
  <si>
    <t xml:space="preserve">ОП "Фонд за европейско подпомагане на най-нуждаещите се лица" </t>
  </si>
  <si>
    <t>ПЕРИОД 2007-2013</t>
  </si>
  <si>
    <t>КФ - ОП "ТРАНСПОРТ"</t>
  </si>
  <si>
    <t>ЕФРР - ОП "ТРАНСПОРТ"</t>
  </si>
  <si>
    <t>ЕФРР - ОП "РЕГИОНАЛНО РАЗВИТИЕ"</t>
  </si>
  <si>
    <t>ЕФРР - ОП "КОНКУРЕНТНОСПОСОБНОСТ"</t>
  </si>
  <si>
    <t>ЕФРР - ОП "ТЕХНИЧЕСКА ПОМОЩ"</t>
  </si>
  <si>
    <t>98210</t>
  </si>
  <si>
    <t>ЕСФ - ОП "ЧОВЕШКИ РЕСУРСИ"</t>
  </si>
  <si>
    <t>ЕСФ - ОП "АДМИНИСТРАТИВЕН КАПАЦИТЕТ"</t>
  </si>
  <si>
    <r>
      <t xml:space="preserve">                                  </t>
    </r>
    <r>
      <rPr>
        <b/>
        <i/>
        <sz val="14"/>
        <color indexed="20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БЮДЖЕТА</t>
    </r>
  </si>
  <si>
    <r>
      <t xml:space="preserve">                   </t>
    </r>
    <r>
      <rPr>
        <b/>
        <i/>
        <sz val="14"/>
        <color indexed="16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ЧУЖДИ СРЕДСТВА</t>
    </r>
  </si>
  <si>
    <r>
      <rPr>
        <b/>
        <i/>
        <sz val="14"/>
        <color indexed="18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СРЕДСТВАТА ОТ ЕВРОПЕЙСКИЯ СЪЮЗ - РА</t>
    </r>
  </si>
  <si>
    <r>
      <rPr>
        <b/>
        <i/>
        <sz val="14"/>
        <color indexed="18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СРЕДСТВАТА ОТ ЕВРОПЕЙСКИЯ СЪЮЗ - ДЕС</t>
    </r>
  </si>
  <si>
    <r>
      <rPr>
        <b/>
        <i/>
        <sz val="14"/>
        <color indexed="18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СРЕДСТВАТА ОТ ЕВРОПЕЙСКИЯ СЪЮЗ - ДМП</t>
    </r>
  </si>
  <si>
    <r>
      <rPr>
        <b/>
        <i/>
        <sz val="14"/>
        <color indexed="18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СРЕДСТВАТА ОТ ЕВРОПЕЙСКИЯ СЪЮЗ - КСФ</t>
    </r>
  </si>
  <si>
    <t>година</t>
  </si>
  <si>
    <t>0100</t>
  </si>
  <si>
    <t>0200</t>
  </si>
  <si>
    <t>0300</t>
  </si>
  <si>
    <t>0400</t>
  </si>
  <si>
    <t>0500</t>
  </si>
  <si>
    <t>0600</t>
  </si>
  <si>
    <t>Разходи за лихви и отстъпки по облигации, емитирани и търгувани на международните капиталови пазари</t>
  </si>
  <si>
    <t>Субсидии и други текущи трансфери за финансови институции</t>
  </si>
  <si>
    <t>Субсидии и други текущи трансфери за юридически лица с нестопанска цел</t>
  </si>
  <si>
    <r>
      <t xml:space="preserve">459 Други </t>
    </r>
    <r>
      <rPr>
        <i/>
        <sz val="12"/>
        <rFont val="Times New Roman Bold"/>
        <charset val="204"/>
      </rPr>
      <t>здравноосигурителни плащания</t>
    </r>
  </si>
  <si>
    <t xml:space="preserve">Субсидии и други текущи трансфери за нефинансови предприятия 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</si>
  <si>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</si>
  <si>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</si>
  <si>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</si>
  <si>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</si>
  <si>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</si>
  <si>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</si>
  <si>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</si>
  <si>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</si>
  <si>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</si>
  <si>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</si>
  <si>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</si>
  <si>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</si>
  <si>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</si>
  <si>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</si>
  <si>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</si>
  <si>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2500</t>
  </si>
  <si>
    <t>3000</t>
  </si>
  <si>
    <t>3200</t>
  </si>
  <si>
    <t>3300</t>
  </si>
  <si>
    <t>3400</t>
  </si>
  <si>
    <t>3500</t>
  </si>
  <si>
    <t>3700</t>
  </si>
  <si>
    <t>3800</t>
  </si>
  <si>
    <t>3900</t>
  </si>
  <si>
    <t>4000</t>
  </si>
  <si>
    <t>4100</t>
  </si>
  <si>
    <t>4200</t>
  </si>
  <si>
    <t>4300</t>
  </si>
  <si>
    <t>4400</t>
  </si>
  <si>
    <t>4500</t>
  </si>
  <si>
    <t>4600</t>
  </si>
  <si>
    <t>4700</t>
  </si>
  <si>
    <t>4800</t>
  </si>
  <si>
    <t>5300</t>
  </si>
  <si>
    <t>6100</t>
  </si>
  <si>
    <t>6200</t>
  </si>
  <si>
    <t>6300</t>
  </si>
  <si>
    <t>7100</t>
  </si>
  <si>
    <t>8200</t>
  </si>
  <si>
    <t>8300</t>
  </si>
  <si>
    <t>8400</t>
  </si>
  <si>
    <t>8500</t>
  </si>
  <si>
    <t>8600</t>
  </si>
  <si>
    <t>9900</t>
  </si>
  <si>
    <t>1701</t>
  </si>
  <si>
    <t>1702</t>
  </si>
  <si>
    <t>1703</t>
  </si>
  <si>
    <t>1704</t>
  </si>
  <si>
    <t>1705</t>
  </si>
  <si>
    <t>1706</t>
  </si>
  <si>
    <t>1711</t>
  </si>
  <si>
    <t>1712</t>
  </si>
  <si>
    <t>1714</t>
  </si>
  <si>
    <t>1715</t>
  </si>
  <si>
    <t>1716</t>
  </si>
  <si>
    <t>1717</t>
  </si>
  <si>
    <t>1718</t>
  </si>
  <si>
    <t>1719</t>
  </si>
  <si>
    <t>1721</t>
  </si>
  <si>
    <t>1722</t>
  </si>
  <si>
    <t>1723</t>
  </si>
  <si>
    <t>1731</t>
  </si>
  <si>
    <t>1732</t>
  </si>
  <si>
    <t>1733</t>
  </si>
  <si>
    <t>1735</t>
  </si>
  <si>
    <t>1741</t>
  </si>
  <si>
    <t>1742</t>
  </si>
  <si>
    <t>1743</t>
  </si>
  <si>
    <t>1751</t>
  </si>
  <si>
    <t>1752</t>
  </si>
  <si>
    <t>1753</t>
  </si>
  <si>
    <t>1754</t>
  </si>
  <si>
    <t>1759</t>
  </si>
  <si>
    <t>1767</t>
  </si>
  <si>
    <t>1768</t>
  </si>
  <si>
    <t>1771</t>
  </si>
  <si>
    <t>1772</t>
  </si>
  <si>
    <t>1790</t>
  </si>
  <si>
    <t>1281</t>
  </si>
  <si>
    <t>1282</t>
  </si>
  <si>
    <t>1283</t>
  </si>
  <si>
    <t>1313</t>
  </si>
  <si>
    <t>3535</t>
  </si>
  <si>
    <t>1950</t>
  </si>
  <si>
    <t>2480</t>
  </si>
  <si>
    <t>9817</t>
  </si>
  <si>
    <t>2220</t>
  </si>
  <si>
    <t>5500</t>
  </si>
  <si>
    <t>5591</t>
  </si>
  <si>
    <t>5592</t>
  </si>
  <si>
    <t>5600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</si>
  <si>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</si>
  <si>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</si>
  <si>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</si>
  <si>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</si>
  <si>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</si>
  <si>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</si>
  <si>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</si>
  <si>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</si>
  <si>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</si>
  <si>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</si>
  <si>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</si>
  <si>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</si>
  <si>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</si>
  <si>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</si>
  <si>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</si>
  <si>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</si>
  <si>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</si>
  <si>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</si>
  <si>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</si>
  <si>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</si>
  <si>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</si>
  <si>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</si>
  <si>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</si>
  <si>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</si>
  <si>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</si>
  <si>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</si>
  <si>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</si>
  <si>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</si>
  <si>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</si>
  <si>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</si>
  <si>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</si>
  <si>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</si>
  <si>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</si>
  <si>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</si>
  <si>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</si>
  <si>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</si>
  <si>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</si>
  <si>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</si>
  <si>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</si>
  <si>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</si>
  <si>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</si>
  <si>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</si>
  <si>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</si>
  <si>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</si>
  <si>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</si>
  <si>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</si>
  <si>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</si>
  <si>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</si>
  <si>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</si>
  <si>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</si>
  <si>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</si>
  <si>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</si>
  <si>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</si>
  <si>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</si>
  <si>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</si>
  <si>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</si>
  <si>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</si>
  <si>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</si>
  <si>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</si>
  <si>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</si>
  <si>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5601</t>
  </si>
  <si>
    <t>5602</t>
  </si>
  <si>
    <t>5603</t>
  </si>
  <si>
    <t>5605</t>
  </si>
  <si>
    <t>5606</t>
  </si>
  <si>
    <t>5607</t>
  </si>
  <si>
    <t>5608</t>
  </si>
  <si>
    <t>5609</t>
  </si>
  <si>
    <t>5610</t>
  </si>
  <si>
    <t>5611</t>
  </si>
  <si>
    <t>5701</t>
  </si>
  <si>
    <t>5702</t>
  </si>
  <si>
    <t>5703</t>
  </si>
  <si>
    <t>5704</t>
  </si>
  <si>
    <t>5801</t>
  </si>
  <si>
    <t>5802</t>
  </si>
  <si>
    <t>5803</t>
  </si>
  <si>
    <t>5804</t>
  </si>
  <si>
    <t>5805</t>
  </si>
  <si>
    <t>5806</t>
  </si>
  <si>
    <t>5807</t>
  </si>
  <si>
    <t>5808</t>
  </si>
  <si>
    <t>5901</t>
  </si>
  <si>
    <t>5902</t>
  </si>
  <si>
    <t>5903</t>
  </si>
  <si>
    <t>5904</t>
  </si>
  <si>
    <t>5905</t>
  </si>
  <si>
    <t>5906</t>
  </si>
  <si>
    <t>5907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</si>
  <si>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</si>
  <si>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</si>
  <si>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</si>
  <si>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</si>
  <si>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</si>
  <si>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</si>
  <si>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</si>
  <si>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</si>
  <si>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</si>
  <si>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6101</t>
  </si>
  <si>
    <t>6102</t>
  </si>
  <si>
    <t>6103</t>
  </si>
  <si>
    <t>6104</t>
  </si>
  <si>
    <t>6105</t>
  </si>
  <si>
    <t>6106</t>
  </si>
  <si>
    <t>6107</t>
  </si>
  <si>
    <t>6108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</si>
  <si>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</si>
  <si>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</si>
  <si>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</si>
  <si>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</si>
  <si>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</si>
  <si>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</si>
  <si>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</si>
  <si>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</si>
  <si>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</si>
  <si>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</si>
  <si>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</si>
  <si>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</si>
  <si>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</si>
  <si>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</si>
  <si>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</si>
  <si>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</si>
  <si>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</si>
  <si>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</si>
  <si>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</si>
  <si>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</si>
  <si>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</si>
  <si>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</si>
  <si>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</si>
  <si>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6401</t>
  </si>
  <si>
    <t>6402</t>
  </si>
  <si>
    <t>6403</t>
  </si>
  <si>
    <t>6404</t>
  </si>
  <si>
    <t>6405</t>
  </si>
  <si>
    <t>6406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</si>
  <si>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</si>
  <si>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</si>
  <si>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</si>
  <si>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</si>
  <si>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</si>
  <si>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</si>
  <si>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</si>
  <si>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</si>
  <si>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</si>
  <si>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</si>
  <si>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</si>
  <si>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</si>
  <si>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</si>
  <si>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</si>
  <si>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</si>
  <si>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</si>
  <si>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</si>
  <si>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</si>
  <si>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</si>
  <si>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</si>
  <si>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</si>
  <si>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</si>
  <si>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</si>
  <si>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</si>
  <si>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</si>
  <si>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</si>
  <si>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</si>
  <si>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</si>
  <si>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</si>
  <si>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6701</t>
  </si>
  <si>
    <t>6702</t>
  </si>
  <si>
    <t>6703</t>
  </si>
  <si>
    <t>6704</t>
  </si>
  <si>
    <t>6705</t>
  </si>
  <si>
    <t>6706</t>
  </si>
  <si>
    <t>6707</t>
  </si>
  <si>
    <t>6801</t>
  </si>
  <si>
    <t>6802</t>
  </si>
  <si>
    <t>6803</t>
  </si>
  <si>
    <t>6804</t>
  </si>
  <si>
    <t>6805</t>
  </si>
  <si>
    <t>6806</t>
  </si>
  <si>
    <t>6807</t>
  </si>
  <si>
    <t>6808</t>
  </si>
  <si>
    <t>6901</t>
  </si>
  <si>
    <t>6902</t>
  </si>
  <si>
    <t>6903</t>
  </si>
  <si>
    <t>6904</t>
  </si>
  <si>
    <t>6905</t>
  </si>
  <si>
    <t>6906</t>
  </si>
  <si>
    <t>6907</t>
  </si>
  <si>
    <t>7001</t>
  </si>
  <si>
    <t>7002</t>
  </si>
  <si>
    <t>7003</t>
  </si>
  <si>
    <t>7004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</si>
  <si>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</si>
  <si>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</si>
  <si>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</si>
  <si>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</si>
  <si>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</si>
  <si>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</si>
  <si>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</si>
  <si>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</si>
  <si>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</si>
  <si>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</si>
  <si>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</si>
  <si>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</si>
  <si>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</si>
  <si>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</si>
  <si>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</si>
  <si>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</si>
  <si>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</si>
  <si>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</si>
  <si>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</si>
  <si>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</si>
  <si>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</si>
  <si>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</si>
  <si>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</si>
  <si>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</si>
  <si>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</si>
  <si>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</si>
  <si>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</si>
  <si>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</si>
  <si>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</si>
  <si>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</si>
  <si>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</si>
  <si>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</si>
  <si>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</si>
  <si>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</si>
  <si>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</si>
  <si>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</si>
  <si>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</si>
  <si>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</si>
  <si>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</si>
  <si>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</si>
  <si>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</si>
  <si>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</si>
  <si>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</si>
  <si>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</si>
  <si>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</si>
  <si>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</si>
  <si>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</si>
  <si>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</si>
  <si>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</si>
  <si>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</si>
  <si>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</si>
  <si>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</si>
  <si>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</si>
  <si>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</si>
  <si>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</si>
  <si>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</si>
  <si>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</si>
  <si>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</si>
  <si>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</si>
  <si>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</si>
  <si>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</si>
  <si>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</si>
  <si>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</si>
  <si>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</si>
  <si>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</si>
  <si>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</si>
  <si>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</si>
  <si>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</si>
  <si>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7501</t>
  </si>
  <si>
    <t>7502</t>
  </si>
  <si>
    <t>7503</t>
  </si>
  <si>
    <t>7504</t>
  </si>
  <si>
    <t>7505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</si>
  <si>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</si>
  <si>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</si>
  <si>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</si>
  <si>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</si>
  <si>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</si>
  <si>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</si>
  <si>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</si>
  <si>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</si>
  <si>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</si>
  <si>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</si>
  <si>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</si>
  <si>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</si>
  <si>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</si>
  <si>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</si>
  <si>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</si>
  <si>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</si>
  <si>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</si>
  <si>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</si>
  <si>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</si>
  <si>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</si>
  <si>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</si>
  <si>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7801</t>
  </si>
  <si>
    <t>7802</t>
  </si>
  <si>
    <t>7803</t>
  </si>
  <si>
    <t>7804</t>
  </si>
  <si>
    <t>7805</t>
  </si>
  <si>
    <t>януари</t>
  </si>
  <si>
    <t>февруари</t>
  </si>
  <si>
    <t>март</t>
  </si>
  <si>
    <t>април</t>
  </si>
  <si>
    <t>май</t>
  </si>
  <si>
    <t>юни</t>
  </si>
  <si>
    <t>юли</t>
  </si>
  <si>
    <t>август</t>
  </si>
  <si>
    <t>септември</t>
  </si>
  <si>
    <t>октомври</t>
  </si>
  <si>
    <t>ноември</t>
  </si>
  <si>
    <t>декември</t>
  </si>
  <si>
    <t>Разходи за лихви  и отстъпки по облигации, емитирани и търгувани на международните капиталови пазари</t>
  </si>
  <si>
    <t>Субсидии и други текущи трансфери на организации с нестопанска цел</t>
  </si>
  <si>
    <t>Получени чрез небюджетни предприятия средства от КФП по международни и други програми</t>
  </si>
  <si>
    <t>Платени лихви по активирани гаранции по заеми от  банки в страната</t>
  </si>
  <si>
    <t>Платени лихви по финансов лизинг и търговски кредит</t>
  </si>
  <si>
    <t>Платени лихви по заеми, предоставени от централния бюджет и бюджетни организации</t>
  </si>
  <si>
    <t>Предоставена възмездна финансова помощ (нето)</t>
  </si>
  <si>
    <t>311 Детски градини</t>
  </si>
  <si>
    <t>312 Специални групи в детски градини за деца със СОП</t>
  </si>
  <si>
    <t>321 Специални училища и центрове за специална образователна подкрепа</t>
  </si>
  <si>
    <t>322 Неспециализирани училища, без професионални гимназии</t>
  </si>
  <si>
    <t>323 Училища по културата и училища по изкуствата</t>
  </si>
  <si>
    <t>325 Български училища в чужбина</t>
  </si>
  <si>
    <t>326 Професионални гимназии и паралелки за професионална подготовка</t>
  </si>
  <si>
    <t>327 Училища в места за лишаване от свобода</t>
  </si>
  <si>
    <t>337 Център за подкрепа за личностно развитие</t>
  </si>
  <si>
    <t>338 Ресурсно подпомагане</t>
  </si>
  <si>
    <t>431 Детски ясли, детски кухни и яслени групи в детска градина</t>
  </si>
  <si>
    <t>455 Плащания за лекарствени продукти, медицински изделия и диетични храни за специални медицински цели за домашно лечение на територията на страната</t>
  </si>
  <si>
    <t>457 Плащания за медицински изделия прилагани в болничната медицинска помощ</t>
  </si>
  <si>
    <r>
      <t>Предприятие за управление на дейностите по опазване на околната среда (ПУДООС)  - ч</t>
    </r>
    <r>
      <rPr>
        <b/>
        <sz val="12"/>
        <rFont val="Times New Roman CYR"/>
      </rPr>
      <t>л. 60 от ЗООС</t>
    </r>
  </si>
  <si>
    <r>
      <t xml:space="preserve">Прогнозен размер на ан-гажиментите за поемане през </t>
    </r>
    <r>
      <rPr>
        <b/>
        <sz val="14"/>
        <color indexed="10"/>
        <rFont val="Times New Roman"/>
        <family val="1"/>
        <charset val="204"/>
      </rPr>
      <t>2018 г.</t>
    </r>
  </si>
  <si>
    <r>
      <t xml:space="preserve">Прогнозен размер на ан-гажиментите за поемане през </t>
    </r>
    <r>
      <rPr>
        <b/>
        <sz val="14"/>
        <color indexed="12"/>
        <rFont val="Times New Roman"/>
        <family val="1"/>
        <charset val="204"/>
      </rPr>
      <t>2019 г.</t>
    </r>
  </si>
  <si>
    <r>
      <t xml:space="preserve">Прогнозен размер на ан-гажиментите за поемане през </t>
    </r>
    <r>
      <rPr>
        <b/>
        <sz val="14"/>
        <color indexed="18"/>
        <rFont val="Times New Roman"/>
        <family val="1"/>
        <charset val="204"/>
      </rPr>
      <t>2020 г.</t>
    </r>
  </si>
  <si>
    <r>
      <t xml:space="preserve">Прогнозен размер на ан-гажиментите за поемане през </t>
    </r>
    <r>
      <rPr>
        <b/>
        <sz val="14"/>
        <color indexed="36"/>
        <rFont val="Times New Roman"/>
        <family val="1"/>
        <charset val="204"/>
      </rPr>
      <t xml:space="preserve">2021 </t>
    </r>
    <r>
      <rPr>
        <b/>
        <sz val="14"/>
        <color indexed="18"/>
        <rFont val="Times New Roman"/>
        <family val="1"/>
        <charset val="204"/>
      </rPr>
      <t>г.</t>
    </r>
  </si>
  <si>
    <t>223 Държавна агенция "Разузнаване"</t>
  </si>
  <si>
    <t>2233</t>
  </si>
  <si>
    <t>Селскостопанска академия</t>
  </si>
  <si>
    <t>2234</t>
  </si>
  <si>
    <t xml:space="preserve">Код  </t>
  </si>
  <si>
    <t>Разходи в областта на електронното управление и за използваните информационни и комуникационни технологии</t>
  </si>
  <si>
    <t>c797</t>
  </si>
  <si>
    <t>i12:s186</t>
  </si>
  <si>
    <t>9 8 5 0</t>
  </si>
  <si>
    <t>9 8 5 1</t>
  </si>
  <si>
    <t>9 8 5 2</t>
  </si>
  <si>
    <t>Натурални и други показатели за дейността</t>
  </si>
  <si>
    <t>Текущи разходи в областта на ЕУ и за използваните ИКТ</t>
  </si>
  <si>
    <t>Капиталови разходи в областта на ЕУ и за използваните ИКТ</t>
  </si>
  <si>
    <t>Общо разходи в областта на ЕУ и за използваните ИКТ</t>
  </si>
  <si>
    <t>2381</t>
  </si>
  <si>
    <t>НК "Железопътна инфраструктура"</t>
  </si>
  <si>
    <t>Комисия за противодействие на корупцията и за отнемане на незаконно придобитото имущество</t>
  </si>
  <si>
    <t>Държавно предприятие „Научно-производствен център“</t>
  </si>
  <si>
    <t>Държавно предприятие „Управление и стопанисване на язовири“ - чл. 139а, ал. 1 и чл. 139б, ал. 5 от Закона за водите</t>
  </si>
  <si>
    <t>2029</t>
  </si>
  <si>
    <t>448 Центрове за комплексно обслужване на деца с увреждания и хронични заболявания</t>
  </si>
  <si>
    <t>458 Плащания за лекарствени продукти в условия на болнична медицинска помощ</t>
  </si>
  <si>
    <t>513 Помощи по Закона за хората с увреждания</t>
  </si>
  <si>
    <t>516 Помощи по Закона за ветераните от войните на Република България</t>
  </si>
  <si>
    <t>2382</t>
  </si>
  <si>
    <t>БДЖ "Пътнически превози"</t>
  </si>
  <si>
    <t>Държавно предприятие „Борба с градушките“</t>
  </si>
  <si>
    <t>2235</t>
  </si>
  <si>
    <r>
      <t xml:space="preserve"> А.3) </t>
    </r>
    <r>
      <rPr>
        <b/>
        <i/>
        <sz val="12"/>
        <rFont val="Times New Roman CYR"/>
        <charset val="204"/>
      </rPr>
      <t>Кодове на сметки за средствата от Европейския съюз на бюджетни организации от подсектор "ЦУ"</t>
    </r>
  </si>
  <si>
    <t>Други</t>
  </si>
  <si>
    <t>Б ) Кодове на социалноосигурителни фондове</t>
  </si>
  <si>
    <t>В ) Кодове на общини</t>
  </si>
  <si>
    <t>1780</t>
  </si>
  <si>
    <t>Държавни висши училища</t>
  </si>
  <si>
    <t>b609</t>
  </si>
  <si>
    <t>d629</t>
  </si>
  <si>
    <t>Вноска в общия бюджет на Европейския съюз</t>
  </si>
  <si>
    <t>Бланка версия 1.01 от 2019г.</t>
  </si>
  <si>
    <t>КФ - ОП "ОКОЛНА СРЕДА" /2007-2013/</t>
  </si>
  <si>
    <t>ЕФРР - ОП "ОКОЛНА СРЕДА" /2007-2013/</t>
  </si>
  <si>
    <t>562 Асистенти за лична помощ</t>
  </si>
  <si>
    <t>1284</t>
  </si>
  <si>
    <t>Висше военновъздушно училище "Георги Бенковски" - Долна Митрополия</t>
  </si>
  <si>
    <t>1280</t>
  </si>
  <si>
    <t>ДЪРЖАВНИ ВИСШИ ВОЕННИ УЧИЛИЩА към МО</t>
  </si>
  <si>
    <t>Академия за музикално, танцово и изобразително изкуство „Проф. Асен Диамандиев“ - Пловдив</t>
  </si>
  <si>
    <t>2028</t>
  </si>
  <si>
    <t>Държавно предприятие „Държавна петролна компания“</t>
  </si>
  <si>
    <t>605 Минерални води и бани</t>
  </si>
  <si>
    <t>участие във финансирането на брутното намаление за Австрия, Дания, Германия, Нидерландия и Швеция</t>
  </si>
  <si>
    <t>ресурс на база нерециклираните отпадъци от опаковки от пластмаса</t>
  </si>
  <si>
    <t>Средна годишна брутна заплата на делегирани бюджети</t>
  </si>
  <si>
    <t>Щатни бройки на делегирани бюджети</t>
  </si>
  <si>
    <t>Средногодишни щатни бройки на делегирани бюджети</t>
  </si>
  <si>
    <t>541 Домове за пълнолетни лица с увреждания</t>
  </si>
  <si>
    <t>545 Социални услуги в домашна среда</t>
  </si>
  <si>
    <t>561 Асистентска подкрепа</t>
  </si>
  <si>
    <t>Министерство на икономиката и индустрията</t>
  </si>
  <si>
    <t>Министерство на земеделието</t>
  </si>
  <si>
    <t>Министерство на транспорта и съобщенията</t>
  </si>
  <si>
    <t>7400</t>
  </si>
  <si>
    <t>7500</t>
  </si>
  <si>
    <t>Министерство на иновациите и растежа</t>
  </si>
  <si>
    <t>Министерство на електронното управление</t>
  </si>
  <si>
    <t>50-00</t>
  </si>
  <si>
    <t>Капиталови разходи</t>
  </si>
  <si>
    <t>51-00</t>
  </si>
  <si>
    <t>52-00</t>
  </si>
  <si>
    <t>53-00</t>
  </si>
  <si>
    <r>
      <t xml:space="preserve">внесен </t>
    </r>
    <r>
      <rPr>
        <b/>
        <i/>
        <sz val="12"/>
        <rFont val="Times New Roman CYR"/>
        <charset val="204"/>
      </rPr>
      <t>данък общ доход</t>
    </r>
  </si>
  <si>
    <t>Придобиване на техника и оборудване</t>
  </si>
  <si>
    <t>Придобиване на стопански инвентар</t>
  </si>
  <si>
    <t>здравно-осигурителни вноски</t>
  </si>
  <si>
    <r>
      <t xml:space="preserve">вноски за </t>
    </r>
    <r>
      <rPr>
        <b/>
        <i/>
        <sz val="12"/>
        <rFont val="Times New Roman Cyr"/>
        <family val="1"/>
      </rPr>
      <t>допълнително задължително осигуряване</t>
    </r>
  </si>
  <si>
    <r>
      <t xml:space="preserve">осигурителни вноски за </t>
    </r>
    <r>
      <rPr>
        <b/>
        <i/>
        <sz val="12"/>
        <rFont val="Times New Roman Cyr"/>
        <family val="1"/>
      </rPr>
      <t>Държавното обществено осигуряване (ДОО)</t>
    </r>
  </si>
  <si>
    <t>Вид на отчета</t>
  </si>
  <si>
    <t>Отчет за дейността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</si>
</sst>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"/>
    <numFmt numFmtId="165" formatCode="dd\.m\.yyyy\ &quot;г.&quot;;@"/>
    <numFmt numFmtId="166" formatCode="000"/>
    <numFmt numFmtId="167" formatCode="0#&quot;-&quot;0#"/>
    <numFmt numFmtId="168" formatCode="0000"/>
    <numFmt numFmtId="169" formatCode="00&quot;-&quot;0#"/>
    <numFmt numFmtId="170" formatCode="0&quot; &quot;#&quot; &quot;#"/>
    <numFmt numFmtId="171" formatCode="00"/>
    <numFmt numFmtId="172" formatCode="0&quot; &quot;0&quot; &quot;0&quot; &quot;0"/>
    <numFmt numFmtId="173" formatCode="&quot;x&quot;"/>
    <numFmt numFmtId="174" formatCode="&quot;II. ОБЩО РАЗХОДИ ЗА ДЕЙНОСТ &quot;0&quot;&quot;0&quot;&quot;0&quot;&quot;0"/>
  </numFmts>
  <fonts count="153">
    <font>
      <sz val="10"/>
      <name val="Hebar"/>
      <charset val="204"/>
    </font>
    <font>
      <sz val="10"/>
      <name val="Hebar"/>
      <charset val="204"/>
    </font>
    <font>
      <sz val="12"/>
      <name val="Arial CYR"/>
      <charset val="204"/>
    </font>
    <font>
      <sz val="8"/>
      <name val="Hebar"/>
      <charset val="204"/>
    </font>
    <font>
      <sz val="12"/>
      <name val="Times New Roman CYR"/>
      <family val="1"/>
      <charset val="204"/>
    </font>
    <font>
      <sz val="12"/>
      <color indexed="9"/>
      <name val="Times New Roman CYR"/>
      <family val="1"/>
      <charset val="204"/>
    </font>
    <font>
      <sz val="12"/>
      <name val="Arial"/>
      <family val="2"/>
      <charset val="204"/>
    </font>
    <font>
      <b/>
      <sz val="12"/>
      <name val="Times New Roman CYR"/>
      <family val="1"/>
      <charset val="204"/>
    </font>
    <font>
      <b/>
      <sz val="12"/>
      <color indexed="12"/>
      <name val="Times New Roman CYR"/>
      <family val="1"/>
      <charset val="204"/>
    </font>
    <font>
      <b/>
      <i/>
      <sz val="12"/>
      <name val="Times New Roman CYR"/>
      <family val="1"/>
      <charset val="204"/>
    </font>
    <font>
      <i/>
      <sz val="12"/>
      <name val="Times New Roman Cyr"/>
      <family val="1"/>
      <charset val="204"/>
    </font>
    <font>
      <sz val="12"/>
      <color indexed="12"/>
      <name val="Times New Roman CYR"/>
      <family val="1"/>
      <charset val="204"/>
    </font>
    <font>
      <b/>
      <sz val="12"/>
      <name val="Times New Roman CYR"/>
      <charset val="204"/>
    </font>
    <font>
      <sz val="12"/>
      <name val="Times New Roman CYR"/>
      <charset val="204"/>
    </font>
    <font>
      <b/>
      <i/>
      <sz val="12"/>
      <name val="Times New Roman CYR"/>
      <charset val="204"/>
    </font>
    <font>
      <i/>
      <sz val="12"/>
      <name val="Times New Roman CYR"/>
      <charset val="204"/>
    </font>
    <font>
      <i/>
      <sz val="12"/>
      <name val="Times New Roman Cyr"/>
      <family val="1"/>
    </font>
    <font>
      <sz val="12"/>
      <name val="Times New Roman Cyr"/>
      <family val="1"/>
    </font>
    <font>
      <b/>
      <i/>
      <sz val="12"/>
      <name val="Times New Roman Cyr"/>
      <family val="1"/>
    </font>
    <font>
      <i/>
      <sz val="12"/>
      <color indexed="10"/>
      <name val="Times New Roman CYR"/>
      <charset val="204"/>
    </font>
    <font>
      <sz val="10"/>
      <name val="Arial CYR"/>
      <charset val="204"/>
    </font>
    <font>
      <i/>
      <sz val="12"/>
      <name val="Times New Roman CYR"/>
    </font>
    <font>
      <sz val="14"/>
      <name val="Times New Roman CYR"/>
      <family val="1"/>
      <charset val="204"/>
    </font>
    <font>
      <sz val="10"/>
      <name val="Arial"/>
      <family val="2"/>
      <charset val="204"/>
    </font>
    <font>
      <sz val="12"/>
      <name val="UnvCyr"/>
      <family val="2"/>
      <charset val="204"/>
    </font>
    <font>
      <b/>
      <sz val="14"/>
      <name val="Times New Roman CYR"/>
    </font>
    <font>
      <b/>
      <sz val="12"/>
      <name val="Times New Roman CYR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b/>
      <i/>
      <sz val="12"/>
      <color indexed="10"/>
      <name val="Times New Roman CYR"/>
    </font>
    <font>
      <b/>
      <i/>
      <sz val="12"/>
      <color indexed="18"/>
      <name val="Times New Roman CYR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sz val="14"/>
      <name val="Palatino Linotype"/>
      <family val="1"/>
      <charset val="204"/>
    </font>
    <font>
      <sz val="14"/>
      <name val="Times New Roman"/>
      <family val="1"/>
      <charset val="204"/>
    </font>
    <font>
      <sz val="8"/>
      <name val="Palatino Linotype"/>
      <family val="1"/>
      <charset val="204"/>
    </font>
    <font>
      <sz val="14"/>
      <color indexed="9"/>
      <name val="Times New Roman"/>
      <family val="1"/>
      <charset val="204"/>
    </font>
    <font>
      <sz val="16"/>
      <name val="Times New Roman CYR"/>
      <family val="1"/>
      <charset val="204"/>
    </font>
    <font>
      <b/>
      <sz val="16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indexed="12"/>
      <name val="Times New Roman"/>
      <family val="1"/>
      <charset val="204"/>
    </font>
    <font>
      <b/>
      <sz val="12"/>
      <name val="Times New Roman"/>
      <family val="1"/>
      <charset val="204"/>
    </font>
    <font>
      <sz val="16"/>
      <name val="Times New Roman"/>
      <family val="1"/>
      <charset val="204"/>
    </font>
    <font>
      <b/>
      <sz val="14"/>
      <name val="Palatino Linotype"/>
      <family val="1"/>
      <charset val="204"/>
    </font>
    <font>
      <b/>
      <sz val="12"/>
      <color indexed="12"/>
      <name val="Times New Roman"/>
      <family val="1"/>
      <charset val="204"/>
    </font>
    <font>
      <sz val="14"/>
      <color indexed="12"/>
      <name val="Palatino Linotype"/>
      <family val="1"/>
      <charset val="204"/>
    </font>
    <font>
      <b/>
      <sz val="12"/>
      <color indexed="12"/>
      <name val="Palatino Linotype"/>
      <family val="1"/>
      <charset val="204"/>
    </font>
    <font>
      <sz val="12"/>
      <color indexed="12"/>
      <name val="Palatino Linotype"/>
      <family val="1"/>
      <charset val="204"/>
    </font>
    <font>
      <sz val="10"/>
      <color indexed="12"/>
      <name val="Palatino Linotype"/>
      <family val="1"/>
      <charset val="204"/>
    </font>
    <font>
      <i/>
      <sz val="12"/>
      <name val="Times New Roman"/>
      <family val="1"/>
      <charset val="204"/>
    </font>
    <font>
      <sz val="10"/>
      <name val="Palatino Linotype"/>
      <family val="1"/>
      <charset val="204"/>
    </font>
    <font>
      <b/>
      <sz val="14"/>
      <color indexed="10"/>
      <name val="Times New Roman"/>
      <family val="1"/>
      <charset val="204"/>
    </font>
    <font>
      <b/>
      <sz val="14"/>
      <color indexed="18"/>
      <name val="Times New Roman"/>
      <family val="1"/>
      <charset val="204"/>
    </font>
    <font>
      <b/>
      <sz val="14"/>
      <color indexed="36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2"/>
      <color indexed="12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i/>
      <sz val="12"/>
      <color indexed="12"/>
      <name val="Times New Roman"/>
      <family val="1"/>
      <charset val="204"/>
    </font>
    <font>
      <i/>
      <sz val="12"/>
      <color indexed="12"/>
      <name val="Times New Roman"/>
      <family val="1"/>
      <charset val="204"/>
    </font>
    <font>
      <i/>
      <sz val="10"/>
      <color indexed="12"/>
      <name val="Times New Roman"/>
      <family val="1"/>
      <charset val="204"/>
    </font>
    <font>
      <b/>
      <sz val="10"/>
      <name val="Arial"/>
      <family val="2"/>
      <charset val="204"/>
    </font>
    <font>
      <b/>
      <i/>
      <sz val="12"/>
      <name val="Times New Roman Bold"/>
    </font>
    <font>
      <i/>
      <sz val="12"/>
      <name val="Times New Roman Bold"/>
    </font>
    <font>
      <b/>
      <sz val="13"/>
      <color indexed="18"/>
      <name val="Times New Roman CYR"/>
      <family val="1"/>
      <charset val="204"/>
    </font>
    <font>
      <b/>
      <sz val="13"/>
      <color indexed="16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4"/>
      <color indexed="10"/>
      <name val="Times New Roman CYR"/>
      <family val="1"/>
      <charset val="204"/>
    </font>
    <font>
      <b/>
      <sz val="12"/>
      <color indexed="62"/>
      <name val="Times New Roman CYR"/>
    </font>
    <font>
      <b/>
      <sz val="12"/>
      <name val="Times New Roman CYR"/>
      <family val="1"/>
    </font>
    <font>
      <b/>
      <i/>
      <sz val="12"/>
      <color indexed="62"/>
      <name val="Times New Roman CYR"/>
    </font>
    <font>
      <b/>
      <i/>
      <sz val="12"/>
      <color indexed="18"/>
      <name val="Times New Roman Bold"/>
    </font>
    <font>
      <b/>
      <sz val="14"/>
      <color indexed="18"/>
      <name val="Times New Roman CYR"/>
      <family val="1"/>
      <charset val="204"/>
    </font>
    <font>
      <sz val="12"/>
      <color indexed="18"/>
      <name val="Times New Roman CYR"/>
      <family val="1"/>
    </font>
    <font>
      <b/>
      <i/>
      <sz val="12"/>
      <color indexed="18"/>
      <name val="Times New Roman Cyr"/>
      <family val="1"/>
    </font>
    <font>
      <sz val="12"/>
      <color indexed="18"/>
      <name val="Times New Roman Bold"/>
    </font>
    <font>
      <b/>
      <sz val="14"/>
      <color indexed="16"/>
      <name val="Times New Roman CYR"/>
      <family val="1"/>
    </font>
    <font>
      <b/>
      <i/>
      <sz val="12"/>
      <color indexed="16"/>
      <name val="Times New Roman Bold"/>
    </font>
    <font>
      <sz val="12"/>
      <color indexed="16"/>
      <name val="Times New Roman Bold"/>
    </font>
    <font>
      <b/>
      <sz val="12"/>
      <color indexed="18"/>
      <name val="Times New Roman CYR"/>
    </font>
    <font>
      <b/>
      <sz val="11"/>
      <name val="Times New Roman CYR"/>
      <family val="1"/>
    </font>
    <font>
      <b/>
      <i/>
      <sz val="11"/>
      <color indexed="18"/>
      <name val="Times New Roman Bold"/>
    </font>
    <font>
      <sz val="12"/>
      <name val="Times New Roman Bold"/>
    </font>
    <font>
      <b/>
      <i/>
      <sz val="12"/>
      <color indexed="17"/>
      <name val="Times New Roman Bold"/>
    </font>
    <font>
      <b/>
      <i/>
      <sz val="14"/>
      <color indexed="18"/>
      <name val="Times New Roman CYR"/>
      <family val="1"/>
      <charset val="204"/>
    </font>
    <font>
      <sz val="14"/>
      <name val="Times New Roman CYR"/>
      <charset val="204"/>
    </font>
    <font>
      <sz val="10"/>
      <color indexed="81"/>
      <name val="Times New Roman"/>
      <family val="1"/>
      <charset val="204"/>
    </font>
    <font>
      <b/>
      <sz val="10"/>
      <color indexed="81"/>
      <name val="Times New Roman"/>
      <family val="1"/>
      <charset val="204"/>
    </font>
    <font>
      <sz val="10"/>
      <color indexed="81"/>
      <name val="Times New Roman Cyr"/>
      <family val="1"/>
      <charset val="204"/>
    </font>
    <font>
      <b/>
      <sz val="10"/>
      <color indexed="81"/>
      <name val="Times New Roman Cyr"/>
      <family val="1"/>
      <charset val="204"/>
    </font>
    <font>
      <b/>
      <i/>
      <sz val="10"/>
      <color indexed="62"/>
      <name val="Times New Roman Cyr"/>
      <family val="1"/>
      <charset val="204"/>
    </font>
    <font>
      <b/>
      <i/>
      <sz val="10"/>
      <color indexed="81"/>
      <name val="Times New Roman Cyr"/>
      <family val="1"/>
      <charset val="204"/>
    </font>
    <font>
      <b/>
      <i/>
      <sz val="10"/>
      <color indexed="10"/>
      <name val="Times New Roman CYR"/>
      <family val="1"/>
      <charset val="204"/>
    </font>
    <font>
      <i/>
      <sz val="12"/>
      <name val="Times New Roman Bold"/>
      <charset val="204"/>
    </font>
    <font>
      <b/>
      <i/>
      <sz val="14"/>
      <color indexed="20"/>
      <name val="Times New Roman CYR"/>
    </font>
    <font>
      <b/>
      <sz val="12"/>
      <color indexed="20"/>
      <name val="Times New Roman CYR"/>
    </font>
    <font>
      <b/>
      <i/>
      <sz val="14"/>
      <color indexed="10"/>
      <name val="Times New Roman CYR"/>
      <family val="1"/>
      <charset val="204"/>
    </font>
    <font>
      <b/>
      <sz val="12"/>
      <color indexed="16"/>
      <name val="Times New Roman CYR"/>
      <family val="1"/>
      <charset val="204"/>
    </font>
    <font>
      <b/>
      <i/>
      <sz val="12"/>
      <color indexed="18"/>
      <name val="Times New Roman CYR"/>
      <charset val="204"/>
    </font>
    <font>
      <i/>
      <sz val="11"/>
      <name val="Times New Roman CYR"/>
      <charset val="204"/>
    </font>
    <font>
      <sz val="11"/>
      <name val="Times New Roman CYR"/>
      <family val="1"/>
      <charset val="204"/>
    </font>
    <font>
      <b/>
      <sz val="11"/>
      <name val="Times New Roman CYR"/>
      <family val="1"/>
      <charset val="204"/>
    </font>
    <font>
      <b/>
      <sz val="11"/>
      <name val="Times New Roman CYR"/>
      <charset val="204"/>
    </font>
    <font>
      <b/>
      <i/>
      <sz val="14"/>
      <color indexed="20"/>
      <name val="Times New Roman"/>
      <family val="1"/>
      <charset val="204"/>
    </font>
    <font>
      <b/>
      <i/>
      <sz val="14"/>
      <color indexed="18"/>
      <name val="Times New Roman"/>
      <family val="1"/>
      <charset val="204"/>
    </font>
    <font>
      <b/>
      <i/>
      <sz val="14"/>
      <color indexed="16"/>
      <name val="Times New Roman"/>
      <family val="1"/>
      <charset val="204"/>
    </font>
    <font>
      <i/>
      <u/>
      <sz val="10"/>
      <color indexed="10"/>
      <name val="Times New Roman"/>
      <family val="1"/>
      <charset val="204"/>
    </font>
    <font>
      <i/>
      <sz val="10"/>
      <color indexed="1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 Cyr"/>
      <family val="1"/>
      <charset val="204"/>
    </font>
    <font>
      <b/>
      <sz val="10"/>
      <color indexed="8"/>
      <name val="Times New Roman Cyr"/>
      <family val="1"/>
      <charset val="204"/>
    </font>
    <font>
      <b/>
      <i/>
      <sz val="10"/>
      <color indexed="8"/>
      <name val="Times New Roman Cyr"/>
      <family val="1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2"/>
      <color theme="0"/>
      <name val="Times New Roman CYR"/>
      <family val="1"/>
      <charset val="204"/>
    </font>
    <font>
      <sz val="12"/>
      <color rgb="FF800000"/>
      <name val="Times New Roman CYR"/>
      <family val="1"/>
      <charset val="204"/>
    </font>
    <font>
      <b/>
      <sz val="12"/>
      <color rgb="FF800000"/>
      <name val="Times New Roman CYR"/>
      <charset val="204"/>
    </font>
    <font>
      <b/>
      <sz val="12"/>
      <color rgb="FF800000"/>
      <name val="Times New Roman CYR"/>
      <family val="1"/>
      <charset val="204"/>
    </font>
    <font>
      <b/>
      <sz val="12"/>
      <color rgb="FF800000"/>
      <name val="Times New Roman"/>
      <family val="1"/>
      <charset val="204"/>
    </font>
    <font>
      <sz val="12"/>
      <color rgb="FF800000"/>
      <name val="Times New Roman CYR"/>
      <charset val="204"/>
    </font>
    <font>
      <sz val="12"/>
      <color rgb="FFA50021"/>
      <name val="Times New Roman Cyr"/>
      <charset val="204"/>
    </font>
    <font>
      <b/>
      <i/>
      <sz val="14"/>
      <color rgb="FF800000"/>
      <name val="Times New Roman bold"/>
      <charset val="204"/>
    </font>
    <font>
      <b/>
      <i/>
      <sz val="14"/>
      <color rgb="FF000099"/>
      <name val="Times New Roman Cyr"/>
      <charset val="204"/>
    </font>
    <font>
      <b/>
      <sz val="13"/>
      <color rgb="FF800000"/>
      <name val="Times New Roman CYR"/>
      <charset val="204"/>
    </font>
    <font>
      <sz val="10"/>
      <color rgb="FF800000"/>
      <name val="Times New Roman"/>
      <family val="1"/>
      <charset val="204"/>
    </font>
    <font>
      <sz val="12"/>
      <color rgb="FF800000"/>
      <name val="Times New Roman"/>
      <family val="1"/>
      <charset val="204"/>
    </font>
    <font>
      <b/>
      <i/>
      <sz val="12"/>
      <color rgb="FF800000"/>
      <name val="Times New Roman CYR"/>
      <charset val="204"/>
    </font>
    <font>
      <b/>
      <sz val="14"/>
      <color rgb="FF800000"/>
      <name val="Times New Roman"/>
      <family val="1"/>
      <charset val="204"/>
    </font>
    <font>
      <i/>
      <sz val="12"/>
      <color rgb="FF000099"/>
      <name val="Times New Roman Cyr"/>
      <family val="1"/>
      <charset val="204"/>
    </font>
    <font>
      <b/>
      <sz val="12"/>
      <color rgb="FF000000"/>
      <name val="Times New Roman Cyr"/>
      <charset val="204"/>
    </font>
    <font>
      <sz val="11"/>
      <color rgb="FF800000"/>
      <name val="Times New Roman CYR"/>
      <family val="1"/>
      <charset val="204"/>
    </font>
    <font>
      <b/>
      <sz val="11"/>
      <color rgb="FF800000"/>
      <name val="Times New Roman CYR"/>
      <family val="1"/>
      <charset val="204"/>
    </font>
    <font>
      <b/>
      <sz val="9"/>
      <color rgb="FF800000"/>
      <name val="Times New Roman CYR"/>
      <charset val="204"/>
    </font>
    <font>
      <b/>
      <i/>
      <sz val="12"/>
      <color rgb="FF000099"/>
      <name val="Times New Roman CYR"/>
      <charset val="204"/>
    </font>
    <font>
      <sz val="12"/>
      <color rgb="FFCCFFCC"/>
      <name val="Times New Roman CYR"/>
      <family val="1"/>
      <charset val="204"/>
    </font>
    <font>
      <b/>
      <sz val="12"/>
      <color theme="0"/>
      <name val="Times New Roman Cyr"/>
      <family val="1"/>
      <charset val="204"/>
    </font>
    <font>
      <b/>
      <sz val="12"/>
      <color rgb="FFA50021"/>
      <name val="Times New Roman CYR"/>
      <charset val="204"/>
    </font>
    <font>
      <sz val="12"/>
      <color theme="0" tint="-0.14999847407452621"/>
      <name val="Times New Roman CYR"/>
      <family val="1"/>
      <charset val="204"/>
    </font>
    <font>
      <b/>
      <sz val="13"/>
      <color rgb="FF000080"/>
      <name val="Times New Roman CYR"/>
      <family val="1"/>
      <charset val="204"/>
    </font>
    <font>
      <b/>
      <sz val="13"/>
      <color rgb="FF000080"/>
      <name val="Times New Roman CYR"/>
      <family val="1"/>
    </font>
    <font>
      <b/>
      <sz val="13"/>
      <color rgb="FF800000"/>
      <name val="Times New Roman CYR"/>
      <family val="1"/>
      <charset val="204"/>
    </font>
    <font>
      <b/>
      <sz val="14"/>
      <color rgb="FF000080"/>
      <name val="Times New Roman CYR"/>
      <family val="1"/>
      <charset val="204"/>
    </font>
    <font>
      <b/>
      <sz val="14"/>
      <color rgb="FF800000"/>
      <name val="Times New Roman CYR"/>
      <family val="1"/>
    </font>
    <font>
      <sz val="12"/>
      <color rgb="FF000099"/>
      <name val="Times New Roman CYR"/>
      <family val="1"/>
      <charset val="204"/>
    </font>
    <font>
      <b/>
      <i/>
      <sz val="12"/>
      <color rgb="FFFF0000"/>
      <name val="Times New Roman CYR"/>
      <charset val="204"/>
    </font>
    <font>
      <b/>
      <sz val="12"/>
      <color rgb="FFFF0000"/>
      <name val="Times New Roman CYR"/>
      <charset val="204"/>
    </font>
    <font>
      <sz val="11"/>
      <color rgb="FF000000"/>
      <name val="Arial"/>
      <family val="2"/>
      <charset val="204"/>
    </font>
    <font>
      <b/>
      <sz val="12"/>
      <color rgb="FF000099"/>
      <name val="Times New Roman Cyr"/>
      <family val="1"/>
      <charset val="204"/>
    </font>
    <font>
      <b/>
      <sz val="12"/>
      <color rgb="FF800000"/>
      <name val="Arial"/>
      <family val="2"/>
      <charset val="204"/>
    </font>
    <font>
      <b/>
      <sz val="12"/>
      <color rgb="FFFF0000"/>
      <name val="Times New Roman CYR"/>
      <family val="1"/>
      <charset val="204"/>
    </font>
    <font>
      <sz val="10"/>
      <color rgb="FF000000"/>
      <name val="Hebar"/>
    </font>
  </fonts>
  <fills count="3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DCF"/>
        <bgColor indexed="64"/>
      </patternFill>
    </fill>
    <fill>
      <patternFill patternType="solid">
        <fgColor rgb="FFE2F9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AFDCF"/>
        <bgColor indexed="64"/>
      </patternFill>
    </fill>
    <fill>
      <patternFill patternType="solid">
        <fgColor rgb="FFEBFDC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</fills>
  <borders count="1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hair">
        <color indexed="64"/>
      </bottom>
      <diagonal/>
    </border>
    <border>
      <left/>
      <right style="medium">
        <color indexed="64"/>
      </right>
      <top style="dashed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114" fillId="0" borderId="0" applyNumberFormat="0" applyFill="0" applyBorder="0" applyAlignment="0" applyProtection="0"/>
    <xf numFmtId="0" fontId="23" fillId="0" borderId="0"/>
    <xf numFmtId="0" fontId="32" fillId="0" borderId="0"/>
    <xf numFmtId="0" fontId="115" fillId="0" borderId="0"/>
    <xf numFmtId="0" fontId="113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3" fillId="0" borderId="0"/>
  </cellStyleXfs>
  <cellXfs count="816">
    <xf numFmtId="0" fontId="0" fillId="0" borderId="0" xfId="0"/>
    <xf numFmtId="0" fontId="4" fillId="0" borderId="0" xfId="2" applyFont="1" applyAlignment="1">
      <alignment vertical="center"/>
    </xf>
    <xf numFmtId="0" fontId="4" fillId="0" borderId="0" xfId="2" applyFont="1" applyAlignment="1">
      <alignment vertical="center" wrapText="1"/>
    </xf>
    <xf numFmtId="1" fontId="24" fillId="2" borderId="0" xfId="2" applyNumberFormat="1" applyFont="1" applyFill="1" applyAlignment="1">
      <alignment vertical="center"/>
    </xf>
    <xf numFmtId="0" fontId="4" fillId="2" borderId="0" xfId="2" applyFont="1" applyFill="1" applyAlignment="1">
      <alignment vertical="center"/>
    </xf>
    <xf numFmtId="0" fontId="4" fillId="0" borderId="0" xfId="2" applyFont="1" applyBorder="1" applyAlignment="1">
      <alignment vertical="center"/>
    </xf>
    <xf numFmtId="0" fontId="4" fillId="0" borderId="0" xfId="2" quotePrefix="1" applyFont="1" applyAlignment="1">
      <alignment vertical="center"/>
    </xf>
    <xf numFmtId="0" fontId="11" fillId="0" borderId="0" xfId="2" applyNumberFormat="1" applyFont="1" applyAlignment="1">
      <alignment horizontal="right"/>
    </xf>
    <xf numFmtId="0" fontId="4" fillId="0" borderId="0" xfId="2" applyNumberFormat="1" applyFont="1" applyAlignment="1">
      <alignment horizontal="right"/>
    </xf>
    <xf numFmtId="3" fontId="4" fillId="0" borderId="0" xfId="2" applyNumberFormat="1" applyFont="1" applyAlignment="1" applyProtection="1">
      <alignment horizontal="right" vertical="center"/>
    </xf>
    <xf numFmtId="3" fontId="25" fillId="0" borderId="1" xfId="2" quotePrefix="1" applyNumberFormat="1" applyFont="1" applyFill="1" applyBorder="1" applyAlignment="1">
      <alignment horizontal="center" vertical="center"/>
    </xf>
    <xf numFmtId="0" fontId="4" fillId="0" borderId="2" xfId="2" applyFont="1" applyBorder="1" applyAlignment="1">
      <alignment vertical="center" wrapText="1"/>
    </xf>
    <xf numFmtId="3" fontId="4" fillId="0" borderId="2" xfId="2" applyNumberFormat="1" applyFont="1" applyBorder="1" applyAlignment="1">
      <alignment horizontal="right" vertical="center"/>
    </xf>
    <xf numFmtId="3" fontId="4" fillId="0" borderId="3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vertical="center" wrapText="1"/>
    </xf>
    <xf numFmtId="0" fontId="4" fillId="3" borderId="0" xfId="2" applyFont="1" applyFill="1" applyAlignment="1" applyProtection="1">
      <alignment vertical="center"/>
    </xf>
    <xf numFmtId="0" fontId="27" fillId="0" borderId="0" xfId="2" applyFont="1"/>
    <xf numFmtId="0" fontId="27" fillId="0" borderId="0" xfId="2" applyFont="1" applyAlignment="1"/>
    <xf numFmtId="0" fontId="27" fillId="0" borderId="0" xfId="2" applyFont="1" applyAlignment="1">
      <alignment wrapText="1"/>
    </xf>
    <xf numFmtId="3" fontId="27" fillId="0" borderId="0" xfId="2" applyNumberFormat="1" applyFont="1" applyAlignment="1"/>
    <xf numFmtId="0" fontId="23" fillId="0" borderId="0" xfId="2"/>
    <xf numFmtId="0" fontId="7" fillId="0" borderId="0" xfId="2" applyFont="1" applyAlignment="1"/>
    <xf numFmtId="0" fontId="27" fillId="4" borderId="0" xfId="2" applyFont="1" applyFill="1"/>
    <xf numFmtId="168" fontId="27" fillId="0" borderId="0" xfId="2" applyNumberFormat="1" applyFont="1"/>
    <xf numFmtId="0" fontId="27" fillId="4" borderId="0" xfId="2" applyFont="1" applyFill="1" applyBorder="1"/>
    <xf numFmtId="3" fontId="22" fillId="4" borderId="0" xfId="2" applyNumberFormat="1" applyFont="1" applyFill="1" applyBorder="1" applyAlignment="1">
      <alignment horizontal="right"/>
    </xf>
    <xf numFmtId="0" fontId="23" fillId="4" borderId="0" xfId="2" applyFill="1" applyBorder="1"/>
    <xf numFmtId="0" fontId="27" fillId="0" borderId="0" xfId="2" applyFont="1" applyFill="1"/>
    <xf numFmtId="0" fontId="22" fillId="0" borderId="0" xfId="2" applyFont="1" applyBorder="1" applyAlignment="1">
      <alignment vertical="center"/>
    </xf>
    <xf numFmtId="3" fontId="4" fillId="0" borderId="5" xfId="2" applyNumberFormat="1" applyFont="1" applyBorder="1" applyAlignment="1">
      <alignment horizontal="right" vertical="center"/>
    </xf>
    <xf numFmtId="0" fontId="33" fillId="0" borderId="0" xfId="3" applyFont="1" applyAlignment="1">
      <alignment vertical="center"/>
    </xf>
    <xf numFmtId="0" fontId="34" fillId="0" borderId="0" xfId="3" applyFont="1" applyAlignment="1">
      <alignment vertical="center"/>
    </xf>
    <xf numFmtId="0" fontId="34" fillId="0" borderId="0" xfId="3" applyFont="1" applyAlignment="1">
      <alignment vertical="center" wrapText="1"/>
    </xf>
    <xf numFmtId="1" fontId="35" fillId="0" borderId="0" xfId="3" applyNumberFormat="1" applyFont="1" applyAlignment="1">
      <alignment vertical="center"/>
    </xf>
    <xf numFmtId="0" fontId="36" fillId="0" borderId="0" xfId="3" applyFont="1" applyProtection="1">
      <protection locked="0"/>
    </xf>
    <xf numFmtId="0" fontId="34" fillId="0" borderId="0" xfId="3" applyFont="1" applyAlignment="1" applyProtection="1">
      <alignment vertical="center"/>
      <protection locked="0"/>
    </xf>
    <xf numFmtId="0" fontId="34" fillId="0" borderId="0" xfId="3" applyFont="1" applyBorder="1" applyAlignment="1">
      <alignment vertical="center"/>
    </xf>
    <xf numFmtId="0" fontId="34" fillId="0" borderId="0" xfId="3" applyFont="1" applyBorder="1" applyAlignment="1">
      <alignment vertical="center" wrapText="1"/>
    </xf>
    <xf numFmtId="0" fontId="34" fillId="0" borderId="0" xfId="3" applyFont="1" applyAlignment="1">
      <alignment horizontal="center" vertical="center"/>
    </xf>
    <xf numFmtId="14" fontId="34" fillId="5" borderId="0" xfId="3" quotePrefix="1" applyNumberFormat="1" applyFont="1" applyFill="1" applyAlignment="1" applyProtection="1">
      <alignment horizontal="center" vertical="center"/>
      <protection locked="0"/>
    </xf>
    <xf numFmtId="14" fontId="34" fillId="5" borderId="0" xfId="3" applyNumberFormat="1" applyFont="1" applyFill="1" applyAlignment="1" applyProtection="1">
      <alignment horizontal="center" vertical="center"/>
      <protection locked="0"/>
    </xf>
    <xf numFmtId="0" fontId="34" fillId="0" borderId="0" xfId="3" quotePrefix="1" applyFont="1" applyAlignment="1">
      <alignment vertical="center"/>
    </xf>
    <xf numFmtId="49" fontId="34" fillId="5" borderId="1" xfId="3" applyNumberFormat="1" applyFont="1" applyFill="1" applyBorder="1" applyAlignment="1" applyProtection="1">
      <alignment horizontal="center" vertical="center"/>
      <protection locked="0"/>
    </xf>
    <xf numFmtId="49" fontId="40" fillId="5" borderId="6" xfId="3" applyNumberFormat="1" applyFont="1" applyFill="1" applyBorder="1" applyAlignment="1" applyProtection="1">
      <alignment horizontal="center" vertical="center"/>
      <protection locked="0"/>
    </xf>
    <xf numFmtId="0" fontId="34" fillId="0" borderId="0" xfId="3" quotePrefix="1" applyFont="1" applyAlignment="1">
      <alignment horizontal="center" vertical="center"/>
    </xf>
    <xf numFmtId="166" fontId="34" fillId="0" borderId="0" xfId="3" applyNumberFormat="1" applyFont="1" applyAlignment="1">
      <alignment vertical="center"/>
    </xf>
    <xf numFmtId="0" fontId="33" fillId="0" borderId="0" xfId="3" applyFont="1" applyBorder="1" applyAlignment="1">
      <alignment vertical="center"/>
    </xf>
    <xf numFmtId="0" fontId="41" fillId="0" borderId="2" xfId="7" applyFont="1" applyFill="1" applyBorder="1" applyAlignment="1">
      <alignment horizontal="left" vertical="center" wrapText="1"/>
    </xf>
    <xf numFmtId="0" fontId="34" fillId="0" borderId="7" xfId="3" applyFont="1" applyBorder="1" applyAlignment="1">
      <alignment horizontal="center" vertical="center"/>
    </xf>
    <xf numFmtId="0" fontId="34" fillId="0" borderId="8" xfId="3" applyFont="1" applyBorder="1" applyAlignment="1">
      <alignment horizontal="center" vertical="center"/>
    </xf>
    <xf numFmtId="0" fontId="34" fillId="0" borderId="9" xfId="3" applyFont="1" applyBorder="1" applyAlignment="1">
      <alignment horizontal="center" vertical="center"/>
    </xf>
    <xf numFmtId="0" fontId="43" fillId="0" borderId="2" xfId="3" applyFont="1" applyBorder="1" applyAlignment="1">
      <alignment vertical="center"/>
    </xf>
    <xf numFmtId="0" fontId="34" fillId="0" borderId="3" xfId="3" applyFont="1" applyBorder="1" applyAlignment="1">
      <alignment horizontal="center" vertical="center"/>
    </xf>
    <xf numFmtId="0" fontId="44" fillId="0" borderId="0" xfId="3" applyFont="1" applyAlignment="1">
      <alignment vertical="center"/>
    </xf>
    <xf numFmtId="167" fontId="45" fillId="5" borderId="10" xfId="7" quotePrefix="1" applyNumberFormat="1" applyFont="1" applyFill="1" applyBorder="1" applyAlignment="1">
      <alignment horizontal="right" vertical="center"/>
    </xf>
    <xf numFmtId="3" fontId="41" fillId="0" borderId="11" xfId="3" applyNumberFormat="1" applyFont="1" applyBorder="1" applyAlignment="1">
      <alignment horizontal="right" vertical="center"/>
    </xf>
    <xf numFmtId="0" fontId="46" fillId="0" borderId="0" xfId="3" applyFont="1" applyAlignment="1">
      <alignment vertical="center"/>
    </xf>
    <xf numFmtId="167" fontId="45" fillId="5" borderId="8" xfId="7" quotePrefix="1" applyNumberFormat="1" applyFont="1" applyFill="1" applyBorder="1" applyAlignment="1">
      <alignment horizontal="right" vertical="center"/>
    </xf>
    <xf numFmtId="3" fontId="41" fillId="0" borderId="12" xfId="3" applyNumberFormat="1" applyFont="1" applyBorder="1" applyAlignment="1">
      <alignment horizontal="right" vertical="center"/>
    </xf>
    <xf numFmtId="0" fontId="46" fillId="6" borderId="0" xfId="3" applyFont="1" applyFill="1" applyAlignment="1">
      <alignment vertical="center"/>
    </xf>
    <xf numFmtId="0" fontId="46" fillId="7" borderId="0" xfId="3" applyFont="1" applyFill="1" applyAlignment="1">
      <alignment vertical="center"/>
    </xf>
    <xf numFmtId="0" fontId="46" fillId="0" borderId="13" xfId="7" quotePrefix="1" applyNumberFormat="1" applyFont="1" applyFill="1" applyBorder="1" applyAlignment="1">
      <alignment horizontal="right"/>
    </xf>
    <xf numFmtId="167" fontId="45" fillId="5" borderId="0" xfId="7" quotePrefix="1" applyNumberFormat="1" applyFont="1" applyFill="1" applyBorder="1" applyAlignment="1">
      <alignment horizontal="right" vertical="center"/>
    </xf>
    <xf numFmtId="0" fontId="46" fillId="0" borderId="0" xfId="3" applyNumberFormat="1" applyFont="1" applyAlignment="1">
      <alignment horizontal="right"/>
    </xf>
    <xf numFmtId="0" fontId="46" fillId="0" borderId="0" xfId="7" applyNumberFormat="1" applyFont="1" applyFill="1" applyAlignment="1">
      <alignment horizontal="right"/>
    </xf>
    <xf numFmtId="0" fontId="45" fillId="5" borderId="14" xfId="7" quotePrefix="1" applyFont="1" applyFill="1" applyBorder="1" applyAlignment="1">
      <alignment horizontal="left"/>
    </xf>
    <xf numFmtId="164" fontId="47" fillId="0" borderId="0" xfId="7" applyNumberFormat="1" applyFont="1" applyFill="1" applyBorder="1"/>
    <xf numFmtId="0" fontId="48" fillId="0" borderId="0" xfId="7" applyFont="1" applyFill="1" applyBorder="1"/>
    <xf numFmtId="0" fontId="48" fillId="0" borderId="15" xfId="7" applyFont="1" applyFill="1" applyBorder="1"/>
    <xf numFmtId="0" fontId="49" fillId="0" borderId="0" xfId="3" applyFont="1" applyAlignment="1">
      <alignment vertical="center"/>
    </xf>
    <xf numFmtId="0" fontId="33" fillId="0" borderId="0" xfId="3" applyNumberFormat="1" applyFont="1" applyBorder="1" applyAlignment="1">
      <alignment horizontal="right"/>
    </xf>
    <xf numFmtId="0" fontId="42" fillId="0" borderId="2" xfId="7" quotePrefix="1" applyFont="1" applyFill="1" applyBorder="1" applyAlignment="1">
      <alignment horizontal="right" vertical="center"/>
    </xf>
    <xf numFmtId="0" fontId="50" fillId="0" borderId="3" xfId="7" applyFont="1" applyFill="1" applyBorder="1" applyAlignment="1">
      <alignment horizontal="right" vertical="center"/>
    </xf>
    <xf numFmtId="3" fontId="40" fillId="0" borderId="1" xfId="3" applyNumberFormat="1" applyFont="1" applyBorder="1" applyAlignment="1">
      <alignment vertical="center"/>
    </xf>
    <xf numFmtId="0" fontId="51" fillId="0" borderId="0" xfId="3" applyFont="1" applyBorder="1" applyAlignment="1">
      <alignment vertical="center"/>
    </xf>
    <xf numFmtId="0" fontId="42" fillId="0" borderId="0" xfId="7" quotePrefix="1" applyFont="1" applyFill="1" applyBorder="1" applyAlignment="1">
      <alignment horizontal="right" vertical="center"/>
    </xf>
    <xf numFmtId="167" fontId="50" fillId="0" borderId="0" xfId="7" quotePrefix="1" applyNumberFormat="1" applyFont="1" applyFill="1" applyBorder="1" applyAlignment="1">
      <alignment horizontal="center" vertical="center"/>
    </xf>
    <xf numFmtId="0" fontId="31" fillId="0" borderId="0" xfId="7" applyFont="1" applyFill="1" applyBorder="1" applyAlignment="1">
      <alignment horizontal="left" vertical="center" wrapText="1"/>
    </xf>
    <xf numFmtId="3" fontId="34" fillId="0" borderId="0" xfId="3" applyNumberFormat="1" applyFont="1" applyBorder="1" applyAlignment="1" applyProtection="1">
      <alignment horizontal="right" vertical="center"/>
      <protection locked="0"/>
    </xf>
    <xf numFmtId="3" fontId="34" fillId="0" borderId="0" xfId="3" applyNumberFormat="1" applyFont="1" applyAlignment="1">
      <alignment horizontal="right" vertical="center"/>
    </xf>
    <xf numFmtId="3" fontId="34" fillId="0" borderId="0" xfId="3" applyNumberFormat="1" applyFont="1" applyAlignment="1">
      <alignment horizontal="center" vertical="center"/>
    </xf>
    <xf numFmtId="0" fontId="39" fillId="0" borderId="0" xfId="3" applyFont="1" applyAlignment="1">
      <alignment vertical="center" wrapText="1"/>
    </xf>
    <xf numFmtId="14" fontId="34" fillId="0" borderId="0" xfId="3" quotePrefix="1" applyNumberFormat="1" applyFont="1" applyFill="1" applyAlignment="1" applyProtection="1">
      <alignment horizontal="center" vertical="center"/>
    </xf>
    <xf numFmtId="14" fontId="34" fillId="0" borderId="0" xfId="3" applyNumberFormat="1" applyFont="1" applyFill="1" applyAlignment="1" applyProtection="1">
      <alignment horizontal="center" vertical="center"/>
    </xf>
    <xf numFmtId="49" fontId="34" fillId="5" borderId="1" xfId="3" applyNumberFormat="1" applyFont="1" applyFill="1" applyBorder="1" applyAlignment="1">
      <alignment horizontal="center" vertical="center"/>
    </xf>
    <xf numFmtId="3" fontId="34" fillId="0" borderId="0" xfId="3" quotePrefix="1" applyNumberFormat="1" applyFont="1" applyAlignment="1">
      <alignment horizontal="right" vertical="center"/>
    </xf>
    <xf numFmtId="49" fontId="40" fillId="5" borderId="6" xfId="3" applyNumberFormat="1" applyFont="1" applyFill="1" applyBorder="1" applyAlignment="1">
      <alignment horizontal="center" vertical="center"/>
    </xf>
    <xf numFmtId="0" fontId="34" fillId="0" borderId="10" xfId="3" applyFont="1" applyBorder="1" applyAlignment="1">
      <alignment horizontal="center" vertical="center"/>
    </xf>
    <xf numFmtId="0" fontId="43" fillId="0" borderId="2" xfId="3" applyFont="1" applyBorder="1" applyAlignment="1">
      <alignment horizontal="left" vertical="center"/>
    </xf>
    <xf numFmtId="3" fontId="41" fillId="6" borderId="16" xfId="3" applyNumberFormat="1" applyFont="1" applyFill="1" applyBorder="1" applyAlignment="1" applyProtection="1">
      <alignment horizontal="right" vertical="center"/>
      <protection locked="0"/>
    </xf>
    <xf numFmtId="3" fontId="41" fillId="6" borderId="11" xfId="3" applyNumberFormat="1" applyFont="1" applyFill="1" applyBorder="1" applyAlignment="1" applyProtection="1">
      <alignment horizontal="right" vertical="center"/>
      <protection locked="0"/>
    </xf>
    <xf numFmtId="3" fontId="41" fillId="6" borderId="14" xfId="3" applyNumberFormat="1" applyFont="1" applyFill="1" applyBorder="1" applyAlignment="1" applyProtection="1">
      <alignment horizontal="right" vertical="center"/>
      <protection locked="0"/>
    </xf>
    <xf numFmtId="3" fontId="41" fillId="6" borderId="12" xfId="3" applyNumberFormat="1" applyFont="1" applyFill="1" applyBorder="1" applyAlignment="1" applyProtection="1">
      <alignment horizontal="right" vertical="center"/>
      <protection locked="0"/>
    </xf>
    <xf numFmtId="0" fontId="46" fillId="0" borderId="0" xfId="3" applyNumberFormat="1" applyFont="1" applyBorder="1" applyAlignment="1">
      <alignment horizontal="right"/>
    </xf>
    <xf numFmtId="0" fontId="45" fillId="5" borderId="14" xfId="3" applyFont="1" applyFill="1" applyBorder="1" applyAlignment="1">
      <alignment vertical="center"/>
    </xf>
    <xf numFmtId="0" fontId="46" fillId="7" borderId="0" xfId="3" applyNumberFormat="1" applyFont="1" applyFill="1" applyAlignment="1">
      <alignment horizontal="right"/>
    </xf>
    <xf numFmtId="167" fontId="45" fillId="5" borderId="8" xfId="7" quotePrefix="1" applyNumberFormat="1" applyFont="1" applyFill="1" applyBorder="1" applyAlignment="1">
      <alignment horizontal="right"/>
    </xf>
    <xf numFmtId="0" fontId="46" fillId="0" borderId="0" xfId="3" applyFont="1"/>
    <xf numFmtId="167" fontId="45" fillId="5" borderId="8" xfId="7" applyNumberFormat="1" applyFont="1" applyFill="1" applyBorder="1" applyAlignment="1">
      <alignment horizontal="right"/>
    </xf>
    <xf numFmtId="3" fontId="41" fillId="0" borderId="17" xfId="3" applyNumberFormat="1" applyFont="1" applyBorder="1" applyAlignment="1">
      <alignment horizontal="right" vertical="center"/>
    </xf>
    <xf numFmtId="3" fontId="41" fillId="6" borderId="18" xfId="3" applyNumberFormat="1" applyFont="1" applyFill="1" applyBorder="1" applyAlignment="1" applyProtection="1">
      <alignment horizontal="right" vertical="center"/>
      <protection locked="0"/>
    </xf>
    <xf numFmtId="3" fontId="41" fillId="6" borderId="19" xfId="3" applyNumberFormat="1" applyFont="1" applyFill="1" applyBorder="1" applyAlignment="1" applyProtection="1">
      <alignment horizontal="right" vertical="center"/>
      <protection locked="0"/>
    </xf>
    <xf numFmtId="3" fontId="41" fillId="6" borderId="17" xfId="3" applyNumberFormat="1" applyFont="1" applyFill="1" applyBorder="1" applyAlignment="1" applyProtection="1">
      <alignment horizontal="right" vertical="center"/>
      <protection locked="0"/>
    </xf>
    <xf numFmtId="0" fontId="33" fillId="0" borderId="0" xfId="3" applyNumberFormat="1" applyFont="1" applyAlignment="1">
      <alignment horizontal="right"/>
    </xf>
    <xf numFmtId="169" fontId="42" fillId="0" borderId="2" xfId="7" applyNumberFormat="1" applyFont="1" applyFill="1" applyBorder="1" applyAlignment="1">
      <alignment vertical="center"/>
    </xf>
    <xf numFmtId="3" fontId="40" fillId="6" borderId="1" xfId="3" applyNumberFormat="1" applyFont="1" applyFill="1" applyBorder="1" applyAlignment="1">
      <alignment vertical="center"/>
    </xf>
    <xf numFmtId="0" fontId="42" fillId="0" borderId="0" xfId="7" applyFont="1" applyFill="1" applyBorder="1" applyAlignment="1">
      <alignment horizontal="center" vertical="center"/>
    </xf>
    <xf numFmtId="0" fontId="34" fillId="0" borderId="8" xfId="3" quotePrefix="1" applyFont="1" applyBorder="1" applyAlignment="1">
      <alignment horizontal="center" vertical="center"/>
    </xf>
    <xf numFmtId="3" fontId="41" fillId="0" borderId="11" xfId="3" applyNumberFormat="1" applyFont="1" applyBorder="1" applyAlignment="1">
      <alignment vertical="center"/>
    </xf>
    <xf numFmtId="3" fontId="41" fillId="0" borderId="12" xfId="3" applyNumberFormat="1" applyFont="1" applyBorder="1" applyAlignment="1" applyProtection="1">
      <alignment vertical="center"/>
    </xf>
    <xf numFmtId="167" fontId="45" fillId="5" borderId="4" xfId="7" quotePrefix="1" applyNumberFormat="1" applyFont="1" applyFill="1" applyBorder="1" applyAlignment="1">
      <alignment horizontal="right" vertical="center"/>
    </xf>
    <xf numFmtId="3" fontId="41" fillId="0" borderId="20" xfId="3" applyNumberFormat="1" applyFont="1" applyBorder="1" applyAlignment="1" applyProtection="1">
      <alignment vertical="center"/>
    </xf>
    <xf numFmtId="167" fontId="40" fillId="0" borderId="2" xfId="7" quotePrefix="1" applyNumberFormat="1" applyFont="1" applyFill="1" applyBorder="1" applyAlignment="1">
      <alignment horizontal="center" vertical="center"/>
    </xf>
    <xf numFmtId="3" fontId="40" fillId="0" borderId="2" xfId="3" applyNumberFormat="1" applyFont="1" applyBorder="1" applyAlignment="1">
      <alignment vertical="center"/>
    </xf>
    <xf numFmtId="3" fontId="40" fillId="0" borderId="3" xfId="3" applyNumberFormat="1" applyFont="1" applyBorder="1" applyAlignment="1">
      <alignment vertical="center"/>
    </xf>
    <xf numFmtId="3" fontId="41" fillId="0" borderId="12" xfId="3" applyNumberFormat="1" applyFont="1" applyBorder="1" applyAlignment="1">
      <alignment vertical="center"/>
    </xf>
    <xf numFmtId="0" fontId="48" fillId="0" borderId="0" xfId="7" applyFont="1" applyFill="1"/>
    <xf numFmtId="0" fontId="47" fillId="7" borderId="0" xfId="7" applyFont="1" applyFill="1" applyBorder="1" applyAlignment="1">
      <alignment horizontal="right"/>
    </xf>
    <xf numFmtId="0" fontId="45" fillId="5" borderId="14" xfId="7" applyFont="1" applyFill="1" applyBorder="1"/>
    <xf numFmtId="3" fontId="41" fillId="0" borderId="12" xfId="3" applyNumberFormat="1" applyFont="1" applyBorder="1" applyAlignment="1" applyProtection="1">
      <alignment horizontal="right" vertical="center"/>
      <protection locked="0"/>
    </xf>
    <xf numFmtId="3" fontId="41" fillId="0" borderId="11" xfId="3" applyNumberFormat="1" applyFont="1" applyBorder="1" applyAlignment="1" applyProtection="1">
      <alignment vertical="center"/>
      <protection locked="0"/>
    </xf>
    <xf numFmtId="3" fontId="41" fillId="0" borderId="12" xfId="3" applyNumberFormat="1" applyFont="1" applyBorder="1" applyAlignment="1" applyProtection="1">
      <alignment vertical="center"/>
      <protection locked="0"/>
    </xf>
    <xf numFmtId="0" fontId="39" fillId="0" borderId="0" xfId="3" applyFont="1" applyAlignment="1">
      <alignment vertical="center"/>
    </xf>
    <xf numFmtId="0" fontId="34" fillId="8" borderId="7" xfId="3" quotePrefix="1" applyFont="1" applyFill="1" applyBorder="1" applyAlignment="1">
      <alignment horizontal="center" vertical="center"/>
    </xf>
    <xf numFmtId="0" fontId="34" fillId="8" borderId="7" xfId="3" applyFont="1" applyFill="1" applyBorder="1" applyAlignment="1">
      <alignment vertical="center"/>
    </xf>
    <xf numFmtId="0" fontId="34" fillId="8" borderId="10" xfId="3" quotePrefix="1" applyFont="1" applyFill="1" applyBorder="1" applyAlignment="1">
      <alignment horizontal="center" vertical="center" wrapText="1"/>
    </xf>
    <xf numFmtId="0" fontId="34" fillId="8" borderId="21" xfId="3" quotePrefix="1" applyFont="1" applyFill="1" applyBorder="1" applyAlignment="1">
      <alignment horizontal="center" vertical="center" wrapText="1"/>
    </xf>
    <xf numFmtId="0" fontId="34" fillId="8" borderId="8" xfId="3" quotePrefix="1" applyFont="1" applyFill="1" applyBorder="1" applyAlignment="1">
      <alignment horizontal="center" vertical="center" wrapText="1"/>
    </xf>
    <xf numFmtId="0" fontId="34" fillId="8" borderId="2" xfId="3" quotePrefix="1" applyFont="1" applyFill="1" applyBorder="1" applyAlignment="1">
      <alignment horizontal="left" vertical="center"/>
    </xf>
    <xf numFmtId="0" fontId="34" fillId="8" borderId="3" xfId="3" applyFont="1" applyFill="1" applyBorder="1" applyAlignment="1">
      <alignment horizontal="center" vertical="center"/>
    </xf>
    <xf numFmtId="0" fontId="34" fillId="8" borderId="2" xfId="3" quotePrefix="1" applyFont="1" applyFill="1" applyBorder="1" applyAlignment="1">
      <alignment horizontal="left" vertical="center" wrapText="1"/>
    </xf>
    <xf numFmtId="0" fontId="34" fillId="8" borderId="4" xfId="3" applyFont="1" applyFill="1" applyBorder="1" applyAlignment="1">
      <alignment vertical="center"/>
    </xf>
    <xf numFmtId="164" fontId="34" fillId="8" borderId="22" xfId="3" quotePrefix="1" applyNumberFormat="1" applyFont="1" applyFill="1" applyBorder="1" applyAlignment="1">
      <alignment horizontal="center" vertical="center"/>
    </xf>
    <xf numFmtId="164" fontId="34" fillId="8" borderId="21" xfId="3" quotePrefix="1" applyNumberFormat="1" applyFont="1" applyFill="1" applyBorder="1" applyAlignment="1">
      <alignment horizontal="center" vertical="center" wrapText="1"/>
    </xf>
    <xf numFmtId="3" fontId="40" fillId="0" borderId="21" xfId="3" applyNumberFormat="1" applyFont="1" applyBorder="1" applyAlignment="1">
      <alignment horizontal="right" vertical="center"/>
    </xf>
    <xf numFmtId="164" fontId="34" fillId="0" borderId="0" xfId="3" applyNumberFormat="1" applyFont="1" applyBorder="1" applyAlignment="1">
      <alignment vertical="center"/>
    </xf>
    <xf numFmtId="164" fontId="34" fillId="0" borderId="0" xfId="3" applyNumberFormat="1" applyFont="1" applyBorder="1" applyAlignment="1">
      <alignment vertical="center" wrapText="1"/>
    </xf>
    <xf numFmtId="3" fontId="34" fillId="0" borderId="0" xfId="3" applyNumberFormat="1" applyFont="1" applyBorder="1" applyAlignment="1">
      <alignment horizontal="right" vertical="center"/>
    </xf>
    <xf numFmtId="0" fontId="34" fillId="0" borderId="2" xfId="3" quotePrefix="1" applyFont="1" applyBorder="1" applyAlignment="1">
      <alignment horizontal="center" vertical="center"/>
    </xf>
    <xf numFmtId="0" fontId="34" fillId="0" borderId="2" xfId="3" applyFont="1" applyBorder="1" applyAlignment="1">
      <alignment horizontal="left" vertical="center"/>
    </xf>
    <xf numFmtId="3" fontId="41" fillId="0" borderId="12" xfId="3" applyNumberFormat="1" applyFont="1" applyBorder="1" applyAlignment="1" applyProtection="1">
      <alignment horizontal="right" vertical="center"/>
    </xf>
    <xf numFmtId="164" fontId="48" fillId="0" borderId="0" xfId="7" applyNumberFormat="1" applyFont="1" applyFill="1" applyBorder="1"/>
    <xf numFmtId="164" fontId="48" fillId="0" borderId="0" xfId="7" applyNumberFormat="1" applyFont="1" applyFill="1" applyBorder="1" applyProtection="1">
      <protection locked="0"/>
    </xf>
    <xf numFmtId="164" fontId="48" fillId="0" borderId="0" xfId="7" applyNumberFormat="1" applyFont="1" applyFill="1"/>
    <xf numFmtId="164" fontId="48" fillId="0" borderId="0" xfId="7" applyNumberFormat="1" applyFont="1" applyFill="1" applyProtection="1">
      <protection locked="0"/>
    </xf>
    <xf numFmtId="164" fontId="47" fillId="0" borderId="0" xfId="7" applyNumberFormat="1" applyFont="1" applyFill="1"/>
    <xf numFmtId="164" fontId="42" fillId="0" borderId="2" xfId="7" applyNumberFormat="1" applyFont="1" applyFill="1" applyBorder="1" applyAlignment="1">
      <alignment horizontal="right" vertical="center"/>
    </xf>
    <xf numFmtId="0" fontId="34" fillId="0" borderId="0" xfId="3" applyFont="1" applyAlignment="1" applyProtection="1">
      <alignment vertical="center"/>
    </xf>
    <xf numFmtId="0" fontId="34" fillId="0" borderId="0" xfId="3" applyFont="1" applyAlignment="1" applyProtection="1">
      <alignment vertical="center" wrapText="1"/>
    </xf>
    <xf numFmtId="0" fontId="34" fillId="0" borderId="0" xfId="3" quotePrefix="1" applyFont="1" applyAlignment="1" applyProtection="1">
      <alignment vertical="center"/>
    </xf>
    <xf numFmtId="3" fontId="34" fillId="0" borderId="0" xfId="3" applyNumberFormat="1" applyFont="1" applyAlignment="1" applyProtection="1">
      <alignment horizontal="right" vertical="center"/>
    </xf>
    <xf numFmtId="0" fontId="34" fillId="0" borderId="0" xfId="3" applyFont="1" applyBorder="1" applyAlignment="1" applyProtection="1">
      <alignment vertical="center"/>
    </xf>
    <xf numFmtId="0" fontId="34" fillId="0" borderId="0" xfId="3" applyFont="1" applyBorder="1" applyAlignment="1" applyProtection="1">
      <alignment vertical="center" wrapText="1"/>
    </xf>
    <xf numFmtId="167" fontId="40" fillId="0" borderId="2" xfId="7" quotePrefix="1" applyNumberFormat="1" applyFont="1" applyFill="1" applyBorder="1" applyAlignment="1" applyProtection="1">
      <alignment horizontal="center" vertical="center"/>
    </xf>
    <xf numFmtId="0" fontId="34" fillId="0" borderId="10" xfId="3" quotePrefix="1" applyFont="1" applyBorder="1" applyAlignment="1" applyProtection="1">
      <alignment horizontal="center" vertical="center"/>
    </xf>
    <xf numFmtId="167" fontId="45" fillId="5" borderId="10" xfId="7" applyNumberFormat="1" applyFont="1" applyFill="1" applyBorder="1" applyAlignment="1" applyProtection="1">
      <alignment horizontal="center" vertical="center"/>
    </xf>
    <xf numFmtId="167" fontId="45" fillId="5" borderId="8" xfId="7" applyNumberFormat="1" applyFont="1" applyFill="1" applyBorder="1" applyAlignment="1" applyProtection="1">
      <alignment horizontal="center" vertical="center"/>
    </xf>
    <xf numFmtId="164" fontId="42" fillId="0" borderId="2" xfId="7" applyNumberFormat="1" applyFont="1" applyFill="1" applyBorder="1" applyAlignment="1" applyProtection="1">
      <alignment horizontal="right" vertical="center"/>
    </xf>
    <xf numFmtId="3" fontId="40" fillId="0" borderId="1" xfId="3" applyNumberFormat="1" applyFont="1" applyBorder="1" applyAlignment="1" applyProtection="1">
      <alignment vertical="center"/>
    </xf>
    <xf numFmtId="0" fontId="39" fillId="0" borderId="0" xfId="3" applyFont="1"/>
    <xf numFmtId="0" fontId="51" fillId="0" borderId="0" xfId="3" applyFont="1"/>
    <xf numFmtId="1" fontId="4" fillId="0" borderId="9" xfId="2" applyNumberFormat="1" applyFont="1" applyBorder="1" applyAlignment="1">
      <alignment horizontal="center" vertical="center" wrapText="1"/>
    </xf>
    <xf numFmtId="0" fontId="33" fillId="9" borderId="0" xfId="3" applyFont="1" applyFill="1" applyAlignment="1">
      <alignment vertical="center"/>
    </xf>
    <xf numFmtId="0" fontId="44" fillId="9" borderId="0" xfId="3" applyFont="1" applyFill="1" applyAlignment="1">
      <alignment vertical="center"/>
    </xf>
    <xf numFmtId="0" fontId="46" fillId="9" borderId="0" xfId="3" applyFont="1" applyFill="1" applyAlignment="1">
      <alignment vertical="center"/>
    </xf>
    <xf numFmtId="0" fontId="51" fillId="9" borderId="0" xfId="3" applyFont="1" applyFill="1"/>
    <xf numFmtId="0" fontId="46" fillId="10" borderId="0" xfId="3" applyFont="1" applyFill="1" applyAlignment="1">
      <alignment vertical="center"/>
    </xf>
    <xf numFmtId="0" fontId="33" fillId="10" borderId="0" xfId="3" applyFont="1" applyFill="1" applyAlignment="1">
      <alignment vertical="center"/>
    </xf>
    <xf numFmtId="0" fontId="33" fillId="10" borderId="0" xfId="3" applyFont="1" applyFill="1" applyBorder="1" applyAlignment="1">
      <alignment vertical="center"/>
    </xf>
    <xf numFmtId="0" fontId="51" fillId="10" borderId="0" xfId="3" applyFont="1" applyFill="1" applyBorder="1" applyAlignment="1">
      <alignment vertical="center"/>
    </xf>
    <xf numFmtId="3" fontId="40" fillId="0" borderId="5" xfId="3" applyNumberFormat="1" applyFont="1" applyBorder="1" applyAlignment="1">
      <alignment vertical="center"/>
    </xf>
    <xf numFmtId="3" fontId="41" fillId="0" borderId="23" xfId="3" applyNumberFormat="1" applyFont="1" applyBorder="1" applyAlignment="1">
      <alignment horizontal="right" vertical="center"/>
    </xf>
    <xf numFmtId="3" fontId="41" fillId="0" borderId="24" xfId="3" applyNumberFormat="1" applyFont="1" applyBorder="1" applyAlignment="1">
      <alignment horizontal="right" vertical="center"/>
    </xf>
    <xf numFmtId="0" fontId="45" fillId="5" borderId="25" xfId="7" quotePrefix="1" applyFont="1" applyFill="1" applyBorder="1" applyAlignment="1">
      <alignment horizontal="left"/>
    </xf>
    <xf numFmtId="0" fontId="40" fillId="0" borderId="2" xfId="3" applyFont="1" applyBorder="1" applyAlignment="1">
      <alignment horizontal="center" vertical="center" wrapText="1"/>
    </xf>
    <xf numFmtId="0" fontId="45" fillId="5" borderId="25" xfId="3" applyFont="1" applyFill="1" applyBorder="1" applyAlignment="1">
      <alignment vertical="center" wrapText="1"/>
    </xf>
    <xf numFmtId="3" fontId="41" fillId="0" borderId="26" xfId="3" applyNumberFormat="1" applyFont="1" applyBorder="1" applyAlignment="1">
      <alignment horizontal="right" vertical="center"/>
    </xf>
    <xf numFmtId="3" fontId="41" fillId="0" borderId="23" xfId="3" applyNumberFormat="1" applyFont="1" applyBorder="1" applyAlignment="1" applyProtection="1">
      <alignment vertical="center"/>
      <protection locked="0"/>
    </xf>
    <xf numFmtId="3" fontId="41" fillId="0" borderId="23" xfId="3" applyNumberFormat="1" applyFont="1" applyBorder="1" applyAlignment="1">
      <alignment vertical="center"/>
    </xf>
    <xf numFmtId="3" fontId="41" fillId="0" borderId="24" xfId="3" applyNumberFormat="1" applyFont="1" applyBorder="1" applyAlignment="1" applyProtection="1">
      <alignment vertical="center"/>
      <protection locked="0"/>
    </xf>
    <xf numFmtId="3" fontId="41" fillId="0" borderId="24" xfId="3" applyNumberFormat="1" applyFont="1" applyBorder="1" applyAlignment="1" applyProtection="1">
      <alignment vertical="center"/>
    </xf>
    <xf numFmtId="3" fontId="41" fillId="0" borderId="27" xfId="3" applyNumberFormat="1" applyFont="1" applyBorder="1" applyAlignment="1" applyProtection="1">
      <alignment vertical="center"/>
      <protection locked="0"/>
    </xf>
    <xf numFmtId="3" fontId="41" fillId="0" borderId="27" xfId="3" applyNumberFormat="1" applyFont="1" applyBorder="1" applyAlignment="1" applyProtection="1">
      <alignment vertical="center"/>
    </xf>
    <xf numFmtId="0" fontId="45" fillId="5" borderId="25" xfId="7" quotePrefix="1" applyFont="1" applyFill="1" applyBorder="1" applyAlignment="1">
      <alignment horizontal="center"/>
    </xf>
    <xf numFmtId="3" fontId="41" fillId="0" borderId="24" xfId="3" applyNumberFormat="1" applyFont="1" applyBorder="1" applyAlignment="1">
      <alignment vertical="center"/>
    </xf>
    <xf numFmtId="3" fontId="41" fillId="0" borderId="24" xfId="3" applyNumberFormat="1" applyFont="1" applyBorder="1" applyAlignment="1" applyProtection="1">
      <alignment horizontal="right" vertical="center"/>
      <protection locked="0"/>
    </xf>
    <xf numFmtId="3" fontId="41" fillId="0" borderId="24" xfId="3" applyNumberFormat="1" applyFont="1" applyBorder="1" applyAlignment="1" applyProtection="1">
      <alignment horizontal="right" vertical="center"/>
    </xf>
    <xf numFmtId="3" fontId="41" fillId="0" borderId="23" xfId="3" applyNumberFormat="1" applyFont="1" applyBorder="1" applyAlignment="1" applyProtection="1">
      <alignment vertical="center"/>
    </xf>
    <xf numFmtId="3" fontId="41" fillId="0" borderId="28" xfId="3" applyNumberFormat="1" applyFont="1" applyBorder="1" applyAlignment="1" applyProtection="1">
      <alignment vertical="center"/>
    </xf>
    <xf numFmtId="3" fontId="41" fillId="0" borderId="21" xfId="3" applyNumberFormat="1" applyFont="1" applyBorder="1" applyAlignment="1" applyProtection="1">
      <alignment vertical="center"/>
    </xf>
    <xf numFmtId="0" fontId="34" fillId="0" borderId="5" xfId="3" applyFont="1" applyBorder="1" applyAlignment="1">
      <alignment horizontal="center" vertical="center"/>
    </xf>
    <xf numFmtId="3" fontId="41" fillId="0" borderId="16" xfId="3" applyNumberFormat="1" applyFont="1" applyFill="1" applyBorder="1" applyAlignment="1" applyProtection="1">
      <alignment horizontal="right" vertical="center"/>
      <protection locked="0"/>
    </xf>
    <xf numFmtId="3" fontId="41" fillId="0" borderId="14" xfId="3" applyNumberFormat="1" applyFont="1" applyFill="1" applyBorder="1" applyAlignment="1" applyProtection="1">
      <alignment horizontal="right" vertical="center"/>
      <protection locked="0"/>
    </xf>
    <xf numFmtId="3" fontId="41" fillId="0" borderId="19" xfId="3" applyNumberFormat="1" applyFont="1" applyFill="1" applyBorder="1" applyAlignment="1" applyProtection="1">
      <alignment horizontal="right" vertical="center"/>
      <protection locked="0"/>
    </xf>
    <xf numFmtId="3" fontId="40" fillId="0" borderId="1" xfId="3" applyNumberFormat="1" applyFont="1" applyFill="1" applyBorder="1" applyAlignment="1">
      <alignment vertical="center"/>
    </xf>
    <xf numFmtId="3" fontId="27" fillId="0" borderId="0" xfId="2" applyNumberFormat="1" applyFont="1" applyAlignment="1" applyProtection="1"/>
    <xf numFmtId="3" fontId="22" fillId="4" borderId="0" xfId="2" applyNumberFormat="1" applyFont="1" applyFill="1" applyBorder="1" applyAlignment="1" applyProtection="1">
      <alignment horizontal="right"/>
    </xf>
    <xf numFmtId="3" fontId="25" fillId="0" borderId="1" xfId="2" quotePrefix="1" applyNumberFormat="1" applyFont="1" applyFill="1" applyBorder="1" applyAlignment="1" applyProtection="1">
      <alignment horizontal="center" vertical="center"/>
    </xf>
    <xf numFmtId="0" fontId="23" fillId="0" borderId="0" xfId="2" applyProtection="1"/>
    <xf numFmtId="0" fontId="12" fillId="4" borderId="0" xfId="2" applyFont="1" applyFill="1" applyAlignment="1">
      <alignment vertical="center"/>
    </xf>
    <xf numFmtId="0" fontId="72" fillId="0" borderId="0" xfId="2" quotePrefix="1" applyNumberFormat="1" applyFont="1" applyFill="1" applyBorder="1" applyAlignment="1">
      <alignment horizontal="center"/>
    </xf>
    <xf numFmtId="171" fontId="72" fillId="0" borderId="0" xfId="2" quotePrefix="1" applyNumberFormat="1" applyFont="1" applyFill="1" applyBorder="1" applyAlignment="1">
      <alignment horizontal="center"/>
    </xf>
    <xf numFmtId="3" fontId="41" fillId="0" borderId="21" xfId="3" applyNumberFormat="1" applyFont="1" applyBorder="1" applyAlignment="1">
      <alignment horizontal="right" vertical="center"/>
    </xf>
    <xf numFmtId="3" fontId="41" fillId="0" borderId="29" xfId="3" applyNumberFormat="1" applyFont="1" applyBorder="1" applyAlignment="1">
      <alignment horizontal="right" vertical="center"/>
    </xf>
    <xf numFmtId="0" fontId="7" fillId="0" borderId="0" xfId="2" applyFont="1" applyAlignment="1">
      <alignment horizontal="center" wrapText="1"/>
    </xf>
    <xf numFmtId="0" fontId="84" fillId="0" borderId="0" xfId="2" applyFont="1" applyFill="1" applyBorder="1" applyAlignment="1">
      <alignment horizontal="left"/>
    </xf>
    <xf numFmtId="0" fontId="34" fillId="0" borderId="2" xfId="3" applyFont="1" applyBorder="1" applyAlignment="1">
      <alignment horizontal="center" vertical="center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4" fillId="12" borderId="0" xfId="2" applyFont="1" applyFill="1" applyAlignment="1">
      <alignment vertical="center"/>
    </xf>
    <xf numFmtId="0" fontId="4" fillId="12" borderId="0" xfId="2" applyFont="1" applyFill="1" applyBorder="1" applyAlignment="1">
      <alignment vertical="center"/>
    </xf>
    <xf numFmtId="0" fontId="4" fillId="12" borderId="0" xfId="2" applyFont="1" applyFill="1" applyAlignment="1">
      <alignment vertical="center" wrapText="1"/>
    </xf>
    <xf numFmtId="0" fontId="4" fillId="12" borderId="0" xfId="2" applyFont="1" applyFill="1" applyBorder="1" applyAlignment="1">
      <alignment vertical="center" wrapText="1"/>
    </xf>
    <xf numFmtId="0" fontId="4" fillId="12" borderId="0" xfId="2" quotePrefix="1" applyFont="1" applyFill="1" applyAlignment="1">
      <alignment vertical="center"/>
    </xf>
    <xf numFmtId="0" fontId="4" fillId="12" borderId="0" xfId="2" quotePrefix="1" applyFont="1" applyFill="1" applyAlignment="1">
      <alignment horizontal="right" vertical="center"/>
    </xf>
    <xf numFmtId="1" fontId="24" fillId="13" borderId="0" xfId="2" applyNumberFormat="1" applyFont="1" applyFill="1" applyAlignment="1">
      <alignment vertical="center"/>
    </xf>
    <xf numFmtId="0" fontId="4" fillId="13" borderId="0" xfId="2" applyFont="1" applyFill="1" applyAlignment="1">
      <alignment vertical="center"/>
    </xf>
    <xf numFmtId="0" fontId="5" fillId="12" borderId="0" xfId="2" applyFont="1" applyFill="1" applyProtection="1">
      <protection locked="0"/>
    </xf>
    <xf numFmtId="0" fontId="4" fillId="12" borderId="0" xfId="2" applyFont="1" applyFill="1" applyAlignment="1" applyProtection="1">
      <alignment vertical="center"/>
      <protection locked="0"/>
    </xf>
    <xf numFmtId="0" fontId="116" fillId="12" borderId="0" xfId="0" applyFont="1" applyFill="1" applyAlignment="1">
      <alignment vertical="center"/>
    </xf>
    <xf numFmtId="0" fontId="4" fillId="12" borderId="0" xfId="2" applyFont="1" applyFill="1" applyAlignment="1">
      <alignment horizontal="center" vertical="center"/>
    </xf>
    <xf numFmtId="0" fontId="4" fillId="12" borderId="0" xfId="0" quotePrefix="1" applyFont="1" applyFill="1" applyAlignment="1">
      <alignment vertical="center"/>
    </xf>
    <xf numFmtId="0" fontId="4" fillId="12" borderId="0" xfId="0" applyFont="1" applyFill="1" applyAlignment="1">
      <alignment vertical="center"/>
    </xf>
    <xf numFmtId="166" fontId="4" fillId="12" borderId="0" xfId="2" applyNumberFormat="1" applyFont="1" applyFill="1" applyAlignment="1">
      <alignment vertical="center"/>
    </xf>
    <xf numFmtId="0" fontId="4" fillId="14" borderId="0" xfId="2" applyFont="1" applyFill="1" applyAlignment="1">
      <alignment vertical="center"/>
    </xf>
    <xf numFmtId="0" fontId="11" fillId="14" borderId="0" xfId="2" applyFont="1" applyFill="1" applyAlignment="1">
      <alignment vertical="center"/>
    </xf>
    <xf numFmtId="0" fontId="4" fillId="14" borderId="0" xfId="2" applyFont="1" applyFill="1" applyBorder="1" applyAlignment="1">
      <alignment vertical="center"/>
    </xf>
    <xf numFmtId="0" fontId="4" fillId="14" borderId="0" xfId="2" applyFont="1" applyFill="1"/>
    <xf numFmtId="3" fontId="4" fillId="12" borderId="30" xfId="2" applyNumberFormat="1" applyFont="1" applyFill="1" applyBorder="1" applyAlignment="1" applyProtection="1">
      <alignment horizontal="right" vertical="center"/>
    </xf>
    <xf numFmtId="3" fontId="4" fillId="12" borderId="31" xfId="2" applyNumberFormat="1" applyFont="1" applyFill="1" applyBorder="1" applyAlignment="1" applyProtection="1">
      <alignment horizontal="right" vertical="center"/>
    </xf>
    <xf numFmtId="3" fontId="4" fillId="12" borderId="0" xfId="2" applyNumberFormat="1" applyFont="1" applyFill="1" applyBorder="1" applyAlignment="1" applyProtection="1">
      <alignment horizontal="right" vertical="center"/>
    </xf>
    <xf numFmtId="3" fontId="4" fillId="12" borderId="13" xfId="2" applyNumberFormat="1" applyFont="1" applyFill="1" applyBorder="1" applyAlignment="1" applyProtection="1">
      <alignment horizontal="right" vertical="center"/>
    </xf>
    <xf numFmtId="0" fontId="12" fillId="12" borderId="0" xfId="2" quotePrefix="1" applyFont="1" applyFill="1" applyAlignment="1">
      <alignment horizontal="right" vertical="center"/>
    </xf>
    <xf numFmtId="0" fontId="117" fillId="0" borderId="0" xfId="2" applyFont="1" applyBorder="1" applyAlignment="1">
      <alignment vertical="center"/>
    </xf>
    <xf numFmtId="0" fontId="117" fillId="14" borderId="0" xfId="2" applyFont="1" applyFill="1" applyBorder="1" applyAlignment="1">
      <alignment vertical="center"/>
    </xf>
    <xf numFmtId="0" fontId="31" fillId="0" borderId="0" xfId="0" applyFont="1" applyProtection="1"/>
    <xf numFmtId="3" fontId="25" fillId="12" borderId="28" xfId="2" quotePrefix="1" applyNumberFormat="1" applyFont="1" applyFill="1" applyBorder="1" applyAlignment="1" applyProtection="1">
      <alignment horizontal="center" vertical="center"/>
    </xf>
    <xf numFmtId="0" fontId="4" fillId="15" borderId="0" xfId="2" applyFont="1" applyFill="1" applyAlignment="1">
      <alignment vertical="center"/>
    </xf>
    <xf numFmtId="3" fontId="85" fillId="12" borderId="32" xfId="2" quotePrefix="1" applyNumberFormat="1" applyFont="1" applyFill="1" applyBorder="1" applyAlignment="1" applyProtection="1">
      <alignment horizontal="center" vertical="center"/>
    </xf>
    <xf numFmtId="3" fontId="85" fillId="12" borderId="14" xfId="2" quotePrefix="1" applyNumberFormat="1" applyFont="1" applyFill="1" applyBorder="1" applyAlignment="1" applyProtection="1">
      <alignment horizontal="center" vertical="center"/>
    </xf>
    <xf numFmtId="3" fontId="85" fillId="12" borderId="12" xfId="2" quotePrefix="1" applyNumberFormat="1" applyFont="1" applyFill="1" applyBorder="1" applyAlignment="1" applyProtection="1">
      <alignment horizontal="center" vertical="center"/>
    </xf>
    <xf numFmtId="3" fontId="118" fillId="16" borderId="24" xfId="2" applyNumberFormat="1" applyFont="1" applyFill="1" applyBorder="1" applyAlignment="1" applyProtection="1">
      <alignment horizontal="right" vertical="center"/>
    </xf>
    <xf numFmtId="3" fontId="118" fillId="16" borderId="33" xfId="2" applyNumberFormat="1" applyFont="1" applyFill="1" applyBorder="1" applyAlignment="1" applyProtection="1">
      <alignment horizontal="right" vertical="center"/>
    </xf>
    <xf numFmtId="3" fontId="119" fillId="16" borderId="24" xfId="2" applyNumberFormat="1" applyFont="1" applyFill="1" applyBorder="1" applyAlignment="1" applyProtection="1">
      <alignment horizontal="right" vertical="center"/>
    </xf>
    <xf numFmtId="3" fontId="119" fillId="16" borderId="33" xfId="2" applyNumberFormat="1" applyFont="1" applyFill="1" applyBorder="1" applyAlignment="1" applyProtection="1">
      <alignment horizontal="right" vertical="center"/>
    </xf>
    <xf numFmtId="0" fontId="120" fillId="17" borderId="34" xfId="2" applyFont="1" applyFill="1" applyBorder="1" applyAlignment="1" applyProtection="1">
      <alignment horizontal="center" vertical="center"/>
    </xf>
    <xf numFmtId="0" fontId="120" fillId="17" borderId="28" xfId="2" applyFont="1" applyFill="1" applyBorder="1" applyAlignment="1" applyProtection="1">
      <alignment horizontal="center" vertical="center"/>
    </xf>
    <xf numFmtId="3" fontId="118" fillId="17" borderId="35" xfId="2" applyNumberFormat="1" applyFont="1" applyFill="1" applyBorder="1" applyAlignment="1" applyProtection="1">
      <alignment horizontal="right" vertical="center"/>
    </xf>
    <xf numFmtId="3" fontId="118" fillId="17" borderId="36" xfId="2" applyNumberFormat="1" applyFont="1" applyFill="1" applyBorder="1" applyAlignment="1" applyProtection="1">
      <alignment horizontal="right" vertical="center"/>
    </xf>
    <xf numFmtId="0" fontId="4" fillId="18" borderId="0" xfId="2" applyFont="1" applyFill="1" applyAlignment="1">
      <alignment vertical="center"/>
    </xf>
    <xf numFmtId="0" fontId="12" fillId="18" borderId="0" xfId="2" applyFont="1" applyFill="1" applyAlignment="1">
      <alignment vertical="center"/>
    </xf>
    <xf numFmtId="3" fontId="13" fillId="12" borderId="37" xfId="2" applyNumberFormat="1" applyFont="1" applyFill="1" applyBorder="1" applyAlignment="1" applyProtection="1">
      <alignment horizontal="right" vertical="center"/>
      <protection locked="0"/>
    </xf>
    <xf numFmtId="3" fontId="13" fillId="12" borderId="38" xfId="2" applyNumberFormat="1" applyFont="1" applyFill="1" applyBorder="1" applyAlignment="1" applyProtection="1">
      <alignment horizontal="right" vertical="center"/>
      <protection locked="0"/>
    </xf>
    <xf numFmtId="3" fontId="13" fillId="12" borderId="39" xfId="2" applyNumberFormat="1" applyFont="1" applyFill="1" applyBorder="1" applyAlignment="1" applyProtection="1">
      <alignment horizontal="right" vertical="center"/>
      <protection locked="0"/>
    </xf>
    <xf numFmtId="3" fontId="13" fillId="12" borderId="40" xfId="2" applyNumberFormat="1" applyFont="1" applyFill="1" applyBorder="1" applyAlignment="1" applyProtection="1">
      <alignment horizontal="right" vertical="center"/>
      <protection locked="0"/>
    </xf>
    <xf numFmtId="3" fontId="13" fillId="12" borderId="41" xfId="2" applyNumberFormat="1" applyFont="1" applyFill="1" applyBorder="1" applyAlignment="1" applyProtection="1">
      <alignment horizontal="right" vertical="center"/>
      <protection locked="0"/>
    </xf>
    <xf numFmtId="3" fontId="13" fillId="12" borderId="42" xfId="2" applyNumberFormat="1" applyFont="1" applyFill="1" applyBorder="1" applyAlignment="1" applyProtection="1">
      <alignment horizontal="right" vertical="center"/>
      <protection locked="0"/>
    </xf>
    <xf numFmtId="3" fontId="13" fillId="12" borderId="43" xfId="2" applyNumberFormat="1" applyFont="1" applyFill="1" applyBorder="1" applyAlignment="1" applyProtection="1">
      <alignment horizontal="right" vertical="center"/>
      <protection locked="0"/>
    </xf>
    <xf numFmtId="3" fontId="13" fillId="12" borderId="44" xfId="2" applyNumberFormat="1" applyFont="1" applyFill="1" applyBorder="1" applyAlignment="1" applyProtection="1">
      <alignment horizontal="right" vertical="center"/>
      <protection locked="0"/>
    </xf>
    <xf numFmtId="3" fontId="13" fillId="12" borderId="45" xfId="2" applyNumberFormat="1" applyFont="1" applyFill="1" applyBorder="1" applyAlignment="1" applyProtection="1">
      <alignment horizontal="right" vertical="center"/>
      <protection locked="0"/>
    </xf>
    <xf numFmtId="3" fontId="13" fillId="12" borderId="46" xfId="2" applyNumberFormat="1" applyFont="1" applyFill="1" applyBorder="1" applyAlignment="1" applyProtection="1">
      <alignment horizontal="right" vertical="center"/>
      <protection locked="0"/>
    </xf>
    <xf numFmtId="3" fontId="13" fillId="12" borderId="47" xfId="2" applyNumberFormat="1" applyFont="1" applyFill="1" applyBorder="1" applyAlignment="1" applyProtection="1">
      <alignment horizontal="right" vertical="center"/>
      <protection locked="0"/>
    </xf>
    <xf numFmtId="3" fontId="13" fillId="12" borderId="48" xfId="2" applyNumberFormat="1" applyFont="1" applyFill="1" applyBorder="1" applyAlignment="1" applyProtection="1">
      <alignment horizontal="right" vertical="center"/>
      <protection locked="0"/>
    </xf>
    <xf numFmtId="3" fontId="13" fillId="12" borderId="49" xfId="2" applyNumberFormat="1" applyFont="1" applyFill="1" applyBorder="1" applyAlignment="1" applyProtection="1">
      <alignment horizontal="right" vertical="center"/>
      <protection locked="0"/>
    </xf>
    <xf numFmtId="3" fontId="13" fillId="12" borderId="50" xfId="2" applyNumberFormat="1" applyFont="1" applyFill="1" applyBorder="1" applyAlignment="1" applyProtection="1">
      <alignment horizontal="right" vertical="center"/>
      <protection locked="0"/>
    </xf>
    <xf numFmtId="3" fontId="13" fillId="12" borderId="51" xfId="2" applyNumberFormat="1" applyFont="1" applyFill="1" applyBorder="1" applyAlignment="1" applyProtection="1">
      <alignment horizontal="right" vertical="center"/>
      <protection locked="0"/>
    </xf>
    <xf numFmtId="3" fontId="121" fillId="16" borderId="32" xfId="2" applyNumberFormat="1" applyFont="1" applyFill="1" applyBorder="1" applyAlignment="1" applyProtection="1">
      <alignment horizontal="right" vertical="center"/>
    </xf>
    <xf numFmtId="3" fontId="121" fillId="16" borderId="14" xfId="2" applyNumberFormat="1" applyFont="1" applyFill="1" applyBorder="1" applyAlignment="1" applyProtection="1">
      <alignment horizontal="right" vertical="center"/>
    </xf>
    <xf numFmtId="3" fontId="121" fillId="16" borderId="12" xfId="2" applyNumberFormat="1" applyFont="1" applyFill="1" applyBorder="1" applyAlignment="1" applyProtection="1">
      <alignment horizontal="right" vertical="center"/>
    </xf>
    <xf numFmtId="3" fontId="13" fillId="12" borderId="37" xfId="2" applyNumberFormat="1" applyFont="1" applyFill="1" applyBorder="1" applyAlignment="1" applyProtection="1">
      <alignment horizontal="right" vertical="center"/>
    </xf>
    <xf numFmtId="3" fontId="13" fillId="12" borderId="38" xfId="2" applyNumberFormat="1" applyFont="1" applyFill="1" applyBorder="1" applyAlignment="1" applyProtection="1">
      <alignment horizontal="right" vertical="center"/>
    </xf>
    <xf numFmtId="3" fontId="13" fillId="12" borderId="39" xfId="2" applyNumberFormat="1" applyFont="1" applyFill="1" applyBorder="1" applyAlignment="1" applyProtection="1">
      <alignment horizontal="right" vertical="center"/>
    </xf>
    <xf numFmtId="3" fontId="13" fillId="12" borderId="49" xfId="2" applyNumberFormat="1" applyFont="1" applyFill="1" applyBorder="1" applyAlignment="1" applyProtection="1">
      <alignment horizontal="right" vertical="center"/>
    </xf>
    <xf numFmtId="3" fontId="13" fillId="12" borderId="50" xfId="2" applyNumberFormat="1" applyFont="1" applyFill="1" applyBorder="1" applyAlignment="1" applyProtection="1">
      <alignment horizontal="right" vertical="center"/>
    </xf>
    <xf numFmtId="3" fontId="13" fillId="12" borderId="51" xfId="2" applyNumberFormat="1" applyFont="1" applyFill="1" applyBorder="1" applyAlignment="1" applyProtection="1">
      <alignment horizontal="right" vertical="center"/>
    </xf>
    <xf numFmtId="3" fontId="13" fillId="12" borderId="40" xfId="2" applyNumberFormat="1" applyFont="1" applyFill="1" applyBorder="1" applyAlignment="1" applyProtection="1">
      <alignment horizontal="right" vertical="center"/>
    </xf>
    <xf numFmtId="3" fontId="13" fillId="12" borderId="41" xfId="2" applyNumberFormat="1" applyFont="1" applyFill="1" applyBorder="1" applyAlignment="1" applyProtection="1">
      <alignment horizontal="right" vertical="center"/>
    </xf>
    <xf numFmtId="3" fontId="13" fillId="12" borderId="42" xfId="2" applyNumberFormat="1" applyFont="1" applyFill="1" applyBorder="1" applyAlignment="1" applyProtection="1">
      <alignment horizontal="right" vertical="center"/>
    </xf>
    <xf numFmtId="3" fontId="13" fillId="12" borderId="46" xfId="2" applyNumberFormat="1" applyFont="1" applyFill="1" applyBorder="1" applyAlignment="1" applyProtection="1">
      <alignment horizontal="right" vertical="center"/>
    </xf>
    <xf numFmtId="3" fontId="13" fillId="12" borderId="47" xfId="2" applyNumberFormat="1" applyFont="1" applyFill="1" applyBorder="1" applyAlignment="1" applyProtection="1">
      <alignment horizontal="right" vertical="center"/>
    </xf>
    <xf numFmtId="3" fontId="13" fillId="12" borderId="48" xfId="2" applyNumberFormat="1" applyFont="1" applyFill="1" applyBorder="1" applyAlignment="1" applyProtection="1">
      <alignment horizontal="right" vertical="center"/>
    </xf>
    <xf numFmtId="3" fontId="13" fillId="12" borderId="52" xfId="2" applyNumberFormat="1" applyFont="1" applyFill="1" applyBorder="1" applyAlignment="1" applyProtection="1">
      <alignment horizontal="right" vertical="center"/>
      <protection locked="0"/>
    </xf>
    <xf numFmtId="3" fontId="13" fillId="12" borderId="53" xfId="2" applyNumberFormat="1" applyFont="1" applyFill="1" applyBorder="1" applyAlignment="1" applyProtection="1">
      <alignment horizontal="right" vertical="center"/>
      <protection locked="0"/>
    </xf>
    <xf numFmtId="3" fontId="13" fillId="12" borderId="54" xfId="2" applyNumberFormat="1" applyFont="1" applyFill="1" applyBorder="1" applyAlignment="1" applyProtection="1">
      <alignment horizontal="right" vertical="center"/>
      <protection locked="0"/>
    </xf>
    <xf numFmtId="3" fontId="7" fillId="12" borderId="55" xfId="2" applyNumberFormat="1" applyFont="1" applyFill="1" applyBorder="1" applyAlignment="1" applyProtection="1">
      <alignment horizontal="right" vertical="center"/>
      <protection locked="0"/>
    </xf>
    <xf numFmtId="3" fontId="7" fillId="12" borderId="55" xfId="2" applyNumberFormat="1" applyFont="1" applyFill="1" applyBorder="1" applyAlignment="1" applyProtection="1">
      <alignment horizontal="right" vertical="center"/>
    </xf>
    <xf numFmtId="3" fontId="7" fillId="12" borderId="56" xfId="2" applyNumberFormat="1" applyFont="1" applyFill="1" applyBorder="1" applyAlignment="1" applyProtection="1">
      <alignment horizontal="right" vertical="center"/>
      <protection locked="0"/>
    </xf>
    <xf numFmtId="3" fontId="7" fillId="12" borderId="56" xfId="2" applyNumberFormat="1" applyFont="1" applyFill="1" applyBorder="1" applyAlignment="1" applyProtection="1">
      <alignment horizontal="right" vertical="center"/>
    </xf>
    <xf numFmtId="3" fontId="7" fillId="12" borderId="57" xfId="2" applyNumberFormat="1" applyFont="1" applyFill="1" applyBorder="1" applyAlignment="1" applyProtection="1">
      <alignment horizontal="right" vertical="center"/>
      <protection locked="0"/>
    </xf>
    <xf numFmtId="3" fontId="7" fillId="12" borderId="58" xfId="2" applyNumberFormat="1" applyFont="1" applyFill="1" applyBorder="1" applyAlignment="1" applyProtection="1">
      <alignment horizontal="right" vertical="center"/>
      <protection locked="0"/>
    </xf>
    <xf numFmtId="3" fontId="7" fillId="12" borderId="58" xfId="2" applyNumberFormat="1" applyFont="1" applyFill="1" applyBorder="1" applyAlignment="1" applyProtection="1">
      <alignment horizontal="right" vertical="center"/>
    </xf>
    <xf numFmtId="3" fontId="7" fillId="12" borderId="30" xfId="2" applyNumberFormat="1" applyFont="1" applyFill="1" applyBorder="1" applyAlignment="1" applyProtection="1">
      <alignment horizontal="right" vertical="center"/>
    </xf>
    <xf numFmtId="3" fontId="7" fillId="12" borderId="59" xfId="2" applyNumberFormat="1" applyFont="1" applyFill="1" applyBorder="1" applyAlignment="1" applyProtection="1">
      <alignment horizontal="right" vertical="center"/>
    </xf>
    <xf numFmtId="3" fontId="7" fillId="12" borderId="60" xfId="2" applyNumberFormat="1" applyFont="1" applyFill="1" applyBorder="1" applyAlignment="1" applyProtection="1">
      <alignment horizontal="right" vertical="center"/>
    </xf>
    <xf numFmtId="3" fontId="7" fillId="12" borderId="61" xfId="2" applyNumberFormat="1" applyFont="1" applyFill="1" applyBorder="1" applyAlignment="1" applyProtection="1">
      <alignment horizontal="right" vertical="center"/>
    </xf>
    <xf numFmtId="3" fontId="7" fillId="12" borderId="62" xfId="2" applyNumberFormat="1" applyFont="1" applyFill="1" applyBorder="1" applyAlignment="1" applyProtection="1">
      <alignment horizontal="right" vertical="center"/>
    </xf>
    <xf numFmtId="3" fontId="7" fillId="12" borderId="63" xfId="2" applyNumberFormat="1" applyFont="1" applyFill="1" applyBorder="1" applyAlignment="1" applyProtection="1">
      <alignment horizontal="right" vertical="center"/>
    </xf>
    <xf numFmtId="3" fontId="7" fillId="12" borderId="64" xfId="2" applyNumberFormat="1" applyFont="1" applyFill="1" applyBorder="1" applyAlignment="1" applyProtection="1">
      <alignment horizontal="right" vertical="center"/>
    </xf>
    <xf numFmtId="3" fontId="7" fillId="12" borderId="65" xfId="2" applyNumberFormat="1" applyFont="1" applyFill="1" applyBorder="1" applyAlignment="1" applyProtection="1">
      <alignment horizontal="right" vertical="center"/>
    </xf>
    <xf numFmtId="3" fontId="7" fillId="12" borderId="66" xfId="2" applyNumberFormat="1" applyFont="1" applyFill="1" applyBorder="1" applyAlignment="1" applyProtection="1">
      <alignment horizontal="right" vertical="center"/>
    </xf>
    <xf numFmtId="3" fontId="7" fillId="12" borderId="13" xfId="2" applyNumberFormat="1" applyFont="1" applyFill="1" applyBorder="1" applyAlignment="1" applyProtection="1">
      <alignment horizontal="right" vertical="center"/>
    </xf>
    <xf numFmtId="3" fontId="7" fillId="12" borderId="67" xfId="2" applyNumberFormat="1" applyFont="1" applyFill="1" applyBorder="1" applyAlignment="1" applyProtection="1">
      <alignment horizontal="right" vertical="center"/>
    </xf>
    <xf numFmtId="3" fontId="7" fillId="12" borderId="0" xfId="2" applyNumberFormat="1" applyFont="1" applyFill="1" applyBorder="1" applyAlignment="1" applyProtection="1">
      <alignment horizontal="right" vertical="center"/>
    </xf>
    <xf numFmtId="3" fontId="13" fillId="12" borderId="68" xfId="2" applyNumberFormat="1" applyFont="1" applyFill="1" applyBorder="1" applyAlignment="1" applyProtection="1">
      <alignment horizontal="right" vertical="center"/>
      <protection locked="0"/>
    </xf>
    <xf numFmtId="3" fontId="13" fillId="12" borderId="69" xfId="2" applyNumberFormat="1" applyFont="1" applyFill="1" applyBorder="1" applyAlignment="1" applyProtection="1">
      <alignment horizontal="right" vertical="center"/>
      <protection locked="0"/>
    </xf>
    <xf numFmtId="3" fontId="13" fillId="12" borderId="70" xfId="2" applyNumberFormat="1" applyFont="1" applyFill="1" applyBorder="1" applyAlignment="1" applyProtection="1">
      <alignment horizontal="right" vertical="center"/>
      <protection locked="0"/>
    </xf>
    <xf numFmtId="3" fontId="13" fillId="12" borderId="71" xfId="2" applyNumberFormat="1" applyFont="1" applyFill="1" applyBorder="1" applyAlignment="1" applyProtection="1">
      <alignment horizontal="right" vertical="center"/>
      <protection locked="0"/>
    </xf>
    <xf numFmtId="3" fontId="13" fillId="12" borderId="72" xfId="2" applyNumberFormat="1" applyFont="1" applyFill="1" applyBorder="1" applyAlignment="1" applyProtection="1">
      <alignment horizontal="right" vertical="center"/>
      <protection locked="0"/>
    </xf>
    <xf numFmtId="3" fontId="13" fillId="12" borderId="73" xfId="2" applyNumberFormat="1" applyFont="1" applyFill="1" applyBorder="1" applyAlignment="1" applyProtection="1">
      <alignment horizontal="right" vertical="center"/>
      <protection locked="0"/>
    </xf>
    <xf numFmtId="3" fontId="13" fillId="12" borderId="74" xfId="2" applyNumberFormat="1" applyFont="1" applyFill="1" applyBorder="1" applyAlignment="1" applyProtection="1">
      <alignment horizontal="right" vertical="center"/>
      <protection locked="0"/>
    </xf>
    <xf numFmtId="173" fontId="122" fillId="19" borderId="39" xfId="2" applyNumberFormat="1" applyFont="1" applyFill="1" applyBorder="1" applyAlignment="1" applyProtection="1">
      <alignment horizontal="center" vertical="center"/>
    </xf>
    <xf numFmtId="173" fontId="122" fillId="19" borderId="42" xfId="2" applyNumberFormat="1" applyFont="1" applyFill="1" applyBorder="1" applyAlignment="1" applyProtection="1">
      <alignment horizontal="center" vertical="center"/>
    </xf>
    <xf numFmtId="3" fontId="121" fillId="17" borderId="75" xfId="2" applyNumberFormat="1" applyFont="1" applyFill="1" applyBorder="1" applyAlignment="1" applyProtection="1">
      <alignment horizontal="right" vertical="center"/>
    </xf>
    <xf numFmtId="3" fontId="121" fillId="17" borderId="76" xfId="2" applyNumberFormat="1" applyFont="1" applyFill="1" applyBorder="1" applyAlignment="1" applyProtection="1">
      <alignment horizontal="right" vertical="center"/>
    </xf>
    <xf numFmtId="3" fontId="121" fillId="17" borderId="77" xfId="2" applyNumberFormat="1" applyFont="1" applyFill="1" applyBorder="1" applyAlignment="1" applyProtection="1">
      <alignment horizontal="right" vertical="center"/>
    </xf>
    <xf numFmtId="3" fontId="4" fillId="12" borderId="78" xfId="2" applyNumberFormat="1" applyFont="1" applyFill="1" applyBorder="1" applyAlignment="1" applyProtection="1">
      <alignment horizontal="right" vertical="center"/>
    </xf>
    <xf numFmtId="3" fontId="4" fillId="12" borderId="33" xfId="2" applyNumberFormat="1" applyFont="1" applyFill="1" applyBorder="1" applyAlignment="1" applyProtection="1">
      <alignment horizontal="right" vertical="center"/>
    </xf>
    <xf numFmtId="173" fontId="122" fillId="19" borderId="32" xfId="2" applyNumberFormat="1" applyFont="1" applyFill="1" applyBorder="1" applyAlignment="1" applyProtection="1">
      <alignment horizontal="center" vertical="center"/>
    </xf>
    <xf numFmtId="173" fontId="122" fillId="19" borderId="14" xfId="2" applyNumberFormat="1" applyFont="1" applyFill="1" applyBorder="1" applyAlignment="1" applyProtection="1">
      <alignment horizontal="center" vertical="center"/>
    </xf>
    <xf numFmtId="173" fontId="122" fillId="19" borderId="12" xfId="2" applyNumberFormat="1" applyFont="1" applyFill="1" applyBorder="1" applyAlignment="1" applyProtection="1">
      <alignment horizontal="center" vertical="center"/>
    </xf>
    <xf numFmtId="3" fontId="85" fillId="12" borderId="79" xfId="2" quotePrefix="1" applyNumberFormat="1" applyFont="1" applyFill="1" applyBorder="1" applyAlignment="1" applyProtection="1">
      <alignment horizontal="center" vertical="center"/>
    </xf>
    <xf numFmtId="3" fontId="85" fillId="12" borderId="80" xfId="2" quotePrefix="1" applyNumberFormat="1" applyFont="1" applyFill="1" applyBorder="1" applyAlignment="1" applyProtection="1">
      <alignment horizontal="center" vertical="center"/>
    </xf>
    <xf numFmtId="3" fontId="85" fillId="12" borderId="81" xfId="2" quotePrefix="1" applyNumberFormat="1" applyFont="1" applyFill="1" applyBorder="1" applyAlignment="1" applyProtection="1">
      <alignment horizontal="center" vertical="center"/>
    </xf>
    <xf numFmtId="3" fontId="4" fillId="12" borderId="9" xfId="2" applyNumberFormat="1" applyFont="1" applyFill="1" applyBorder="1" applyAlignment="1" applyProtection="1">
      <alignment horizontal="right" vertical="center"/>
    </xf>
    <xf numFmtId="3" fontId="7" fillId="20" borderId="33" xfId="2" applyNumberFormat="1" applyFont="1" applyFill="1" applyBorder="1" applyAlignment="1" applyProtection="1">
      <alignment horizontal="right" vertical="center"/>
    </xf>
    <xf numFmtId="0" fontId="4" fillId="12" borderId="0" xfId="2" applyFont="1" applyFill="1" applyAlignment="1" applyProtection="1">
      <alignment vertical="center"/>
    </xf>
    <xf numFmtId="3" fontId="4" fillId="12" borderId="0" xfId="2" applyNumberFormat="1" applyFont="1" applyFill="1" applyAlignment="1" applyProtection="1">
      <alignment horizontal="right" vertical="center"/>
    </xf>
    <xf numFmtId="3" fontId="4" fillId="12" borderId="0" xfId="2" applyNumberFormat="1" applyFont="1" applyFill="1" applyBorder="1" applyAlignment="1" applyProtection="1">
      <alignment horizontal="right"/>
    </xf>
    <xf numFmtId="0" fontId="27" fillId="12" borderId="0" xfId="2" applyFont="1" applyFill="1"/>
    <xf numFmtId="3" fontId="4" fillId="12" borderId="18" xfId="2" applyNumberFormat="1" applyFont="1" applyFill="1" applyBorder="1" applyAlignment="1" applyProtection="1">
      <alignment horizontal="right" vertical="center"/>
    </xf>
    <xf numFmtId="3" fontId="4" fillId="12" borderId="17" xfId="2" applyNumberFormat="1" applyFont="1" applyFill="1" applyBorder="1" applyAlignment="1" applyProtection="1">
      <alignment horizontal="right" vertical="center"/>
    </xf>
    <xf numFmtId="3" fontId="4" fillId="12" borderId="73" xfId="2" applyNumberFormat="1" applyFont="1" applyFill="1" applyBorder="1" applyAlignment="1" applyProtection="1">
      <alignment horizontal="right" vertical="center"/>
    </xf>
    <xf numFmtId="3" fontId="4" fillId="12" borderId="69" xfId="2" applyNumberFormat="1" applyFont="1" applyFill="1" applyBorder="1" applyAlignment="1" applyProtection="1">
      <alignment horizontal="right" vertical="center"/>
    </xf>
    <xf numFmtId="3" fontId="4" fillId="12" borderId="80" xfId="2" applyNumberFormat="1" applyFont="1" applyFill="1" applyBorder="1" applyAlignment="1" applyProtection="1">
      <alignment horizontal="right" vertical="center"/>
    </xf>
    <xf numFmtId="3" fontId="4" fillId="12" borderId="81" xfId="2" applyNumberFormat="1" applyFont="1" applyFill="1" applyBorder="1" applyAlignment="1" applyProtection="1">
      <alignment horizontal="right" vertical="center"/>
    </xf>
    <xf numFmtId="3" fontId="12" fillId="12" borderId="14" xfId="2" applyNumberFormat="1" applyFont="1" applyFill="1" applyBorder="1" applyAlignment="1" applyProtection="1">
      <alignment horizontal="right" vertical="center"/>
    </xf>
    <xf numFmtId="3" fontId="12" fillId="12" borderId="12" xfId="2" applyNumberFormat="1" applyFont="1" applyFill="1" applyBorder="1" applyAlignment="1" applyProtection="1">
      <alignment horizontal="right" vertical="center"/>
    </xf>
    <xf numFmtId="166" fontId="4" fillId="12" borderId="0" xfId="2" applyNumberFormat="1" applyFont="1" applyFill="1" applyAlignment="1">
      <alignment horizontal="left" vertical="center"/>
    </xf>
    <xf numFmtId="165" fontId="12" fillId="20" borderId="14" xfId="2" quotePrefix="1" applyNumberFormat="1" applyFont="1" applyFill="1" applyBorder="1" applyAlignment="1" applyProtection="1">
      <alignment horizontal="center" vertical="center"/>
    </xf>
    <xf numFmtId="0" fontId="4" fillId="12" borderId="0" xfId="2" applyFont="1" applyFill="1" applyBorder="1" applyAlignment="1" applyProtection="1">
      <alignment vertical="center"/>
    </xf>
    <xf numFmtId="0" fontId="4" fillId="0" borderId="0" xfId="2" applyFont="1" applyAlignment="1" applyProtection="1">
      <alignment vertical="center"/>
    </xf>
    <xf numFmtId="0" fontId="4" fillId="12" borderId="0" xfId="2" applyFont="1" applyFill="1" applyAlignment="1" applyProtection="1">
      <alignment vertical="center" wrapText="1"/>
    </xf>
    <xf numFmtId="0" fontId="12" fillId="12" borderId="0" xfId="2" applyFont="1" applyFill="1" applyAlignment="1">
      <alignment horizontal="right" vertical="center" wrapText="1"/>
    </xf>
    <xf numFmtId="0" fontId="4" fillId="0" borderId="0" xfId="2" applyFont="1" applyAlignment="1" applyProtection="1">
      <alignment vertical="center" wrapText="1"/>
    </xf>
    <xf numFmtId="0" fontId="4" fillId="0" borderId="0" xfId="2" applyFont="1" applyBorder="1" applyAlignment="1" applyProtection="1">
      <alignment vertical="center"/>
    </xf>
    <xf numFmtId="0" fontId="4" fillId="0" borderId="0" xfId="2" applyFont="1" applyBorder="1" applyAlignment="1" applyProtection="1">
      <alignment vertical="center" wrapText="1"/>
    </xf>
    <xf numFmtId="3" fontId="7" fillId="0" borderId="0" xfId="2" applyNumberFormat="1" applyFont="1" applyFill="1" applyAlignment="1" applyProtection="1">
      <alignment horizontal="right" vertical="center"/>
    </xf>
    <xf numFmtId="3" fontId="4" fillId="0" borderId="0" xfId="2" applyNumberFormat="1" applyFont="1" applyFill="1" applyAlignment="1" applyProtection="1">
      <alignment horizontal="right" vertical="center"/>
    </xf>
    <xf numFmtId="0" fontId="4" fillId="12" borderId="0" xfId="2" applyFont="1" applyFill="1" applyBorder="1" applyAlignment="1" applyProtection="1">
      <alignment vertical="center" wrapText="1"/>
    </xf>
    <xf numFmtId="0" fontId="12" fillId="12" borderId="0" xfId="2" applyFont="1" applyFill="1" applyAlignment="1" applyProtection="1">
      <alignment horizontal="left" vertical="center"/>
    </xf>
    <xf numFmtId="3" fontId="118" fillId="15" borderId="25" xfId="2" applyNumberFormat="1" applyFont="1" applyFill="1" applyBorder="1" applyAlignment="1" applyProtection="1">
      <alignment horizontal="left" vertical="center"/>
    </xf>
    <xf numFmtId="3" fontId="4" fillId="15" borderId="78" xfId="2" applyNumberFormat="1" applyFont="1" applyFill="1" applyBorder="1" applyAlignment="1" applyProtection="1">
      <alignment horizontal="right" vertical="center"/>
    </xf>
    <xf numFmtId="3" fontId="4" fillId="15" borderId="82" xfId="2" applyNumberFormat="1" applyFont="1" applyFill="1" applyBorder="1" applyAlignment="1" applyProtection="1">
      <alignment horizontal="right" vertical="center"/>
    </xf>
    <xf numFmtId="165" fontId="123" fillId="20" borderId="82" xfId="2" applyNumberFormat="1" applyFont="1" applyFill="1" applyBorder="1" applyAlignment="1" applyProtection="1">
      <alignment horizontal="center" vertical="center"/>
    </xf>
    <xf numFmtId="0" fontId="4" fillId="12" borderId="0" xfId="2" quotePrefix="1" applyFont="1" applyFill="1" applyAlignment="1" applyProtection="1">
      <alignment vertical="center"/>
    </xf>
    <xf numFmtId="0" fontId="4" fillId="12" borderId="0" xfId="2" applyFont="1" applyFill="1" applyAlignment="1" applyProtection="1">
      <alignment horizontal="center" vertical="center"/>
    </xf>
    <xf numFmtId="0" fontId="12" fillId="0" borderId="0" xfId="2" applyFont="1" applyAlignment="1" applyProtection="1">
      <alignment horizontal="center" vertical="center"/>
    </xf>
    <xf numFmtId="0" fontId="12" fillId="12" borderId="0" xfId="0" applyFont="1" applyFill="1" applyAlignment="1" applyProtection="1">
      <alignment horizontal="right" vertical="center"/>
    </xf>
    <xf numFmtId="0" fontId="12" fillId="12" borderId="0" xfId="2" quotePrefix="1" applyFont="1" applyFill="1" applyAlignment="1" applyProtection="1">
      <alignment vertical="center"/>
    </xf>
    <xf numFmtId="3" fontId="7" fillId="12" borderId="0" xfId="2" quotePrefix="1" applyNumberFormat="1" applyFont="1" applyFill="1" applyAlignment="1" applyProtection="1">
      <alignment horizontal="right" vertical="center"/>
    </xf>
    <xf numFmtId="3" fontId="7" fillId="12" borderId="0" xfId="2" applyNumberFormat="1" applyFont="1" applyFill="1" applyAlignment="1" applyProtection="1">
      <alignment horizontal="right" vertical="center"/>
    </xf>
    <xf numFmtId="0" fontId="7" fillId="0" borderId="0" xfId="7" quotePrefix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wrapText="1"/>
    </xf>
    <xf numFmtId="49" fontId="124" fillId="20" borderId="14" xfId="0" applyNumberFormat="1" applyFont="1" applyFill="1" applyBorder="1" applyAlignment="1" applyProtection="1">
      <alignment horizontal="center" vertical="center"/>
    </xf>
    <xf numFmtId="3" fontId="4" fillId="0" borderId="0" xfId="2" applyNumberFormat="1" applyFont="1" applyFill="1" applyBorder="1" applyAlignment="1" applyProtection="1">
      <alignment horizontal="right" vertical="center"/>
    </xf>
    <xf numFmtId="0" fontId="7" fillId="12" borderId="0" xfId="2" quotePrefix="1" applyFont="1" applyFill="1" applyAlignment="1" applyProtection="1">
      <alignment horizontal="right" vertical="center"/>
    </xf>
    <xf numFmtId="0" fontId="4" fillId="12" borderId="0" xfId="2" quotePrefix="1" applyFont="1" applyFill="1" applyAlignment="1" applyProtection="1">
      <alignment horizontal="right" vertical="center"/>
    </xf>
    <xf numFmtId="0" fontId="12" fillId="12" borderId="0" xfId="2" quotePrefix="1" applyFont="1" applyFill="1" applyAlignment="1" applyProtection="1">
      <alignment horizontal="right" vertical="center"/>
    </xf>
    <xf numFmtId="0" fontId="117" fillId="15" borderId="34" xfId="2" applyFont="1" applyFill="1" applyBorder="1" applyAlignment="1" applyProtection="1">
      <alignment vertical="center"/>
    </xf>
    <xf numFmtId="0" fontId="117" fillId="15" borderId="83" xfId="2" applyFont="1" applyFill="1" applyBorder="1" applyAlignment="1" applyProtection="1">
      <alignment horizontal="center" vertical="center"/>
    </xf>
    <xf numFmtId="0" fontId="125" fillId="15" borderId="84" xfId="2" applyFont="1" applyFill="1" applyBorder="1" applyAlignment="1" applyProtection="1">
      <alignment horizontal="center" vertical="center" wrapText="1"/>
    </xf>
    <xf numFmtId="0" fontId="120" fillId="17" borderId="7" xfId="2" applyFont="1" applyFill="1" applyBorder="1" applyAlignment="1" applyProtection="1">
      <alignment horizontal="center" vertical="center"/>
    </xf>
    <xf numFmtId="0" fontId="126" fillId="17" borderId="83" xfId="0" applyFont="1" applyFill="1" applyBorder="1" applyAlignment="1" applyProtection="1">
      <alignment horizontal="center" vertical="center"/>
    </xf>
    <xf numFmtId="0" fontId="127" fillId="17" borderId="83" xfId="2" applyFont="1" applyFill="1" applyBorder="1" applyAlignment="1" applyProtection="1">
      <alignment horizontal="center" vertical="center"/>
    </xf>
    <xf numFmtId="0" fontId="117" fillId="17" borderId="84" xfId="2" applyFont="1" applyFill="1" applyBorder="1" applyAlignment="1" applyProtection="1">
      <alignment horizontal="center" vertical="center"/>
    </xf>
    <xf numFmtId="0" fontId="128" fillId="17" borderId="85" xfId="2" applyFont="1" applyFill="1" applyBorder="1" applyAlignment="1" applyProtection="1">
      <alignment horizontal="center" vertical="center"/>
    </xf>
    <xf numFmtId="0" fontId="128" fillId="17" borderId="80" xfId="2" applyFont="1" applyFill="1" applyBorder="1" applyAlignment="1" applyProtection="1">
      <alignment horizontal="center" vertical="center"/>
    </xf>
    <xf numFmtId="0" fontId="15" fillId="0" borderId="86" xfId="7" applyFont="1" applyFill="1" applyBorder="1" applyAlignment="1" applyProtection="1">
      <alignment horizontal="center" vertical="center" wrapText="1"/>
    </xf>
    <xf numFmtId="0" fontId="129" fillId="17" borderId="28" xfId="2" applyFont="1" applyFill="1" applyBorder="1" applyAlignment="1" applyProtection="1">
      <alignment horizontal="center" vertical="center"/>
    </xf>
    <xf numFmtId="1" fontId="118" fillId="21" borderId="32" xfId="2" applyNumberFormat="1" applyFont="1" applyFill="1" applyBorder="1" applyAlignment="1" applyProtection="1">
      <alignment horizontal="center" vertical="center" wrapText="1"/>
    </xf>
    <xf numFmtId="1" fontId="118" fillId="21" borderId="82" xfId="2" applyNumberFormat="1" applyFont="1" applyFill="1" applyBorder="1" applyAlignment="1" applyProtection="1">
      <alignment horizontal="center" vertical="center" wrapText="1"/>
    </xf>
    <xf numFmtId="1" fontId="118" fillId="21" borderId="14" xfId="2" applyNumberFormat="1" applyFont="1" applyFill="1" applyBorder="1" applyAlignment="1" applyProtection="1">
      <alignment horizontal="center" vertical="center" wrapText="1"/>
    </xf>
    <xf numFmtId="1" fontId="118" fillId="21" borderId="12" xfId="2" applyNumberFormat="1" applyFont="1" applyFill="1" applyBorder="1" applyAlignment="1" applyProtection="1">
      <alignment horizontal="center" vertical="center" wrapText="1"/>
    </xf>
    <xf numFmtId="0" fontId="4" fillId="12" borderId="87" xfId="2" applyFont="1" applyFill="1" applyBorder="1" applyAlignment="1" applyProtection="1">
      <alignment horizontal="left" vertical="center"/>
    </xf>
    <xf numFmtId="0" fontId="4" fillId="12" borderId="0" xfId="2" applyFont="1" applyFill="1" applyBorder="1" applyAlignment="1" applyProtection="1">
      <alignment horizontal="center" vertical="center"/>
    </xf>
    <xf numFmtId="0" fontId="121" fillId="12" borderId="81" xfId="2" applyFont="1" applyFill="1" applyBorder="1" applyAlignment="1" applyProtection="1">
      <alignment horizontal="left" vertical="center" wrapText="1"/>
    </xf>
    <xf numFmtId="0" fontId="4" fillId="12" borderId="72" xfId="2" applyFont="1" applyFill="1" applyBorder="1" applyAlignment="1" applyProtection="1">
      <alignment horizontal="center" vertical="center"/>
    </xf>
    <xf numFmtId="3" fontId="4" fillId="12" borderId="88" xfId="2" applyNumberFormat="1" applyFont="1" applyFill="1" applyBorder="1" applyAlignment="1" applyProtection="1">
      <alignment horizontal="right" vertical="center"/>
    </xf>
    <xf numFmtId="0" fontId="4" fillId="12" borderId="8" xfId="2" applyFont="1" applyFill="1" applyBorder="1" applyAlignment="1" applyProtection="1">
      <alignment vertical="center"/>
    </xf>
    <xf numFmtId="3" fontId="4" fillId="12" borderId="72" xfId="2" applyNumberFormat="1" applyFont="1" applyFill="1" applyBorder="1" applyAlignment="1" applyProtection="1">
      <alignment horizontal="right" vertical="center"/>
    </xf>
    <xf numFmtId="0" fontId="7" fillId="12" borderId="72" xfId="2" applyFont="1" applyFill="1" applyBorder="1" applyAlignment="1" applyProtection="1">
      <alignment vertical="center"/>
    </xf>
    <xf numFmtId="0" fontId="4" fillId="12" borderId="79" xfId="2" quotePrefix="1" applyFont="1" applyFill="1" applyBorder="1" applyAlignment="1" applyProtection="1">
      <alignment horizontal="center" vertical="center"/>
    </xf>
    <xf numFmtId="0" fontId="4" fillId="12" borderId="80" xfId="2" applyFont="1" applyFill="1" applyBorder="1" applyAlignment="1" applyProtection="1">
      <alignment horizontal="center" vertical="center"/>
    </xf>
    <xf numFmtId="0" fontId="4" fillId="0" borderId="81" xfId="2" quotePrefix="1" applyFont="1" applyBorder="1" applyAlignment="1" applyProtection="1">
      <alignment horizontal="center" vertical="center" wrapText="1"/>
    </xf>
    <xf numFmtId="3" fontId="4" fillId="12" borderId="79" xfId="2" applyNumberFormat="1" applyFont="1" applyFill="1" applyBorder="1" applyAlignment="1" applyProtection="1">
      <alignment horizontal="right" vertical="center"/>
    </xf>
    <xf numFmtId="167" fontId="119" fillId="16" borderId="89" xfId="7" quotePrefix="1" applyNumberFormat="1" applyFont="1" applyFill="1" applyBorder="1" applyAlignment="1" applyProtection="1">
      <alignment horizontal="right" vertical="center"/>
    </xf>
    <xf numFmtId="0" fontId="4" fillId="12" borderId="8" xfId="7" applyFont="1" applyFill="1" applyBorder="1" applyAlignment="1" applyProtection="1">
      <alignment horizontal="right" vertical="center"/>
    </xf>
    <xf numFmtId="167" fontId="10" fillId="12" borderId="38" xfId="7" quotePrefix="1" applyNumberFormat="1" applyFont="1" applyFill="1" applyBorder="1" applyAlignment="1" applyProtection="1">
      <alignment horizontal="right" vertical="center"/>
    </xf>
    <xf numFmtId="0" fontId="4" fillId="12" borderId="90" xfId="7" applyFont="1" applyFill="1" applyBorder="1" applyAlignment="1" applyProtection="1">
      <alignment horizontal="left" vertical="center" wrapText="1"/>
    </xf>
    <xf numFmtId="167" fontId="10" fillId="12" borderId="50" xfId="7" quotePrefix="1" applyNumberFormat="1" applyFont="1" applyFill="1" applyBorder="1" applyAlignment="1" applyProtection="1">
      <alignment horizontal="right" vertical="center"/>
    </xf>
    <xf numFmtId="0" fontId="4" fillId="12" borderId="91" xfId="7" applyFont="1" applyFill="1" applyBorder="1" applyAlignment="1" applyProtection="1">
      <alignment horizontal="left" vertical="center" wrapText="1"/>
    </xf>
    <xf numFmtId="167" fontId="7" fillId="12" borderId="8" xfId="7" quotePrefix="1" applyNumberFormat="1" applyFont="1" applyFill="1" applyBorder="1" applyAlignment="1" applyProtection="1">
      <alignment horizontal="right" vertical="center"/>
    </xf>
    <xf numFmtId="0" fontId="7" fillId="12" borderId="8" xfId="7" quotePrefix="1" applyFont="1" applyFill="1" applyBorder="1" applyAlignment="1" applyProtection="1">
      <alignment horizontal="right" vertical="center"/>
    </xf>
    <xf numFmtId="167" fontId="10" fillId="12" borderId="41" xfId="7" quotePrefix="1" applyNumberFormat="1" applyFont="1" applyFill="1" applyBorder="1" applyAlignment="1" applyProtection="1">
      <alignment horizontal="right" vertical="center"/>
    </xf>
    <xf numFmtId="0" fontId="4" fillId="12" borderId="92" xfId="7" applyFont="1" applyFill="1" applyBorder="1" applyAlignment="1" applyProtection="1">
      <alignment vertical="center" wrapText="1"/>
    </xf>
    <xf numFmtId="0" fontId="7" fillId="12" borderId="8" xfId="7" applyFont="1" applyFill="1" applyBorder="1" applyAlignment="1" applyProtection="1">
      <alignment horizontal="right" vertical="center"/>
    </xf>
    <xf numFmtId="0" fontId="9" fillId="12" borderId="92" xfId="7" applyFont="1" applyFill="1" applyBorder="1" applyAlignment="1" applyProtection="1">
      <alignment horizontal="left" vertical="center" wrapText="1"/>
    </xf>
    <xf numFmtId="0" fontId="9" fillId="12" borderId="91" xfId="7" applyFont="1" applyFill="1" applyBorder="1" applyAlignment="1" applyProtection="1">
      <alignment vertical="center" wrapText="1"/>
    </xf>
    <xf numFmtId="167" fontId="16" fillId="12" borderId="38" xfId="7" quotePrefix="1" applyNumberFormat="1" applyFont="1" applyFill="1" applyBorder="1" applyAlignment="1" applyProtection="1">
      <alignment horizontal="right"/>
    </xf>
    <xf numFmtId="0" fontId="17" fillId="12" borderId="90" xfId="7" applyFont="1" applyFill="1" applyBorder="1" applyAlignment="1" applyProtection="1">
      <alignment wrapText="1"/>
    </xf>
    <xf numFmtId="167" fontId="16" fillId="12" borderId="41" xfId="7" quotePrefix="1" applyNumberFormat="1" applyFont="1" applyFill="1" applyBorder="1" applyAlignment="1" applyProtection="1">
      <alignment horizontal="right"/>
    </xf>
    <xf numFmtId="0" fontId="17" fillId="12" borderId="92" xfId="7" applyFont="1" applyFill="1" applyBorder="1" applyAlignment="1" applyProtection="1">
      <alignment wrapText="1"/>
    </xf>
    <xf numFmtId="167" fontId="7" fillId="12" borderId="72" xfId="7" quotePrefix="1" applyNumberFormat="1" applyFont="1" applyFill="1" applyBorder="1" applyAlignment="1" applyProtection="1">
      <alignment horizontal="right" vertical="center"/>
    </xf>
    <xf numFmtId="0" fontId="18" fillId="12" borderId="92" xfId="7" applyFont="1" applyFill="1" applyBorder="1" applyAlignment="1" applyProtection="1">
      <alignment wrapText="1"/>
    </xf>
    <xf numFmtId="167" fontId="16" fillId="12" borderId="50" xfId="7" quotePrefix="1" applyNumberFormat="1" applyFont="1" applyFill="1" applyBorder="1" applyAlignment="1" applyProtection="1">
      <alignment horizontal="right" vertical="center"/>
    </xf>
    <xf numFmtId="0" fontId="17" fillId="12" borderId="91" xfId="7" applyFont="1" applyFill="1" applyBorder="1" applyAlignment="1" applyProtection="1">
      <alignment wrapText="1"/>
    </xf>
    <xf numFmtId="0" fontId="4" fillId="12" borderId="90" xfId="7" applyFont="1" applyFill="1" applyBorder="1" applyAlignment="1" applyProtection="1">
      <alignment vertical="center" wrapText="1"/>
    </xf>
    <xf numFmtId="167" fontId="10" fillId="12" borderId="53" xfId="7" quotePrefix="1" applyNumberFormat="1" applyFont="1" applyFill="1" applyBorder="1" applyAlignment="1" applyProtection="1">
      <alignment horizontal="right" vertical="center"/>
    </xf>
    <xf numFmtId="0" fontId="4" fillId="12" borderId="93" xfId="7" applyFont="1" applyFill="1" applyBorder="1" applyAlignment="1" applyProtection="1">
      <alignment vertical="center" wrapText="1"/>
    </xf>
    <xf numFmtId="167" fontId="10" fillId="12" borderId="47" xfId="7" quotePrefix="1" applyNumberFormat="1" applyFont="1" applyFill="1" applyBorder="1" applyAlignment="1" applyProtection="1">
      <alignment horizontal="right" vertical="center"/>
    </xf>
    <xf numFmtId="0" fontId="4" fillId="12" borderId="94" xfId="7" applyFont="1" applyFill="1" applyBorder="1" applyAlignment="1" applyProtection="1">
      <alignment horizontal="left" vertical="center" wrapText="1"/>
    </xf>
    <xf numFmtId="167" fontId="10" fillId="12" borderId="44" xfId="7" quotePrefix="1" applyNumberFormat="1" applyFont="1" applyFill="1" applyBorder="1" applyAlignment="1" applyProtection="1">
      <alignment horizontal="right" vertical="center"/>
    </xf>
    <xf numFmtId="0" fontId="4" fillId="12" borderId="95" xfId="7" applyFont="1" applyFill="1" applyBorder="1" applyAlignment="1" applyProtection="1">
      <alignment vertical="center" wrapText="1"/>
    </xf>
    <xf numFmtId="0" fontId="4" fillId="12" borderId="94" xfId="7" applyFont="1" applyFill="1" applyBorder="1" applyAlignment="1" applyProtection="1">
      <alignment vertical="center" wrapText="1"/>
    </xf>
    <xf numFmtId="0" fontId="9" fillId="12" borderId="95" xfId="7" applyFont="1" applyFill="1" applyBorder="1" applyAlignment="1" applyProtection="1">
      <alignment horizontal="left" vertical="center" wrapText="1"/>
    </xf>
    <xf numFmtId="167" fontId="10" fillId="12" borderId="71" xfId="7" quotePrefix="1" applyNumberFormat="1" applyFont="1" applyFill="1" applyBorder="1" applyAlignment="1" applyProtection="1">
      <alignment horizontal="right" vertical="center"/>
    </xf>
    <xf numFmtId="0" fontId="9" fillId="12" borderId="96" xfId="7" applyFont="1" applyFill="1" applyBorder="1" applyAlignment="1" applyProtection="1">
      <alignment horizontal="left" vertical="center" wrapText="1"/>
    </xf>
    <xf numFmtId="0" fontId="4" fillId="12" borderId="91" xfId="7" applyFont="1" applyFill="1" applyBorder="1" applyAlignment="1" applyProtection="1">
      <alignment vertical="center" wrapText="1"/>
    </xf>
    <xf numFmtId="0" fontId="14" fillId="12" borderId="90" xfId="7" applyFont="1" applyFill="1" applyBorder="1" applyAlignment="1" applyProtection="1">
      <alignment horizontal="left" vertical="center" wrapText="1"/>
    </xf>
    <xf numFmtId="0" fontId="7" fillId="12" borderId="8" xfId="7" quotePrefix="1" applyFont="1" applyFill="1" applyBorder="1" applyAlignment="1" applyProtection="1">
      <alignment horizontal="center" vertical="center"/>
    </xf>
    <xf numFmtId="0" fontId="14" fillId="12" borderId="92" xfId="7" applyFont="1" applyFill="1" applyBorder="1" applyAlignment="1" applyProtection="1">
      <alignment horizontal="left" vertical="center" wrapText="1"/>
    </xf>
    <xf numFmtId="0" fontId="14" fillId="12" borderId="91" xfId="7" applyFont="1" applyFill="1" applyBorder="1" applyAlignment="1" applyProtection="1">
      <alignment horizontal="left" vertical="center" wrapText="1"/>
    </xf>
    <xf numFmtId="0" fontId="9" fillId="12" borderId="90" xfId="7" applyFont="1" applyFill="1" applyBorder="1" applyAlignment="1" applyProtection="1">
      <alignment horizontal="left" vertical="center" wrapText="1"/>
    </xf>
    <xf numFmtId="0" fontId="9" fillId="12" borderId="91" xfId="7" applyFont="1" applyFill="1" applyBorder="1" applyAlignment="1" applyProtection="1">
      <alignment horizontal="left" vertical="center" wrapText="1"/>
    </xf>
    <xf numFmtId="0" fontId="7" fillId="12" borderId="8" xfId="7" applyFont="1" applyFill="1" applyBorder="1" applyAlignment="1" applyProtection="1">
      <alignment horizontal="center" vertical="center"/>
    </xf>
    <xf numFmtId="0" fontId="9" fillId="12" borderId="90" xfId="2" applyFont="1" applyFill="1" applyBorder="1" applyAlignment="1" applyProtection="1">
      <alignment vertical="center" wrapText="1"/>
    </xf>
    <xf numFmtId="0" fontId="9" fillId="12" borderId="95" xfId="2" applyFont="1" applyFill="1" applyBorder="1" applyAlignment="1" applyProtection="1">
      <alignment vertical="center" wrapText="1"/>
    </xf>
    <xf numFmtId="167" fontId="10" fillId="12" borderId="73" xfId="7" quotePrefix="1" applyNumberFormat="1" applyFont="1" applyFill="1" applyBorder="1" applyAlignment="1" applyProtection="1">
      <alignment horizontal="right" vertical="center"/>
    </xf>
    <xf numFmtId="0" fontId="9" fillId="12" borderId="0" xfId="2" applyFont="1" applyFill="1" applyBorder="1" applyAlignment="1" applyProtection="1">
      <alignment vertical="center" wrapText="1"/>
    </xf>
    <xf numFmtId="0" fontId="9" fillId="12" borderId="96" xfId="2" applyFont="1" applyFill="1" applyBorder="1" applyAlignment="1" applyProtection="1">
      <alignment vertical="center" wrapText="1"/>
    </xf>
    <xf numFmtId="0" fontId="9" fillId="12" borderId="94" xfId="2" applyFont="1" applyFill="1" applyBorder="1" applyAlignment="1" applyProtection="1">
      <alignment vertical="center" wrapText="1"/>
    </xf>
    <xf numFmtId="0" fontId="9" fillId="12" borderId="60" xfId="7" applyFont="1" applyFill="1" applyBorder="1" applyAlignment="1" applyProtection="1">
      <alignment horizontal="left" vertical="center" wrapText="1"/>
    </xf>
    <xf numFmtId="0" fontId="119" fillId="16" borderId="78" xfId="2" applyFont="1" applyFill="1" applyBorder="1" applyAlignment="1" applyProtection="1">
      <alignment vertical="center"/>
    </xf>
    <xf numFmtId="0" fontId="13" fillId="12" borderId="90" xfId="2" applyFont="1" applyFill="1" applyBorder="1" applyAlignment="1" applyProtection="1">
      <alignment vertical="center" wrapText="1"/>
    </xf>
    <xf numFmtId="0" fontId="13" fillId="12" borderId="92" xfId="2" applyFont="1" applyFill="1" applyBorder="1" applyAlignment="1" applyProtection="1">
      <alignment vertical="center" wrapText="1"/>
    </xf>
    <xf numFmtId="0" fontId="13" fillId="12" borderId="91" xfId="2" applyFont="1" applyFill="1" applyBorder="1" applyAlignment="1" applyProtection="1">
      <alignment vertical="center" wrapText="1"/>
    </xf>
    <xf numFmtId="164" fontId="4" fillId="12" borderId="8" xfId="7" applyNumberFormat="1" applyFont="1" applyFill="1" applyBorder="1" applyAlignment="1" applyProtection="1">
      <alignment horizontal="right" vertical="center"/>
    </xf>
    <xf numFmtId="0" fontId="4" fillId="12" borderId="92" xfId="7" applyFont="1" applyFill="1" applyBorder="1" applyAlignment="1" applyProtection="1">
      <alignment horizontal="left" vertical="center" wrapText="1"/>
    </xf>
    <xf numFmtId="0" fontId="9" fillId="12" borderId="90" xfId="7" applyFont="1" applyFill="1" applyBorder="1" applyAlignment="1" applyProtection="1">
      <alignment vertical="center" wrapText="1"/>
    </xf>
    <xf numFmtId="167" fontId="119" fillId="16" borderId="89" xfId="7" quotePrefix="1" applyNumberFormat="1" applyFont="1" applyFill="1" applyBorder="1" applyAlignment="1" applyProtection="1">
      <alignment horizontal="right"/>
    </xf>
    <xf numFmtId="164" fontId="4" fillId="12" borderId="8" xfId="7" applyNumberFormat="1" applyFont="1" applyFill="1" applyBorder="1" applyAlignment="1" applyProtection="1">
      <alignment horizontal="right"/>
    </xf>
    <xf numFmtId="167" fontId="10" fillId="12" borderId="38" xfId="7" quotePrefix="1" applyNumberFormat="1" applyFont="1" applyFill="1" applyBorder="1" applyAlignment="1" applyProtection="1">
      <alignment horizontal="right" vertical="top"/>
    </xf>
    <xf numFmtId="0" fontId="4" fillId="12" borderId="90" xfId="7" applyFont="1" applyFill="1" applyBorder="1" applyAlignment="1" applyProtection="1">
      <alignment vertical="top" wrapText="1"/>
    </xf>
    <xf numFmtId="167" fontId="10" fillId="12" borderId="41" xfId="7" quotePrefix="1" applyNumberFormat="1" applyFont="1" applyFill="1" applyBorder="1" applyAlignment="1" applyProtection="1">
      <alignment horizontal="right" vertical="top"/>
    </xf>
    <xf numFmtId="0" fontId="4" fillId="12" borderId="92" xfId="7" applyFont="1" applyFill="1" applyBorder="1" applyAlignment="1" applyProtection="1">
      <alignment vertical="top" wrapText="1"/>
    </xf>
    <xf numFmtId="167" fontId="10" fillId="12" borderId="50" xfId="7" quotePrefix="1" applyNumberFormat="1" applyFont="1" applyFill="1" applyBorder="1" applyAlignment="1" applyProtection="1">
      <alignment horizontal="right" vertical="top"/>
    </xf>
    <xf numFmtId="0" fontId="4" fillId="12" borderId="91" xfId="7" applyFont="1" applyFill="1" applyBorder="1" applyAlignment="1" applyProtection="1">
      <alignment vertical="top" wrapText="1"/>
    </xf>
    <xf numFmtId="167" fontId="10" fillId="12" borderId="53" xfId="7" quotePrefix="1" applyNumberFormat="1" applyFont="1" applyFill="1" applyBorder="1" applyAlignment="1" applyProtection="1">
      <alignment horizontal="right" vertical="top"/>
    </xf>
    <xf numFmtId="0" fontId="4" fillId="12" borderId="93" xfId="7" applyFont="1" applyFill="1" applyBorder="1" applyAlignment="1" applyProtection="1">
      <alignment vertical="top" wrapText="1"/>
    </xf>
    <xf numFmtId="167" fontId="130" fillId="12" borderId="97" xfId="7" quotePrefix="1" applyNumberFormat="1" applyFont="1" applyFill="1" applyBorder="1" applyAlignment="1" applyProtection="1">
      <alignment horizontal="right" vertical="center"/>
    </xf>
    <xf numFmtId="0" fontId="130" fillId="12" borderId="98" xfId="7" applyFont="1" applyFill="1" applyBorder="1" applyProtection="1"/>
    <xf numFmtId="164" fontId="4" fillId="12" borderId="85" xfId="7" applyNumberFormat="1" applyFont="1" applyFill="1" applyBorder="1" applyAlignment="1" applyProtection="1">
      <alignment horizontal="right" vertical="center"/>
    </xf>
    <xf numFmtId="164" fontId="4" fillId="12" borderId="99" xfId="7" applyNumberFormat="1" applyFont="1" applyFill="1" applyBorder="1" applyAlignment="1" applyProtection="1">
      <alignment vertical="center"/>
    </xf>
    <xf numFmtId="0" fontId="7" fillId="12" borderId="0" xfId="2" applyFont="1" applyFill="1" applyBorder="1" applyAlignment="1" applyProtection="1">
      <alignment vertical="center" wrapText="1"/>
    </xf>
    <xf numFmtId="169" fontId="7" fillId="20" borderId="89" xfId="7" applyNumberFormat="1" applyFont="1" applyFill="1" applyBorder="1" applyAlignment="1" applyProtection="1">
      <alignment horizontal="right"/>
    </xf>
    <xf numFmtId="169" fontId="7" fillId="12" borderId="87" xfId="7" quotePrefix="1" applyNumberFormat="1" applyFont="1" applyFill="1" applyBorder="1" applyAlignment="1" applyProtection="1">
      <alignment horizontal="right" vertical="center"/>
    </xf>
    <xf numFmtId="0" fontId="7" fillId="12" borderId="30" xfId="2" applyFont="1" applyFill="1" applyBorder="1" applyAlignment="1" applyProtection="1">
      <alignment vertical="center"/>
    </xf>
    <xf numFmtId="0" fontId="7" fillId="12" borderId="30" xfId="2" applyFont="1" applyFill="1" applyBorder="1" applyAlignment="1" applyProtection="1">
      <alignment vertical="center" wrapText="1"/>
    </xf>
    <xf numFmtId="169" fontId="7" fillId="12" borderId="8" xfId="7" quotePrefix="1" applyNumberFormat="1" applyFont="1" applyFill="1" applyBorder="1" applyAlignment="1" applyProtection="1">
      <alignment horizontal="right" vertical="center"/>
    </xf>
    <xf numFmtId="169" fontId="7" fillId="12" borderId="85" xfId="7" quotePrefix="1" applyNumberFormat="1" applyFont="1" applyFill="1" applyBorder="1" applyAlignment="1" applyProtection="1">
      <alignment horizontal="right" vertical="center"/>
    </xf>
    <xf numFmtId="0" fontId="4" fillId="12" borderId="99" xfId="2" applyFont="1" applyFill="1" applyBorder="1" applyAlignment="1" applyProtection="1">
      <alignment vertical="center"/>
    </xf>
    <xf numFmtId="0" fontId="128" fillId="17" borderId="76" xfId="7" applyFont="1" applyFill="1" applyBorder="1" applyAlignment="1" applyProtection="1">
      <alignment horizontal="right" vertical="center"/>
    </xf>
    <xf numFmtId="174" fontId="118" fillId="15" borderId="77" xfId="9" applyNumberFormat="1" applyFont="1" applyFill="1" applyBorder="1" applyAlignment="1" applyProtection="1">
      <alignment horizontal="center" vertical="center" wrapText="1"/>
    </xf>
    <xf numFmtId="0" fontId="7" fillId="12" borderId="0" xfId="7" quotePrefix="1" applyFont="1" applyFill="1" applyBorder="1" applyAlignment="1" applyProtection="1">
      <alignment horizontal="right" vertical="center"/>
    </xf>
    <xf numFmtId="0" fontId="7" fillId="12" borderId="0" xfId="7" applyFont="1" applyFill="1" applyBorder="1" applyAlignment="1" applyProtection="1">
      <alignment horizontal="center" vertical="center"/>
    </xf>
    <xf numFmtId="164" fontId="4" fillId="12" borderId="0" xfId="2" quotePrefix="1" applyNumberFormat="1" applyFont="1" applyFill="1" applyBorder="1" applyAlignment="1" applyProtection="1">
      <alignment horizontal="center" vertical="center"/>
    </xf>
    <xf numFmtId="164" fontId="4" fillId="12" borderId="0" xfId="2" quotePrefix="1" applyNumberFormat="1" applyFont="1" applyFill="1" applyBorder="1" applyAlignment="1" applyProtection="1">
      <alignment horizontal="center" vertical="center" wrapText="1"/>
    </xf>
    <xf numFmtId="0" fontId="13" fillId="12" borderId="0" xfId="7" quotePrefix="1" applyFont="1" applyFill="1" applyBorder="1" applyAlignment="1" applyProtection="1">
      <alignment horizontal="right" vertical="center"/>
    </xf>
    <xf numFmtId="0" fontId="12" fillId="12" borderId="0" xfId="0" applyFont="1" applyFill="1" applyAlignment="1" applyProtection="1">
      <alignment horizontal="right" wrapText="1"/>
    </xf>
    <xf numFmtId="0" fontId="124" fillId="20" borderId="14" xfId="0" applyNumberFormat="1" applyFont="1" applyFill="1" applyBorder="1" applyAlignment="1" applyProtection="1">
      <alignment horizontal="center" vertical="center"/>
    </xf>
    <xf numFmtId="0" fontId="124" fillId="20" borderId="14" xfId="0" applyNumberFormat="1" applyFont="1" applyFill="1" applyBorder="1" applyAlignment="1" applyProtection="1">
      <alignment horizontal="left" vertical="center"/>
    </xf>
    <xf numFmtId="0" fontId="12" fillId="12" borderId="0" xfId="2" applyFont="1" applyFill="1" applyAlignment="1" applyProtection="1">
      <alignment horizontal="center" vertical="center" wrapText="1"/>
    </xf>
    <xf numFmtId="3" fontId="4" fillId="12" borderId="0" xfId="2" quotePrefix="1" applyNumberFormat="1" applyFont="1" applyFill="1" applyAlignment="1" applyProtection="1">
      <alignment horizontal="right" vertical="center"/>
    </xf>
    <xf numFmtId="0" fontId="118" fillId="22" borderId="100" xfId="2" applyFont="1" applyFill="1" applyBorder="1" applyAlignment="1" applyProtection="1">
      <alignment horizontal="center" vertical="center"/>
    </xf>
    <xf numFmtId="0" fontId="118" fillId="22" borderId="16" xfId="2" applyFont="1" applyFill="1" applyBorder="1" applyAlignment="1" applyProtection="1">
      <alignment horizontal="center" vertical="center"/>
    </xf>
    <xf numFmtId="0" fontId="118" fillId="22" borderId="16" xfId="2" applyFont="1" applyFill="1" applyBorder="1" applyAlignment="1" applyProtection="1">
      <alignment horizontal="center" vertical="center" wrapText="1"/>
    </xf>
    <xf numFmtId="3" fontId="118" fillId="22" borderId="16" xfId="2" applyNumberFormat="1" applyFont="1" applyFill="1" applyBorder="1" applyAlignment="1" applyProtection="1">
      <alignment horizontal="center" vertical="center"/>
    </xf>
    <xf numFmtId="3" fontId="118" fillId="22" borderId="11" xfId="2" applyNumberFormat="1" applyFont="1" applyFill="1" applyBorder="1" applyAlignment="1" applyProtection="1">
      <alignment horizontal="center" vertical="center"/>
    </xf>
    <xf numFmtId="0" fontId="12" fillId="12" borderId="32" xfId="2" applyFont="1" applyFill="1" applyBorder="1" applyAlignment="1" applyProtection="1">
      <alignment horizontal="center"/>
    </xf>
    <xf numFmtId="0" fontId="12" fillId="12" borderId="14" xfId="2" applyFont="1" applyFill="1" applyBorder="1" applyAlignment="1" applyProtection="1">
      <alignment horizontal="center" vertical="top"/>
    </xf>
    <xf numFmtId="0" fontId="12" fillId="12" borderId="14" xfId="2" applyFont="1" applyFill="1" applyBorder="1" applyAlignment="1" applyProtection="1">
      <alignment vertical="top" wrapText="1"/>
    </xf>
    <xf numFmtId="0" fontId="4" fillId="12" borderId="88" xfId="2" applyFont="1" applyFill="1" applyBorder="1" applyAlignment="1" applyProtection="1">
      <alignment horizontal="center"/>
    </xf>
    <xf numFmtId="0" fontId="99" fillId="23" borderId="38" xfId="2" applyFont="1" applyFill="1" applyBorder="1" applyAlignment="1" applyProtection="1">
      <alignment horizontal="center" vertical="top"/>
    </xf>
    <xf numFmtId="0" fontId="4" fillId="23" borderId="38" xfId="2" applyFont="1" applyFill="1" applyBorder="1" applyAlignment="1" applyProtection="1">
      <alignment vertical="top" wrapText="1"/>
    </xf>
    <xf numFmtId="0" fontId="4" fillId="12" borderId="72" xfId="2" applyFont="1" applyFill="1" applyBorder="1" applyAlignment="1" applyProtection="1">
      <alignment horizontal="center"/>
    </xf>
    <xf numFmtId="0" fontId="99" fillId="23" borderId="53" xfId="2" applyFont="1" applyFill="1" applyBorder="1" applyAlignment="1" applyProtection="1">
      <alignment horizontal="center" vertical="top"/>
    </xf>
    <xf numFmtId="0" fontId="4" fillId="23" borderId="53" xfId="2" applyFont="1" applyFill="1" applyBorder="1" applyAlignment="1" applyProtection="1">
      <alignment vertical="top" wrapText="1"/>
    </xf>
    <xf numFmtId="0" fontId="4" fillId="12" borderId="79" xfId="2" applyFont="1" applyFill="1" applyBorder="1" applyAlignment="1" applyProtection="1">
      <alignment horizontal="center"/>
    </xf>
    <xf numFmtId="0" fontId="99" fillId="23" borderId="50" xfId="2" applyFont="1" applyFill="1" applyBorder="1" applyAlignment="1" applyProtection="1">
      <alignment horizontal="center" vertical="top"/>
    </xf>
    <xf numFmtId="0" fontId="4" fillId="23" borderId="50" xfId="2" applyFont="1" applyFill="1" applyBorder="1" applyAlignment="1" applyProtection="1">
      <alignment vertical="top" wrapText="1"/>
    </xf>
    <xf numFmtId="0" fontId="99" fillId="23" borderId="101" xfId="2" applyFont="1" applyFill="1" applyBorder="1" applyAlignment="1" applyProtection="1">
      <alignment horizontal="center" vertical="top"/>
    </xf>
    <xf numFmtId="0" fontId="4" fillId="23" borderId="101" xfId="2" applyFont="1" applyFill="1" applyBorder="1" applyAlignment="1" applyProtection="1">
      <alignment vertical="top" wrapText="1"/>
    </xf>
    <xf numFmtId="0" fontId="12" fillId="12" borderId="75" xfId="2" applyFont="1" applyFill="1" applyBorder="1" applyAlignment="1" applyProtection="1">
      <alignment horizontal="center"/>
    </xf>
    <xf numFmtId="0" fontId="12" fillId="12" borderId="76" xfId="2" applyFont="1" applyFill="1" applyBorder="1" applyAlignment="1" applyProtection="1">
      <alignment horizontal="center" vertical="top"/>
    </xf>
    <xf numFmtId="0" fontId="12" fillId="12" borderId="76" xfId="2" applyFont="1" applyFill="1" applyBorder="1" applyAlignment="1" applyProtection="1">
      <alignment vertical="top" wrapText="1"/>
    </xf>
    <xf numFmtId="0" fontId="131" fillId="12" borderId="0" xfId="2" applyFont="1" applyFill="1" applyBorder="1" applyProtection="1"/>
    <xf numFmtId="0" fontId="4" fillId="12" borderId="0" xfId="2" applyFont="1" applyFill="1" applyBorder="1" applyAlignment="1" applyProtection="1">
      <alignment vertical="top"/>
    </xf>
    <xf numFmtId="0" fontId="4" fillId="12" borderId="0" xfId="2" applyFont="1" applyFill="1" applyBorder="1" applyAlignment="1" applyProtection="1">
      <alignment vertical="top" wrapText="1"/>
    </xf>
    <xf numFmtId="0" fontId="4" fillId="3" borderId="0" xfId="2" applyFont="1" applyFill="1" applyAlignment="1" applyProtection="1">
      <alignment vertical="center" wrapText="1"/>
    </xf>
    <xf numFmtId="3" fontId="121" fillId="16" borderId="32" xfId="2" applyNumberFormat="1" applyFont="1" applyFill="1" applyBorder="1" applyAlignment="1" applyProtection="1">
      <alignment horizontal="right" vertical="center"/>
      <protection locked="0"/>
    </xf>
    <xf numFmtId="3" fontId="121" fillId="16" borderId="14" xfId="2" applyNumberFormat="1" applyFont="1" applyFill="1" applyBorder="1" applyAlignment="1" applyProtection="1">
      <alignment horizontal="right" vertical="center"/>
      <protection locked="0"/>
    </xf>
    <xf numFmtId="3" fontId="121" fillId="16" borderId="12" xfId="2" applyNumberFormat="1" applyFont="1" applyFill="1" applyBorder="1" applyAlignment="1" applyProtection="1">
      <alignment horizontal="right" vertical="center"/>
      <protection locked="0"/>
    </xf>
    <xf numFmtId="3" fontId="13" fillId="12" borderId="97" xfId="2" applyNumberFormat="1" applyFont="1" applyFill="1" applyBorder="1" applyAlignment="1" applyProtection="1">
      <alignment horizontal="right" vertical="center"/>
      <protection locked="0"/>
    </xf>
    <xf numFmtId="3" fontId="13" fillId="12" borderId="102" xfId="2" applyNumberFormat="1" applyFont="1" applyFill="1" applyBorder="1" applyAlignment="1" applyProtection="1">
      <alignment horizontal="right" vertical="center"/>
      <protection locked="0"/>
    </xf>
    <xf numFmtId="3" fontId="12" fillId="12" borderId="80" xfId="2" applyNumberFormat="1" applyFont="1" applyFill="1" applyBorder="1" applyAlignment="1" applyProtection="1">
      <alignment horizontal="right" vertical="center"/>
      <protection locked="0"/>
    </xf>
    <xf numFmtId="3" fontId="12" fillId="12" borderId="81" xfId="2" applyNumberFormat="1" applyFont="1" applyFill="1" applyBorder="1" applyAlignment="1" applyProtection="1">
      <alignment horizontal="right" vertical="center"/>
      <protection locked="0"/>
    </xf>
    <xf numFmtId="3" fontId="4" fillId="23" borderId="38" xfId="2" applyNumberFormat="1" applyFont="1" applyFill="1" applyBorder="1" applyAlignment="1" applyProtection="1">
      <alignment horizontal="right" vertical="center"/>
      <protection locked="0"/>
    </xf>
    <xf numFmtId="3" fontId="4" fillId="23" borderId="39" xfId="2" applyNumberFormat="1" applyFont="1" applyFill="1" applyBorder="1" applyAlignment="1" applyProtection="1">
      <alignment horizontal="right" vertical="center"/>
      <protection locked="0"/>
    </xf>
    <xf numFmtId="3" fontId="4" fillId="23" borderId="53" xfId="2" applyNumberFormat="1" applyFont="1" applyFill="1" applyBorder="1" applyAlignment="1" applyProtection="1">
      <alignment horizontal="right" vertical="center"/>
      <protection locked="0"/>
    </xf>
    <xf numFmtId="3" fontId="4" fillId="23" borderId="54" xfId="2" applyNumberFormat="1" applyFont="1" applyFill="1" applyBorder="1" applyAlignment="1" applyProtection="1">
      <alignment horizontal="right" vertical="center"/>
      <protection locked="0"/>
    </xf>
    <xf numFmtId="3" fontId="12" fillId="12" borderId="14" xfId="2" applyNumberFormat="1" applyFont="1" applyFill="1" applyBorder="1" applyAlignment="1" applyProtection="1">
      <alignment horizontal="right" vertical="center"/>
      <protection locked="0"/>
    </xf>
    <xf numFmtId="3" fontId="12" fillId="12" borderId="12" xfId="2" applyNumberFormat="1" applyFont="1" applyFill="1" applyBorder="1" applyAlignment="1" applyProtection="1">
      <alignment horizontal="right" vertical="center"/>
      <protection locked="0"/>
    </xf>
    <xf numFmtId="3" fontId="4" fillId="23" borderId="50" xfId="2" applyNumberFormat="1" applyFont="1" applyFill="1" applyBorder="1" applyAlignment="1" applyProtection="1">
      <alignment horizontal="right" vertical="center"/>
      <protection locked="0"/>
    </xf>
    <xf numFmtId="3" fontId="4" fillId="23" borderId="51" xfId="2" applyNumberFormat="1" applyFont="1" applyFill="1" applyBorder="1" applyAlignment="1" applyProtection="1">
      <alignment horizontal="right" vertical="center"/>
      <protection locked="0"/>
    </xf>
    <xf numFmtId="3" fontId="12" fillId="12" borderId="14" xfId="0" applyNumberFormat="1" applyFont="1" applyFill="1" applyBorder="1" applyAlignment="1" applyProtection="1">
      <alignment horizontal="right" vertical="center"/>
      <protection locked="0"/>
    </xf>
    <xf numFmtId="3" fontId="12" fillId="12" borderId="12" xfId="0" applyNumberFormat="1" applyFont="1" applyFill="1" applyBorder="1" applyAlignment="1" applyProtection="1">
      <alignment horizontal="right" vertical="center"/>
      <protection locked="0"/>
    </xf>
    <xf numFmtId="3" fontId="4" fillId="23" borderId="101" xfId="0" applyNumberFormat="1" applyFont="1" applyFill="1" applyBorder="1" applyAlignment="1" applyProtection="1">
      <alignment horizontal="right" vertical="center"/>
      <protection locked="0"/>
    </xf>
    <xf numFmtId="3" fontId="4" fillId="23" borderId="103" xfId="0" applyNumberFormat="1" applyFont="1" applyFill="1" applyBorder="1" applyAlignment="1" applyProtection="1">
      <alignment horizontal="right" vertical="center"/>
      <protection locked="0"/>
    </xf>
    <xf numFmtId="3" fontId="4" fillId="23" borderId="53" xfId="0" applyNumberFormat="1" applyFont="1" applyFill="1" applyBorder="1" applyAlignment="1" applyProtection="1">
      <alignment horizontal="right" vertical="center"/>
      <protection locked="0"/>
    </xf>
    <xf numFmtId="3" fontId="4" fillId="23" borderId="54" xfId="0" applyNumberFormat="1" applyFont="1" applyFill="1" applyBorder="1" applyAlignment="1" applyProtection="1">
      <alignment horizontal="right" vertical="center"/>
      <protection locked="0"/>
    </xf>
    <xf numFmtId="3" fontId="4" fillId="23" borderId="101" xfId="2" applyNumberFormat="1" applyFont="1" applyFill="1" applyBorder="1" applyAlignment="1" applyProtection="1">
      <alignment horizontal="right" vertical="center"/>
      <protection locked="0"/>
    </xf>
    <xf numFmtId="3" fontId="4" fillId="23" borderId="103" xfId="2" applyNumberFormat="1" applyFont="1" applyFill="1" applyBorder="1" applyAlignment="1" applyProtection="1">
      <alignment horizontal="right" vertical="center"/>
      <protection locked="0"/>
    </xf>
    <xf numFmtId="3" fontId="12" fillId="4" borderId="14" xfId="2" applyNumberFormat="1" applyFont="1" applyFill="1" applyBorder="1" applyAlignment="1" applyProtection="1">
      <alignment horizontal="right" vertical="center"/>
      <protection locked="0"/>
    </xf>
    <xf numFmtId="3" fontId="12" fillId="4" borderId="12" xfId="2" applyNumberFormat="1" applyFont="1" applyFill="1" applyBorder="1" applyAlignment="1" applyProtection="1">
      <alignment horizontal="right" vertical="center"/>
      <protection locked="0"/>
    </xf>
    <xf numFmtId="3" fontId="12" fillId="12" borderId="76" xfId="2" applyNumberFormat="1" applyFont="1" applyFill="1" applyBorder="1" applyAlignment="1" applyProtection="1">
      <alignment horizontal="right" vertical="center"/>
      <protection locked="0"/>
    </xf>
    <xf numFmtId="3" fontId="12" fillId="12" borderId="77" xfId="2" applyNumberFormat="1" applyFont="1" applyFill="1" applyBorder="1" applyAlignment="1" applyProtection="1">
      <alignment horizontal="right" vertical="center"/>
      <protection locked="0"/>
    </xf>
    <xf numFmtId="0" fontId="100" fillId="24" borderId="0" xfId="2" applyFont="1" applyFill="1" applyAlignment="1">
      <alignment horizontal="left" vertical="center"/>
    </xf>
    <xf numFmtId="0" fontId="132" fillId="24" borderId="0" xfId="2" applyFont="1" applyFill="1" applyAlignment="1">
      <alignment horizontal="left" vertical="center"/>
    </xf>
    <xf numFmtId="0" fontId="133" fillId="24" borderId="0" xfId="2" applyFont="1" applyFill="1" applyAlignment="1">
      <alignment horizontal="left" vertical="center"/>
    </xf>
    <xf numFmtId="0" fontId="101" fillId="24" borderId="0" xfId="2" applyFont="1" applyFill="1" applyAlignment="1">
      <alignment horizontal="left" vertical="center"/>
    </xf>
    <xf numFmtId="0" fontId="102" fillId="12" borderId="0" xfId="2" applyFont="1" applyFill="1" applyAlignment="1" applyProtection="1">
      <alignment horizontal="left" vertical="center"/>
    </xf>
    <xf numFmtId="0" fontId="4" fillId="12" borderId="0" xfId="2" applyFont="1" applyFill="1" applyAlignment="1" applyProtection="1">
      <alignment horizontal="left" vertical="center"/>
    </xf>
    <xf numFmtId="0" fontId="4" fillId="12" borderId="15" xfId="2" applyFont="1" applyFill="1" applyBorder="1" applyAlignment="1" applyProtection="1">
      <alignment vertical="center"/>
    </xf>
    <xf numFmtId="0" fontId="4" fillId="12" borderId="15" xfId="2" applyFont="1" applyFill="1" applyBorder="1" applyAlignment="1" applyProtection="1">
      <alignment vertical="center" wrapText="1"/>
    </xf>
    <xf numFmtId="0" fontId="117" fillId="17" borderId="34" xfId="2" applyFont="1" applyFill="1" applyBorder="1" applyAlignment="1" applyProtection="1">
      <alignment vertical="center"/>
    </xf>
    <xf numFmtId="0" fontId="117" fillId="17" borderId="83" xfId="2" applyFont="1" applyFill="1" applyBorder="1" applyAlignment="1" applyProtection="1">
      <alignment horizontal="center" vertical="center"/>
    </xf>
    <xf numFmtId="0" fontId="125" fillId="17" borderId="84" xfId="2" applyFont="1" applyFill="1" applyBorder="1" applyAlignment="1" applyProtection="1">
      <alignment horizontal="center" vertical="center" wrapText="1"/>
    </xf>
    <xf numFmtId="0" fontId="15" fillId="0" borderId="22" xfId="7" applyFont="1" applyFill="1" applyBorder="1" applyAlignment="1" applyProtection="1">
      <alignment horizontal="center" vertical="center" wrapText="1"/>
    </xf>
    <xf numFmtId="1" fontId="118" fillId="16" borderId="32" xfId="2" applyNumberFormat="1" applyFont="1" applyFill="1" applyBorder="1" applyAlignment="1" applyProtection="1">
      <alignment horizontal="center" vertical="center" wrapText="1"/>
    </xf>
    <xf numFmtId="1" fontId="118" fillId="16" borderId="14" xfId="2" applyNumberFormat="1" applyFont="1" applyFill="1" applyBorder="1" applyAlignment="1" applyProtection="1">
      <alignment horizontal="center" vertical="center" wrapText="1"/>
    </xf>
    <xf numFmtId="1" fontId="118" fillId="16" borderId="12" xfId="2" applyNumberFormat="1" applyFont="1" applyFill="1" applyBorder="1" applyAlignment="1" applyProtection="1">
      <alignment horizontal="center" vertical="center" wrapText="1"/>
    </xf>
    <xf numFmtId="0" fontId="4" fillId="12" borderId="30" xfId="2" applyFont="1" applyFill="1" applyBorder="1" applyAlignment="1" applyProtection="1">
      <alignment horizontal="center" vertical="center"/>
    </xf>
    <xf numFmtId="0" fontId="121" fillId="12" borderId="12" xfId="2" applyFont="1" applyFill="1" applyBorder="1" applyAlignment="1" applyProtection="1">
      <alignment horizontal="left" vertical="center" wrapText="1"/>
    </xf>
    <xf numFmtId="0" fontId="4" fillId="12" borderId="8" xfId="2" applyFont="1" applyFill="1" applyBorder="1" applyAlignment="1" applyProtection="1">
      <alignment horizontal="center" vertical="center" wrapText="1"/>
    </xf>
    <xf numFmtId="0" fontId="4" fillId="12" borderId="0" xfId="2" applyFont="1" applyFill="1" applyBorder="1" applyAlignment="1" applyProtection="1">
      <alignment horizontal="center" vertical="center" wrapText="1"/>
    </xf>
    <xf numFmtId="0" fontId="4" fillId="12" borderId="30" xfId="2" applyFont="1" applyFill="1" applyBorder="1" applyAlignment="1" applyProtection="1">
      <alignment horizontal="center" vertical="center" wrapText="1"/>
    </xf>
    <xf numFmtId="169" fontId="134" fillId="17" borderId="75" xfId="7" applyNumberFormat="1" applyFont="1" applyFill="1" applyBorder="1" applyAlignment="1" applyProtection="1">
      <alignment horizontal="right" vertical="center"/>
    </xf>
    <xf numFmtId="0" fontId="118" fillId="17" borderId="77" xfId="9" applyFont="1" applyFill="1" applyBorder="1" applyAlignment="1" applyProtection="1">
      <alignment horizontal="center" vertical="center" wrapText="1"/>
    </xf>
    <xf numFmtId="0" fontId="119" fillId="16" borderId="78" xfId="2" applyFont="1" applyFill="1" applyBorder="1" applyAlignment="1" applyProtection="1">
      <alignment vertical="center" wrapText="1"/>
    </xf>
    <xf numFmtId="173" fontId="122" fillId="19" borderId="37" xfId="2" applyNumberFormat="1" applyFont="1" applyFill="1" applyBorder="1" applyAlignment="1" applyProtection="1">
      <alignment horizontal="center" vertical="center"/>
    </xf>
    <xf numFmtId="173" fontId="122" fillId="19" borderId="38" xfId="2" applyNumberFormat="1" applyFont="1" applyFill="1" applyBorder="1" applyAlignment="1" applyProtection="1">
      <alignment horizontal="center" vertical="center"/>
    </xf>
    <xf numFmtId="173" fontId="122" fillId="19" borderId="40" xfId="2" applyNumberFormat="1" applyFont="1" applyFill="1" applyBorder="1" applyAlignment="1" applyProtection="1">
      <alignment horizontal="center" vertical="center"/>
    </xf>
    <xf numFmtId="173" fontId="122" fillId="19" borderId="41" xfId="2" applyNumberFormat="1" applyFont="1" applyFill="1" applyBorder="1" applyAlignment="1" applyProtection="1">
      <alignment horizontal="center" vertical="center"/>
    </xf>
    <xf numFmtId="173" fontId="122" fillId="19" borderId="50" xfId="2" applyNumberFormat="1" applyFont="1" applyFill="1" applyBorder="1" applyAlignment="1" applyProtection="1">
      <alignment horizontal="center" vertical="center"/>
    </xf>
    <xf numFmtId="173" fontId="122" fillId="19" borderId="51" xfId="2" applyNumberFormat="1" applyFont="1" applyFill="1" applyBorder="1" applyAlignment="1" applyProtection="1">
      <alignment horizontal="center" vertical="center"/>
    </xf>
    <xf numFmtId="0" fontId="135" fillId="20" borderId="14" xfId="2" applyFont="1" applyFill="1" applyBorder="1" applyAlignment="1">
      <alignment horizontal="center" vertical="center"/>
    </xf>
    <xf numFmtId="0" fontId="135" fillId="20" borderId="14" xfId="2" applyFont="1" applyFill="1" applyBorder="1" applyAlignment="1" applyProtection="1">
      <alignment horizontal="center" vertical="center"/>
    </xf>
    <xf numFmtId="3" fontId="119" fillId="16" borderId="24" xfId="2" applyNumberFormat="1" applyFont="1" applyFill="1" applyBorder="1" applyAlignment="1" applyProtection="1">
      <alignment horizontal="right" vertical="center"/>
      <protection locked="0"/>
    </xf>
    <xf numFmtId="3" fontId="7" fillId="12" borderId="63" xfId="2" applyNumberFormat="1" applyFont="1" applyFill="1" applyBorder="1" applyAlignment="1" applyProtection="1">
      <alignment horizontal="right" vertical="center"/>
      <protection locked="0"/>
    </xf>
    <xf numFmtId="3" fontId="7" fillId="12" borderId="104" xfId="2" applyNumberFormat="1" applyFont="1" applyFill="1" applyBorder="1" applyAlignment="1" applyProtection="1">
      <alignment horizontal="right" vertical="center"/>
      <protection locked="0"/>
    </xf>
    <xf numFmtId="3" fontId="7" fillId="12" borderId="105" xfId="2" applyNumberFormat="1" applyFont="1" applyFill="1" applyBorder="1" applyAlignment="1" applyProtection="1">
      <alignment horizontal="right" vertical="center"/>
      <protection locked="0"/>
    </xf>
    <xf numFmtId="3" fontId="7" fillId="12" borderId="9" xfId="2" applyNumberFormat="1" applyFont="1" applyFill="1" applyBorder="1" applyAlignment="1" applyProtection="1">
      <alignment horizontal="right" vertical="center"/>
      <protection locked="0"/>
    </xf>
    <xf numFmtId="3" fontId="7" fillId="12" borderId="106" xfId="2" applyNumberFormat="1" applyFont="1" applyFill="1" applyBorder="1" applyAlignment="1" applyProtection="1">
      <alignment horizontal="right" vertical="center"/>
      <protection locked="0"/>
    </xf>
    <xf numFmtId="3" fontId="7" fillId="20" borderId="24" xfId="2" applyNumberFormat="1" applyFont="1" applyFill="1" applyBorder="1" applyAlignment="1" applyProtection="1">
      <alignment horizontal="right" vertical="center"/>
      <protection locked="0"/>
    </xf>
    <xf numFmtId="0" fontId="136" fillId="18" borderId="0" xfId="2" applyFont="1" applyFill="1" applyAlignment="1">
      <alignment vertical="center"/>
    </xf>
    <xf numFmtId="0" fontId="23" fillId="25" borderId="0" xfId="2" applyFill="1"/>
    <xf numFmtId="1" fontId="118" fillId="13" borderId="82" xfId="2" applyNumberFormat="1" applyFont="1" applyFill="1" applyBorder="1" applyAlignment="1" applyProtection="1">
      <alignment horizontal="center" vertical="center" wrapText="1"/>
      <protection locked="0"/>
    </xf>
    <xf numFmtId="0" fontId="137" fillId="0" borderId="69" xfId="0" applyFont="1" applyFill="1" applyBorder="1" applyAlignment="1" applyProtection="1">
      <alignment horizontal="center" vertical="center" wrapText="1"/>
      <protection hidden="1"/>
    </xf>
    <xf numFmtId="0" fontId="116" fillId="12" borderId="33" xfId="2" applyFont="1" applyFill="1" applyBorder="1" applyAlignment="1" applyProtection="1">
      <alignment horizontal="center" vertical="center" wrapText="1"/>
      <protection hidden="1"/>
    </xf>
    <xf numFmtId="0" fontId="28" fillId="2" borderId="0" xfId="2" applyFont="1" applyFill="1" applyAlignment="1">
      <alignment vertical="center"/>
    </xf>
    <xf numFmtId="3" fontId="4" fillId="12" borderId="78" xfId="2" applyNumberFormat="1" applyFont="1" applyFill="1" applyBorder="1" applyAlignment="1" applyProtection="1">
      <alignment horizontal="right" vertical="center"/>
      <protection locked="0"/>
    </xf>
    <xf numFmtId="0" fontId="28" fillId="26" borderId="0" xfId="2" applyFont="1" applyFill="1" applyAlignment="1">
      <alignment vertical="center"/>
    </xf>
    <xf numFmtId="0" fontId="4" fillId="26" borderId="0" xfId="2" applyFont="1" applyFill="1" applyAlignment="1">
      <alignment vertical="center"/>
    </xf>
    <xf numFmtId="0" fontId="4" fillId="27" borderId="0" xfId="2" applyFont="1" applyFill="1" applyAlignment="1">
      <alignment vertical="center"/>
    </xf>
    <xf numFmtId="0" fontId="12" fillId="12" borderId="0" xfId="2" applyFont="1" applyFill="1" applyAlignment="1">
      <alignment vertical="center"/>
    </xf>
    <xf numFmtId="0" fontId="138" fillId="20" borderId="14" xfId="2" applyFont="1" applyFill="1" applyBorder="1" applyAlignment="1">
      <alignment horizontal="center" vertical="center"/>
    </xf>
    <xf numFmtId="49" fontId="124" fillId="20" borderId="14" xfId="2" applyNumberFormat="1" applyFont="1" applyFill="1" applyBorder="1" applyAlignment="1" applyProtection="1">
      <alignment horizontal="center" vertical="center"/>
    </xf>
    <xf numFmtId="0" fontId="124" fillId="28" borderId="14" xfId="2" applyNumberFormat="1" applyFont="1" applyFill="1" applyBorder="1" applyAlignment="1" applyProtection="1">
      <alignment horizontal="center" vertical="center"/>
    </xf>
    <xf numFmtId="0" fontId="12" fillId="29" borderId="0" xfId="2" applyFont="1" applyFill="1" applyAlignment="1">
      <alignment vertical="center"/>
    </xf>
    <xf numFmtId="49" fontId="137" fillId="0" borderId="14" xfId="2" applyNumberFormat="1" applyFont="1" applyFill="1" applyBorder="1" applyAlignment="1" applyProtection="1">
      <alignment horizontal="center" vertical="center"/>
      <protection hidden="1"/>
    </xf>
    <xf numFmtId="49" fontId="137" fillId="12" borderId="78" xfId="0" applyNumberFormat="1" applyFont="1" applyFill="1" applyBorder="1" applyAlignment="1" applyProtection="1">
      <alignment vertical="center" wrapText="1"/>
    </xf>
    <xf numFmtId="49" fontId="118" fillId="13" borderId="82" xfId="2" applyNumberFormat="1" applyFont="1" applyFill="1" applyBorder="1" applyAlignment="1" applyProtection="1">
      <alignment horizontal="center" vertical="center" wrapText="1"/>
    </xf>
    <xf numFmtId="0" fontId="13" fillId="12" borderId="14" xfId="2" applyFont="1" applyFill="1" applyBorder="1" applyAlignment="1" applyProtection="1">
      <alignment horizontal="center" vertical="top"/>
    </xf>
    <xf numFmtId="0" fontId="13" fillId="12" borderId="76" xfId="2" applyFont="1" applyFill="1" applyBorder="1" applyAlignment="1" applyProtection="1">
      <alignment horizontal="center" vertical="top"/>
    </xf>
    <xf numFmtId="0" fontId="13" fillId="12" borderId="14" xfId="2" applyFont="1" applyFill="1" applyBorder="1" applyAlignment="1" applyProtection="1">
      <alignment horizontal="left" vertical="top" wrapText="1" indent="1"/>
    </xf>
    <xf numFmtId="0" fontId="13" fillId="12" borderId="76" xfId="2" applyFont="1" applyFill="1" applyBorder="1" applyAlignment="1" applyProtection="1">
      <alignment horizontal="left" vertical="top" wrapText="1" indent="1"/>
    </xf>
    <xf numFmtId="0" fontId="139" fillId="14" borderId="0" xfId="2" applyFont="1" applyFill="1" applyAlignment="1">
      <alignment vertical="center"/>
    </xf>
    <xf numFmtId="0" fontId="139" fillId="14" borderId="0" xfId="2" applyFont="1" applyFill="1" applyBorder="1" applyAlignment="1">
      <alignment vertical="center"/>
    </xf>
    <xf numFmtId="0" fontId="139" fillId="14" borderId="0" xfId="2" applyFont="1" applyFill="1"/>
    <xf numFmtId="0" fontId="139" fillId="0" borderId="0" xfId="2" quotePrefix="1" applyFont="1" applyAlignment="1">
      <alignment vertical="center"/>
    </xf>
    <xf numFmtId="0" fontId="9" fillId="0" borderId="0" xfId="8" quotePrefix="1" applyFont="1" applyFill="1" applyBorder="1" applyAlignment="1">
      <alignment horizontal="left"/>
    </xf>
    <xf numFmtId="168" fontId="72" fillId="0" borderId="0" xfId="2" applyNumberFormat="1" applyFont="1" applyFill="1" applyBorder="1" applyAlignment="1">
      <alignment horizontal="center"/>
    </xf>
    <xf numFmtId="168" fontId="115" fillId="0" borderId="0" xfId="4" applyNumberFormat="1" applyFill="1" applyBorder="1"/>
    <xf numFmtId="168" fontId="76" fillId="0" borderId="0" xfId="2" applyNumberFormat="1" applyFont="1" applyFill="1" applyBorder="1" applyAlignment="1">
      <alignment horizontal="center"/>
    </xf>
    <xf numFmtId="168" fontId="67" fillId="0" borderId="0" xfId="2" applyNumberFormat="1" applyFont="1" applyFill="1" applyBorder="1" applyAlignment="1">
      <alignment horizontal="center"/>
    </xf>
    <xf numFmtId="168" fontId="64" fillId="0" borderId="0" xfId="2" applyNumberFormat="1" applyFont="1" applyFill="1" applyBorder="1" applyAlignment="1">
      <alignment horizontal="center"/>
    </xf>
    <xf numFmtId="168" fontId="65" fillId="0" borderId="0" xfId="2" applyNumberFormat="1" applyFont="1" applyFill="1" applyBorder="1" applyAlignment="1">
      <alignment horizontal="center"/>
    </xf>
    <xf numFmtId="0" fontId="115" fillId="0" borderId="0" xfId="4" applyFill="1" applyBorder="1"/>
    <xf numFmtId="0" fontId="28" fillId="20" borderId="0" xfId="2" applyFont="1" applyFill="1" applyBorder="1"/>
    <xf numFmtId="0" fontId="27" fillId="20" borderId="0" xfId="2" applyFont="1" applyFill="1" applyBorder="1"/>
    <xf numFmtId="0" fontId="28" fillId="30" borderId="0" xfId="2" applyFont="1" applyFill="1" applyBorder="1"/>
    <xf numFmtId="0" fontId="27" fillId="30" borderId="0" xfId="2" applyFont="1" applyFill="1" applyBorder="1"/>
    <xf numFmtId="49" fontId="28" fillId="30" borderId="0" xfId="2" applyNumberFormat="1" applyFont="1" applyFill="1" applyBorder="1"/>
    <xf numFmtId="0" fontId="115" fillId="0" borderId="0" xfId="4" applyFill="1" applyBorder="1" applyAlignment="1"/>
    <xf numFmtId="0" fontId="61" fillId="0" borderId="0" xfId="2" applyFont="1" applyFill="1" applyBorder="1" applyAlignment="1">
      <alignment horizontal="center"/>
    </xf>
    <xf numFmtId="0" fontId="4" fillId="0" borderId="0" xfId="4" applyFont="1" applyFill="1" applyBorder="1" applyAlignment="1">
      <alignment horizontal="left" vertical="center" wrapText="1"/>
    </xf>
    <xf numFmtId="0" fontId="40" fillId="0" borderId="0" xfId="0" quotePrefix="1" applyFont="1" applyFill="1" applyBorder="1" applyAlignment="1" applyProtection="1">
      <alignment horizontal="left"/>
    </xf>
    <xf numFmtId="0" fontId="6" fillId="0" borderId="0" xfId="4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/>
    </xf>
    <xf numFmtId="170" fontId="62" fillId="0" borderId="0" xfId="10" quotePrefix="1" applyNumberFormat="1" applyFont="1" applyFill="1" applyBorder="1" applyAlignment="1">
      <alignment horizontal="right"/>
    </xf>
    <xf numFmtId="0" fontId="15" fillId="0" borderId="0" xfId="10" applyFont="1" applyFill="1" applyBorder="1"/>
    <xf numFmtId="170" fontId="115" fillId="0" borderId="0" xfId="4" applyNumberFormat="1" applyFill="1" applyBorder="1"/>
    <xf numFmtId="0" fontId="15" fillId="0" borderId="0" xfId="10" quotePrefix="1" applyFont="1" applyFill="1" applyBorder="1" applyAlignment="1">
      <alignment horizontal="left"/>
    </xf>
    <xf numFmtId="0" fontId="10" fillId="0" borderId="0" xfId="10" quotePrefix="1" applyFont="1" applyFill="1" applyBorder="1" applyAlignment="1">
      <alignment horizontal="left"/>
    </xf>
    <xf numFmtId="0" fontId="10" fillId="0" borderId="0" xfId="10" applyFont="1" applyFill="1" applyBorder="1"/>
    <xf numFmtId="0" fontId="21" fillId="0" borderId="0" xfId="10" applyFont="1" applyFill="1" applyBorder="1" applyAlignment="1">
      <alignment horizontal="left"/>
    </xf>
    <xf numFmtId="0" fontId="10" fillId="0" borderId="0" xfId="10" applyFont="1" applyFill="1" applyBorder="1" applyAlignment="1">
      <alignment horizontal="left"/>
    </xf>
    <xf numFmtId="0" fontId="16" fillId="0" borderId="0" xfId="10" applyFont="1" applyFill="1" applyBorder="1"/>
    <xf numFmtId="0" fontId="16" fillId="0" borderId="0" xfId="10" quotePrefix="1" applyFont="1" applyFill="1" applyBorder="1" applyAlignment="1">
      <alignment horizontal="left"/>
    </xf>
    <xf numFmtId="0" fontId="10" fillId="0" borderId="0" xfId="7" applyFont="1" applyFill="1" applyBorder="1" applyAlignment="1">
      <alignment horizontal="left"/>
    </xf>
    <xf numFmtId="0" fontId="21" fillId="0" borderId="0" xfId="7" applyFont="1" applyFill="1" applyBorder="1" applyAlignment="1">
      <alignment horizontal="left"/>
    </xf>
    <xf numFmtId="0" fontId="21" fillId="0" borderId="0" xfId="10" quotePrefix="1" applyFont="1" applyFill="1" applyBorder="1" applyAlignment="1">
      <alignment horizontal="left"/>
    </xf>
    <xf numFmtId="0" fontId="16" fillId="0" borderId="0" xfId="10" applyFont="1" applyFill="1" applyBorder="1" applyAlignment="1">
      <alignment horizontal="left"/>
    </xf>
    <xf numFmtId="170" fontId="63" fillId="0" borderId="0" xfId="10" quotePrefix="1" applyNumberFormat="1" applyFont="1" applyFill="1" applyBorder="1" applyAlignment="1">
      <alignment horizontal="right"/>
    </xf>
    <xf numFmtId="0" fontId="21" fillId="0" borderId="0" xfId="10" applyFont="1" applyFill="1" applyBorder="1"/>
    <xf numFmtId="170" fontId="62" fillId="0" borderId="0" xfId="10" applyNumberFormat="1" applyFont="1" applyFill="1" applyBorder="1" applyAlignment="1">
      <alignment horizontal="right"/>
    </xf>
    <xf numFmtId="0" fontId="15" fillId="0" borderId="0" xfId="10" applyFont="1" applyFill="1" applyBorder="1" applyAlignment="1">
      <alignment horizontal="left"/>
    </xf>
    <xf numFmtId="0" fontId="115" fillId="31" borderId="0" xfId="4" applyFill="1" applyBorder="1"/>
    <xf numFmtId="0" fontId="115" fillId="31" borderId="0" xfId="4" applyFill="1" applyBorder="1" applyAlignment="1"/>
    <xf numFmtId="0" fontId="28" fillId="30" borderId="0" xfId="2" applyNumberFormat="1" applyFont="1" applyFill="1" applyBorder="1" applyProtection="1">
      <protection locked="0"/>
    </xf>
    <xf numFmtId="49" fontId="0" fillId="32" borderId="0" xfId="0" applyNumberFormat="1" applyFont="1" applyFill="1" applyBorder="1"/>
    <xf numFmtId="49" fontId="0" fillId="33" borderId="0" xfId="0" applyNumberFormat="1" applyFont="1" applyFill="1" applyBorder="1"/>
    <xf numFmtId="49" fontId="0" fillId="34" borderId="0" xfId="0" applyNumberFormat="1" applyFont="1" applyFill="1" applyBorder="1"/>
    <xf numFmtId="49" fontId="28" fillId="30" borderId="0" xfId="2" applyNumberFormat="1" applyFont="1" applyFill="1" applyBorder="1" applyProtection="1">
      <protection locked="0"/>
    </xf>
    <xf numFmtId="49" fontId="140" fillId="0" borderId="0" xfId="2" quotePrefix="1" applyNumberFormat="1" applyFont="1" applyFill="1" applyBorder="1" applyAlignment="1">
      <alignment horizontal="center"/>
    </xf>
    <xf numFmtId="0" fontId="4" fillId="0" borderId="0" xfId="2" applyFont="1" applyFill="1" applyBorder="1"/>
    <xf numFmtId="0" fontId="4" fillId="0" borderId="0" xfId="2" quotePrefix="1" applyFont="1" applyFill="1" applyBorder="1" applyAlignment="1">
      <alignment horizontal="left"/>
    </xf>
    <xf numFmtId="49" fontId="141" fillId="0" borderId="0" xfId="2" quotePrefix="1" applyNumberFormat="1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wrapText="1"/>
    </xf>
    <xf numFmtId="49" fontId="141" fillId="0" borderId="0" xfId="2" quotePrefix="1" applyNumberFormat="1" applyFont="1" applyFill="1" applyBorder="1" applyAlignment="1">
      <alignment horizontal="center"/>
    </xf>
    <xf numFmtId="0" fontId="17" fillId="0" borderId="0" xfId="2" applyFont="1" applyFill="1" applyBorder="1"/>
    <xf numFmtId="49" fontId="142" fillId="0" borderId="0" xfId="2" quotePrefix="1" applyNumberFormat="1" applyFont="1" applyFill="1" applyBorder="1" applyAlignment="1">
      <alignment horizontal="center"/>
    </xf>
    <xf numFmtId="0" fontId="66" fillId="0" borderId="0" xfId="2" applyFont="1" applyFill="1" applyBorder="1"/>
    <xf numFmtId="172" fontId="9" fillId="0" borderId="0" xfId="8" quotePrefix="1" applyNumberFormat="1" applyFont="1" applyFill="1" applyBorder="1" applyAlignment="1">
      <alignment horizontal="left"/>
    </xf>
    <xf numFmtId="0" fontId="96" fillId="0" borderId="0" xfId="8" applyFont="1" applyFill="1" applyBorder="1"/>
    <xf numFmtId="172" fontId="67" fillId="0" borderId="0" xfId="2" applyNumberFormat="1" applyFont="1" applyFill="1" applyBorder="1" applyAlignment="1">
      <alignment horizontal="center"/>
    </xf>
    <xf numFmtId="168" fontId="29" fillId="0" borderId="0" xfId="2" applyNumberFormat="1" applyFont="1" applyFill="1" applyBorder="1" applyAlignment="1">
      <alignment horizontal="left"/>
    </xf>
    <xf numFmtId="168" fontId="70" fillId="0" borderId="0" xfId="2" applyNumberFormat="1" applyFont="1" applyFill="1" applyBorder="1" applyAlignment="1">
      <alignment horizontal="left"/>
    </xf>
    <xf numFmtId="49" fontId="143" fillId="0" borderId="0" xfId="2" quotePrefix="1" applyNumberFormat="1" applyFont="1" applyFill="1" applyBorder="1" applyAlignment="1">
      <alignment horizontal="center"/>
    </xf>
    <xf numFmtId="0" fontId="73" fillId="0" borderId="0" xfId="2" applyFont="1" applyFill="1" applyBorder="1"/>
    <xf numFmtId="0" fontId="71" fillId="0" borderId="0" xfId="2" applyFont="1" applyFill="1" applyBorder="1"/>
    <xf numFmtId="0" fontId="73" fillId="0" borderId="0" xfId="2" applyFont="1" applyFill="1" applyBorder="1" applyAlignment="1">
      <alignment horizontal="left"/>
    </xf>
    <xf numFmtId="0" fontId="115" fillId="0" borderId="0" xfId="4" quotePrefix="1" applyFill="1" applyBorder="1"/>
    <xf numFmtId="0" fontId="73" fillId="0" borderId="0" xfId="2" applyFont="1" applyFill="1" applyBorder="1" applyAlignment="1">
      <alignment horizontal="left" wrapText="1"/>
    </xf>
    <xf numFmtId="0" fontId="4" fillId="0" borderId="0" xfId="6" applyFont="1" applyFill="1" applyBorder="1" applyAlignment="1"/>
    <xf numFmtId="49" fontId="144" fillId="0" borderId="0" xfId="2" quotePrefix="1" applyNumberFormat="1" applyFont="1" applyFill="1" applyBorder="1" applyAlignment="1">
      <alignment horizontal="center"/>
    </xf>
    <xf numFmtId="0" fontId="77" fillId="0" borderId="0" xfId="2" applyFont="1" applyFill="1" applyBorder="1"/>
    <xf numFmtId="168" fontId="30" fillId="0" borderId="0" xfId="2" applyNumberFormat="1" applyFont="1" applyFill="1" applyBorder="1" applyAlignment="1">
      <alignment horizontal="left"/>
    </xf>
    <xf numFmtId="49" fontId="72" fillId="0" borderId="0" xfId="2" quotePrefix="1" applyNumberFormat="1" applyFont="1" applyFill="1" applyBorder="1" applyAlignment="1">
      <alignment horizontal="center"/>
    </xf>
    <xf numFmtId="49" fontId="64" fillId="0" borderId="0" xfId="2" quotePrefix="1" applyNumberFormat="1" applyFont="1" applyFill="1" applyBorder="1" applyAlignment="1">
      <alignment horizontal="center"/>
    </xf>
    <xf numFmtId="49" fontId="67" fillId="0" borderId="0" xfId="2" applyNumberFormat="1" applyFont="1" applyFill="1" applyBorder="1" applyAlignment="1">
      <alignment horizontal="center"/>
    </xf>
    <xf numFmtId="0" fontId="145" fillId="0" borderId="0" xfId="0" applyFont="1" applyFill="1" applyBorder="1"/>
    <xf numFmtId="0" fontId="146" fillId="0" borderId="0" xfId="2" applyFont="1" applyFill="1" applyBorder="1"/>
    <xf numFmtId="0" fontId="147" fillId="0" borderId="0" xfId="2" applyFont="1" applyFill="1" applyBorder="1"/>
    <xf numFmtId="49" fontId="65" fillId="0" borderId="0" xfId="2" quotePrefix="1" applyNumberFormat="1" applyFont="1" applyFill="1" applyBorder="1" applyAlignment="1">
      <alignment horizontal="center"/>
    </xf>
    <xf numFmtId="0" fontId="4" fillId="0" borderId="0" xfId="2" applyFont="1" applyFill="1" applyBorder="1" applyAlignment="1">
      <alignment horizontal="left" wrapText="1"/>
    </xf>
    <xf numFmtId="0" fontId="147" fillId="0" borderId="0" xfId="2" applyFont="1" applyFill="1" applyBorder="1" applyAlignment="1">
      <alignment horizontal="left" wrapText="1"/>
    </xf>
    <xf numFmtId="0" fontId="22" fillId="0" borderId="0" xfId="2" applyFont="1" applyFill="1" applyBorder="1" applyAlignment="1">
      <alignment horizontal="left"/>
    </xf>
    <xf numFmtId="0" fontId="22" fillId="0" borderId="0" xfId="2" quotePrefix="1" applyFont="1" applyFill="1" applyBorder="1" applyAlignment="1">
      <alignment horizontal="left"/>
    </xf>
    <xf numFmtId="0" fontId="85" fillId="0" borderId="0" xfId="2" applyFont="1" applyFill="1" applyBorder="1" applyAlignment="1">
      <alignment horizontal="left"/>
    </xf>
    <xf numFmtId="0" fontId="148" fillId="0" borderId="0" xfId="4" applyFont="1" applyFill="1" applyBorder="1"/>
    <xf numFmtId="14" fontId="148" fillId="0" borderId="0" xfId="4" applyNumberFormat="1" applyFont="1" applyFill="1" applyBorder="1" applyAlignment="1">
      <alignment horizontal="left"/>
    </xf>
    <xf numFmtId="0" fontId="7" fillId="12" borderId="0" xfId="2" applyFont="1" applyFill="1" applyBorder="1" applyAlignment="1" applyProtection="1">
      <alignment vertical="center"/>
    </xf>
    <xf numFmtId="167" fontId="10" fillId="12" borderId="97" xfId="7" quotePrefix="1" applyNumberFormat="1" applyFont="1" applyFill="1" applyBorder="1" applyAlignment="1" applyProtection="1">
      <alignment horizontal="right" vertical="center"/>
    </xf>
    <xf numFmtId="0" fontId="4" fillId="12" borderId="98" xfId="7" applyFont="1" applyFill="1" applyBorder="1" applyAlignment="1" applyProtection="1">
      <alignment vertical="center" wrapText="1"/>
    </xf>
    <xf numFmtId="3" fontId="7" fillId="12" borderId="106" xfId="2" applyNumberFormat="1" applyFont="1" applyFill="1" applyBorder="1" applyAlignment="1" applyProtection="1">
      <alignment horizontal="right" vertical="center"/>
    </xf>
    <xf numFmtId="3" fontId="13" fillId="12" borderId="74" xfId="2" applyNumberFormat="1" applyFont="1" applyFill="1" applyBorder="1" applyAlignment="1" applyProtection="1">
      <alignment horizontal="right" vertical="center"/>
    </xf>
    <xf numFmtId="3" fontId="13" fillId="12" borderId="97" xfId="2" applyNumberFormat="1" applyFont="1" applyFill="1" applyBorder="1" applyAlignment="1" applyProtection="1">
      <alignment horizontal="right" vertical="center"/>
    </xf>
    <xf numFmtId="3" fontId="13" fillId="12" borderId="102" xfId="2" applyNumberFormat="1" applyFont="1" applyFill="1" applyBorder="1" applyAlignment="1" applyProtection="1">
      <alignment horizontal="right" vertical="center"/>
    </xf>
    <xf numFmtId="0" fontId="45" fillId="5" borderId="19" xfId="7" applyFont="1" applyFill="1" applyBorder="1" applyAlignment="1">
      <alignment horizontal="left" vertical="center" wrapText="1"/>
    </xf>
    <xf numFmtId="0" fontId="55" fillId="5" borderId="107" xfId="3" applyFont="1" applyFill="1" applyBorder="1" applyAlignment="1">
      <alignment horizontal="left" vertical="center" wrapText="1"/>
    </xf>
    <xf numFmtId="0" fontId="38" fillId="0" borderId="0" xfId="3" applyFont="1" applyAlignment="1">
      <alignment vertical="center" wrapText="1"/>
    </xf>
    <xf numFmtId="0" fontId="39" fillId="0" borderId="0" xfId="3" applyFont="1" applyAlignment="1">
      <alignment vertical="center" wrapText="1"/>
    </xf>
    <xf numFmtId="0" fontId="45" fillId="5" borderId="14" xfId="3" applyFont="1" applyFill="1" applyBorder="1" applyAlignment="1">
      <alignment horizontal="left" vertical="center"/>
    </xf>
    <xf numFmtId="0" fontId="45" fillId="5" borderId="25" xfId="3" applyFont="1" applyFill="1" applyBorder="1" applyAlignment="1">
      <alignment horizontal="left" vertical="center"/>
    </xf>
    <xf numFmtId="0" fontId="45" fillId="5" borderId="14" xfId="7" applyFont="1" applyFill="1" applyBorder="1" applyAlignment="1">
      <alignment horizontal="left" vertical="center"/>
    </xf>
    <xf numFmtId="0" fontId="45" fillId="5" borderId="25" xfId="7" applyFont="1" applyFill="1" applyBorder="1" applyAlignment="1">
      <alignment horizontal="left" vertical="center"/>
    </xf>
    <xf numFmtId="0" fontId="45" fillId="5" borderId="14" xfId="7" quotePrefix="1" applyFont="1" applyFill="1" applyBorder="1" applyAlignment="1">
      <alignment horizontal="left" vertical="center" wrapText="1"/>
    </xf>
    <xf numFmtId="0" fontId="55" fillId="5" borderId="25" xfId="3" applyFont="1" applyFill="1" applyBorder="1" applyAlignment="1">
      <alignment horizontal="left" vertical="center" wrapText="1"/>
    </xf>
    <xf numFmtId="0" fontId="45" fillId="5" borderId="14" xfId="7" quotePrefix="1" applyFont="1" applyFill="1" applyBorder="1" applyAlignment="1">
      <alignment horizontal="left" vertical="center"/>
    </xf>
    <xf numFmtId="0" fontId="45" fillId="5" borderId="25" xfId="7" quotePrefix="1" applyFont="1" applyFill="1" applyBorder="1" applyAlignment="1">
      <alignment horizontal="left" vertical="center"/>
    </xf>
    <xf numFmtId="0" fontId="45" fillId="5" borderId="14" xfId="3" applyFont="1" applyFill="1" applyBorder="1" applyAlignment="1">
      <alignment vertical="center" wrapText="1"/>
    </xf>
    <xf numFmtId="0" fontId="55" fillId="5" borderId="25" xfId="3" applyFont="1" applyFill="1" applyBorder="1" applyAlignment="1">
      <alignment vertical="center" wrapText="1"/>
    </xf>
    <xf numFmtId="0" fontId="45" fillId="5" borderId="14" xfId="3" applyFont="1" applyFill="1" applyBorder="1" applyAlignment="1">
      <alignment horizontal="left" wrapText="1"/>
    </xf>
    <xf numFmtId="0" fontId="45" fillId="5" borderId="25" xfId="3" applyFont="1" applyFill="1" applyBorder="1" applyAlignment="1">
      <alignment horizontal="left" wrapText="1"/>
    </xf>
    <xf numFmtId="0" fontId="42" fillId="0" borderId="2" xfId="7" applyFont="1" applyFill="1" applyBorder="1" applyAlignment="1" applyProtection="1">
      <alignment horizontal="center" vertical="center" wrapText="1"/>
    </xf>
    <xf numFmtId="0" fontId="0" fillId="0" borderId="3" xfId="0" applyBorder="1" applyAlignment="1">
      <alignment vertical="center"/>
    </xf>
    <xf numFmtId="0" fontId="40" fillId="0" borderId="2" xfId="3" applyFont="1" applyBorder="1" applyAlignment="1" applyProtection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4" fillId="0" borderId="2" xfId="3" applyFont="1" applyBorder="1" applyAlignment="1" applyProtection="1">
      <alignment horizontal="center" vertical="center"/>
    </xf>
    <xf numFmtId="0" fontId="0" fillId="0" borderId="3" xfId="0" applyBorder="1" applyAlignment="1">
      <alignment horizontal="center" vertical="center"/>
    </xf>
    <xf numFmtId="0" fontId="42" fillId="0" borderId="2" xfId="7" applyFont="1" applyFill="1" applyBorder="1" applyAlignment="1">
      <alignment horizontal="center" vertical="center" wrapText="1"/>
    </xf>
    <xf numFmtId="0" fontId="58" fillId="5" borderId="108" xfId="7" applyFont="1" applyFill="1" applyBorder="1" applyAlignment="1" applyProtection="1">
      <alignment horizontal="left" vertical="center" wrapText="1"/>
    </xf>
    <xf numFmtId="0" fontId="60" fillId="5" borderId="109" xfId="3" applyFont="1" applyFill="1" applyBorder="1" applyAlignment="1" applyProtection="1">
      <alignment horizontal="left" vertical="center" wrapText="1"/>
    </xf>
    <xf numFmtId="0" fontId="58" fillId="5" borderId="110" xfId="7" applyFont="1" applyFill="1" applyBorder="1" applyAlignment="1" applyProtection="1">
      <alignment horizontal="left" vertical="center"/>
    </xf>
    <xf numFmtId="0" fontId="58" fillId="5" borderId="111" xfId="7" quotePrefix="1" applyFont="1" applyFill="1" applyBorder="1" applyAlignment="1" applyProtection="1">
      <alignment horizontal="left" vertical="center"/>
    </xf>
    <xf numFmtId="0" fontId="58" fillId="5" borderId="108" xfId="3" applyFont="1" applyFill="1" applyBorder="1" applyAlignment="1" applyProtection="1">
      <alignment horizontal="left" vertical="center"/>
    </xf>
    <xf numFmtId="0" fontId="58" fillId="5" borderId="109" xfId="3" applyFont="1" applyFill="1" applyBorder="1" applyAlignment="1" applyProtection="1">
      <alignment horizontal="left" vertical="center"/>
    </xf>
    <xf numFmtId="0" fontId="58" fillId="5" borderId="0" xfId="7" applyFont="1" applyFill="1" applyBorder="1" applyAlignment="1" applyProtection="1">
      <alignment horizontal="left" vertical="center" wrapText="1"/>
    </xf>
    <xf numFmtId="0" fontId="58" fillId="5" borderId="108" xfId="3" applyFont="1" applyFill="1" applyBorder="1" applyAlignment="1" applyProtection="1">
      <alignment vertical="center" wrapText="1"/>
    </xf>
    <xf numFmtId="0" fontId="60" fillId="5" borderId="109" xfId="3" applyFont="1" applyFill="1" applyBorder="1" applyAlignment="1" applyProtection="1">
      <alignment vertical="center" wrapText="1"/>
    </xf>
    <xf numFmtId="0" fontId="58" fillId="5" borderId="108" xfId="3" applyFont="1" applyFill="1" applyBorder="1" applyAlignment="1" applyProtection="1">
      <alignment horizontal="left" wrapText="1"/>
    </xf>
    <xf numFmtId="0" fontId="58" fillId="5" borderId="109" xfId="3" applyFont="1" applyFill="1" applyBorder="1" applyAlignment="1" applyProtection="1">
      <alignment horizontal="left" wrapText="1"/>
    </xf>
    <xf numFmtId="0" fontId="58" fillId="5" borderId="112" xfId="3" applyFont="1" applyFill="1" applyBorder="1" applyAlignment="1" applyProtection="1">
      <alignment vertical="center" wrapText="1"/>
    </xf>
    <xf numFmtId="0" fontId="60" fillId="5" borderId="113" xfId="3" applyFont="1" applyFill="1" applyBorder="1" applyAlignment="1" applyProtection="1">
      <alignment vertical="center" wrapText="1"/>
    </xf>
    <xf numFmtId="0" fontId="45" fillId="5" borderId="14" xfId="7" applyFont="1" applyFill="1" applyBorder="1" applyAlignment="1">
      <alignment vertical="center" wrapText="1"/>
    </xf>
    <xf numFmtId="0" fontId="45" fillId="5" borderId="14" xfId="7" applyFont="1" applyFill="1" applyBorder="1" applyAlignment="1">
      <alignment horizontal="left" vertical="center" wrapText="1"/>
    </xf>
    <xf numFmtId="0" fontId="45" fillId="5" borderId="25" xfId="7" applyFont="1" applyFill="1" applyBorder="1" applyAlignment="1">
      <alignment horizontal="left" vertical="center" wrapText="1"/>
    </xf>
    <xf numFmtId="0" fontId="45" fillId="5" borderId="25" xfId="7" applyFont="1" applyFill="1" applyBorder="1" applyAlignment="1">
      <alignment vertical="center" wrapText="1"/>
    </xf>
    <xf numFmtId="0" fontId="37" fillId="0" borderId="0" xfId="3" applyFont="1" applyAlignment="1">
      <alignment horizontal="left" vertical="center" wrapText="1"/>
    </xf>
    <xf numFmtId="0" fontId="32" fillId="0" borderId="0" xfId="3" applyAlignment="1">
      <alignment vertical="center" wrapText="1"/>
    </xf>
    <xf numFmtId="0" fontId="45" fillId="5" borderId="16" xfId="3" applyFont="1" applyFill="1" applyBorder="1" applyAlignment="1">
      <alignment vertical="center" wrapText="1"/>
    </xf>
    <xf numFmtId="0" fontId="55" fillId="5" borderId="114" xfId="3" applyFont="1" applyFill="1" applyBorder="1" applyAlignment="1">
      <alignment vertical="center" wrapText="1"/>
    </xf>
    <xf numFmtId="0" fontId="45" fillId="5" borderId="33" xfId="7" applyFont="1" applyFill="1" applyBorder="1" applyAlignment="1">
      <alignment vertical="center" wrapText="1"/>
    </xf>
    <xf numFmtId="0" fontId="57" fillId="0" borderId="2" xfId="7" applyFont="1" applyFill="1" applyBorder="1" applyAlignment="1">
      <alignment horizontal="center" vertical="center" wrapText="1"/>
    </xf>
    <xf numFmtId="0" fontId="57" fillId="0" borderId="3" xfId="7" applyFont="1" applyFill="1" applyBorder="1" applyAlignment="1">
      <alignment horizontal="center" vertical="center" wrapText="1"/>
    </xf>
    <xf numFmtId="0" fontId="45" fillId="5" borderId="16" xfId="7" quotePrefix="1" applyFont="1" applyFill="1" applyBorder="1" applyAlignment="1">
      <alignment horizontal="left" vertical="center" wrapText="1"/>
    </xf>
    <xf numFmtId="0" fontId="55" fillId="5" borderId="114" xfId="3" applyFont="1" applyFill="1" applyBorder="1" applyAlignment="1">
      <alignment horizontal="left" vertical="center" wrapText="1"/>
    </xf>
    <xf numFmtId="0" fontId="31" fillId="0" borderId="2" xfId="7" applyFont="1" applyFill="1" applyBorder="1" applyAlignment="1">
      <alignment horizontal="center" vertical="center" wrapText="1"/>
    </xf>
    <xf numFmtId="0" fontId="31" fillId="0" borderId="5" xfId="7" applyFont="1" applyFill="1" applyBorder="1" applyAlignment="1">
      <alignment horizontal="center" vertical="center" wrapText="1"/>
    </xf>
    <xf numFmtId="1" fontId="4" fillId="0" borderId="2" xfId="2" applyNumberFormat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45" fillId="5" borderId="25" xfId="7" quotePrefix="1" applyFont="1" applyFill="1" applyBorder="1" applyAlignment="1">
      <alignment horizontal="left" vertical="center" wrapText="1"/>
    </xf>
    <xf numFmtId="0" fontId="34" fillId="0" borderId="2" xfId="3" quotePrefix="1" applyFont="1" applyBorder="1" applyAlignment="1">
      <alignment horizontal="center" vertical="center" wrapText="1"/>
    </xf>
    <xf numFmtId="0" fontId="34" fillId="0" borderId="2" xfId="3" applyFont="1" applyBorder="1" applyAlignment="1">
      <alignment horizontal="left" vertical="center" wrapText="1"/>
    </xf>
    <xf numFmtId="0" fontId="45" fillId="5" borderId="19" xfId="7" quotePrefix="1" applyFont="1" applyFill="1" applyBorder="1" applyAlignment="1">
      <alignment horizontal="left" vertical="center" wrapText="1"/>
    </xf>
    <xf numFmtId="0" fontId="45" fillId="5" borderId="19" xfId="7" quotePrefix="1" applyFont="1" applyFill="1" applyBorder="1" applyAlignment="1">
      <alignment horizontal="left" wrapText="1"/>
    </xf>
    <xf numFmtId="0" fontId="55" fillId="5" borderId="107" xfId="3" applyFont="1" applyFill="1" applyBorder="1" applyAlignment="1">
      <alignment horizontal="left" wrapText="1"/>
    </xf>
    <xf numFmtId="0" fontId="45" fillId="5" borderId="14" xfId="7" applyFont="1" applyFill="1" applyBorder="1" applyAlignment="1">
      <alignment horizontal="left" wrapText="1"/>
    </xf>
    <xf numFmtId="0" fontId="45" fillId="5" borderId="25" xfId="7" applyFont="1" applyFill="1" applyBorder="1" applyAlignment="1">
      <alignment horizontal="left" wrapText="1"/>
    </xf>
    <xf numFmtId="0" fontId="45" fillId="5" borderId="19" xfId="7" applyFont="1" applyFill="1" applyBorder="1" applyAlignment="1">
      <alignment vertical="center" wrapText="1"/>
    </xf>
    <xf numFmtId="0" fontId="55" fillId="5" borderId="107" xfId="3" applyFont="1" applyFill="1" applyBorder="1" applyAlignment="1">
      <alignment vertical="center" wrapText="1"/>
    </xf>
    <xf numFmtId="0" fontId="45" fillId="5" borderId="16" xfId="7" applyFont="1" applyFill="1" applyBorder="1" applyAlignment="1">
      <alignment vertical="center" wrapText="1"/>
    </xf>
    <xf numFmtId="0" fontId="34" fillId="0" borderId="3" xfId="3" quotePrefix="1" applyFont="1" applyBorder="1" applyAlignment="1">
      <alignment horizontal="center" vertical="center" wrapText="1"/>
    </xf>
    <xf numFmtId="0" fontId="34" fillId="0" borderId="8" xfId="3" quotePrefix="1" applyFont="1" applyBorder="1" applyAlignment="1">
      <alignment horizontal="center" vertical="center" wrapText="1"/>
    </xf>
    <xf numFmtId="0" fontId="34" fillId="0" borderId="13" xfId="3" quotePrefix="1" applyFont="1" applyBorder="1" applyAlignment="1">
      <alignment horizontal="center" vertical="center" wrapText="1"/>
    </xf>
    <xf numFmtId="0" fontId="9" fillId="0" borderId="2" xfId="7" applyFont="1" applyFill="1" applyBorder="1" applyAlignment="1">
      <alignment horizontal="left" vertical="center" wrapText="1"/>
    </xf>
    <xf numFmtId="0" fontId="45" fillId="5" borderId="14" xfId="3" applyFont="1" applyFill="1" applyBorder="1" applyAlignment="1">
      <alignment horizontal="left"/>
    </xf>
    <xf numFmtId="0" fontId="45" fillId="5" borderId="25" xfId="3" applyFont="1" applyFill="1" applyBorder="1" applyAlignment="1">
      <alignment horizontal="left"/>
    </xf>
    <xf numFmtId="0" fontId="45" fillId="5" borderId="14" xfId="3" applyFont="1" applyFill="1" applyBorder="1" applyAlignment="1">
      <alignment wrapText="1"/>
    </xf>
    <xf numFmtId="0" fontId="55" fillId="5" borderId="25" xfId="3" applyFont="1" applyFill="1" applyBorder="1" applyAlignment="1">
      <alignment wrapText="1"/>
    </xf>
    <xf numFmtId="0" fontId="45" fillId="5" borderId="18" xfId="3" applyFont="1" applyFill="1" applyBorder="1" applyAlignment="1">
      <alignment horizontal="left" vertical="center"/>
    </xf>
    <xf numFmtId="0" fontId="45" fillId="5" borderId="115" xfId="3" applyFont="1" applyFill="1" applyBorder="1" applyAlignment="1">
      <alignment horizontal="left" vertical="center"/>
    </xf>
    <xf numFmtId="0" fontId="42" fillId="0" borderId="5" xfId="9" applyFont="1" applyFill="1" applyBorder="1" applyAlignment="1">
      <alignment horizontal="center" vertical="center" wrapText="1"/>
    </xf>
    <xf numFmtId="3" fontId="40" fillId="11" borderId="7" xfId="3" applyNumberFormat="1" applyFont="1" applyFill="1" applyBorder="1" applyAlignment="1">
      <alignment horizontal="center" vertical="center" wrapText="1"/>
    </xf>
    <xf numFmtId="3" fontId="40" fillId="11" borderId="9" xfId="3" applyNumberFormat="1" applyFont="1" applyFill="1" applyBorder="1" applyAlignment="1">
      <alignment horizontal="center" vertical="center" wrapText="1"/>
    </xf>
    <xf numFmtId="3" fontId="40" fillId="11" borderId="21" xfId="3" applyNumberFormat="1" applyFont="1" applyFill="1" applyBorder="1" applyAlignment="1">
      <alignment horizontal="center" vertical="center" wrapText="1"/>
    </xf>
    <xf numFmtId="0" fontId="42" fillId="0" borderId="3" xfId="7" applyFont="1" applyFill="1" applyBorder="1" applyAlignment="1">
      <alignment horizontal="center" vertical="center" wrapText="1"/>
    </xf>
    <xf numFmtId="0" fontId="43" fillId="0" borderId="4" xfId="3" applyFont="1" applyBorder="1" applyAlignment="1">
      <alignment horizontal="left" vertical="center" wrapText="1"/>
    </xf>
    <xf numFmtId="0" fontId="43" fillId="0" borderId="15" xfId="3" applyFont="1" applyBorder="1" applyAlignment="1">
      <alignment horizontal="left" vertical="center" wrapText="1"/>
    </xf>
    <xf numFmtId="0" fontId="34" fillId="0" borderId="10" xfId="3" applyFont="1" applyBorder="1" applyAlignment="1">
      <alignment horizontal="center" vertical="center" wrapText="1"/>
    </xf>
    <xf numFmtId="0" fontId="34" fillId="0" borderId="116" xfId="3" applyFont="1" applyBorder="1" applyAlignment="1">
      <alignment horizontal="center" vertical="center" wrapText="1"/>
    </xf>
    <xf numFmtId="0" fontId="0" fillId="0" borderId="9" xfId="0" applyBorder="1"/>
    <xf numFmtId="0" fontId="0" fillId="0" borderId="21" xfId="0" applyBorder="1"/>
    <xf numFmtId="0" fontId="45" fillId="5" borderId="117" xfId="7" quotePrefix="1" applyFont="1" applyFill="1" applyBorder="1" applyAlignment="1">
      <alignment horizontal="left" vertical="center"/>
    </xf>
    <xf numFmtId="0" fontId="45" fillId="5" borderId="111" xfId="7" quotePrefix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8" fillId="5" borderId="0" xfId="3" applyFont="1" applyFill="1" applyAlignment="1" applyProtection="1">
      <alignment vertical="center" wrapText="1"/>
      <protection locked="0"/>
    </xf>
    <xf numFmtId="0" fontId="39" fillId="0" borderId="0" xfId="3" applyFont="1" applyAlignment="1" applyProtection="1">
      <alignment vertical="center" wrapText="1"/>
      <protection locked="0"/>
    </xf>
    <xf numFmtId="0" fontId="45" fillId="5" borderId="16" xfId="7" quotePrefix="1" applyFont="1" applyFill="1" applyBorder="1" applyAlignment="1">
      <alignment horizontal="left" vertical="center"/>
    </xf>
    <xf numFmtId="0" fontId="45" fillId="5" borderId="114" xfId="7" quotePrefix="1" applyFont="1" applyFill="1" applyBorder="1" applyAlignment="1">
      <alignment horizontal="left" vertical="center"/>
    </xf>
    <xf numFmtId="0" fontId="34" fillId="0" borderId="2" xfId="3" applyFont="1" applyBorder="1" applyAlignment="1">
      <alignment horizontal="center" vertical="center" wrapText="1"/>
    </xf>
    <xf numFmtId="0" fontId="4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vertical="top" wrapText="1"/>
    </xf>
    <xf numFmtId="0" fontId="119" fillId="16" borderId="78" xfId="2" applyFont="1" applyFill="1" applyBorder="1" applyAlignment="1" applyProtection="1">
      <alignment horizontal="left"/>
    </xf>
    <xf numFmtId="0" fontId="119" fillId="16" borderId="78" xfId="7" applyFont="1" applyFill="1" applyBorder="1" applyAlignment="1" applyProtection="1">
      <alignment vertical="center" wrapText="1"/>
    </xf>
    <xf numFmtId="0" fontId="150" fillId="16" borderId="78" xfId="2" applyFont="1" applyFill="1" applyBorder="1" applyAlignment="1" applyProtection="1">
      <alignment vertical="center" wrapText="1"/>
    </xf>
    <xf numFmtId="0" fontId="119" fillId="16" borderId="78" xfId="7" applyFont="1" applyFill="1" applyBorder="1" applyAlignment="1" applyProtection="1">
      <alignment horizontal="left" vertical="center"/>
    </xf>
    <xf numFmtId="0" fontId="4" fillId="16" borderId="25" xfId="2" applyFont="1" applyFill="1" applyBorder="1" applyAlignment="1" applyProtection="1">
      <alignment horizontal="center" vertical="center" wrapText="1"/>
    </xf>
    <xf numFmtId="0" fontId="4" fillId="16" borderId="78" xfId="2" applyFont="1" applyFill="1" applyBorder="1" applyAlignment="1" applyProtection="1">
      <alignment horizontal="center" vertical="center" wrapText="1"/>
    </xf>
    <xf numFmtId="0" fontId="4" fillId="16" borderId="82" xfId="2" applyFont="1" applyFill="1" applyBorder="1" applyAlignment="1" applyProtection="1">
      <alignment horizontal="center" vertical="center" wrapText="1"/>
    </xf>
    <xf numFmtId="0" fontId="151" fillId="20" borderId="25" xfId="2" applyFont="1" applyFill="1" applyBorder="1" applyAlignment="1" applyProtection="1">
      <alignment horizontal="center" vertical="center" wrapText="1"/>
    </xf>
    <xf numFmtId="0" fontId="151" fillId="20" borderId="78" xfId="2" applyFont="1" applyFill="1" applyBorder="1" applyAlignment="1" applyProtection="1">
      <alignment horizontal="center" vertical="center" wrapText="1"/>
    </xf>
    <xf numFmtId="0" fontId="151" fillId="20" borderId="82" xfId="2" applyFont="1" applyFill="1" applyBorder="1" applyAlignment="1" applyProtection="1">
      <alignment horizontal="center" vertical="center" wrapText="1"/>
    </xf>
    <xf numFmtId="0" fontId="4" fillId="12" borderId="30" xfId="2" applyFont="1" applyFill="1" applyBorder="1" applyAlignment="1">
      <alignment horizontal="center" vertical="center" wrapText="1"/>
    </xf>
    <xf numFmtId="0" fontId="119" fillId="16" borderId="78" xfId="2" applyFont="1" applyFill="1" applyBorder="1" applyAlignment="1" applyProtection="1">
      <alignment horizontal="left" vertical="center"/>
    </xf>
    <xf numFmtId="0" fontId="119" fillId="16" borderId="78" xfId="2" applyFont="1" applyFill="1" applyBorder="1" applyAlignment="1" applyProtection="1">
      <alignment wrapText="1"/>
    </xf>
    <xf numFmtId="0" fontId="150" fillId="16" borderId="78" xfId="2" applyFont="1" applyFill="1" applyBorder="1" applyAlignment="1" applyProtection="1">
      <alignment wrapText="1"/>
    </xf>
    <xf numFmtId="0" fontId="7" fillId="20" borderId="25" xfId="2" applyFont="1" applyFill="1" applyBorder="1" applyAlignment="1" applyProtection="1">
      <alignment horizontal="left" vertical="center"/>
    </xf>
    <xf numFmtId="0" fontId="7" fillId="20" borderId="78" xfId="2" applyFont="1" applyFill="1" applyBorder="1" applyAlignment="1" applyProtection="1">
      <alignment horizontal="left" vertical="center"/>
    </xf>
    <xf numFmtId="0" fontId="4" fillId="0" borderId="0" xfId="2" applyFont="1" applyFill="1" applyAlignment="1" applyProtection="1">
      <alignment horizontal="left" vertical="center" wrapText="1"/>
    </xf>
    <xf numFmtId="0" fontId="6" fillId="0" borderId="0" xfId="2" applyFont="1" applyFill="1" applyAlignment="1" applyProtection="1">
      <alignment vertical="center" wrapText="1"/>
    </xf>
    <xf numFmtId="0" fontId="117" fillId="16" borderId="25" xfId="2" applyFont="1" applyFill="1" applyBorder="1" applyAlignment="1" applyProtection="1">
      <alignment horizontal="center" vertical="center" wrapText="1"/>
    </xf>
    <xf numFmtId="0" fontId="117" fillId="16" borderId="78" xfId="2" applyFont="1" applyFill="1" applyBorder="1" applyAlignment="1" applyProtection="1">
      <alignment horizontal="center" vertical="center" wrapText="1"/>
    </xf>
    <xf numFmtId="0" fontId="117" fillId="16" borderId="82" xfId="2" applyFont="1" applyFill="1" applyBorder="1" applyAlignment="1" applyProtection="1">
      <alignment horizontal="center" vertical="center" wrapText="1"/>
    </xf>
    <xf numFmtId="0" fontId="149" fillId="20" borderId="25" xfId="2" applyFont="1" applyFill="1" applyBorder="1" applyAlignment="1" applyProtection="1">
      <alignment horizontal="center" vertical="center" wrapText="1"/>
    </xf>
    <xf numFmtId="0" fontId="149" fillId="20" borderId="78" xfId="2" applyFont="1" applyFill="1" applyBorder="1" applyAlignment="1" applyProtection="1">
      <alignment horizontal="center" vertical="center" wrapText="1"/>
    </xf>
    <xf numFmtId="0" fontId="149" fillId="20" borderId="82" xfId="2" applyFont="1" applyFill="1" applyBorder="1" applyAlignment="1" applyProtection="1">
      <alignment horizontal="center" vertical="center" wrapText="1"/>
    </xf>
    <xf numFmtId="164" fontId="4" fillId="12" borderId="0" xfId="2" applyNumberFormat="1" applyFont="1" applyFill="1" applyBorder="1" applyAlignment="1" applyProtection="1">
      <alignment horizontal="left" wrapText="1"/>
      <protection locked="0"/>
    </xf>
    <xf numFmtId="0" fontId="119" fillId="16" borderId="78" xfId="7" quotePrefix="1" applyFont="1" applyFill="1" applyBorder="1" applyAlignment="1" applyProtection="1">
      <alignment horizontal="left" vertical="center" wrapText="1"/>
    </xf>
    <xf numFmtId="0" fontId="150" fillId="16" borderId="78" xfId="2" applyFont="1" applyFill="1" applyBorder="1" applyAlignment="1" applyProtection="1">
      <alignment horizontal="left" vertical="center" wrapText="1"/>
    </xf>
    <xf numFmtId="0" fontId="119" fillId="16" borderId="33" xfId="2" applyFont="1" applyFill="1" applyBorder="1" applyAlignment="1" applyProtection="1">
      <alignment horizontal="left" vertical="center"/>
    </xf>
    <xf numFmtId="0" fontId="119" fillId="16" borderId="78" xfId="2" applyFont="1" applyFill="1" applyBorder="1" applyAlignment="1" applyProtection="1">
      <alignment vertical="center" wrapText="1"/>
    </xf>
    <xf numFmtId="0" fontId="119" fillId="16" borderId="78" xfId="7" quotePrefix="1" applyFont="1" applyFill="1" applyBorder="1" applyAlignment="1" applyProtection="1">
      <alignment horizontal="left" vertical="center"/>
    </xf>
    <xf numFmtId="3" fontId="7" fillId="12" borderId="24" xfId="2" applyNumberFormat="1" applyFont="1" applyFill="1" applyBorder="1" applyAlignment="1" applyProtection="1">
      <alignment horizontal="right" vertical="center"/>
    </xf>
  </cellXfs>
  <cellStyles count="11">
    <cellStyle name="Hyperlink 2" xfId="1"/>
    <cellStyle name="Normal" xfId="0" builtinId="0"/>
    <cellStyle name="Normal 2" xfId="2"/>
    <cellStyle name="Normal 3" xfId="3"/>
    <cellStyle name="Normal 3 2" xfId="4"/>
    <cellStyle name="Normal 4" xfId="5"/>
    <cellStyle name="Normal_DOMV" xfId="6"/>
    <cellStyle name="Normal_EBK_PROJECT_2001-last" xfId="7"/>
    <cellStyle name="Normal_EBK-2002-draft" xfId="8"/>
    <cellStyle name="Normal_MAKET" xfId="9"/>
    <cellStyle name="Normal_Sheet2" xfId="10"/>
  </cellStyles>
  <dxfs count="41">
    <dxf>
      <font>
        <color rgb="FF660066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006600"/>
      </font>
      <fill>
        <patternFill>
          <bgColor rgb="FFF0FDCF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006600"/>
        <name val="Cambria"/>
        <scheme val="none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FF99"/>
      </font>
    </dxf>
    <dxf>
      <font>
        <color rgb="FFFFFF99"/>
      </font>
    </dxf>
    <dxf>
      <font>
        <color rgb="FFFFFF00"/>
        <name val="Cambria"/>
        <scheme val="none"/>
      </font>
    </dxf>
    <dxf>
      <font>
        <color rgb="FF800000"/>
      </font>
      <fill>
        <patternFill>
          <bgColor theme="7" tint="0.79998168889431442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006600"/>
        <name val="Cambria"/>
        <scheme val="none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006600"/>
      </font>
      <fill>
        <patternFill>
          <bgColor rgb="FFF0FDCF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006600"/>
        <name val="Cambria"/>
        <scheme val="none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006600"/>
      </font>
      <fill>
        <patternFill>
          <bgColor rgb="FFF0FDCF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006600"/>
        <name val="Cambria"/>
        <scheme val="none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rgb="FFFFFF9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Hebar"/>
                </a:rPr>
                <a:t>Подготовка за ПЕЧАТ (само ненулеви редове)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Boyadzhieva/Desktop/&#1052;&#1072;&#1082;&#1077;&#1090;&#1080;%202013/&#1058;&#1088;&#1080;&#1084;&#1077;&#1089;&#1077;&#1095;&#1077;&#1085;%20&#1086;&#1090;&#1095;&#1077;&#1090;/B3_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KET"/>
      <sheetName val="Otchet"/>
      <sheetName val="Задължения и ангажименти"/>
      <sheetName val="INF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M734"/>
  <sheetViews>
    <sheetView topLeftCell="M179" zoomScale="75" zoomScaleNormal="75" zoomScaleSheetLayoutView="75" workbookViewId="0">
      <selection activeCell="L191" sqref="A1:L65536"/>
    </sheetView>
  </sheetViews>
  <sheetFormatPr defaultRowHeight="21"/>
  <cols>
    <col min="1" max="1" width="1.7109375" style="30" hidden="1" customWidth="1"/>
    <col min="2" max="2" width="10.140625" style="31" hidden="1" customWidth="1"/>
    <col min="3" max="3" width="13.28515625" style="31" hidden="1" customWidth="1"/>
    <col min="4" max="4" width="74.42578125" style="32" hidden="1" customWidth="1"/>
    <col min="5" max="5" width="18.7109375" style="31" hidden="1" customWidth="1"/>
    <col min="6" max="6" width="18.5703125" style="31" hidden="1" customWidth="1"/>
    <col min="7" max="7" width="17.42578125" style="30" hidden="1" customWidth="1"/>
    <col min="8" max="10" width="17.140625" style="30" hidden="1" customWidth="1"/>
    <col min="11" max="11" width="5.28515625" style="162" hidden="1" customWidth="1"/>
    <col min="12" max="12" width="17.140625" style="30" hidden="1" customWidth="1"/>
    <col min="13" max="15" width="17.140625" style="30" customWidth="1"/>
    <col min="16" max="31" width="9.140625" style="30" customWidth="1"/>
    <col min="32" max="16384" width="9.140625" style="30"/>
  </cols>
  <sheetData>
    <row r="1" spans="1:11" ht="18" hidden="1" customHeight="1">
      <c r="A1" s="30" t="s">
        <v>255</v>
      </c>
      <c r="B1" s="31" t="s">
        <v>256</v>
      </c>
      <c r="C1" s="31" t="s">
        <v>257</v>
      </c>
      <c r="D1" s="32" t="s">
        <v>258</v>
      </c>
      <c r="E1" s="31" t="s">
        <v>259</v>
      </c>
      <c r="F1" s="31" t="s">
        <v>260</v>
      </c>
      <c r="G1" s="33" t="s">
        <v>740</v>
      </c>
      <c r="H1" s="30" t="s">
        <v>262</v>
      </c>
      <c r="I1" s="30" t="s">
        <v>262</v>
      </c>
      <c r="J1" s="30" t="s">
        <v>262</v>
      </c>
      <c r="K1" s="33" t="s">
        <v>704</v>
      </c>
    </row>
    <row r="2" spans="1:11" ht="18" customHeight="1">
      <c r="K2" s="33">
        <v>1</v>
      </c>
    </row>
    <row r="3" spans="1:11">
      <c r="E3" s="34"/>
      <c r="K3" s="167">
        <v>1</v>
      </c>
    </row>
    <row r="4" spans="1:11">
      <c r="E4" s="35"/>
      <c r="K4" s="167">
        <v>1</v>
      </c>
    </row>
    <row r="5" spans="1:11">
      <c r="E5" s="31" t="s">
        <v>503</v>
      </c>
      <c r="F5" s="31" t="s">
        <v>503</v>
      </c>
      <c r="K5" s="167">
        <v>1</v>
      </c>
    </row>
    <row r="6" spans="1:11">
      <c r="C6" s="36"/>
      <c r="D6" s="37"/>
      <c r="E6" s="35"/>
      <c r="F6" s="31" t="s">
        <v>503</v>
      </c>
      <c r="K6" s="167">
        <v>1</v>
      </c>
    </row>
    <row r="7" spans="1:11" ht="42" customHeight="1">
      <c r="B7" s="776" t="e">
        <f>#REF!</f>
        <v>#REF!</v>
      </c>
      <c r="C7" s="777"/>
      <c r="D7" s="777"/>
      <c r="F7" s="38"/>
      <c r="K7" s="167">
        <v>1</v>
      </c>
    </row>
    <row r="8" spans="1:11">
      <c r="C8" s="36"/>
      <c r="D8" s="37"/>
      <c r="E8" s="38" t="s">
        <v>504</v>
      </c>
      <c r="F8" s="38" t="s">
        <v>467</v>
      </c>
      <c r="K8" s="167">
        <v>1</v>
      </c>
    </row>
    <row r="9" spans="1:11" ht="36.75" customHeight="1" thickBot="1">
      <c r="B9" s="778" t="e">
        <f>#REF!</f>
        <v>#REF!</v>
      </c>
      <c r="C9" s="779"/>
      <c r="D9" s="779"/>
      <c r="E9" s="39" t="e">
        <f>#REF!</f>
        <v>#REF!</v>
      </c>
      <c r="F9" s="40" t="e">
        <f>#REF!</f>
        <v>#REF!</v>
      </c>
      <c r="K9" s="167">
        <v>1</v>
      </c>
    </row>
    <row r="10" spans="1:11" ht="21.75" thickBot="1">
      <c r="B10" s="6" t="e">
        <f>#REF!</f>
        <v>#REF!</v>
      </c>
      <c r="E10" s="38"/>
      <c r="F10" s="42" t="e">
        <f>#REF!</f>
        <v>#REF!</v>
      </c>
      <c r="K10" s="167">
        <v>1</v>
      </c>
    </row>
    <row r="11" spans="1:11" ht="10.5" customHeight="1" thickBot="1">
      <c r="B11" s="41"/>
      <c r="E11" s="41"/>
      <c r="K11" s="167">
        <v>1</v>
      </c>
    </row>
    <row r="12" spans="1:11" ht="39" customHeight="1" thickTop="1" thickBot="1">
      <c r="B12" s="778" t="e">
        <f>#REF!</f>
        <v>#REF!</v>
      </c>
      <c r="C12" s="779"/>
      <c r="D12" s="779"/>
      <c r="E12" s="38" t="s">
        <v>505</v>
      </c>
      <c r="F12" s="43" t="e">
        <f>#REF!</f>
        <v>#REF!</v>
      </c>
      <c r="K12" s="167">
        <v>1</v>
      </c>
    </row>
    <row r="13" spans="1:11" ht="21.75" thickTop="1">
      <c r="B13" s="6" t="e">
        <f>#REF!</f>
        <v>#REF!</v>
      </c>
      <c r="E13" s="44" t="s">
        <v>506</v>
      </c>
      <c r="F13" s="45" t="s">
        <v>503</v>
      </c>
      <c r="K13" s="167">
        <v>1</v>
      </c>
    </row>
    <row r="14" spans="1:11" ht="9" customHeight="1">
      <c r="B14" s="41"/>
      <c r="E14" s="44"/>
      <c r="F14" s="45"/>
      <c r="K14" s="167">
        <v>1</v>
      </c>
    </row>
    <row r="15" spans="1:11" ht="8.1" customHeight="1">
      <c r="B15" s="41"/>
      <c r="E15" s="44"/>
      <c r="F15" s="45"/>
      <c r="K15" s="167">
        <v>1</v>
      </c>
    </row>
    <row r="16" spans="1:11" ht="8.1" customHeight="1">
      <c r="A16" s="46"/>
      <c r="B16" s="41"/>
      <c r="E16" s="44"/>
      <c r="F16" s="45"/>
      <c r="K16" s="167">
        <v>1</v>
      </c>
    </row>
    <row r="17" spans="1:11" ht="8.1" customHeight="1">
      <c r="A17" s="46"/>
      <c r="B17" s="41"/>
      <c r="E17" s="44"/>
      <c r="F17" s="45"/>
      <c r="K17" s="167">
        <v>1</v>
      </c>
    </row>
    <row r="18" spans="1:11" ht="21.75" thickBot="1">
      <c r="C18" s="36"/>
      <c r="D18" s="37"/>
      <c r="F18" s="41"/>
      <c r="J18" s="41" t="s">
        <v>507</v>
      </c>
      <c r="K18" s="167">
        <v>1</v>
      </c>
    </row>
    <row r="19" spans="1:11" ht="21.75" thickBot="1">
      <c r="A19" s="46"/>
      <c r="B19" s="47"/>
      <c r="C19" s="782" t="s">
        <v>508</v>
      </c>
      <c r="D19" s="708"/>
      <c r="E19" s="48" t="s">
        <v>509</v>
      </c>
      <c r="F19" s="206" t="s">
        <v>510</v>
      </c>
      <c r="G19" s="190"/>
      <c r="H19" s="190"/>
      <c r="I19" s="190"/>
      <c r="J19" s="52"/>
      <c r="K19" s="167">
        <v>1</v>
      </c>
    </row>
    <row r="20" spans="1:11" ht="45.75" thickBot="1">
      <c r="B20" s="49" t="s">
        <v>474</v>
      </c>
      <c r="C20" s="711" t="s">
        <v>705</v>
      </c>
      <c r="D20" s="710"/>
      <c r="E20" s="50">
        <v>2017</v>
      </c>
      <c r="F20" s="161" t="s">
        <v>688</v>
      </c>
      <c r="G20" s="161" t="s">
        <v>738</v>
      </c>
      <c r="H20" s="161" t="s">
        <v>739</v>
      </c>
      <c r="I20" s="207" t="s">
        <v>925</v>
      </c>
      <c r="J20" s="208" t="s">
        <v>926</v>
      </c>
      <c r="K20" s="168">
        <v>1</v>
      </c>
    </row>
    <row r="21" spans="1:11" ht="21.75" thickBot="1">
      <c r="B21" s="51"/>
      <c r="C21" s="744" t="s">
        <v>512</v>
      </c>
      <c r="D21" s="741"/>
      <c r="E21" s="10" t="s">
        <v>263</v>
      </c>
      <c r="F21" s="10" t="s">
        <v>264</v>
      </c>
      <c r="G21" s="10" t="s">
        <v>702</v>
      </c>
      <c r="H21" s="197" t="s">
        <v>703</v>
      </c>
      <c r="I21" s="10" t="s">
        <v>686</v>
      </c>
      <c r="J21" s="197" t="s">
        <v>927</v>
      </c>
      <c r="K21" s="168">
        <v>1</v>
      </c>
    </row>
    <row r="22" spans="1:11" s="53" customFormat="1">
      <c r="A22" s="53">
        <v>5</v>
      </c>
      <c r="B22" s="54">
        <v>100</v>
      </c>
      <c r="C22" s="780" t="s">
        <v>513</v>
      </c>
      <c r="D22" s="781"/>
      <c r="E22" s="171" t="e">
        <f>#REF!</f>
        <v>#REF!</v>
      </c>
      <c r="F22" s="171" t="e">
        <f>#REF!</f>
        <v>#REF!</v>
      </c>
      <c r="G22" s="55" t="e">
        <f>#REF!</f>
        <v>#REF!</v>
      </c>
      <c r="H22" s="55" t="e">
        <f>#REF!</f>
        <v>#REF!</v>
      </c>
      <c r="I22" s="55" t="e">
        <f>#REF!</f>
        <v>#REF!</v>
      </c>
      <c r="J22" s="55" t="e">
        <f>#REF!</f>
        <v>#REF!</v>
      </c>
      <c r="K22" s="163" t="e">
        <f t="shared" ref="K22:K48" si="0">(IF(E22&lt;&gt;0,$K$2,IF(F22&lt;&gt;0,$K$2,"")))</f>
        <v>#REF!</v>
      </c>
    </row>
    <row r="23" spans="1:11" s="56" customFormat="1">
      <c r="A23" s="56">
        <v>25</v>
      </c>
      <c r="B23" s="57">
        <v>200</v>
      </c>
      <c r="C23" s="699" t="s">
        <v>514</v>
      </c>
      <c r="D23" s="700"/>
      <c r="E23" s="172" t="e">
        <f>#REF!</f>
        <v>#REF!</v>
      </c>
      <c r="F23" s="172" t="e">
        <f>#REF!</f>
        <v>#REF!</v>
      </c>
      <c r="G23" s="58" t="e">
        <f>#REF!</f>
        <v>#REF!</v>
      </c>
      <c r="H23" s="58" t="e">
        <f>#REF!</f>
        <v>#REF!</v>
      </c>
      <c r="I23" s="58" t="e">
        <f>#REF!</f>
        <v>#REF!</v>
      </c>
      <c r="J23" s="58" t="e">
        <f>#REF!</f>
        <v>#REF!</v>
      </c>
      <c r="K23" s="163" t="e">
        <f t="shared" si="0"/>
        <v>#REF!</v>
      </c>
    </row>
    <row r="24" spans="1:11" s="56" customFormat="1" ht="32.25" customHeight="1">
      <c r="A24" s="56">
        <v>50</v>
      </c>
      <c r="B24" s="57">
        <v>400</v>
      </c>
      <c r="C24" s="697" t="s">
        <v>515</v>
      </c>
      <c r="D24" s="742"/>
      <c r="E24" s="172" t="e">
        <f>#REF!</f>
        <v>#REF!</v>
      </c>
      <c r="F24" s="172" t="e">
        <f>#REF!</f>
        <v>#REF!</v>
      </c>
      <c r="G24" s="58" t="e">
        <f>#REF!</f>
        <v>#REF!</v>
      </c>
      <c r="H24" s="58" t="e">
        <f>#REF!</f>
        <v>#REF!</v>
      </c>
      <c r="I24" s="58" t="e">
        <f>#REF!</f>
        <v>#REF!</v>
      </c>
      <c r="J24" s="58" t="e">
        <f>#REF!</f>
        <v>#REF!</v>
      </c>
      <c r="K24" s="163" t="e">
        <f t="shared" si="0"/>
        <v>#REF!</v>
      </c>
    </row>
    <row r="25" spans="1:11" s="56" customFormat="1">
      <c r="A25" s="59">
        <v>65</v>
      </c>
      <c r="B25" s="57">
        <v>800</v>
      </c>
      <c r="C25" s="699" t="s">
        <v>924</v>
      </c>
      <c r="D25" s="700"/>
      <c r="E25" s="172" t="e">
        <f>#REF!</f>
        <v>#REF!</v>
      </c>
      <c r="F25" s="172" t="e">
        <f>#REF!</f>
        <v>#REF!</v>
      </c>
      <c r="G25" s="58" t="e">
        <f>#REF!</f>
        <v>#REF!</v>
      </c>
      <c r="H25" s="58" t="e">
        <f>#REF!</f>
        <v>#REF!</v>
      </c>
      <c r="I25" s="58" t="e">
        <f>#REF!</f>
        <v>#REF!</v>
      </c>
      <c r="J25" s="58" t="e">
        <f>#REF!</f>
        <v>#REF!</v>
      </c>
      <c r="K25" s="163" t="e">
        <f t="shared" si="0"/>
        <v>#REF!</v>
      </c>
    </row>
    <row r="26" spans="1:11" s="56" customFormat="1">
      <c r="A26" s="56">
        <v>95</v>
      </c>
      <c r="B26" s="57">
        <v>1000</v>
      </c>
      <c r="C26" s="699" t="s">
        <v>516</v>
      </c>
      <c r="D26" s="700"/>
      <c r="E26" s="172" t="e">
        <f>#REF!</f>
        <v>#REF!</v>
      </c>
      <c r="F26" s="172" t="e">
        <f>#REF!</f>
        <v>#REF!</v>
      </c>
      <c r="G26" s="58" t="e">
        <f>#REF!</f>
        <v>#REF!</v>
      </c>
      <c r="H26" s="58" t="e">
        <f>#REF!</f>
        <v>#REF!</v>
      </c>
      <c r="I26" s="58" t="e">
        <f>#REF!</f>
        <v>#REF!</v>
      </c>
      <c r="J26" s="58" t="e">
        <f>#REF!</f>
        <v>#REF!</v>
      </c>
      <c r="K26" s="163" t="e">
        <f t="shared" si="0"/>
        <v>#REF!</v>
      </c>
    </row>
    <row r="27" spans="1:11" s="56" customFormat="1">
      <c r="A27" s="56">
        <v>130</v>
      </c>
      <c r="B27" s="57">
        <v>1300</v>
      </c>
      <c r="C27" s="699" t="s">
        <v>706</v>
      </c>
      <c r="D27" s="700"/>
      <c r="E27" s="172" t="e">
        <f>#REF!</f>
        <v>#REF!</v>
      </c>
      <c r="F27" s="172" t="e">
        <f>#REF!</f>
        <v>#REF!</v>
      </c>
      <c r="G27" s="58" t="e">
        <f>#REF!</f>
        <v>#REF!</v>
      </c>
      <c r="H27" s="58" t="e">
        <f>#REF!</f>
        <v>#REF!</v>
      </c>
      <c r="I27" s="58" t="e">
        <f>#REF!</f>
        <v>#REF!</v>
      </c>
      <c r="J27" s="58" t="e">
        <f>#REF!</f>
        <v>#REF!</v>
      </c>
      <c r="K27" s="163" t="e">
        <f t="shared" si="0"/>
        <v>#REF!</v>
      </c>
    </row>
    <row r="28" spans="1:11" s="56" customFormat="1">
      <c r="A28" s="56">
        <v>160</v>
      </c>
      <c r="B28" s="57">
        <v>1400</v>
      </c>
      <c r="C28" s="699" t="s">
        <v>517</v>
      </c>
      <c r="D28" s="700"/>
      <c r="E28" s="172" t="e">
        <f>#REF!</f>
        <v>#REF!</v>
      </c>
      <c r="F28" s="172" t="e">
        <f>#REF!</f>
        <v>#REF!</v>
      </c>
      <c r="G28" s="58" t="e">
        <f>#REF!</f>
        <v>#REF!</v>
      </c>
      <c r="H28" s="58" t="e">
        <f>#REF!</f>
        <v>#REF!</v>
      </c>
      <c r="I28" s="58" t="e">
        <f>#REF!</f>
        <v>#REF!</v>
      </c>
      <c r="J28" s="58" t="e">
        <f>#REF!</f>
        <v>#REF!</v>
      </c>
      <c r="K28" s="163" t="e">
        <f t="shared" si="0"/>
        <v>#REF!</v>
      </c>
    </row>
    <row r="29" spans="1:11" s="56" customFormat="1">
      <c r="A29" s="56">
        <v>175</v>
      </c>
      <c r="B29" s="57">
        <v>1500</v>
      </c>
      <c r="C29" s="699" t="s">
        <v>518</v>
      </c>
      <c r="D29" s="700"/>
      <c r="E29" s="172" t="e">
        <f>#REF!</f>
        <v>#REF!</v>
      </c>
      <c r="F29" s="172" t="e">
        <f>#REF!</f>
        <v>#REF!</v>
      </c>
      <c r="G29" s="58" t="e">
        <f>#REF!</f>
        <v>#REF!</v>
      </c>
      <c r="H29" s="58" t="e">
        <f>#REF!</f>
        <v>#REF!</v>
      </c>
      <c r="I29" s="58" t="e">
        <f>#REF!</f>
        <v>#REF!</v>
      </c>
      <c r="J29" s="58" t="e">
        <f>#REF!</f>
        <v>#REF!</v>
      </c>
      <c r="K29" s="163" t="e">
        <f t="shared" si="0"/>
        <v>#REF!</v>
      </c>
    </row>
    <row r="30" spans="1:11" s="56" customFormat="1">
      <c r="B30" s="57">
        <v>1600</v>
      </c>
      <c r="C30" s="699" t="s">
        <v>519</v>
      </c>
      <c r="D30" s="700"/>
      <c r="E30" s="172" t="e">
        <f>#REF!</f>
        <v>#REF!</v>
      </c>
      <c r="F30" s="172" t="e">
        <f>#REF!</f>
        <v>#REF!</v>
      </c>
      <c r="G30" s="58" t="e">
        <f>#REF!</f>
        <v>#REF!</v>
      </c>
      <c r="H30" s="58" t="e">
        <f>#REF!</f>
        <v>#REF!</v>
      </c>
      <c r="I30" s="58" t="e">
        <f>#REF!</f>
        <v>#REF!</v>
      </c>
      <c r="J30" s="58" t="e">
        <f>#REF!</f>
        <v>#REF!</v>
      </c>
      <c r="K30" s="163" t="e">
        <f t="shared" si="0"/>
        <v>#REF!</v>
      </c>
    </row>
    <row r="31" spans="1:11" s="56" customFormat="1">
      <c r="A31" s="56">
        <v>200</v>
      </c>
      <c r="B31" s="57">
        <v>1700</v>
      </c>
      <c r="C31" s="699" t="s">
        <v>520</v>
      </c>
      <c r="D31" s="700"/>
      <c r="E31" s="172" t="e">
        <f>#REF!</f>
        <v>#REF!</v>
      </c>
      <c r="F31" s="172" t="e">
        <f>#REF!</f>
        <v>#REF!</v>
      </c>
      <c r="G31" s="58" t="e">
        <f>#REF!</f>
        <v>#REF!</v>
      </c>
      <c r="H31" s="58" t="e">
        <f>#REF!</f>
        <v>#REF!</v>
      </c>
      <c r="I31" s="58" t="e">
        <f>#REF!</f>
        <v>#REF!</v>
      </c>
      <c r="J31" s="58" t="e">
        <f>#REF!</f>
        <v>#REF!</v>
      </c>
      <c r="K31" s="163" t="e">
        <f t="shared" si="0"/>
        <v>#REF!</v>
      </c>
    </row>
    <row r="32" spans="1:11" s="56" customFormat="1">
      <c r="A32" s="60">
        <v>231</v>
      </c>
      <c r="B32" s="57">
        <v>1800</v>
      </c>
      <c r="C32" s="699" t="s">
        <v>521</v>
      </c>
      <c r="D32" s="700"/>
      <c r="E32" s="172" t="e">
        <f>#REF!</f>
        <v>#REF!</v>
      </c>
      <c r="F32" s="172" t="e">
        <f>#REF!</f>
        <v>#REF!</v>
      </c>
      <c r="G32" s="58" t="e">
        <f>#REF!</f>
        <v>#REF!</v>
      </c>
      <c r="H32" s="58" t="e">
        <f>#REF!</f>
        <v>#REF!</v>
      </c>
      <c r="I32" s="58" t="e">
        <f>#REF!</f>
        <v>#REF!</v>
      </c>
      <c r="J32" s="58" t="e">
        <f>#REF!</f>
        <v>#REF!</v>
      </c>
      <c r="K32" s="163" t="e">
        <f t="shared" si="0"/>
        <v>#REF!</v>
      </c>
    </row>
    <row r="33" spans="1:31" s="56" customFormat="1">
      <c r="A33" s="56">
        <v>235</v>
      </c>
      <c r="B33" s="57">
        <v>1900</v>
      </c>
      <c r="C33" s="699" t="s">
        <v>522</v>
      </c>
      <c r="D33" s="700"/>
      <c r="E33" s="172" t="e">
        <f>#REF!</f>
        <v>#REF!</v>
      </c>
      <c r="F33" s="172" t="e">
        <f>#REF!</f>
        <v>#REF!</v>
      </c>
      <c r="G33" s="58" t="e">
        <f>#REF!</f>
        <v>#REF!</v>
      </c>
      <c r="H33" s="58" t="e">
        <f>#REF!</f>
        <v>#REF!</v>
      </c>
      <c r="I33" s="58" t="e">
        <f>#REF!</f>
        <v>#REF!</v>
      </c>
      <c r="J33" s="58" t="e">
        <f>#REF!</f>
        <v>#REF!</v>
      </c>
      <c r="K33" s="163" t="e">
        <f t="shared" si="0"/>
        <v>#REF!</v>
      </c>
    </row>
    <row r="34" spans="1:31" s="56" customFormat="1">
      <c r="A34" s="56">
        <v>255</v>
      </c>
      <c r="B34" s="57">
        <v>2000</v>
      </c>
      <c r="C34" s="699" t="s">
        <v>523</v>
      </c>
      <c r="D34" s="700"/>
      <c r="E34" s="172" t="e">
        <f>#REF!</f>
        <v>#REF!</v>
      </c>
      <c r="F34" s="172" t="e">
        <f>#REF!</f>
        <v>#REF!</v>
      </c>
      <c r="G34" s="58" t="e">
        <f>#REF!</f>
        <v>#REF!</v>
      </c>
      <c r="H34" s="58" t="e">
        <f>#REF!</f>
        <v>#REF!</v>
      </c>
      <c r="I34" s="58" t="e">
        <f>#REF!</f>
        <v>#REF!</v>
      </c>
      <c r="J34" s="58" t="e">
        <f>#REF!</f>
        <v>#REF!</v>
      </c>
      <c r="K34" s="163" t="e">
        <f t="shared" si="0"/>
        <v>#REF!</v>
      </c>
    </row>
    <row r="35" spans="1:31" s="56" customFormat="1">
      <c r="A35" s="56">
        <v>265</v>
      </c>
      <c r="B35" s="57">
        <v>2400</v>
      </c>
      <c r="C35" s="699" t="s">
        <v>524</v>
      </c>
      <c r="D35" s="700"/>
      <c r="E35" s="172" t="e">
        <f>#REF!</f>
        <v>#REF!</v>
      </c>
      <c r="F35" s="172" t="e">
        <f>#REF!</f>
        <v>#REF!</v>
      </c>
      <c r="G35" s="58" t="e">
        <f>#REF!</f>
        <v>#REF!</v>
      </c>
      <c r="H35" s="58" t="e">
        <f>#REF!</f>
        <v>#REF!</v>
      </c>
      <c r="I35" s="58" t="e">
        <f>#REF!</f>
        <v>#REF!</v>
      </c>
      <c r="J35" s="58" t="e">
        <f>#REF!</f>
        <v>#REF!</v>
      </c>
      <c r="K35" s="163" t="e">
        <f t="shared" si="0"/>
        <v>#REF!</v>
      </c>
    </row>
    <row r="36" spans="1:31" s="56" customFormat="1">
      <c r="A36" s="61">
        <v>350</v>
      </c>
      <c r="B36" s="62">
        <v>2500</v>
      </c>
      <c r="C36" s="695" t="s">
        <v>525</v>
      </c>
      <c r="D36" s="696"/>
      <c r="E36" s="172" t="e">
        <f>#REF!</f>
        <v>#REF!</v>
      </c>
      <c r="F36" s="172" t="e">
        <f>#REF!</f>
        <v>#REF!</v>
      </c>
      <c r="G36" s="58" t="e">
        <f>#REF!</f>
        <v>#REF!</v>
      </c>
      <c r="H36" s="58" t="e">
        <f>#REF!</f>
        <v>#REF!</v>
      </c>
      <c r="I36" s="58" t="e">
        <f>#REF!</f>
        <v>#REF!</v>
      </c>
      <c r="J36" s="58" t="e">
        <f>#REF!</f>
        <v>#REF!</v>
      </c>
      <c r="K36" s="163" t="e">
        <f t="shared" si="0"/>
        <v>#REF!</v>
      </c>
    </row>
    <row r="37" spans="1:31" s="56" customFormat="1">
      <c r="A37" s="63">
        <v>360</v>
      </c>
      <c r="B37" s="57">
        <v>2600</v>
      </c>
      <c r="C37" s="695" t="s">
        <v>300</v>
      </c>
      <c r="D37" s="696"/>
      <c r="E37" s="172" t="e">
        <f>#REF!</f>
        <v>#REF!</v>
      </c>
      <c r="F37" s="172" t="e">
        <f>#REF!</f>
        <v>#REF!</v>
      </c>
      <c r="G37" s="58" t="e">
        <f>#REF!</f>
        <v>#REF!</v>
      </c>
      <c r="H37" s="58" t="e">
        <f>#REF!</f>
        <v>#REF!</v>
      </c>
      <c r="I37" s="58" t="e">
        <f>#REF!</f>
        <v>#REF!</v>
      </c>
      <c r="J37" s="58" t="e">
        <f>#REF!</f>
        <v>#REF!</v>
      </c>
      <c r="K37" s="163" t="e">
        <f t="shared" si="0"/>
        <v>#REF!</v>
      </c>
    </row>
    <row r="38" spans="1:31" s="56" customFormat="1">
      <c r="A38" s="63">
        <v>370</v>
      </c>
      <c r="B38" s="57">
        <v>2700</v>
      </c>
      <c r="C38" s="699" t="s">
        <v>301</v>
      </c>
      <c r="D38" s="700"/>
      <c r="E38" s="172" t="e">
        <f>#REF!</f>
        <v>#REF!</v>
      </c>
      <c r="F38" s="172" t="e">
        <f>#REF!</f>
        <v>#REF!</v>
      </c>
      <c r="G38" s="58" t="e">
        <f>#REF!</f>
        <v>#REF!</v>
      </c>
      <c r="H38" s="58" t="e">
        <f>#REF!</f>
        <v>#REF!</v>
      </c>
      <c r="I38" s="58" t="e">
        <f>#REF!</f>
        <v>#REF!</v>
      </c>
      <c r="J38" s="58" t="e">
        <f>#REF!</f>
        <v>#REF!</v>
      </c>
      <c r="K38" s="163" t="e">
        <f t="shared" si="0"/>
        <v>#REF!</v>
      </c>
    </row>
    <row r="39" spans="1:31" s="56" customFormat="1">
      <c r="A39" s="63">
        <v>445</v>
      </c>
      <c r="B39" s="57">
        <v>2800</v>
      </c>
      <c r="C39" s="699" t="s">
        <v>529</v>
      </c>
      <c r="D39" s="700"/>
      <c r="E39" s="172" t="e">
        <f>#REF!</f>
        <v>#REF!</v>
      </c>
      <c r="F39" s="172" t="e">
        <f>#REF!</f>
        <v>#REF!</v>
      </c>
      <c r="G39" s="58" t="e">
        <f>#REF!</f>
        <v>#REF!</v>
      </c>
      <c r="H39" s="58" t="e">
        <f>#REF!</f>
        <v>#REF!</v>
      </c>
      <c r="I39" s="58" t="e">
        <f>#REF!</f>
        <v>#REF!</v>
      </c>
      <c r="J39" s="58" t="e">
        <f>#REF!</f>
        <v>#REF!</v>
      </c>
      <c r="K39" s="163" t="e">
        <f t="shared" si="0"/>
        <v>#REF!</v>
      </c>
    </row>
    <row r="40" spans="1:31" s="56" customFormat="1">
      <c r="A40" s="63">
        <v>470</v>
      </c>
      <c r="B40" s="57">
        <v>3600</v>
      </c>
      <c r="C40" s="699" t="s">
        <v>530</v>
      </c>
      <c r="D40" s="700"/>
      <c r="E40" s="172" t="e">
        <f>#REF!</f>
        <v>#REF!</v>
      </c>
      <c r="F40" s="172" t="e">
        <f>#REF!</f>
        <v>#REF!</v>
      </c>
      <c r="G40" s="58" t="e">
        <f>#REF!</f>
        <v>#REF!</v>
      </c>
      <c r="H40" s="58" t="e">
        <f>#REF!</f>
        <v>#REF!</v>
      </c>
      <c r="I40" s="58" t="e">
        <f>#REF!</f>
        <v>#REF!</v>
      </c>
      <c r="J40" s="58" t="e">
        <f>#REF!</f>
        <v>#REF!</v>
      </c>
      <c r="K40" s="163" t="e">
        <f t="shared" si="0"/>
        <v>#REF!</v>
      </c>
    </row>
    <row r="41" spans="1:31" s="56" customFormat="1">
      <c r="A41" s="63">
        <v>495</v>
      </c>
      <c r="B41" s="57">
        <v>3700</v>
      </c>
      <c r="C41" s="699" t="s">
        <v>531</v>
      </c>
      <c r="D41" s="700"/>
      <c r="E41" s="172" t="e">
        <f>#REF!</f>
        <v>#REF!</v>
      </c>
      <c r="F41" s="172" t="e">
        <f>#REF!</f>
        <v>#REF!</v>
      </c>
      <c r="G41" s="58" t="e">
        <f>#REF!</f>
        <v>#REF!</v>
      </c>
      <c r="H41" s="58" t="e">
        <f>#REF!</f>
        <v>#REF!</v>
      </c>
      <c r="I41" s="58" t="e">
        <f>#REF!</f>
        <v>#REF!</v>
      </c>
      <c r="J41" s="58" t="e">
        <f>#REF!</f>
        <v>#REF!</v>
      </c>
      <c r="K41" s="163" t="e">
        <f t="shared" si="0"/>
        <v>#REF!</v>
      </c>
    </row>
    <row r="42" spans="1:31" s="67" customFormat="1" ht="21.75" thickBot="1">
      <c r="A42" s="64">
        <v>515</v>
      </c>
      <c r="B42" s="57">
        <v>4000</v>
      </c>
      <c r="C42" s="65" t="s">
        <v>532</v>
      </c>
      <c r="D42" s="173"/>
      <c r="E42" s="172" t="e">
        <f>#REF!</f>
        <v>#REF!</v>
      </c>
      <c r="F42" s="172" t="e">
        <f>#REF!</f>
        <v>#REF!</v>
      </c>
      <c r="G42" s="58" t="e">
        <f>#REF!</f>
        <v>#REF!</v>
      </c>
      <c r="H42" s="58" t="e">
        <f>#REF!</f>
        <v>#REF!</v>
      </c>
      <c r="I42" s="58" t="e">
        <f>#REF!</f>
        <v>#REF!</v>
      </c>
      <c r="J42" s="58" t="e">
        <f>#REF!</f>
        <v>#REF!</v>
      </c>
      <c r="K42" s="163" t="e">
        <f t="shared" si="0"/>
        <v>#REF!</v>
      </c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AD42" s="68"/>
      <c r="AE42" s="68"/>
    </row>
    <row r="43" spans="1:31" s="56" customFormat="1">
      <c r="A43" s="63">
        <v>540</v>
      </c>
      <c r="B43" s="57">
        <v>4100</v>
      </c>
      <c r="C43" s="699" t="s">
        <v>381</v>
      </c>
      <c r="D43" s="700"/>
      <c r="E43" s="172" t="e">
        <f>#REF!</f>
        <v>#REF!</v>
      </c>
      <c r="F43" s="172" t="e">
        <f>#REF!</f>
        <v>#REF!</v>
      </c>
      <c r="G43" s="58" t="e">
        <f>#REF!</f>
        <v>#REF!</v>
      </c>
      <c r="H43" s="58" t="e">
        <f>#REF!</f>
        <v>#REF!</v>
      </c>
      <c r="I43" s="58" t="e">
        <f>#REF!</f>
        <v>#REF!</v>
      </c>
      <c r="J43" s="58" t="e">
        <f>#REF!</f>
        <v>#REF!</v>
      </c>
      <c r="K43" s="163" t="e">
        <f t="shared" si="0"/>
        <v>#REF!</v>
      </c>
      <c r="L43" s="69"/>
    </row>
    <row r="44" spans="1:31" s="56" customFormat="1">
      <c r="A44" s="63">
        <v>550</v>
      </c>
      <c r="B44" s="57">
        <v>4200</v>
      </c>
      <c r="C44" s="699" t="s">
        <v>382</v>
      </c>
      <c r="D44" s="700"/>
      <c r="E44" s="172" t="e">
        <f>#REF!</f>
        <v>#REF!</v>
      </c>
      <c r="F44" s="172" t="e">
        <f>#REF!</f>
        <v>#REF!</v>
      </c>
      <c r="G44" s="58" t="e">
        <f>#REF!</f>
        <v>#REF!</v>
      </c>
      <c r="H44" s="58" t="e">
        <f>#REF!</f>
        <v>#REF!</v>
      </c>
      <c r="I44" s="58" t="e">
        <f>#REF!</f>
        <v>#REF!</v>
      </c>
      <c r="J44" s="58" t="e">
        <f>#REF!</f>
        <v>#REF!</v>
      </c>
      <c r="K44" s="163" t="e">
        <f t="shared" si="0"/>
        <v>#REF!</v>
      </c>
      <c r="L44" s="69"/>
    </row>
    <row r="45" spans="1:31" s="56" customFormat="1">
      <c r="A45" s="63">
        <v>560</v>
      </c>
      <c r="B45" s="57" t="s">
        <v>383</v>
      </c>
      <c r="C45" s="699" t="s">
        <v>1</v>
      </c>
      <c r="D45" s="700"/>
      <c r="E45" s="172" t="e">
        <f>#REF!</f>
        <v>#REF!</v>
      </c>
      <c r="F45" s="172" t="e">
        <f>#REF!</f>
        <v>#REF!</v>
      </c>
      <c r="G45" s="58" t="e">
        <f>#REF!</f>
        <v>#REF!</v>
      </c>
      <c r="H45" s="58" t="e">
        <f>#REF!</f>
        <v>#REF!</v>
      </c>
      <c r="I45" s="58" t="e">
        <f>#REF!</f>
        <v>#REF!</v>
      </c>
      <c r="J45" s="58" t="e">
        <f>#REF!</f>
        <v>#REF!</v>
      </c>
      <c r="K45" s="163" t="e">
        <f t="shared" si="0"/>
        <v>#REF!</v>
      </c>
      <c r="L45" s="69"/>
    </row>
    <row r="46" spans="1:31" s="56" customFormat="1">
      <c r="A46" s="63">
        <v>575</v>
      </c>
      <c r="B46" s="57">
        <v>4600</v>
      </c>
      <c r="C46" s="699" t="s">
        <v>2</v>
      </c>
      <c r="D46" s="700"/>
      <c r="E46" s="176" t="e">
        <f>#REF!</f>
        <v>#REF!</v>
      </c>
      <c r="F46" s="176" t="e">
        <f>#REF!</f>
        <v>#REF!</v>
      </c>
      <c r="G46" s="99" t="e">
        <f>#REF!</f>
        <v>#REF!</v>
      </c>
      <c r="H46" s="99" t="e">
        <f>#REF!</f>
        <v>#REF!</v>
      </c>
      <c r="I46" s="99" t="e">
        <f>#REF!</f>
        <v>#REF!</v>
      </c>
      <c r="J46" s="99" t="e">
        <f>#REF!</f>
        <v>#REF!</v>
      </c>
      <c r="K46" s="163" t="e">
        <f t="shared" si="0"/>
        <v>#REF!</v>
      </c>
    </row>
    <row r="47" spans="1:31" s="56" customFormat="1">
      <c r="A47" s="63">
        <v>575</v>
      </c>
      <c r="B47" s="57">
        <v>4700</v>
      </c>
      <c r="C47" s="699" t="s">
        <v>1410</v>
      </c>
      <c r="D47" s="700"/>
      <c r="E47" s="172" t="e">
        <f>#REF!</f>
        <v>#REF!</v>
      </c>
      <c r="F47" s="172" t="e">
        <f>#REF!</f>
        <v>#REF!</v>
      </c>
      <c r="G47" s="58" t="e">
        <f>#REF!</f>
        <v>#REF!</v>
      </c>
      <c r="H47" s="58" t="e">
        <f>#REF!</f>
        <v>#REF!</v>
      </c>
      <c r="I47" s="58" t="e">
        <f>#REF!</f>
        <v>#REF!</v>
      </c>
      <c r="J47" s="58" t="e">
        <f>#REF!</f>
        <v>#REF!</v>
      </c>
      <c r="K47" s="163" t="e">
        <f t="shared" si="0"/>
        <v>#REF!</v>
      </c>
    </row>
    <row r="48" spans="1:31" s="56" customFormat="1" ht="21.75" thickBot="1">
      <c r="A48" s="63">
        <v>575</v>
      </c>
      <c r="B48" s="57">
        <v>4800</v>
      </c>
      <c r="C48" s="774" t="s">
        <v>455</v>
      </c>
      <c r="D48" s="775"/>
      <c r="E48" s="202" t="e">
        <f>#REF!</f>
        <v>#REF!</v>
      </c>
      <c r="F48" s="202" t="e">
        <f>#REF!</f>
        <v>#REF!</v>
      </c>
      <c r="G48" s="203" t="e">
        <f>#REF!</f>
        <v>#REF!</v>
      </c>
      <c r="H48" s="203" t="e">
        <f>#REF!</f>
        <v>#REF!</v>
      </c>
      <c r="I48" s="203" t="e">
        <f>#REF!</f>
        <v>#REF!</v>
      </c>
      <c r="J48" s="203" t="e">
        <f>#REF!</f>
        <v>#REF!</v>
      </c>
      <c r="K48" s="163" t="e">
        <f t="shared" si="0"/>
        <v>#REF!</v>
      </c>
    </row>
    <row r="49" spans="1:15" s="46" customFormat="1" ht="21.75" thickBot="1">
      <c r="A49" s="70">
        <v>620</v>
      </c>
      <c r="B49" s="71"/>
      <c r="C49" s="72"/>
      <c r="D49" s="174" t="s">
        <v>385</v>
      </c>
      <c r="E49" s="73" t="e">
        <f>#REF!</f>
        <v>#REF!</v>
      </c>
      <c r="F49" s="73" t="e">
        <f>#REF!</f>
        <v>#REF!</v>
      </c>
      <c r="G49" s="73" t="e">
        <f>#REF!</f>
        <v>#REF!</v>
      </c>
      <c r="H49" s="73" t="e">
        <f>#REF!</f>
        <v>#REF!</v>
      </c>
      <c r="I49" s="73" t="e">
        <f>#REF!</f>
        <v>#REF!</v>
      </c>
      <c r="J49" s="73" t="e">
        <f>#REF!</f>
        <v>#REF!</v>
      </c>
      <c r="K49" s="169">
        <v>1</v>
      </c>
      <c r="L49" s="74"/>
    </row>
    <row r="50" spans="1:15" s="46" customFormat="1" ht="9" customHeight="1">
      <c r="B50" s="75"/>
      <c r="C50" s="76"/>
      <c r="D50" s="77"/>
      <c r="E50" s="78"/>
      <c r="F50" s="78"/>
      <c r="G50" s="30"/>
      <c r="H50" s="74"/>
      <c r="I50" s="74"/>
      <c r="J50" s="74"/>
      <c r="K50" s="169">
        <v>1</v>
      </c>
      <c r="L50" s="74"/>
    </row>
    <row r="51" spans="1:15" s="46" customFormat="1" ht="7.5" customHeight="1">
      <c r="B51" s="75"/>
      <c r="C51" s="76"/>
      <c r="D51" s="77"/>
      <c r="E51" s="78"/>
      <c r="F51" s="78"/>
      <c r="G51" s="30"/>
      <c r="H51" s="74"/>
      <c r="I51" s="74"/>
      <c r="J51" s="74"/>
      <c r="K51" s="169">
        <v>1</v>
      </c>
      <c r="L51" s="74"/>
    </row>
    <row r="52" spans="1:15" s="46" customFormat="1">
      <c r="B52" s="31"/>
      <c r="C52" s="31"/>
      <c r="D52" s="32"/>
      <c r="E52" s="79"/>
      <c r="F52" s="79"/>
      <c r="G52" s="30"/>
      <c r="H52" s="74"/>
      <c r="I52" s="74"/>
      <c r="J52" s="74"/>
      <c r="K52" s="169">
        <v>1</v>
      </c>
      <c r="L52" s="74"/>
    </row>
    <row r="53" spans="1:15" s="46" customFormat="1">
      <c r="B53" s="31"/>
      <c r="C53" s="36"/>
      <c r="D53" s="37"/>
      <c r="E53" s="79"/>
      <c r="F53" s="79"/>
      <c r="G53" s="30"/>
      <c r="H53" s="74"/>
      <c r="I53" s="74"/>
      <c r="J53" s="74"/>
      <c r="K53" s="169">
        <v>1</v>
      </c>
      <c r="L53" s="74"/>
    </row>
    <row r="54" spans="1:15" s="46" customFormat="1" ht="44.25" customHeight="1">
      <c r="B54" s="729" t="e">
        <f>$B$7</f>
        <v>#REF!</v>
      </c>
      <c r="C54" s="730"/>
      <c r="D54" s="730"/>
      <c r="E54" s="79"/>
      <c r="F54" s="79"/>
      <c r="G54" s="30"/>
      <c r="H54" s="74"/>
      <c r="I54" s="74"/>
      <c r="J54" s="74"/>
      <c r="K54" s="169">
        <v>1</v>
      </c>
      <c r="L54" s="74"/>
    </row>
    <row r="55" spans="1:15" s="46" customFormat="1">
      <c r="B55" s="31"/>
      <c r="C55" s="36"/>
      <c r="D55" s="37"/>
      <c r="E55" s="80" t="s">
        <v>504</v>
      </c>
      <c r="F55" s="80" t="s">
        <v>467</v>
      </c>
      <c r="G55" s="30"/>
      <c r="H55" s="74"/>
      <c r="I55" s="74"/>
      <c r="J55" s="74"/>
      <c r="K55" s="169">
        <v>1</v>
      </c>
      <c r="L55" s="74"/>
    </row>
    <row r="56" spans="1:15" s="46" customFormat="1" ht="38.25" customHeight="1" thickBot="1">
      <c r="B56" s="691" t="e">
        <f>$B$9</f>
        <v>#REF!</v>
      </c>
      <c r="C56" s="692"/>
      <c r="D56" s="692"/>
      <c r="E56" s="82" t="e">
        <f>$E$9</f>
        <v>#REF!</v>
      </c>
      <c r="F56" s="83" t="e">
        <f>$F$9</f>
        <v>#REF!</v>
      </c>
      <c r="G56" s="30"/>
      <c r="H56" s="74"/>
      <c r="I56" s="74"/>
      <c r="J56" s="74"/>
      <c r="K56" s="169">
        <v>1</v>
      </c>
      <c r="L56" s="74"/>
    </row>
    <row r="57" spans="1:15" s="46" customFormat="1" ht="21.75" thickBot="1">
      <c r="B57" s="41" t="e">
        <f>$B$10</f>
        <v>#REF!</v>
      </c>
      <c r="C57" s="31"/>
      <c r="D57" s="32"/>
      <c r="E57" s="79"/>
      <c r="F57" s="84" t="e">
        <f>$F$10</f>
        <v>#REF!</v>
      </c>
      <c r="G57" s="30"/>
      <c r="H57" s="74"/>
      <c r="I57" s="74"/>
      <c r="J57" s="74"/>
      <c r="K57" s="169">
        <v>1</v>
      </c>
      <c r="L57" s="74"/>
    </row>
    <row r="58" spans="1:15" s="46" customFormat="1" ht="12.75" customHeight="1" thickBot="1">
      <c r="B58" s="41"/>
      <c r="C58" s="31"/>
      <c r="D58" s="32"/>
      <c r="E58" s="85"/>
      <c r="F58" s="79"/>
      <c r="G58" s="30"/>
      <c r="H58" s="74"/>
      <c r="I58" s="74"/>
      <c r="J58" s="74"/>
      <c r="K58" s="169">
        <v>1</v>
      </c>
      <c r="L58" s="74"/>
    </row>
    <row r="59" spans="1:15" s="46" customFormat="1" ht="38.25" customHeight="1" thickTop="1" thickBot="1">
      <c r="B59" s="691" t="e">
        <f>$B$12</f>
        <v>#REF!</v>
      </c>
      <c r="C59" s="692"/>
      <c r="D59" s="692"/>
      <c r="E59" s="79" t="s">
        <v>505</v>
      </c>
      <c r="F59" s="86" t="e">
        <f>$F$12</f>
        <v>#REF!</v>
      </c>
      <c r="G59" s="30"/>
      <c r="H59" s="74"/>
      <c r="I59" s="74"/>
      <c r="J59" s="74"/>
      <c r="K59" s="169">
        <v>1</v>
      </c>
      <c r="L59" s="74"/>
    </row>
    <row r="60" spans="1:15" s="46" customFormat="1" ht="21.75" thickTop="1">
      <c r="B60" s="41" t="e">
        <f>$B$13</f>
        <v>#REF!</v>
      </c>
      <c r="C60" s="31"/>
      <c r="D60" s="32"/>
      <c r="E60" s="85" t="s">
        <v>506</v>
      </c>
      <c r="F60" s="79"/>
      <c r="G60" s="30"/>
      <c r="H60" s="74"/>
      <c r="I60" s="74"/>
      <c r="J60" s="74"/>
      <c r="K60" s="169">
        <v>1</v>
      </c>
      <c r="L60" s="74"/>
    </row>
    <row r="61" spans="1:15" s="46" customFormat="1" ht="13.5" customHeight="1">
      <c r="B61" s="75"/>
      <c r="C61" s="76"/>
      <c r="D61" s="77"/>
      <c r="E61" s="78"/>
      <c r="F61" s="78"/>
      <c r="G61" s="30"/>
      <c r="H61" s="74"/>
      <c r="I61" s="74"/>
      <c r="J61" s="74"/>
      <c r="K61" s="169">
        <v>1</v>
      </c>
      <c r="L61" s="74"/>
    </row>
    <row r="62" spans="1:15" s="46" customFormat="1" ht="21.75" thickBot="1">
      <c r="B62" s="31"/>
      <c r="C62" s="36"/>
      <c r="D62" s="37"/>
      <c r="E62" s="31"/>
      <c r="F62" s="41"/>
      <c r="G62" s="30"/>
      <c r="H62" s="30"/>
      <c r="I62" s="30"/>
      <c r="J62" s="41" t="s">
        <v>507</v>
      </c>
      <c r="K62" s="169">
        <v>1</v>
      </c>
      <c r="L62" s="74"/>
    </row>
    <row r="63" spans="1:15" s="46" customFormat="1" ht="21" customHeight="1" thickBot="1">
      <c r="B63" s="87"/>
      <c r="C63" s="770" t="s">
        <v>473</v>
      </c>
      <c r="D63" s="771"/>
      <c r="E63" s="48" t="s">
        <v>509</v>
      </c>
      <c r="F63" s="206" t="s">
        <v>510</v>
      </c>
      <c r="G63" s="190"/>
      <c r="H63" s="190"/>
      <c r="I63" s="190"/>
      <c r="J63" s="52"/>
      <c r="K63" s="169">
        <v>1</v>
      </c>
      <c r="L63" s="764" t="s">
        <v>1429</v>
      </c>
      <c r="M63" s="764" t="s">
        <v>1430</v>
      </c>
      <c r="N63" s="764" t="s">
        <v>1431</v>
      </c>
      <c r="O63" s="764" t="s">
        <v>1432</v>
      </c>
    </row>
    <row r="64" spans="1:15" s="46" customFormat="1" ht="49.5" customHeight="1" thickBot="1">
      <c r="B64" s="87" t="s">
        <v>474</v>
      </c>
      <c r="C64" s="711" t="s">
        <v>707</v>
      </c>
      <c r="D64" s="767"/>
      <c r="E64" s="50">
        <v>2017</v>
      </c>
      <c r="F64" s="161" t="s">
        <v>688</v>
      </c>
      <c r="G64" s="161" t="s">
        <v>738</v>
      </c>
      <c r="H64" s="161" t="s">
        <v>739</v>
      </c>
      <c r="I64" s="207" t="s">
        <v>925</v>
      </c>
      <c r="J64" s="208" t="s">
        <v>926</v>
      </c>
      <c r="K64" s="169">
        <v>1</v>
      </c>
      <c r="L64" s="772"/>
      <c r="M64" s="772"/>
      <c r="N64" s="765"/>
      <c r="O64" s="765"/>
    </row>
    <row r="65" spans="1:15" s="46" customFormat="1" ht="21.75" thickBot="1">
      <c r="B65" s="88"/>
      <c r="C65" s="768" t="s">
        <v>387</v>
      </c>
      <c r="D65" s="769"/>
      <c r="E65" s="10" t="s">
        <v>263</v>
      </c>
      <c r="F65" s="10" t="s">
        <v>264</v>
      </c>
      <c r="G65" s="10" t="s">
        <v>702</v>
      </c>
      <c r="H65" s="197" t="s">
        <v>703</v>
      </c>
      <c r="I65" s="10" t="s">
        <v>686</v>
      </c>
      <c r="J65" s="197" t="s">
        <v>927</v>
      </c>
      <c r="K65" s="169">
        <v>1</v>
      </c>
      <c r="L65" s="773"/>
      <c r="M65" s="773"/>
      <c r="N65" s="766"/>
      <c r="O65" s="766"/>
    </row>
    <row r="66" spans="1:15" s="56" customFormat="1" ht="34.5" customHeight="1">
      <c r="A66" s="63">
        <v>5</v>
      </c>
      <c r="B66" s="54">
        <v>100</v>
      </c>
      <c r="C66" s="752" t="s">
        <v>388</v>
      </c>
      <c r="D66" s="732"/>
      <c r="E66" s="171" t="e">
        <f>#REF!</f>
        <v>#REF!</v>
      </c>
      <c r="F66" s="171" t="e">
        <f>#REF!</f>
        <v>#REF!</v>
      </c>
      <c r="G66" s="55" t="e">
        <f>#REF!</f>
        <v>#REF!</v>
      </c>
      <c r="H66" s="55" t="e">
        <f>#REF!</f>
        <v>#REF!</v>
      </c>
      <c r="I66" s="55" t="e">
        <f>#REF!</f>
        <v>#REF!</v>
      </c>
      <c r="J66" s="55" t="e">
        <f>#REF!</f>
        <v>#REF!</v>
      </c>
      <c r="K66" s="163" t="e">
        <f t="shared" ref="K66:K95" si="1">(IF(E66&lt;&gt;0,$K$2,IF(F66&lt;&gt;0,$K$2,"")))</f>
        <v>#REF!</v>
      </c>
      <c r="L66" s="89"/>
      <c r="M66" s="191"/>
      <c r="N66" s="89"/>
      <c r="O66" s="90"/>
    </row>
    <row r="67" spans="1:15" s="56" customFormat="1">
      <c r="A67" s="63">
        <v>35</v>
      </c>
      <c r="B67" s="57">
        <v>200</v>
      </c>
      <c r="C67" s="695" t="s">
        <v>391</v>
      </c>
      <c r="D67" s="696"/>
      <c r="E67" s="172" t="e">
        <f>#REF!</f>
        <v>#REF!</v>
      </c>
      <c r="F67" s="172" t="e">
        <f>#REF!</f>
        <v>#REF!</v>
      </c>
      <c r="G67" s="58" t="e">
        <f>#REF!</f>
        <v>#REF!</v>
      </c>
      <c r="H67" s="58" t="e">
        <f>#REF!</f>
        <v>#REF!</v>
      </c>
      <c r="I67" s="58" t="e">
        <f>#REF!</f>
        <v>#REF!</v>
      </c>
      <c r="J67" s="58" t="e">
        <f>#REF!</f>
        <v>#REF!</v>
      </c>
      <c r="K67" s="163" t="e">
        <f t="shared" si="1"/>
        <v>#REF!</v>
      </c>
      <c r="L67" s="91"/>
      <c r="M67" s="192"/>
      <c r="N67" s="91"/>
      <c r="O67" s="92"/>
    </row>
    <row r="68" spans="1:15" s="56" customFormat="1">
      <c r="A68" s="63">
        <v>65</v>
      </c>
      <c r="B68" s="57">
        <v>500</v>
      </c>
      <c r="C68" s="699" t="s">
        <v>579</v>
      </c>
      <c r="D68" s="700"/>
      <c r="E68" s="172" t="e">
        <f>#REF!</f>
        <v>#REF!</v>
      </c>
      <c r="F68" s="172" t="e">
        <f>#REF!</f>
        <v>#REF!</v>
      </c>
      <c r="G68" s="58" t="e">
        <f>#REF!</f>
        <v>#REF!</v>
      </c>
      <c r="H68" s="58" t="e">
        <f>#REF!</f>
        <v>#REF!</v>
      </c>
      <c r="I68" s="58" t="e">
        <f>#REF!</f>
        <v>#REF!</v>
      </c>
      <c r="J68" s="58" t="e">
        <f>#REF!</f>
        <v>#REF!</v>
      </c>
      <c r="K68" s="163" t="e">
        <f t="shared" si="1"/>
        <v>#REF!</v>
      </c>
      <c r="L68" s="91"/>
      <c r="M68" s="192"/>
      <c r="N68" s="91"/>
      <c r="O68" s="92"/>
    </row>
    <row r="69" spans="1:15" s="56" customFormat="1" ht="24" customHeight="1">
      <c r="A69" s="63">
        <v>115</v>
      </c>
      <c r="B69" s="57">
        <v>800</v>
      </c>
      <c r="C69" s="697" t="s">
        <v>585</v>
      </c>
      <c r="D69" s="698"/>
      <c r="E69" s="172" t="e">
        <f>#REF!</f>
        <v>#REF!</v>
      </c>
      <c r="F69" s="172" t="e">
        <f>#REF!</f>
        <v>#REF!</v>
      </c>
      <c r="G69" s="58" t="e">
        <f>#REF!</f>
        <v>#REF!</v>
      </c>
      <c r="H69" s="58" t="e">
        <f>#REF!</f>
        <v>#REF!</v>
      </c>
      <c r="I69" s="58" t="e">
        <f>#REF!</f>
        <v>#REF!</v>
      </c>
      <c r="J69" s="58" t="e">
        <f>#REF!</f>
        <v>#REF!</v>
      </c>
      <c r="K69" s="163" t="e">
        <f t="shared" si="1"/>
        <v>#REF!</v>
      </c>
      <c r="L69" s="91"/>
      <c r="M69" s="192"/>
      <c r="N69" s="91"/>
      <c r="O69" s="92"/>
    </row>
    <row r="70" spans="1:15" s="56" customFormat="1">
      <c r="A70" s="63">
        <v>125</v>
      </c>
      <c r="B70" s="57">
        <v>1000</v>
      </c>
      <c r="C70" s="695" t="s">
        <v>586</v>
      </c>
      <c r="D70" s="696"/>
      <c r="E70" s="172" t="e">
        <f>#REF!</f>
        <v>#REF!</v>
      </c>
      <c r="F70" s="172" t="e">
        <f>#REF!</f>
        <v>#REF!</v>
      </c>
      <c r="G70" s="58" t="e">
        <f>#REF!</f>
        <v>#REF!</v>
      </c>
      <c r="H70" s="58" t="e">
        <f>#REF!</f>
        <v>#REF!</v>
      </c>
      <c r="I70" s="58" t="e">
        <f>#REF!</f>
        <v>#REF!</v>
      </c>
      <c r="J70" s="58" t="e">
        <f>#REF!</f>
        <v>#REF!</v>
      </c>
      <c r="K70" s="163" t="e">
        <f t="shared" si="1"/>
        <v>#REF!</v>
      </c>
      <c r="L70" s="91"/>
      <c r="M70" s="192"/>
      <c r="N70" s="91"/>
      <c r="O70" s="92"/>
    </row>
    <row r="71" spans="1:15" s="56" customFormat="1">
      <c r="A71" s="63">
        <v>220</v>
      </c>
      <c r="B71" s="57">
        <v>1900</v>
      </c>
      <c r="C71" s="693" t="s">
        <v>456</v>
      </c>
      <c r="D71" s="694"/>
      <c r="E71" s="172" t="e">
        <f>#REF!</f>
        <v>#REF!</v>
      </c>
      <c r="F71" s="172" t="e">
        <f>#REF!</f>
        <v>#REF!</v>
      </c>
      <c r="G71" s="58" t="e">
        <f>#REF!</f>
        <v>#REF!</v>
      </c>
      <c r="H71" s="58" t="e">
        <f>#REF!</f>
        <v>#REF!</v>
      </c>
      <c r="I71" s="58" t="e">
        <f>#REF!</f>
        <v>#REF!</v>
      </c>
      <c r="J71" s="58" t="e">
        <f>#REF!</f>
        <v>#REF!</v>
      </c>
      <c r="K71" s="163" t="e">
        <f t="shared" si="1"/>
        <v>#REF!</v>
      </c>
      <c r="L71" s="91"/>
      <c r="M71" s="192"/>
      <c r="N71" s="91"/>
      <c r="O71" s="92"/>
    </row>
    <row r="72" spans="1:15" s="56" customFormat="1">
      <c r="A72" s="63">
        <v>220</v>
      </c>
      <c r="B72" s="57">
        <v>2100</v>
      </c>
      <c r="C72" s="693" t="s">
        <v>741</v>
      </c>
      <c r="D72" s="694"/>
      <c r="E72" s="172" t="e">
        <f>#REF!</f>
        <v>#REF!</v>
      </c>
      <c r="F72" s="172" t="e">
        <f>#REF!</f>
        <v>#REF!</v>
      </c>
      <c r="G72" s="58" t="e">
        <f>#REF!</f>
        <v>#REF!</v>
      </c>
      <c r="H72" s="58" t="e">
        <f>#REF!</f>
        <v>#REF!</v>
      </c>
      <c r="I72" s="58" t="e">
        <f>#REF!</f>
        <v>#REF!</v>
      </c>
      <c r="J72" s="58" t="e">
        <f>#REF!</f>
        <v>#REF!</v>
      </c>
      <c r="K72" s="163" t="e">
        <f t="shared" si="1"/>
        <v>#REF!</v>
      </c>
      <c r="L72" s="91"/>
      <c r="M72" s="192"/>
      <c r="N72" s="91"/>
      <c r="O72" s="92"/>
    </row>
    <row r="73" spans="1:15" s="56" customFormat="1">
      <c r="A73" s="63">
        <v>250</v>
      </c>
      <c r="B73" s="57">
        <v>2200</v>
      </c>
      <c r="C73" s="693" t="s">
        <v>604</v>
      </c>
      <c r="D73" s="694"/>
      <c r="E73" s="172" t="e">
        <f>#REF!</f>
        <v>#REF!</v>
      </c>
      <c r="F73" s="172" t="e">
        <f>#REF!</f>
        <v>#REF!</v>
      </c>
      <c r="G73" s="58" t="e">
        <f>#REF!</f>
        <v>#REF!</v>
      </c>
      <c r="H73" s="58" t="e">
        <f>#REF!</f>
        <v>#REF!</v>
      </c>
      <c r="I73" s="58" t="e">
        <f>#REF!</f>
        <v>#REF!</v>
      </c>
      <c r="J73" s="58" t="e">
        <f>#REF!</f>
        <v>#REF!</v>
      </c>
      <c r="K73" s="163" t="e">
        <f t="shared" si="1"/>
        <v>#REF!</v>
      </c>
      <c r="L73" s="91"/>
      <c r="M73" s="192"/>
      <c r="N73" s="91"/>
      <c r="O73" s="92"/>
    </row>
    <row r="74" spans="1:15" s="56" customFormat="1">
      <c r="A74" s="63">
        <v>270</v>
      </c>
      <c r="B74" s="57">
        <v>2500</v>
      </c>
      <c r="C74" s="693" t="s">
        <v>606</v>
      </c>
      <c r="D74" s="694"/>
      <c r="E74" s="172" t="e">
        <f>#REF!</f>
        <v>#REF!</v>
      </c>
      <c r="F74" s="172" t="e">
        <f>#REF!</f>
        <v>#REF!</v>
      </c>
      <c r="G74" s="58" t="e">
        <f>#REF!</f>
        <v>#REF!</v>
      </c>
      <c r="H74" s="58" t="e">
        <f>#REF!</f>
        <v>#REF!</v>
      </c>
      <c r="I74" s="58" t="e">
        <f>#REF!</f>
        <v>#REF!</v>
      </c>
      <c r="J74" s="58" t="e">
        <f>#REF!</f>
        <v>#REF!</v>
      </c>
      <c r="K74" s="163" t="e">
        <f t="shared" si="1"/>
        <v>#REF!</v>
      </c>
      <c r="L74" s="91"/>
      <c r="M74" s="192"/>
      <c r="N74" s="91"/>
      <c r="O74" s="92"/>
    </row>
    <row r="75" spans="1:15" s="56" customFormat="1" ht="20.25" customHeight="1">
      <c r="A75" s="63">
        <v>290</v>
      </c>
      <c r="B75" s="57">
        <v>2600</v>
      </c>
      <c r="C75" s="701" t="s">
        <v>607</v>
      </c>
      <c r="D75" s="702"/>
      <c r="E75" s="172" t="e">
        <f>#REF!</f>
        <v>#REF!</v>
      </c>
      <c r="F75" s="172" t="e">
        <f>#REF!</f>
        <v>#REF!</v>
      </c>
      <c r="G75" s="58" t="e">
        <f>#REF!</f>
        <v>#REF!</v>
      </c>
      <c r="H75" s="58" t="e">
        <f>#REF!</f>
        <v>#REF!</v>
      </c>
      <c r="I75" s="58" t="e">
        <f>#REF!</f>
        <v>#REF!</v>
      </c>
      <c r="J75" s="58" t="e">
        <f>#REF!</f>
        <v>#REF!</v>
      </c>
      <c r="K75" s="163" t="e">
        <f t="shared" si="1"/>
        <v>#REF!</v>
      </c>
      <c r="L75" s="91"/>
      <c r="M75" s="192"/>
      <c r="N75" s="91"/>
      <c r="O75" s="92"/>
    </row>
    <row r="76" spans="1:15" s="56" customFormat="1" ht="24" customHeight="1">
      <c r="A76" s="93">
        <v>320</v>
      </c>
      <c r="B76" s="57">
        <v>2700</v>
      </c>
      <c r="C76" s="701" t="s">
        <v>608</v>
      </c>
      <c r="D76" s="702"/>
      <c r="E76" s="172" t="e">
        <f>#REF!</f>
        <v>#REF!</v>
      </c>
      <c r="F76" s="172" t="e">
        <f>#REF!</f>
        <v>#REF!</v>
      </c>
      <c r="G76" s="58" t="e">
        <f>#REF!</f>
        <v>#REF!</v>
      </c>
      <c r="H76" s="58" t="e">
        <f>#REF!</f>
        <v>#REF!</v>
      </c>
      <c r="I76" s="58" t="e">
        <f>#REF!</f>
        <v>#REF!</v>
      </c>
      <c r="J76" s="58" t="e">
        <f>#REF!</f>
        <v>#REF!</v>
      </c>
      <c r="K76" s="163" t="e">
        <f t="shared" si="1"/>
        <v>#REF!</v>
      </c>
      <c r="L76" s="91"/>
      <c r="M76" s="192"/>
      <c r="N76" s="91"/>
      <c r="O76" s="92"/>
    </row>
    <row r="77" spans="1:15" s="56" customFormat="1" ht="33.75" customHeight="1">
      <c r="A77" s="63">
        <v>330</v>
      </c>
      <c r="B77" s="57">
        <v>2800</v>
      </c>
      <c r="C77" s="701" t="s">
        <v>1408</v>
      </c>
      <c r="D77" s="702"/>
      <c r="E77" s="172" t="e">
        <f>#REF!</f>
        <v>#REF!</v>
      </c>
      <c r="F77" s="172" t="e">
        <f>#REF!</f>
        <v>#REF!</v>
      </c>
      <c r="G77" s="58" t="e">
        <f>#REF!</f>
        <v>#REF!</v>
      </c>
      <c r="H77" s="58" t="e">
        <f>#REF!</f>
        <v>#REF!</v>
      </c>
      <c r="I77" s="58" t="e">
        <f>#REF!</f>
        <v>#REF!</v>
      </c>
      <c r="J77" s="58" t="e">
        <f>#REF!</f>
        <v>#REF!</v>
      </c>
      <c r="K77" s="163" t="e">
        <f t="shared" si="1"/>
        <v>#REF!</v>
      </c>
      <c r="L77" s="91"/>
      <c r="M77" s="192"/>
      <c r="N77" s="91"/>
      <c r="O77" s="92"/>
    </row>
    <row r="78" spans="1:15" s="56" customFormat="1">
      <c r="A78" s="63">
        <v>350</v>
      </c>
      <c r="B78" s="57">
        <v>2900</v>
      </c>
      <c r="C78" s="693" t="s">
        <v>609</v>
      </c>
      <c r="D78" s="694"/>
      <c r="E78" s="172" t="e">
        <f>#REF!</f>
        <v>#REF!</v>
      </c>
      <c r="F78" s="172" t="e">
        <f>#REF!</f>
        <v>#REF!</v>
      </c>
      <c r="G78" s="58" t="e">
        <f>#REF!</f>
        <v>#REF!</v>
      </c>
      <c r="H78" s="58" t="e">
        <f>#REF!</f>
        <v>#REF!</v>
      </c>
      <c r="I78" s="58" t="e">
        <f>#REF!</f>
        <v>#REF!</v>
      </c>
      <c r="J78" s="58" t="e">
        <f>#REF!</f>
        <v>#REF!</v>
      </c>
      <c r="K78" s="163" t="e">
        <f t="shared" si="1"/>
        <v>#REF!</v>
      </c>
      <c r="L78" s="91"/>
      <c r="M78" s="192"/>
      <c r="N78" s="91"/>
      <c r="O78" s="92"/>
    </row>
    <row r="79" spans="1:15" s="56" customFormat="1">
      <c r="A79" s="60">
        <v>397</v>
      </c>
      <c r="B79" s="57">
        <v>3300</v>
      </c>
      <c r="C79" s="94" t="s">
        <v>615</v>
      </c>
      <c r="D79" s="175"/>
      <c r="E79" s="172" t="e">
        <f>#REF!</f>
        <v>#REF!</v>
      </c>
      <c r="F79" s="172" t="e">
        <f>#REF!</f>
        <v>#REF!</v>
      </c>
      <c r="G79" s="58" t="e">
        <f>#REF!</f>
        <v>#REF!</v>
      </c>
      <c r="H79" s="58" t="e">
        <f>#REF!</f>
        <v>#REF!</v>
      </c>
      <c r="I79" s="58" t="e">
        <f>#REF!</f>
        <v>#REF!</v>
      </c>
      <c r="J79" s="58" t="e">
        <f>#REF!</f>
        <v>#REF!</v>
      </c>
      <c r="K79" s="163" t="e">
        <f t="shared" si="1"/>
        <v>#REF!</v>
      </c>
      <c r="L79" s="91"/>
      <c r="M79" s="192"/>
      <c r="N79" s="91"/>
      <c r="O79" s="92"/>
    </row>
    <row r="80" spans="1:15" s="56" customFormat="1">
      <c r="A80" s="95">
        <v>404</v>
      </c>
      <c r="B80" s="57">
        <v>3900</v>
      </c>
      <c r="C80" s="693" t="s">
        <v>618</v>
      </c>
      <c r="D80" s="694"/>
      <c r="E80" s="172" t="e">
        <f>#REF!</f>
        <v>#REF!</v>
      </c>
      <c r="F80" s="172" t="e">
        <f>#REF!</f>
        <v>#REF!</v>
      </c>
      <c r="G80" s="58" t="e">
        <f>#REF!</f>
        <v>#REF!</v>
      </c>
      <c r="H80" s="58" t="e">
        <f>#REF!</f>
        <v>#REF!</v>
      </c>
      <c r="I80" s="58" t="e">
        <f>#REF!</f>
        <v>#REF!</v>
      </c>
      <c r="J80" s="58" t="e">
        <f>#REF!</f>
        <v>#REF!</v>
      </c>
      <c r="K80" s="163" t="e">
        <f t="shared" si="1"/>
        <v>#REF!</v>
      </c>
      <c r="L80" s="91"/>
      <c r="M80" s="192"/>
      <c r="N80" s="91"/>
      <c r="O80" s="92"/>
    </row>
    <row r="81" spans="1:15" s="56" customFormat="1">
      <c r="A81" s="63">
        <v>440</v>
      </c>
      <c r="B81" s="57">
        <v>4000</v>
      </c>
      <c r="C81" s="693" t="s">
        <v>619</v>
      </c>
      <c r="D81" s="694"/>
      <c r="E81" s="172" t="e">
        <f>#REF!</f>
        <v>#REF!</v>
      </c>
      <c r="F81" s="172" t="e">
        <f>#REF!</f>
        <v>#REF!</v>
      </c>
      <c r="G81" s="58" t="e">
        <f>#REF!</f>
        <v>#REF!</v>
      </c>
      <c r="H81" s="58" t="e">
        <f>#REF!</f>
        <v>#REF!</v>
      </c>
      <c r="I81" s="58" t="e">
        <f>#REF!</f>
        <v>#REF!</v>
      </c>
      <c r="J81" s="58" t="e">
        <f>#REF!</f>
        <v>#REF!</v>
      </c>
      <c r="K81" s="163" t="e">
        <f t="shared" si="1"/>
        <v>#REF!</v>
      </c>
      <c r="L81" s="91"/>
      <c r="M81" s="192"/>
      <c r="N81" s="91"/>
      <c r="O81" s="92"/>
    </row>
    <row r="82" spans="1:15" s="56" customFormat="1">
      <c r="A82" s="63">
        <v>450</v>
      </c>
      <c r="B82" s="57">
        <v>4100</v>
      </c>
      <c r="C82" s="693" t="s">
        <v>620</v>
      </c>
      <c r="D82" s="694"/>
      <c r="E82" s="172" t="e">
        <f>#REF!</f>
        <v>#REF!</v>
      </c>
      <c r="F82" s="172" t="e">
        <f>#REF!</f>
        <v>#REF!</v>
      </c>
      <c r="G82" s="58" t="e">
        <f>#REF!</f>
        <v>#REF!</v>
      </c>
      <c r="H82" s="58" t="e">
        <f>#REF!</f>
        <v>#REF!</v>
      </c>
      <c r="I82" s="58" t="e">
        <f>#REF!</f>
        <v>#REF!</v>
      </c>
      <c r="J82" s="58" t="e">
        <f>#REF!</f>
        <v>#REF!</v>
      </c>
      <c r="K82" s="163" t="e">
        <f t="shared" si="1"/>
        <v>#REF!</v>
      </c>
      <c r="L82" s="91"/>
      <c r="M82" s="192"/>
      <c r="N82" s="91"/>
      <c r="O82" s="92"/>
    </row>
    <row r="83" spans="1:15" s="56" customFormat="1">
      <c r="A83" s="63">
        <v>495</v>
      </c>
      <c r="B83" s="57">
        <v>4200</v>
      </c>
      <c r="C83" s="693" t="s">
        <v>621</v>
      </c>
      <c r="D83" s="694"/>
      <c r="E83" s="172" t="e">
        <f>#REF!</f>
        <v>#REF!</v>
      </c>
      <c r="F83" s="172" t="e">
        <f>#REF!</f>
        <v>#REF!</v>
      </c>
      <c r="G83" s="58" t="e">
        <f>#REF!</f>
        <v>#REF!</v>
      </c>
      <c r="H83" s="58" t="e">
        <f>#REF!</f>
        <v>#REF!</v>
      </c>
      <c r="I83" s="58" t="e">
        <f>#REF!</f>
        <v>#REF!</v>
      </c>
      <c r="J83" s="58" t="e">
        <f>#REF!</f>
        <v>#REF!</v>
      </c>
      <c r="K83" s="163" t="e">
        <f t="shared" si="1"/>
        <v>#REF!</v>
      </c>
      <c r="L83" s="91"/>
      <c r="M83" s="192"/>
      <c r="N83" s="91"/>
      <c r="O83" s="92"/>
    </row>
    <row r="84" spans="1:15" s="56" customFormat="1">
      <c r="A84" s="63">
        <v>635</v>
      </c>
      <c r="B84" s="57">
        <v>4300</v>
      </c>
      <c r="C84" s="693" t="s">
        <v>1015</v>
      </c>
      <c r="D84" s="694"/>
      <c r="E84" s="172" t="e">
        <f>#REF!</f>
        <v>#REF!</v>
      </c>
      <c r="F84" s="172" t="e">
        <f>#REF!</f>
        <v>#REF!</v>
      </c>
      <c r="G84" s="58" t="e">
        <f>#REF!</f>
        <v>#REF!</v>
      </c>
      <c r="H84" s="58" t="e">
        <f>#REF!</f>
        <v>#REF!</v>
      </c>
      <c r="I84" s="58" t="e">
        <f>#REF!</f>
        <v>#REF!</v>
      </c>
      <c r="J84" s="58" t="e">
        <f>#REF!</f>
        <v>#REF!</v>
      </c>
      <c r="K84" s="163" t="e">
        <f t="shared" si="1"/>
        <v>#REF!</v>
      </c>
      <c r="L84" s="91"/>
      <c r="M84" s="192"/>
      <c r="N84" s="91"/>
      <c r="O84" s="92"/>
    </row>
    <row r="85" spans="1:15" s="56" customFormat="1">
      <c r="A85" s="63">
        <v>655</v>
      </c>
      <c r="B85" s="57">
        <v>4400</v>
      </c>
      <c r="C85" s="693" t="s">
        <v>1012</v>
      </c>
      <c r="D85" s="694"/>
      <c r="E85" s="172" t="e">
        <f>#REF!</f>
        <v>#REF!</v>
      </c>
      <c r="F85" s="172" t="e">
        <f>#REF!</f>
        <v>#REF!</v>
      </c>
      <c r="G85" s="58" t="e">
        <f>#REF!</f>
        <v>#REF!</v>
      </c>
      <c r="H85" s="58" t="e">
        <f>#REF!</f>
        <v>#REF!</v>
      </c>
      <c r="I85" s="58" t="e">
        <f>#REF!</f>
        <v>#REF!</v>
      </c>
      <c r="J85" s="58" t="e">
        <f>#REF!</f>
        <v>#REF!</v>
      </c>
      <c r="K85" s="163" t="e">
        <f t="shared" si="1"/>
        <v>#REF!</v>
      </c>
      <c r="L85" s="91"/>
      <c r="M85" s="192"/>
      <c r="N85" s="91"/>
      <c r="O85" s="92"/>
    </row>
    <row r="86" spans="1:15" s="56" customFormat="1">
      <c r="A86" s="63">
        <v>665</v>
      </c>
      <c r="B86" s="57">
        <v>4500</v>
      </c>
      <c r="C86" s="693" t="s">
        <v>1409</v>
      </c>
      <c r="D86" s="694"/>
      <c r="E86" s="172" t="e">
        <f>#REF!</f>
        <v>#REF!</v>
      </c>
      <c r="F86" s="172" t="e">
        <f>#REF!</f>
        <v>#REF!</v>
      </c>
      <c r="G86" s="58" t="e">
        <f>#REF!</f>
        <v>#REF!</v>
      </c>
      <c r="H86" s="58" t="e">
        <f>#REF!</f>
        <v>#REF!</v>
      </c>
      <c r="I86" s="58" t="e">
        <f>#REF!</f>
        <v>#REF!</v>
      </c>
      <c r="J86" s="58" t="e">
        <f>#REF!</f>
        <v>#REF!</v>
      </c>
      <c r="K86" s="163" t="e">
        <f t="shared" si="1"/>
        <v>#REF!</v>
      </c>
      <c r="L86" s="91"/>
      <c r="M86" s="192"/>
      <c r="N86" s="91"/>
      <c r="O86" s="92"/>
    </row>
    <row r="87" spans="1:15" s="56" customFormat="1" ht="18.75" customHeight="1">
      <c r="A87" s="63">
        <v>675</v>
      </c>
      <c r="B87" s="57">
        <v>4600</v>
      </c>
      <c r="C87" s="701" t="s">
        <v>630</v>
      </c>
      <c r="D87" s="702"/>
      <c r="E87" s="172" t="e">
        <f>#REF!</f>
        <v>#REF!</v>
      </c>
      <c r="F87" s="172" t="e">
        <f>#REF!</f>
        <v>#REF!</v>
      </c>
      <c r="G87" s="58" t="e">
        <f>#REF!</f>
        <v>#REF!</v>
      </c>
      <c r="H87" s="58" t="e">
        <f>#REF!</f>
        <v>#REF!</v>
      </c>
      <c r="I87" s="58" t="e">
        <f>#REF!</f>
        <v>#REF!</v>
      </c>
      <c r="J87" s="58" t="e">
        <f>#REF!</f>
        <v>#REF!</v>
      </c>
      <c r="K87" s="163" t="e">
        <f t="shared" si="1"/>
        <v>#REF!</v>
      </c>
      <c r="L87" s="91"/>
      <c r="M87" s="192"/>
      <c r="N87" s="91"/>
      <c r="O87" s="92"/>
    </row>
    <row r="88" spans="1:15" s="56" customFormat="1">
      <c r="A88" s="63">
        <v>685</v>
      </c>
      <c r="B88" s="57">
        <v>4900</v>
      </c>
      <c r="C88" s="693" t="s">
        <v>460</v>
      </c>
      <c r="D88" s="694"/>
      <c r="E88" s="172" t="e">
        <f>#REF!</f>
        <v>#REF!</v>
      </c>
      <c r="F88" s="172" t="e">
        <f>#REF!</f>
        <v>#REF!</v>
      </c>
      <c r="G88" s="58" t="e">
        <f>#REF!</f>
        <v>#REF!</v>
      </c>
      <c r="H88" s="58" t="e">
        <f>#REF!</f>
        <v>#REF!</v>
      </c>
      <c r="I88" s="58" t="e">
        <f>#REF!</f>
        <v>#REF!</v>
      </c>
      <c r="J88" s="58" t="e">
        <f>#REF!</f>
        <v>#REF!</v>
      </c>
      <c r="K88" s="163" t="e">
        <f t="shared" si="1"/>
        <v>#REF!</v>
      </c>
      <c r="L88" s="91"/>
      <c r="M88" s="192"/>
      <c r="N88" s="91"/>
      <c r="O88" s="92"/>
    </row>
    <row r="89" spans="1:15" s="97" customFormat="1">
      <c r="A89" s="63">
        <v>700</v>
      </c>
      <c r="B89" s="96">
        <v>5100</v>
      </c>
      <c r="C89" s="757" t="s">
        <v>631</v>
      </c>
      <c r="D89" s="758"/>
      <c r="E89" s="172" t="e">
        <f>#REF!</f>
        <v>#REF!</v>
      </c>
      <c r="F89" s="172" t="e">
        <f>#REF!</f>
        <v>#REF!</v>
      </c>
      <c r="G89" s="58" t="e">
        <f>#REF!</f>
        <v>#REF!</v>
      </c>
      <c r="H89" s="58" t="e">
        <f>#REF!</f>
        <v>#REF!</v>
      </c>
      <c r="I89" s="58" t="e">
        <f>#REF!</f>
        <v>#REF!</v>
      </c>
      <c r="J89" s="58" t="e">
        <f>#REF!</f>
        <v>#REF!</v>
      </c>
      <c r="K89" s="163" t="e">
        <f t="shared" si="1"/>
        <v>#REF!</v>
      </c>
      <c r="L89" s="91"/>
      <c r="M89" s="192"/>
      <c r="N89" s="91"/>
      <c r="O89" s="92"/>
    </row>
    <row r="90" spans="1:15" s="97" customFormat="1">
      <c r="A90" s="63">
        <v>710</v>
      </c>
      <c r="B90" s="96">
        <v>5200</v>
      </c>
      <c r="C90" s="757" t="s">
        <v>632</v>
      </c>
      <c r="D90" s="758"/>
      <c r="E90" s="172" t="e">
        <f>#REF!</f>
        <v>#REF!</v>
      </c>
      <c r="F90" s="172" t="e">
        <f>#REF!</f>
        <v>#REF!</v>
      </c>
      <c r="G90" s="58" t="e">
        <f>#REF!</f>
        <v>#REF!</v>
      </c>
      <c r="H90" s="58" t="e">
        <f>#REF!</f>
        <v>#REF!</v>
      </c>
      <c r="I90" s="58" t="e">
        <f>#REF!</f>
        <v>#REF!</v>
      </c>
      <c r="J90" s="58" t="e">
        <f>#REF!</f>
        <v>#REF!</v>
      </c>
      <c r="K90" s="163" t="e">
        <f t="shared" si="1"/>
        <v>#REF!</v>
      </c>
      <c r="L90" s="91"/>
      <c r="M90" s="192"/>
      <c r="N90" s="91"/>
      <c r="O90" s="92"/>
    </row>
    <row r="91" spans="1:15" s="97" customFormat="1">
      <c r="A91" s="63">
        <v>750</v>
      </c>
      <c r="B91" s="96">
        <v>5300</v>
      </c>
      <c r="C91" s="757" t="s">
        <v>191</v>
      </c>
      <c r="D91" s="758"/>
      <c r="E91" s="172" t="e">
        <f>#REF!</f>
        <v>#REF!</v>
      </c>
      <c r="F91" s="172" t="e">
        <f>#REF!</f>
        <v>#REF!</v>
      </c>
      <c r="G91" s="58" t="e">
        <f>#REF!</f>
        <v>#REF!</v>
      </c>
      <c r="H91" s="58" t="e">
        <f>#REF!</f>
        <v>#REF!</v>
      </c>
      <c r="I91" s="58" t="e">
        <f>#REF!</f>
        <v>#REF!</v>
      </c>
      <c r="J91" s="58" t="e">
        <f>#REF!</f>
        <v>#REF!</v>
      </c>
      <c r="K91" s="163" t="e">
        <f t="shared" si="1"/>
        <v>#REF!</v>
      </c>
      <c r="L91" s="91"/>
      <c r="M91" s="192"/>
      <c r="N91" s="91"/>
      <c r="O91" s="92"/>
    </row>
    <row r="92" spans="1:15" s="97" customFormat="1">
      <c r="A92" s="63">
        <v>765</v>
      </c>
      <c r="B92" s="96">
        <v>5400</v>
      </c>
      <c r="C92" s="757" t="s">
        <v>643</v>
      </c>
      <c r="D92" s="758"/>
      <c r="E92" s="172" t="e">
        <f>#REF!</f>
        <v>#REF!</v>
      </c>
      <c r="F92" s="172" t="e">
        <f>#REF!</f>
        <v>#REF!</v>
      </c>
      <c r="G92" s="58" t="e">
        <f>#REF!</f>
        <v>#REF!</v>
      </c>
      <c r="H92" s="58" t="e">
        <f>#REF!</f>
        <v>#REF!</v>
      </c>
      <c r="I92" s="58" t="e">
        <f>#REF!</f>
        <v>#REF!</v>
      </c>
      <c r="J92" s="58" t="e">
        <f>#REF!</f>
        <v>#REF!</v>
      </c>
      <c r="K92" s="163" t="e">
        <f t="shared" si="1"/>
        <v>#REF!</v>
      </c>
      <c r="L92" s="91"/>
      <c r="M92" s="192"/>
      <c r="N92" s="91"/>
      <c r="O92" s="92"/>
    </row>
    <row r="93" spans="1:15" s="56" customFormat="1">
      <c r="A93" s="63">
        <v>775</v>
      </c>
      <c r="B93" s="57">
        <v>5500</v>
      </c>
      <c r="C93" s="693" t="s">
        <v>644</v>
      </c>
      <c r="D93" s="694"/>
      <c r="E93" s="172" t="e">
        <f>#REF!</f>
        <v>#REF!</v>
      </c>
      <c r="F93" s="172" t="e">
        <f>#REF!</f>
        <v>#REF!</v>
      </c>
      <c r="G93" s="58" t="e">
        <f>#REF!</f>
        <v>#REF!</v>
      </c>
      <c r="H93" s="58" t="e">
        <f>#REF!</f>
        <v>#REF!</v>
      </c>
      <c r="I93" s="58" t="e">
        <f>#REF!</f>
        <v>#REF!</v>
      </c>
      <c r="J93" s="58" t="e">
        <f>#REF!</f>
        <v>#REF!</v>
      </c>
      <c r="K93" s="163" t="e">
        <f t="shared" si="1"/>
        <v>#REF!</v>
      </c>
      <c r="L93" s="91"/>
      <c r="M93" s="192"/>
      <c r="N93" s="91"/>
      <c r="O93" s="92"/>
    </row>
    <row r="94" spans="1:15" s="97" customFormat="1" ht="36.75" customHeight="1">
      <c r="A94" s="63">
        <v>805</v>
      </c>
      <c r="B94" s="96">
        <v>5700</v>
      </c>
      <c r="C94" s="759" t="s">
        <v>649</v>
      </c>
      <c r="D94" s="760"/>
      <c r="E94" s="172" t="e">
        <f>#REF!</f>
        <v>#REF!</v>
      </c>
      <c r="F94" s="172" t="e">
        <f>#REF!</f>
        <v>#REF!</v>
      </c>
      <c r="G94" s="58" t="e">
        <f>#REF!</f>
        <v>#REF!</v>
      </c>
      <c r="H94" s="58" t="e">
        <f>#REF!</f>
        <v>#REF!</v>
      </c>
      <c r="I94" s="58" t="e">
        <f>#REF!</f>
        <v>#REF!</v>
      </c>
      <c r="J94" s="58" t="e">
        <f>#REF!</f>
        <v>#REF!</v>
      </c>
      <c r="K94" s="163" t="e">
        <f t="shared" si="1"/>
        <v>#REF!</v>
      </c>
      <c r="L94" s="91"/>
      <c r="M94" s="192"/>
      <c r="N94" s="91"/>
      <c r="O94" s="92"/>
    </row>
    <row r="95" spans="1:15" s="56" customFormat="1" ht="21.75" thickBot="1">
      <c r="A95" s="63">
        <v>820</v>
      </c>
      <c r="B95" s="98" t="s">
        <v>708</v>
      </c>
      <c r="C95" s="761" t="s">
        <v>653</v>
      </c>
      <c r="D95" s="762"/>
      <c r="E95" s="176" t="e">
        <f>#REF!</f>
        <v>#REF!</v>
      </c>
      <c r="F95" s="176" t="e">
        <f>#REF!</f>
        <v>#REF!</v>
      </c>
      <c r="G95" s="99" t="e">
        <f>#REF!</f>
        <v>#REF!</v>
      </c>
      <c r="H95" s="99" t="e">
        <f>#REF!</f>
        <v>#REF!</v>
      </c>
      <c r="I95" s="99" t="e">
        <f>#REF!</f>
        <v>#REF!</v>
      </c>
      <c r="J95" s="99" t="e">
        <f>#REF!</f>
        <v>#REF!</v>
      </c>
      <c r="K95" s="163" t="e">
        <f t="shared" si="1"/>
        <v>#REF!</v>
      </c>
      <c r="L95" s="100"/>
      <c r="M95" s="193"/>
      <c r="N95" s="101"/>
      <c r="O95" s="102"/>
    </row>
    <row r="96" spans="1:15" ht="21.75" thickBot="1">
      <c r="A96" s="103">
        <v>825</v>
      </c>
      <c r="B96" s="104"/>
      <c r="C96" s="763" t="s">
        <v>654</v>
      </c>
      <c r="D96" s="763"/>
      <c r="E96" s="73" t="e">
        <f>#REF!</f>
        <v>#REF!</v>
      </c>
      <c r="F96" s="73" t="e">
        <f>#REF!</f>
        <v>#REF!</v>
      </c>
      <c r="G96" s="73" t="e">
        <f>#REF!</f>
        <v>#REF!</v>
      </c>
      <c r="H96" s="73" t="e">
        <f>#REF!</f>
        <v>#REF!</v>
      </c>
      <c r="I96" s="73" t="e">
        <f>#REF!</f>
        <v>#REF!</v>
      </c>
      <c r="J96" s="73" t="e">
        <f>#REF!</f>
        <v>#REF!</v>
      </c>
      <c r="K96" s="167">
        <v>1</v>
      </c>
      <c r="L96" s="105">
        <f>SUM(L66:L95)</f>
        <v>0</v>
      </c>
      <c r="M96" s="194">
        <f>SUM(M66:M95)</f>
        <v>0</v>
      </c>
      <c r="N96" s="105">
        <f>SUM(N66:N95)</f>
        <v>0</v>
      </c>
      <c r="O96" s="105">
        <f>SUM(O66:O95)</f>
        <v>0</v>
      </c>
    </row>
    <row r="97" spans="1:11" ht="13.5" customHeight="1">
      <c r="A97" s="103"/>
      <c r="B97" s="75"/>
      <c r="C97" s="106"/>
      <c r="D97" s="81"/>
      <c r="K97" s="167">
        <v>1</v>
      </c>
    </row>
    <row r="98" spans="1:11" ht="19.5" customHeight="1">
      <c r="A98" s="70"/>
      <c r="C98" s="36"/>
      <c r="D98" s="37"/>
      <c r="E98" s="79"/>
      <c r="F98" s="79"/>
      <c r="K98" s="167">
        <v>1</v>
      </c>
    </row>
    <row r="99" spans="1:11" ht="40.5" customHeight="1">
      <c r="A99" s="70"/>
      <c r="B99" s="729" t="e">
        <f>$B$7</f>
        <v>#REF!</v>
      </c>
      <c r="C99" s="730"/>
      <c r="D99" s="730"/>
      <c r="E99" s="79"/>
      <c r="F99" s="79"/>
      <c r="K99" s="167">
        <v>1</v>
      </c>
    </row>
    <row r="100" spans="1:11">
      <c r="A100" s="70"/>
      <c r="C100" s="36"/>
      <c r="D100" s="37"/>
      <c r="E100" s="80" t="s">
        <v>504</v>
      </c>
      <c r="F100" s="80" t="s">
        <v>467</v>
      </c>
      <c r="K100" s="167">
        <v>1</v>
      </c>
    </row>
    <row r="101" spans="1:11" ht="38.25" customHeight="1" thickBot="1">
      <c r="A101" s="70"/>
      <c r="B101" s="691" t="e">
        <f>$B$9</f>
        <v>#REF!</v>
      </c>
      <c r="C101" s="692"/>
      <c r="D101" s="692"/>
      <c r="E101" s="82" t="e">
        <f>$E$9</f>
        <v>#REF!</v>
      </c>
      <c r="F101" s="83" t="e">
        <f>$F$9</f>
        <v>#REF!</v>
      </c>
      <c r="K101" s="167">
        <v>1</v>
      </c>
    </row>
    <row r="102" spans="1:11" ht="21.75" thickBot="1">
      <c r="A102" s="70"/>
      <c r="B102" s="41" t="e">
        <f>$B$10</f>
        <v>#REF!</v>
      </c>
      <c r="E102" s="79"/>
      <c r="F102" s="84" t="e">
        <f>$F$10</f>
        <v>#REF!</v>
      </c>
      <c r="K102" s="167">
        <v>1</v>
      </c>
    </row>
    <row r="103" spans="1:11" ht="21.75" thickBot="1">
      <c r="A103" s="70"/>
      <c r="B103" s="41"/>
      <c r="E103" s="85"/>
      <c r="F103" s="79"/>
      <c r="K103" s="167">
        <v>1</v>
      </c>
    </row>
    <row r="104" spans="1:11" ht="39.75" customHeight="1" thickTop="1" thickBot="1">
      <c r="A104" s="70"/>
      <c r="B104" s="691" t="e">
        <f>$B$12</f>
        <v>#REF!</v>
      </c>
      <c r="C104" s="692"/>
      <c r="D104" s="692"/>
      <c r="E104" s="79" t="s">
        <v>505</v>
      </c>
      <c r="F104" s="86" t="e">
        <f>$F$12</f>
        <v>#REF!</v>
      </c>
      <c r="K104" s="167">
        <v>1</v>
      </c>
    </row>
    <row r="105" spans="1:11" ht="21.75" thickTop="1">
      <c r="A105" s="70"/>
      <c r="B105" s="41" t="e">
        <f>$B$13</f>
        <v>#REF!</v>
      </c>
      <c r="E105" s="85" t="s">
        <v>506</v>
      </c>
      <c r="F105" s="79"/>
      <c r="K105" s="167">
        <v>1</v>
      </c>
    </row>
    <row r="106" spans="1:11" ht="15" customHeight="1">
      <c r="A106" s="70"/>
      <c r="B106" s="41"/>
      <c r="E106" s="79"/>
      <c r="F106" s="79"/>
      <c r="K106" s="167">
        <v>1</v>
      </c>
    </row>
    <row r="107" spans="1:11" ht="21.75" thickBot="1">
      <c r="A107" s="70"/>
      <c r="C107" s="36"/>
      <c r="D107" s="37"/>
      <c r="F107" s="41"/>
      <c r="J107" s="41" t="s">
        <v>507</v>
      </c>
      <c r="K107" s="167">
        <v>1</v>
      </c>
    </row>
    <row r="108" spans="1:11" ht="21.75" thickBot="1">
      <c r="A108" s="70"/>
      <c r="B108" s="138"/>
      <c r="C108" s="743" t="s">
        <v>908</v>
      </c>
      <c r="D108" s="753"/>
      <c r="E108" s="48" t="s">
        <v>509</v>
      </c>
      <c r="F108" s="206" t="s">
        <v>510</v>
      </c>
      <c r="G108" s="190"/>
      <c r="H108" s="190"/>
      <c r="I108" s="190"/>
      <c r="J108" s="52"/>
      <c r="K108" s="167">
        <v>1</v>
      </c>
    </row>
    <row r="109" spans="1:11" ht="45.75" customHeight="1" thickBot="1">
      <c r="A109" s="70"/>
      <c r="B109" s="107" t="s">
        <v>474</v>
      </c>
      <c r="C109" s="754" t="s">
        <v>707</v>
      </c>
      <c r="D109" s="755"/>
      <c r="E109" s="50">
        <v>2017</v>
      </c>
      <c r="F109" s="161" t="s">
        <v>688</v>
      </c>
      <c r="G109" s="161" t="s">
        <v>738</v>
      </c>
      <c r="H109" s="161" t="s">
        <v>739</v>
      </c>
      <c r="I109" s="207" t="s">
        <v>925</v>
      </c>
      <c r="J109" s="208" t="s">
        <v>926</v>
      </c>
      <c r="K109" s="167">
        <v>1</v>
      </c>
    </row>
    <row r="110" spans="1:11" ht="21.75" thickBot="1">
      <c r="A110" s="70">
        <v>1</v>
      </c>
      <c r="B110" s="11"/>
      <c r="C110" s="740" t="s">
        <v>251</v>
      </c>
      <c r="D110" s="741"/>
      <c r="E110" s="10" t="s">
        <v>263</v>
      </c>
      <c r="F110" s="10" t="s">
        <v>264</v>
      </c>
      <c r="G110" s="10" t="s">
        <v>702</v>
      </c>
      <c r="H110" s="197" t="s">
        <v>703</v>
      </c>
      <c r="I110" s="10" t="s">
        <v>686</v>
      </c>
      <c r="J110" s="197" t="s">
        <v>927</v>
      </c>
      <c r="K110" s="167">
        <v>1</v>
      </c>
    </row>
    <row r="111" spans="1:11" ht="21.75" thickBot="1">
      <c r="A111" s="70">
        <v>2</v>
      </c>
      <c r="B111" s="14"/>
      <c r="C111" s="756" t="s">
        <v>463</v>
      </c>
      <c r="D111" s="741"/>
      <c r="E111" s="12"/>
      <c r="F111" s="29"/>
      <c r="G111" s="29"/>
      <c r="H111" s="13"/>
      <c r="I111" s="29"/>
      <c r="J111" s="13"/>
      <c r="K111" s="167">
        <v>1</v>
      </c>
    </row>
    <row r="112" spans="1:11" s="56" customFormat="1" ht="32.25" customHeight="1">
      <c r="A112" s="93">
        <v>5</v>
      </c>
      <c r="B112" s="54">
        <v>3000</v>
      </c>
      <c r="C112" s="736" t="s">
        <v>909</v>
      </c>
      <c r="D112" s="737"/>
      <c r="E112" s="177" t="e">
        <f>#REF!</f>
        <v>#REF!</v>
      </c>
      <c r="F112" s="178" t="e">
        <f>#REF!</f>
        <v>#REF!</v>
      </c>
      <c r="G112" s="108" t="e">
        <f>#REF!</f>
        <v>#REF!</v>
      </c>
      <c r="H112" s="108" t="e">
        <f>#REF!</f>
        <v>#REF!</v>
      </c>
      <c r="I112" s="108" t="e">
        <f>#REF!</f>
        <v>#REF!</v>
      </c>
      <c r="J112" s="108" t="e">
        <f>#REF!</f>
        <v>#REF!</v>
      </c>
      <c r="K112" s="164" t="e">
        <f t="shared" ref="K112:K123" si="2">(IF(E112&lt;&gt;0,$K$2,IF(F112&lt;&gt;0,$K$2,"")))</f>
        <v>#REF!</v>
      </c>
    </row>
    <row r="113" spans="1:20" s="56" customFormat="1">
      <c r="A113" s="93">
        <v>70</v>
      </c>
      <c r="B113" s="57">
        <v>3100</v>
      </c>
      <c r="C113" s="699" t="s">
        <v>464</v>
      </c>
      <c r="D113" s="700"/>
      <c r="E113" s="179" t="e">
        <f>#REF!</f>
        <v>#REF!</v>
      </c>
      <c r="F113" s="180" t="e">
        <f>#REF!</f>
        <v>#REF!</v>
      </c>
      <c r="G113" s="109" t="e">
        <f>#REF!</f>
        <v>#REF!</v>
      </c>
      <c r="H113" s="109" t="e">
        <f>#REF!</f>
        <v>#REF!</v>
      </c>
      <c r="I113" s="109" t="e">
        <f>#REF!</f>
        <v>#REF!</v>
      </c>
      <c r="J113" s="109" t="e">
        <f>#REF!</f>
        <v>#REF!</v>
      </c>
      <c r="K113" s="164" t="e">
        <f t="shared" si="2"/>
        <v>#REF!</v>
      </c>
    </row>
    <row r="114" spans="1:20" s="56" customFormat="1" ht="32.25" customHeight="1" thickBot="1">
      <c r="A114" s="63">
        <v>115</v>
      </c>
      <c r="B114" s="110">
        <v>3200</v>
      </c>
      <c r="C114" s="745" t="s">
        <v>758</v>
      </c>
      <c r="D114" s="690"/>
      <c r="E114" s="181" t="e">
        <f>#REF!</f>
        <v>#REF!</v>
      </c>
      <c r="F114" s="182" t="e">
        <f>#REF!</f>
        <v>#REF!</v>
      </c>
      <c r="G114" s="111" t="e">
        <f>#REF!</f>
        <v>#REF!</v>
      </c>
      <c r="H114" s="111" t="e">
        <f>#REF!</f>
        <v>#REF!</v>
      </c>
      <c r="I114" s="111" t="e">
        <f>#REF!</f>
        <v>#REF!</v>
      </c>
      <c r="J114" s="111" t="e">
        <f>#REF!</f>
        <v>#REF!</v>
      </c>
      <c r="K114" s="164" t="e">
        <f t="shared" si="2"/>
        <v>#REF!</v>
      </c>
    </row>
    <row r="115" spans="1:20" s="56" customFormat="1" ht="32.25" customHeight="1">
      <c r="A115" s="93">
        <v>145</v>
      </c>
      <c r="B115" s="57">
        <v>6000</v>
      </c>
      <c r="C115" s="752" t="s">
        <v>635</v>
      </c>
      <c r="D115" s="732"/>
      <c r="E115" s="177" t="e">
        <f>#REF!</f>
        <v>#REF!</v>
      </c>
      <c r="F115" s="178" t="e">
        <f>#REF!</f>
        <v>#REF!</v>
      </c>
      <c r="G115" s="108" t="e">
        <f>#REF!</f>
        <v>#REF!</v>
      </c>
      <c r="H115" s="108" t="e">
        <f>#REF!</f>
        <v>#REF!</v>
      </c>
      <c r="I115" s="108" t="e">
        <f>#REF!</f>
        <v>#REF!</v>
      </c>
      <c r="J115" s="108" t="e">
        <f>#REF!</f>
        <v>#REF!</v>
      </c>
      <c r="K115" s="164" t="e">
        <f t="shared" si="2"/>
        <v>#REF!</v>
      </c>
    </row>
    <row r="116" spans="1:20" s="56" customFormat="1">
      <c r="A116" s="93">
        <v>160</v>
      </c>
      <c r="B116" s="57">
        <v>6100</v>
      </c>
      <c r="C116" s="695" t="s">
        <v>636</v>
      </c>
      <c r="D116" s="696"/>
      <c r="E116" s="179" t="e">
        <f>#REF!</f>
        <v>#REF!</v>
      </c>
      <c r="F116" s="180" t="e">
        <f>#REF!</f>
        <v>#REF!</v>
      </c>
      <c r="G116" s="109" t="e">
        <f>#REF!</f>
        <v>#REF!</v>
      </c>
      <c r="H116" s="109" t="e">
        <f>#REF!</f>
        <v>#REF!</v>
      </c>
      <c r="I116" s="109" t="e">
        <f>#REF!</f>
        <v>#REF!</v>
      </c>
      <c r="J116" s="109" t="e">
        <f>#REF!</f>
        <v>#REF!</v>
      </c>
      <c r="K116" s="164" t="e">
        <f t="shared" si="2"/>
        <v>#REF!</v>
      </c>
    </row>
    <row r="117" spans="1:20" s="56" customFormat="1" ht="32.25" customHeight="1">
      <c r="A117" s="63">
        <v>185</v>
      </c>
      <c r="B117" s="57">
        <v>6200</v>
      </c>
      <c r="C117" s="728" t="s">
        <v>637</v>
      </c>
      <c r="D117" s="733"/>
      <c r="E117" s="179" t="e">
        <f>#REF!</f>
        <v>#REF!</v>
      </c>
      <c r="F117" s="184" t="e">
        <f>#REF!</f>
        <v>#REF!</v>
      </c>
      <c r="G117" s="115" t="e">
        <f>#REF!</f>
        <v>#REF!</v>
      </c>
      <c r="H117" s="115" t="e">
        <f>#REF!</f>
        <v>#REF!</v>
      </c>
      <c r="I117" s="115" t="e">
        <f>#REF!</f>
        <v>#REF!</v>
      </c>
      <c r="J117" s="115" t="e">
        <f>#REF!</f>
        <v>#REF!</v>
      </c>
      <c r="K117" s="164" t="e">
        <f t="shared" si="2"/>
        <v>#REF!</v>
      </c>
    </row>
    <row r="118" spans="1:20" s="56" customFormat="1" ht="21.75" customHeight="1">
      <c r="A118" s="63">
        <v>200</v>
      </c>
      <c r="B118" s="57">
        <v>6300</v>
      </c>
      <c r="C118" s="725" t="s">
        <v>638</v>
      </c>
      <c r="D118" s="702"/>
      <c r="E118" s="179" t="e">
        <f>#REF!</f>
        <v>#REF!</v>
      </c>
      <c r="F118" s="184" t="e">
        <f>#REF!</f>
        <v>#REF!</v>
      </c>
      <c r="G118" s="115" t="e">
        <f>#REF!</f>
        <v>#REF!</v>
      </c>
      <c r="H118" s="115" t="e">
        <f>#REF!</f>
        <v>#REF!</v>
      </c>
      <c r="I118" s="115" t="e">
        <f>#REF!</f>
        <v>#REF!</v>
      </c>
      <c r="J118" s="115" t="e">
        <f>#REF!</f>
        <v>#REF!</v>
      </c>
      <c r="K118" s="164" t="e">
        <f t="shared" si="2"/>
        <v>#REF!</v>
      </c>
    </row>
    <row r="119" spans="1:20" s="116" customFormat="1" ht="34.5" customHeight="1">
      <c r="A119" s="64">
        <v>210</v>
      </c>
      <c r="B119" s="57">
        <v>6400</v>
      </c>
      <c r="C119" s="748" t="s">
        <v>639</v>
      </c>
      <c r="D119" s="749"/>
      <c r="E119" s="179" t="e">
        <f>#REF!</f>
        <v>#REF!</v>
      </c>
      <c r="F119" s="184" t="e">
        <f>#REF!</f>
        <v>#REF!</v>
      </c>
      <c r="G119" s="115" t="e">
        <f>#REF!</f>
        <v>#REF!</v>
      </c>
      <c r="H119" s="115" t="e">
        <f>#REF!</f>
        <v>#REF!</v>
      </c>
      <c r="I119" s="115" t="e">
        <f>#REF!</f>
        <v>#REF!</v>
      </c>
      <c r="J119" s="115" t="e">
        <f>#REF!</f>
        <v>#REF!</v>
      </c>
      <c r="K119" s="164" t="e">
        <f t="shared" si="2"/>
        <v>#REF!</v>
      </c>
      <c r="L119" s="67"/>
      <c r="M119" s="67"/>
      <c r="N119" s="67"/>
      <c r="O119" s="67"/>
      <c r="P119" s="67"/>
      <c r="Q119" s="67"/>
      <c r="R119" s="67"/>
      <c r="S119" s="67"/>
      <c r="T119" s="67"/>
    </row>
    <row r="120" spans="1:20" s="116" customFormat="1">
      <c r="A120" s="117">
        <v>213</v>
      </c>
      <c r="B120" s="57">
        <v>6500</v>
      </c>
      <c r="C120" s="118" t="s">
        <v>709</v>
      </c>
      <c r="D120" s="183"/>
      <c r="E120" s="185" t="e">
        <f>#REF!</f>
        <v>#REF!</v>
      </c>
      <c r="F120" s="185" t="e">
        <f>#REF!</f>
        <v>#REF!</v>
      </c>
      <c r="G120" s="119" t="e">
        <f>#REF!</f>
        <v>#REF!</v>
      </c>
      <c r="H120" s="119" t="e">
        <f>#REF!</f>
        <v>#REF!</v>
      </c>
      <c r="I120" s="119" t="e">
        <f>#REF!</f>
        <v>#REF!</v>
      </c>
      <c r="J120" s="119" t="e">
        <f>#REF!</f>
        <v>#REF!</v>
      </c>
      <c r="K120" s="164" t="e">
        <f t="shared" si="2"/>
        <v>#REF!</v>
      </c>
      <c r="L120" s="67"/>
      <c r="M120" s="67"/>
      <c r="N120" s="67"/>
      <c r="O120" s="67"/>
      <c r="P120" s="67"/>
      <c r="Q120" s="67"/>
      <c r="R120" s="67"/>
      <c r="S120" s="67"/>
      <c r="T120" s="67"/>
    </row>
    <row r="121" spans="1:20" s="56" customFormat="1" ht="21.75" customHeight="1">
      <c r="A121" s="63">
        <v>215</v>
      </c>
      <c r="B121" s="57">
        <v>6600</v>
      </c>
      <c r="C121" s="725" t="s">
        <v>254</v>
      </c>
      <c r="D121" s="702"/>
      <c r="E121" s="179" t="e">
        <f>#REF!</f>
        <v>#REF!</v>
      </c>
      <c r="F121" s="180" t="e">
        <f>#REF!</f>
        <v>#REF!</v>
      </c>
      <c r="G121" s="109" t="e">
        <f>#REF!</f>
        <v>#REF!</v>
      </c>
      <c r="H121" s="109" t="e">
        <f>#REF!</f>
        <v>#REF!</v>
      </c>
      <c r="I121" s="109" t="e">
        <f>#REF!</f>
        <v>#REF!</v>
      </c>
      <c r="J121" s="109" t="e">
        <f>#REF!</f>
        <v>#REF!</v>
      </c>
      <c r="K121" s="164" t="e">
        <f t="shared" si="2"/>
        <v>#REF!</v>
      </c>
    </row>
    <row r="122" spans="1:20" s="56" customFormat="1" ht="21.75" customHeight="1">
      <c r="A122" s="63">
        <v>215</v>
      </c>
      <c r="B122" s="57">
        <v>6700</v>
      </c>
      <c r="C122" s="725" t="s">
        <v>687</v>
      </c>
      <c r="D122" s="702"/>
      <c r="E122" s="179" t="e">
        <f>#REF!</f>
        <v>#REF!</v>
      </c>
      <c r="F122" s="180" t="e">
        <f>#REF!</f>
        <v>#REF!</v>
      </c>
      <c r="G122" s="109" t="e">
        <f>#REF!</f>
        <v>#REF!</v>
      </c>
      <c r="H122" s="109" t="e">
        <f>#REF!</f>
        <v>#REF!</v>
      </c>
      <c r="I122" s="109" t="e">
        <f>#REF!</f>
        <v>#REF!</v>
      </c>
      <c r="J122" s="109" t="e">
        <f>#REF!</f>
        <v>#REF!</v>
      </c>
      <c r="K122" s="164" t="e">
        <f t="shared" si="2"/>
        <v>#REF!</v>
      </c>
    </row>
    <row r="123" spans="1:20" s="56" customFormat="1" ht="22.5" customHeight="1" thickBot="1">
      <c r="A123" s="63">
        <v>230</v>
      </c>
      <c r="B123" s="57">
        <v>6900</v>
      </c>
      <c r="C123" s="750" t="s">
        <v>640</v>
      </c>
      <c r="D123" s="751"/>
      <c r="E123" s="181" t="e">
        <f>#REF!</f>
        <v>#REF!</v>
      </c>
      <c r="F123" s="182" t="e">
        <f>#REF!</f>
        <v>#REF!</v>
      </c>
      <c r="G123" s="111" t="e">
        <f>#REF!</f>
        <v>#REF!</v>
      </c>
      <c r="H123" s="111" t="e">
        <f>#REF!</f>
        <v>#REF!</v>
      </c>
      <c r="I123" s="111" t="e">
        <f>#REF!</f>
        <v>#REF!</v>
      </c>
      <c r="J123" s="111" t="e">
        <f>#REF!</f>
        <v>#REF!</v>
      </c>
      <c r="K123" s="164" t="e">
        <f t="shared" si="2"/>
        <v>#REF!</v>
      </c>
    </row>
    <row r="124" spans="1:20" ht="21.75" thickBot="1">
      <c r="A124" s="70">
        <v>260</v>
      </c>
      <c r="B124" s="71"/>
      <c r="C124" s="738" t="s">
        <v>252</v>
      </c>
      <c r="D124" s="739"/>
      <c r="E124" s="73" t="e">
        <f>#REF!</f>
        <v>#REF!</v>
      </c>
      <c r="F124" s="73" t="e">
        <f>#REF!</f>
        <v>#REF!</v>
      </c>
      <c r="G124" s="73" t="e">
        <f>#REF!</f>
        <v>#REF!</v>
      </c>
      <c r="H124" s="73" t="e">
        <f>#REF!</f>
        <v>#REF!</v>
      </c>
      <c r="I124" s="73" t="e">
        <f>#REF!</f>
        <v>#REF!</v>
      </c>
      <c r="J124" s="73" t="e">
        <f>#REF!</f>
        <v>#REF!</v>
      </c>
      <c r="K124" s="167">
        <v>1</v>
      </c>
    </row>
    <row r="125" spans="1:20" ht="21.75" thickBot="1">
      <c r="A125" s="70">
        <v>261</v>
      </c>
      <c r="B125" s="112"/>
      <c r="C125" s="740" t="s">
        <v>253</v>
      </c>
      <c r="D125" s="741"/>
      <c r="E125" s="113"/>
      <c r="F125" s="170"/>
      <c r="G125" s="170"/>
      <c r="H125" s="170"/>
      <c r="I125" s="170"/>
      <c r="J125" s="114"/>
      <c r="K125" s="167">
        <v>1</v>
      </c>
    </row>
    <row r="126" spans="1:20" ht="39" customHeight="1" thickBot="1">
      <c r="A126" s="70">
        <v>262</v>
      </c>
      <c r="B126" s="112" t="s">
        <v>474</v>
      </c>
      <c r="C126" s="734" t="s">
        <v>899</v>
      </c>
      <c r="D126" s="735"/>
      <c r="E126" s="170"/>
      <c r="F126" s="170"/>
      <c r="G126" s="170"/>
      <c r="H126" s="170"/>
      <c r="I126" s="170"/>
      <c r="J126" s="114"/>
      <c r="K126" s="167">
        <v>1</v>
      </c>
    </row>
    <row r="127" spans="1:20" s="56" customFormat="1" ht="24" customHeight="1">
      <c r="A127" s="93">
        <v>265</v>
      </c>
      <c r="B127" s="57">
        <v>7400</v>
      </c>
      <c r="C127" s="736" t="s">
        <v>900</v>
      </c>
      <c r="D127" s="737"/>
      <c r="E127" s="177" t="e">
        <f>#REF!</f>
        <v>#REF!</v>
      </c>
      <c r="F127" s="177" t="e">
        <f>#REF!</f>
        <v>#REF!</v>
      </c>
      <c r="G127" s="120" t="e">
        <f>#REF!</f>
        <v>#REF!</v>
      </c>
      <c r="H127" s="120" t="e">
        <f>#REF!</f>
        <v>#REF!</v>
      </c>
      <c r="I127" s="120" t="e">
        <f>#REF!</f>
        <v>#REF!</v>
      </c>
      <c r="J127" s="120" t="e">
        <f>#REF!</f>
        <v>#REF!</v>
      </c>
      <c r="K127" s="164" t="e">
        <f>(IF(E127&lt;&gt;0,$K$2,IF(F127&lt;&gt;0,$K$2,"")))</f>
        <v>#REF!</v>
      </c>
    </row>
    <row r="128" spans="1:20" s="56" customFormat="1">
      <c r="A128" s="93">
        <v>275</v>
      </c>
      <c r="B128" s="57">
        <v>7500</v>
      </c>
      <c r="C128" s="699" t="s">
        <v>710</v>
      </c>
      <c r="D128" s="700"/>
      <c r="E128" s="179" t="e">
        <f>#REF!</f>
        <v>#REF!</v>
      </c>
      <c r="F128" s="179" t="e">
        <f>#REF!</f>
        <v>#REF!</v>
      </c>
      <c r="G128" s="121" t="e">
        <f>#REF!</f>
        <v>#REF!</v>
      </c>
      <c r="H128" s="121" t="e">
        <f>#REF!</f>
        <v>#REF!</v>
      </c>
      <c r="I128" s="121" t="e">
        <f>#REF!</f>
        <v>#REF!</v>
      </c>
      <c r="J128" s="121" t="e">
        <f>#REF!</f>
        <v>#REF!</v>
      </c>
      <c r="K128" s="164" t="e">
        <f>(IF(E128&lt;&gt;0,$K$2,IF(F128&lt;&gt;0,$K$2,"")))</f>
        <v>#REF!</v>
      </c>
    </row>
    <row r="129" spans="1:11" s="56" customFormat="1" ht="30" customHeight="1">
      <c r="A129" s="63">
        <v>285</v>
      </c>
      <c r="B129" s="57">
        <v>7600</v>
      </c>
      <c r="C129" s="697" t="s">
        <v>641</v>
      </c>
      <c r="D129" s="742"/>
      <c r="E129" s="179" t="e">
        <f>#REF!</f>
        <v>#REF!</v>
      </c>
      <c r="F129" s="179" t="e">
        <f>#REF!</f>
        <v>#REF!</v>
      </c>
      <c r="G129" s="121" t="e">
        <f>#REF!</f>
        <v>#REF!</v>
      </c>
      <c r="H129" s="121" t="e">
        <f>#REF!</f>
        <v>#REF!</v>
      </c>
      <c r="I129" s="121" t="e">
        <f>#REF!</f>
        <v>#REF!</v>
      </c>
      <c r="J129" s="121" t="e">
        <f>#REF!</f>
        <v>#REF!</v>
      </c>
      <c r="K129" s="164" t="e">
        <f>(IF(E129&lt;&gt;0,$K$2,IF(F129&lt;&gt;0,$K$2,"")))</f>
        <v>#REF!</v>
      </c>
    </row>
    <row r="130" spans="1:11" s="56" customFormat="1" ht="24" customHeight="1">
      <c r="A130" s="63">
        <v>295</v>
      </c>
      <c r="B130" s="57">
        <v>7700</v>
      </c>
      <c r="C130" s="697" t="s">
        <v>642</v>
      </c>
      <c r="D130" s="698"/>
      <c r="E130" s="179" t="e">
        <f>#REF!</f>
        <v>#REF!</v>
      </c>
      <c r="F130" s="179" t="e">
        <f>#REF!</f>
        <v>#REF!</v>
      </c>
      <c r="G130" s="121" t="e">
        <f>#REF!</f>
        <v>#REF!</v>
      </c>
      <c r="H130" s="121" t="e">
        <f>#REF!</f>
        <v>#REF!</v>
      </c>
      <c r="I130" s="121" t="e">
        <f>#REF!</f>
        <v>#REF!</v>
      </c>
      <c r="J130" s="121" t="e">
        <f>#REF!</f>
        <v>#REF!</v>
      </c>
      <c r="K130" s="164" t="e">
        <f>(IF(E130&lt;&gt;0,$K$2,IF(F130&lt;&gt;0,$K$2,"")))</f>
        <v>#REF!</v>
      </c>
    </row>
    <row r="131" spans="1:11" s="97" customFormat="1" ht="39.75" customHeight="1" thickBot="1">
      <c r="A131" s="63">
        <v>305</v>
      </c>
      <c r="B131" s="96">
        <v>7800</v>
      </c>
      <c r="C131" s="746" t="s">
        <v>0</v>
      </c>
      <c r="D131" s="747"/>
      <c r="E131" s="179" t="e">
        <f>#REF!</f>
        <v>#REF!</v>
      </c>
      <c r="F131" s="179" t="e">
        <f>#REF!</f>
        <v>#REF!</v>
      </c>
      <c r="G131" s="121" t="e">
        <f>#REF!</f>
        <v>#REF!</v>
      </c>
      <c r="H131" s="121" t="e">
        <f>#REF!</f>
        <v>#REF!</v>
      </c>
      <c r="I131" s="121" t="e">
        <f>#REF!</f>
        <v>#REF!</v>
      </c>
      <c r="J131" s="121" t="e">
        <f>#REF!</f>
        <v>#REF!</v>
      </c>
      <c r="K131" s="164" t="e">
        <f>(IF(E131&lt;&gt;0,$K$2,IF(F131&lt;&gt;0,$K$2,"")))</f>
        <v>#REF!</v>
      </c>
    </row>
    <row r="132" spans="1:11" ht="21.75" thickBot="1">
      <c r="A132" s="103">
        <v>315</v>
      </c>
      <c r="B132" s="71"/>
      <c r="C132" s="738" t="s">
        <v>898</v>
      </c>
      <c r="D132" s="739"/>
      <c r="E132" s="73" t="e">
        <f>#REF!</f>
        <v>#REF!</v>
      </c>
      <c r="F132" s="73" t="e">
        <f>#REF!</f>
        <v>#REF!</v>
      </c>
      <c r="G132" s="73" t="e">
        <f>#REF!</f>
        <v>#REF!</v>
      </c>
      <c r="H132" s="73" t="e">
        <f>#REF!</f>
        <v>#REF!</v>
      </c>
      <c r="I132" s="73" t="e">
        <f>#REF!</f>
        <v>#REF!</v>
      </c>
      <c r="J132" s="73" t="e">
        <f>#REF!</f>
        <v>#REF!</v>
      </c>
      <c r="K132" s="167">
        <v>1</v>
      </c>
    </row>
    <row r="133" spans="1:11" ht="15" customHeight="1">
      <c r="A133" s="103"/>
      <c r="B133" s="122"/>
      <c r="C133" s="122"/>
      <c r="D133" s="81"/>
      <c r="K133" s="167">
        <v>1</v>
      </c>
    </row>
    <row r="134" spans="1:11">
      <c r="A134" s="103"/>
      <c r="E134" s="79"/>
      <c r="F134" s="79"/>
      <c r="K134" s="167">
        <v>1</v>
      </c>
    </row>
    <row r="135" spans="1:11">
      <c r="A135" s="103"/>
      <c r="C135" s="36"/>
      <c r="D135" s="37"/>
      <c r="E135" s="79"/>
      <c r="F135" s="79"/>
      <c r="K135" s="167">
        <v>1</v>
      </c>
    </row>
    <row r="136" spans="1:11" ht="42" customHeight="1">
      <c r="A136" s="103"/>
      <c r="B136" s="729" t="e">
        <f>$B$7</f>
        <v>#REF!</v>
      </c>
      <c r="C136" s="730"/>
      <c r="D136" s="730"/>
      <c r="E136" s="79"/>
      <c r="F136" s="79"/>
      <c r="K136" s="167">
        <v>1</v>
      </c>
    </row>
    <row r="137" spans="1:11">
      <c r="A137" s="103"/>
      <c r="C137" s="36"/>
      <c r="D137" s="37"/>
      <c r="E137" s="80" t="s">
        <v>504</v>
      </c>
      <c r="F137" s="80" t="s">
        <v>467</v>
      </c>
      <c r="K137" s="167">
        <v>1</v>
      </c>
    </row>
    <row r="138" spans="1:11" ht="38.25" customHeight="1" thickBot="1">
      <c r="A138" s="103"/>
      <c r="B138" s="691" t="e">
        <f>$B$9</f>
        <v>#REF!</v>
      </c>
      <c r="C138" s="692"/>
      <c r="D138" s="692"/>
      <c r="E138" s="82" t="e">
        <f>$E$9</f>
        <v>#REF!</v>
      </c>
      <c r="F138" s="83" t="e">
        <f>$F$9</f>
        <v>#REF!</v>
      </c>
      <c r="K138" s="167">
        <v>1</v>
      </c>
    </row>
    <row r="139" spans="1:11" ht="21.75" thickBot="1">
      <c r="A139" s="103"/>
      <c r="B139" s="41" t="e">
        <f>$B$10</f>
        <v>#REF!</v>
      </c>
      <c r="E139" s="79"/>
      <c r="F139" s="84" t="e">
        <f>$F$10</f>
        <v>#REF!</v>
      </c>
      <c r="K139" s="167">
        <v>1</v>
      </c>
    </row>
    <row r="140" spans="1:11" ht="21.75" thickBot="1">
      <c r="A140" s="103"/>
      <c r="B140" s="41"/>
      <c r="E140" s="85"/>
      <c r="F140" s="79"/>
      <c r="K140" s="167">
        <v>1</v>
      </c>
    </row>
    <row r="141" spans="1:11" ht="39.75" customHeight="1" thickTop="1" thickBot="1">
      <c r="A141" s="103"/>
      <c r="B141" s="691" t="e">
        <f>$B$12</f>
        <v>#REF!</v>
      </c>
      <c r="C141" s="692"/>
      <c r="D141" s="692"/>
      <c r="E141" s="79" t="s">
        <v>505</v>
      </c>
      <c r="F141" s="86" t="e">
        <f>$F$12</f>
        <v>#REF!</v>
      </c>
      <c r="K141" s="167">
        <v>1</v>
      </c>
    </row>
    <row r="142" spans="1:11" ht="21.75" thickTop="1">
      <c r="A142" s="103"/>
      <c r="B142" s="41" t="e">
        <f>$B$13</f>
        <v>#REF!</v>
      </c>
      <c r="E142" s="85" t="s">
        <v>506</v>
      </c>
      <c r="F142" s="79"/>
      <c r="K142" s="167">
        <v>1</v>
      </c>
    </row>
    <row r="143" spans="1:11">
      <c r="A143" s="103"/>
      <c r="B143" s="41"/>
      <c r="E143" s="79"/>
      <c r="F143" s="79"/>
      <c r="K143" s="167">
        <v>1</v>
      </c>
    </row>
    <row r="144" spans="1:11" ht="21.75" thickBot="1">
      <c r="A144" s="103"/>
      <c r="C144" s="36"/>
      <c r="D144" s="37"/>
      <c r="F144" s="41"/>
      <c r="J144" s="41" t="s">
        <v>507</v>
      </c>
      <c r="K144" s="167">
        <v>1</v>
      </c>
    </row>
    <row r="145" spans="1:11" ht="21.75" thickBot="1">
      <c r="A145" s="103"/>
      <c r="B145" s="123"/>
      <c r="C145" s="124"/>
      <c r="D145" s="125" t="s">
        <v>928</v>
      </c>
      <c r="E145" s="48" t="s">
        <v>509</v>
      </c>
      <c r="F145" s="206" t="s">
        <v>510</v>
      </c>
      <c r="G145" s="190"/>
      <c r="H145" s="190"/>
      <c r="I145" s="190"/>
      <c r="J145" s="52"/>
      <c r="K145" s="167">
        <v>1</v>
      </c>
    </row>
    <row r="146" spans="1:11" ht="45.75" thickBot="1">
      <c r="A146" s="103"/>
      <c r="B146" s="126"/>
      <c r="C146" s="126"/>
      <c r="D146" s="127" t="s">
        <v>901</v>
      </c>
      <c r="E146" s="50">
        <v>2017</v>
      </c>
      <c r="F146" s="161" t="s">
        <v>688</v>
      </c>
      <c r="G146" s="161" t="s">
        <v>738</v>
      </c>
      <c r="H146" s="161" t="s">
        <v>739</v>
      </c>
      <c r="I146" s="207" t="s">
        <v>925</v>
      </c>
      <c r="J146" s="208" t="s">
        <v>926</v>
      </c>
      <c r="K146" s="167">
        <v>1</v>
      </c>
    </row>
    <row r="147" spans="1:11" ht="21.75" thickBot="1">
      <c r="A147" s="103"/>
      <c r="B147" s="128"/>
      <c r="C147" s="129"/>
      <c r="D147" s="130" t="s">
        <v>929</v>
      </c>
      <c r="E147" s="10" t="s">
        <v>263</v>
      </c>
      <c r="F147" s="10" t="s">
        <v>264</v>
      </c>
      <c r="G147" s="10" t="s">
        <v>702</v>
      </c>
      <c r="H147" s="197" t="s">
        <v>703</v>
      </c>
      <c r="I147" s="10" t="s">
        <v>686</v>
      </c>
      <c r="J147" s="197" t="s">
        <v>927</v>
      </c>
      <c r="K147" s="167">
        <v>1</v>
      </c>
    </row>
    <row r="148" spans="1:11" ht="21.75" thickBot="1">
      <c r="A148" s="103"/>
      <c r="B148" s="131"/>
      <c r="C148" s="132"/>
      <c r="D148" s="133"/>
      <c r="E148" s="134" t="e">
        <f t="shared" ref="E148:J148" si="3">+E49-E96+E124+E132</f>
        <v>#REF!</v>
      </c>
      <c r="F148" s="134" t="e">
        <f t="shared" si="3"/>
        <v>#REF!</v>
      </c>
      <c r="G148" s="134" t="e">
        <f t="shared" si="3"/>
        <v>#REF!</v>
      </c>
      <c r="H148" s="134" t="e">
        <f t="shared" si="3"/>
        <v>#REF!</v>
      </c>
      <c r="I148" s="134" t="e">
        <f t="shared" si="3"/>
        <v>#REF!</v>
      </c>
      <c r="J148" s="134" t="e">
        <f t="shared" si="3"/>
        <v>#REF!</v>
      </c>
      <c r="K148" s="167">
        <v>1</v>
      </c>
    </row>
    <row r="149" spans="1:11">
      <c r="A149" s="103"/>
      <c r="B149" s="36"/>
      <c r="C149" s="135"/>
      <c r="D149" s="136"/>
      <c r="E149" s="137"/>
      <c r="F149" s="137"/>
      <c r="K149" s="167">
        <v>1</v>
      </c>
    </row>
    <row r="150" spans="1:11">
      <c r="A150" s="103"/>
      <c r="E150" s="79"/>
      <c r="F150" s="79"/>
      <c r="K150" s="167">
        <v>1</v>
      </c>
    </row>
    <row r="151" spans="1:11">
      <c r="A151" s="103"/>
      <c r="C151" s="36"/>
      <c r="D151" s="37"/>
      <c r="E151" s="79"/>
      <c r="F151" s="79"/>
      <c r="K151" s="167">
        <v>1</v>
      </c>
    </row>
    <row r="152" spans="1:11" ht="44.25" customHeight="1">
      <c r="A152" s="103"/>
      <c r="B152" s="729" t="e">
        <f>$B$7</f>
        <v>#REF!</v>
      </c>
      <c r="C152" s="730"/>
      <c r="D152" s="730"/>
      <c r="E152" s="79"/>
      <c r="F152" s="79"/>
      <c r="K152" s="167">
        <v>1</v>
      </c>
    </row>
    <row r="153" spans="1:11">
      <c r="A153" s="103"/>
      <c r="C153" s="36"/>
      <c r="D153" s="37"/>
      <c r="E153" s="80" t="s">
        <v>504</v>
      </c>
      <c r="F153" s="80" t="s">
        <v>467</v>
      </c>
      <c r="K153" s="167">
        <v>1</v>
      </c>
    </row>
    <row r="154" spans="1:11" ht="38.25" customHeight="1" thickBot="1">
      <c r="A154" s="103"/>
      <c r="B154" s="691" t="e">
        <f>$B$9</f>
        <v>#REF!</v>
      </c>
      <c r="C154" s="692"/>
      <c r="D154" s="692"/>
      <c r="E154" s="82" t="e">
        <f>$E$9</f>
        <v>#REF!</v>
      </c>
      <c r="F154" s="83" t="e">
        <f>$F$9</f>
        <v>#REF!</v>
      </c>
      <c r="K154" s="167">
        <v>1</v>
      </c>
    </row>
    <row r="155" spans="1:11" ht="21.75" thickBot="1">
      <c r="A155" s="103"/>
      <c r="B155" s="41" t="e">
        <f>$B$10</f>
        <v>#REF!</v>
      </c>
      <c r="E155" s="79"/>
      <c r="F155" s="84" t="e">
        <f>$F$10</f>
        <v>#REF!</v>
      </c>
      <c r="K155" s="167">
        <v>1</v>
      </c>
    </row>
    <row r="156" spans="1:11" ht="21.75" thickBot="1">
      <c r="A156" s="103"/>
      <c r="B156" s="41"/>
      <c r="E156" s="85"/>
      <c r="F156" s="79"/>
      <c r="K156" s="167">
        <v>1</v>
      </c>
    </row>
    <row r="157" spans="1:11" ht="38.25" customHeight="1" thickTop="1" thickBot="1">
      <c r="A157" s="103"/>
      <c r="B157" s="691" t="e">
        <f>$B$12</f>
        <v>#REF!</v>
      </c>
      <c r="C157" s="692"/>
      <c r="D157" s="692"/>
      <c r="E157" s="79" t="s">
        <v>505</v>
      </c>
      <c r="F157" s="86" t="e">
        <f>$F$12</f>
        <v>#REF!</v>
      </c>
      <c r="K157" s="167">
        <v>1</v>
      </c>
    </row>
    <row r="158" spans="1:11" ht="21.75" thickTop="1">
      <c r="A158" s="103"/>
      <c r="B158" s="41" t="e">
        <f>$B$13</f>
        <v>#REF!</v>
      </c>
      <c r="E158" s="85" t="s">
        <v>506</v>
      </c>
      <c r="F158" s="79"/>
      <c r="K158" s="167">
        <v>1</v>
      </c>
    </row>
    <row r="159" spans="1:11">
      <c r="A159" s="103"/>
      <c r="B159" s="41"/>
      <c r="E159" s="79"/>
      <c r="F159" s="79"/>
      <c r="K159" s="167">
        <v>1</v>
      </c>
    </row>
    <row r="160" spans="1:11" ht="21.75" thickBot="1">
      <c r="A160" s="103"/>
      <c r="C160" s="36"/>
      <c r="D160" s="37"/>
      <c r="F160" s="41"/>
      <c r="J160" s="41" t="s">
        <v>507</v>
      </c>
      <c r="K160" s="167">
        <v>1</v>
      </c>
    </row>
    <row r="161" spans="1:65" ht="21.75" thickBot="1">
      <c r="A161" s="103"/>
      <c r="B161" s="112"/>
      <c r="C161" s="743" t="s">
        <v>684</v>
      </c>
      <c r="D161" s="710"/>
      <c r="E161" s="48" t="s">
        <v>509</v>
      </c>
      <c r="F161" s="206" t="s">
        <v>510</v>
      </c>
      <c r="G161" s="190"/>
      <c r="H161" s="190"/>
      <c r="I161" s="190"/>
      <c r="J161" s="52"/>
      <c r="K161" s="167">
        <v>1</v>
      </c>
    </row>
    <row r="162" spans="1:65" ht="45.75" thickBot="1">
      <c r="A162" s="103"/>
      <c r="B162" s="112" t="s">
        <v>474</v>
      </c>
      <c r="C162" s="711" t="s">
        <v>707</v>
      </c>
      <c r="D162" s="708"/>
      <c r="E162" s="50">
        <v>2017</v>
      </c>
      <c r="F162" s="161" t="s">
        <v>688</v>
      </c>
      <c r="G162" s="161" t="s">
        <v>738</v>
      </c>
      <c r="H162" s="161" t="s">
        <v>739</v>
      </c>
      <c r="I162" s="207" t="s">
        <v>925</v>
      </c>
      <c r="J162" s="208" t="s">
        <v>926</v>
      </c>
      <c r="K162" s="167">
        <v>1</v>
      </c>
    </row>
    <row r="163" spans="1:65" ht="21.75" thickBot="1">
      <c r="A163" s="103">
        <v>1</v>
      </c>
      <c r="B163" s="139"/>
      <c r="C163" s="744" t="s">
        <v>685</v>
      </c>
      <c r="D163" s="741"/>
      <c r="E163" s="10" t="s">
        <v>263</v>
      </c>
      <c r="F163" s="10" t="s">
        <v>264</v>
      </c>
      <c r="G163" s="10" t="s">
        <v>702</v>
      </c>
      <c r="H163" s="197" t="s">
        <v>703</v>
      </c>
      <c r="I163" s="10" t="s">
        <v>686</v>
      </c>
      <c r="J163" s="197" t="s">
        <v>927</v>
      </c>
      <c r="K163" s="167">
        <v>1</v>
      </c>
    </row>
    <row r="164" spans="1:65" s="56" customFormat="1" ht="18.75" customHeight="1">
      <c r="A164" s="63">
        <v>5</v>
      </c>
      <c r="B164" s="54">
        <v>7000</v>
      </c>
      <c r="C164" s="731" t="s">
        <v>902</v>
      </c>
      <c r="D164" s="732"/>
      <c r="E164" s="177" t="e">
        <f>#REF!</f>
        <v>#REF!</v>
      </c>
      <c r="F164" s="178" t="e">
        <f>#REF!</f>
        <v>#REF!</v>
      </c>
      <c r="G164" s="108" t="e">
        <f>#REF!</f>
        <v>#REF!</v>
      </c>
      <c r="H164" s="108" t="e">
        <f>#REF!</f>
        <v>#REF!</v>
      </c>
      <c r="I164" s="108" t="e">
        <f>#REF!</f>
        <v>#REF!</v>
      </c>
      <c r="J164" s="108" t="e">
        <f>#REF!</f>
        <v>#REF!</v>
      </c>
      <c r="K164" s="164" t="e">
        <f t="shared" ref="K164:K184" si="4">(IF(E164&lt;&gt;0,$K$2,IF(F164&lt;&gt;0,$K$2,"")))</f>
        <v>#REF!</v>
      </c>
    </row>
    <row r="165" spans="1:65" s="56" customFormat="1">
      <c r="A165" s="63">
        <v>30</v>
      </c>
      <c r="B165" s="57">
        <v>7100</v>
      </c>
      <c r="C165" s="693" t="s">
        <v>903</v>
      </c>
      <c r="D165" s="694"/>
      <c r="E165" s="179" t="e">
        <f>#REF!</f>
        <v>#REF!</v>
      </c>
      <c r="F165" s="180" t="e">
        <f>#REF!</f>
        <v>#REF!</v>
      </c>
      <c r="G165" s="109" t="e">
        <f>#REF!</f>
        <v>#REF!</v>
      </c>
      <c r="H165" s="109" t="e">
        <f>#REF!</f>
        <v>#REF!</v>
      </c>
      <c r="I165" s="109" t="e">
        <f>#REF!</f>
        <v>#REF!</v>
      </c>
      <c r="J165" s="109" t="e">
        <f>#REF!</f>
        <v>#REF!</v>
      </c>
      <c r="K165" s="164" t="e">
        <f t="shared" si="4"/>
        <v>#REF!</v>
      </c>
    </row>
    <row r="166" spans="1:65" s="56" customFormat="1">
      <c r="A166" s="63">
        <v>45</v>
      </c>
      <c r="B166" s="57">
        <v>7200</v>
      </c>
      <c r="C166" s="693" t="s">
        <v>1414</v>
      </c>
      <c r="D166" s="694"/>
      <c r="E166" s="179" t="e">
        <f>#REF!</f>
        <v>#REF!</v>
      </c>
      <c r="F166" s="180" t="e">
        <f>#REF!</f>
        <v>#REF!</v>
      </c>
      <c r="G166" s="109" t="e">
        <f>#REF!</f>
        <v>#REF!</v>
      </c>
      <c r="H166" s="109" t="e">
        <f>#REF!</f>
        <v>#REF!</v>
      </c>
      <c r="I166" s="109" t="e">
        <f>#REF!</f>
        <v>#REF!</v>
      </c>
      <c r="J166" s="109" t="e">
        <f>#REF!</f>
        <v>#REF!</v>
      </c>
      <c r="K166" s="164" t="e">
        <f t="shared" si="4"/>
        <v>#REF!</v>
      </c>
    </row>
    <row r="167" spans="1:65" s="56" customFormat="1" ht="33" customHeight="1">
      <c r="A167" s="63">
        <v>60</v>
      </c>
      <c r="B167" s="57">
        <v>7300</v>
      </c>
      <c r="C167" s="701" t="s">
        <v>904</v>
      </c>
      <c r="D167" s="702"/>
      <c r="E167" s="179" t="e">
        <f>#REF!</f>
        <v>#REF!</v>
      </c>
      <c r="F167" s="180" t="e">
        <f>#REF!</f>
        <v>#REF!</v>
      </c>
      <c r="G167" s="109" t="e">
        <f>#REF!</f>
        <v>#REF!</v>
      </c>
      <c r="H167" s="109" t="e">
        <f>#REF!</f>
        <v>#REF!</v>
      </c>
      <c r="I167" s="109" t="e">
        <f>#REF!</f>
        <v>#REF!</v>
      </c>
      <c r="J167" s="109" t="e">
        <f>#REF!</f>
        <v>#REF!</v>
      </c>
      <c r="K167" s="164" t="e">
        <f t="shared" si="4"/>
        <v>#REF!</v>
      </c>
    </row>
    <row r="168" spans="1:65" s="116" customFormat="1" ht="33.75" customHeight="1">
      <c r="A168" s="64">
        <v>110</v>
      </c>
      <c r="B168" s="57">
        <v>7900</v>
      </c>
      <c r="C168" s="703" t="s">
        <v>905</v>
      </c>
      <c r="D168" s="704"/>
      <c r="E168" s="185" t="e">
        <f>#REF!</f>
        <v>#REF!</v>
      </c>
      <c r="F168" s="186" t="e">
        <f>#REF!</f>
        <v>#REF!</v>
      </c>
      <c r="G168" s="140" t="e">
        <f>#REF!</f>
        <v>#REF!</v>
      </c>
      <c r="H168" s="140" t="e">
        <f>#REF!</f>
        <v>#REF!</v>
      </c>
      <c r="I168" s="140" t="e">
        <f>#REF!</f>
        <v>#REF!</v>
      </c>
      <c r="J168" s="140" t="e">
        <f>#REF!</f>
        <v>#REF!</v>
      </c>
      <c r="K168" s="164" t="e">
        <f t="shared" si="4"/>
        <v>#REF!</v>
      </c>
      <c r="L168" s="66"/>
      <c r="M168" s="141"/>
      <c r="N168" s="141"/>
      <c r="O168" s="142"/>
      <c r="P168" s="141"/>
      <c r="Q168" s="141"/>
      <c r="R168" s="66"/>
      <c r="S168" s="141"/>
      <c r="T168" s="141"/>
      <c r="U168" s="142"/>
      <c r="V168" s="141"/>
      <c r="W168" s="141"/>
      <c r="X168" s="142"/>
      <c r="Y168" s="141"/>
      <c r="Z168" s="141"/>
      <c r="AA168" s="142"/>
      <c r="AB168" s="141"/>
      <c r="AC168" s="141"/>
      <c r="AD168" s="142"/>
      <c r="AE168" s="141"/>
      <c r="AF168" s="141"/>
      <c r="AG168" s="66"/>
      <c r="AH168" s="141"/>
      <c r="AI168" s="141"/>
      <c r="AJ168" s="142"/>
      <c r="AK168" s="141"/>
      <c r="AL168" s="141"/>
      <c r="AM168" s="142"/>
      <c r="AN168" s="143"/>
      <c r="AO168" s="143"/>
      <c r="AP168" s="144"/>
      <c r="AQ168" s="143"/>
      <c r="AR168" s="143"/>
      <c r="AS168" s="144"/>
      <c r="AT168" s="143"/>
      <c r="AU168" s="143"/>
      <c r="AV168" s="145"/>
      <c r="AW168" s="143"/>
      <c r="AX168" s="143"/>
      <c r="AY168" s="144"/>
      <c r="AZ168" s="143"/>
      <c r="BA168" s="143"/>
      <c r="BB168" s="144"/>
      <c r="BC168" s="143"/>
      <c r="BD168" s="144"/>
      <c r="BE168" s="145"/>
      <c r="BF168" s="144"/>
      <c r="BG168" s="144"/>
      <c r="BH168" s="143"/>
      <c r="BI168" s="143"/>
      <c r="BJ168" s="144"/>
      <c r="BK168" s="143"/>
      <c r="BM168" s="143"/>
    </row>
    <row r="169" spans="1:65" s="56" customFormat="1">
      <c r="A169" s="63">
        <v>125</v>
      </c>
      <c r="B169" s="57">
        <v>8000</v>
      </c>
      <c r="C169" s="695" t="s">
        <v>711</v>
      </c>
      <c r="D169" s="696"/>
      <c r="E169" s="179" t="e">
        <f>#REF!</f>
        <v>#REF!</v>
      </c>
      <c r="F169" s="180" t="e">
        <f>#REF!</f>
        <v>#REF!</v>
      </c>
      <c r="G169" s="109" t="e">
        <f>#REF!</f>
        <v>#REF!</v>
      </c>
      <c r="H169" s="109" t="e">
        <f>#REF!</f>
        <v>#REF!</v>
      </c>
      <c r="I169" s="109" t="e">
        <f>#REF!</f>
        <v>#REF!</v>
      </c>
      <c r="J169" s="109" t="e">
        <f>#REF!</f>
        <v>#REF!</v>
      </c>
      <c r="K169" s="164" t="e">
        <f t="shared" si="4"/>
        <v>#REF!</v>
      </c>
    </row>
    <row r="170" spans="1:65" s="56" customFormat="1" ht="33" customHeight="1">
      <c r="A170" s="63">
        <v>220</v>
      </c>
      <c r="B170" s="57">
        <v>8100</v>
      </c>
      <c r="C170" s="697" t="s">
        <v>712</v>
      </c>
      <c r="D170" s="698"/>
      <c r="E170" s="179" t="e">
        <f>#REF!</f>
        <v>#REF!</v>
      </c>
      <c r="F170" s="180" t="e">
        <f>#REF!</f>
        <v>#REF!</v>
      </c>
      <c r="G170" s="109" t="e">
        <f>#REF!</f>
        <v>#REF!</v>
      </c>
      <c r="H170" s="109" t="e">
        <f>#REF!</f>
        <v>#REF!</v>
      </c>
      <c r="I170" s="109" t="e">
        <f>#REF!</f>
        <v>#REF!</v>
      </c>
      <c r="J170" s="109" t="e">
        <f>#REF!</f>
        <v>#REF!</v>
      </c>
      <c r="K170" s="164" t="e">
        <f t="shared" si="4"/>
        <v>#REF!</v>
      </c>
    </row>
    <row r="171" spans="1:65" s="56" customFormat="1" ht="23.25" customHeight="1">
      <c r="A171" s="63">
        <v>245</v>
      </c>
      <c r="B171" s="57">
        <v>8200</v>
      </c>
      <c r="C171" s="697" t="s">
        <v>101</v>
      </c>
      <c r="D171" s="698"/>
      <c r="E171" s="185" t="e">
        <f>#REF!</f>
        <v>#REF!</v>
      </c>
      <c r="F171" s="185" t="e">
        <f>#REF!</f>
        <v>#REF!</v>
      </c>
      <c r="G171" s="119" t="e">
        <f>#REF!</f>
        <v>#REF!</v>
      </c>
      <c r="H171" s="119" t="e">
        <f>#REF!</f>
        <v>#REF!</v>
      </c>
      <c r="I171" s="119" t="e">
        <f>#REF!</f>
        <v>#REF!</v>
      </c>
      <c r="J171" s="119" t="e">
        <f>#REF!</f>
        <v>#REF!</v>
      </c>
      <c r="K171" s="164" t="e">
        <f t="shared" si="4"/>
        <v>#REF!</v>
      </c>
    </row>
    <row r="172" spans="1:65" s="56" customFormat="1">
      <c r="A172" s="63">
        <v>255</v>
      </c>
      <c r="B172" s="57">
        <v>8300</v>
      </c>
      <c r="C172" s="699" t="s">
        <v>713</v>
      </c>
      <c r="D172" s="700"/>
      <c r="E172" s="179" t="e">
        <f>#REF!</f>
        <v>#REF!</v>
      </c>
      <c r="F172" s="180" t="e">
        <f>#REF!</f>
        <v>#REF!</v>
      </c>
      <c r="G172" s="109" t="e">
        <f>#REF!</f>
        <v>#REF!</v>
      </c>
      <c r="H172" s="109" t="e">
        <f>#REF!</f>
        <v>#REF!</v>
      </c>
      <c r="I172" s="109" t="e">
        <f>#REF!</f>
        <v>#REF!</v>
      </c>
      <c r="J172" s="109" t="e">
        <f>#REF!</f>
        <v>#REF!</v>
      </c>
      <c r="K172" s="164" t="e">
        <f t="shared" si="4"/>
        <v>#REF!</v>
      </c>
    </row>
    <row r="173" spans="1:65" s="56" customFormat="1">
      <c r="A173" s="63">
        <v>295</v>
      </c>
      <c r="B173" s="57">
        <v>8500</v>
      </c>
      <c r="C173" s="695" t="s">
        <v>102</v>
      </c>
      <c r="D173" s="696"/>
      <c r="E173" s="179" t="e">
        <f>#REF!</f>
        <v>#REF!</v>
      </c>
      <c r="F173" s="180" t="e">
        <f>#REF!</f>
        <v>#REF!</v>
      </c>
      <c r="G173" s="109" t="e">
        <f>#REF!</f>
        <v>#REF!</v>
      </c>
      <c r="H173" s="109" t="e">
        <f>#REF!</f>
        <v>#REF!</v>
      </c>
      <c r="I173" s="109" t="e">
        <f>#REF!</f>
        <v>#REF!</v>
      </c>
      <c r="J173" s="109" t="e">
        <f>#REF!</f>
        <v>#REF!</v>
      </c>
      <c r="K173" s="164" t="e">
        <f t="shared" si="4"/>
        <v>#REF!</v>
      </c>
    </row>
    <row r="174" spans="1:65" s="56" customFormat="1">
      <c r="A174" s="63">
        <v>315</v>
      </c>
      <c r="B174" s="57">
        <v>8600</v>
      </c>
      <c r="C174" s="695" t="s">
        <v>103</v>
      </c>
      <c r="D174" s="696"/>
      <c r="E174" s="179" t="e">
        <f>#REF!</f>
        <v>#REF!</v>
      </c>
      <c r="F174" s="180" t="e">
        <f>#REF!</f>
        <v>#REF!</v>
      </c>
      <c r="G174" s="109" t="e">
        <f>#REF!</f>
        <v>#REF!</v>
      </c>
      <c r="H174" s="109" t="e">
        <f>#REF!</f>
        <v>#REF!</v>
      </c>
      <c r="I174" s="109" t="e">
        <f>#REF!</f>
        <v>#REF!</v>
      </c>
      <c r="J174" s="109" t="e">
        <f>#REF!</f>
        <v>#REF!</v>
      </c>
      <c r="K174" s="164" t="e">
        <f t="shared" si="4"/>
        <v>#REF!</v>
      </c>
    </row>
    <row r="175" spans="1:65" s="56" customFormat="1" ht="30" customHeight="1">
      <c r="A175" s="63">
        <v>355</v>
      </c>
      <c r="B175" s="57">
        <v>8700</v>
      </c>
      <c r="C175" s="697" t="s">
        <v>265</v>
      </c>
      <c r="D175" s="698"/>
      <c r="E175" s="179" t="e">
        <f>#REF!</f>
        <v>#REF!</v>
      </c>
      <c r="F175" s="180" t="e">
        <f>#REF!</f>
        <v>#REF!</v>
      </c>
      <c r="G175" s="109" t="e">
        <f>#REF!</f>
        <v>#REF!</v>
      </c>
      <c r="H175" s="109" t="e">
        <f>#REF!</f>
        <v>#REF!</v>
      </c>
      <c r="I175" s="109" t="e">
        <f>#REF!</f>
        <v>#REF!</v>
      </c>
      <c r="J175" s="109" t="e">
        <f>#REF!</f>
        <v>#REF!</v>
      </c>
      <c r="K175" s="164" t="e">
        <f t="shared" si="4"/>
        <v>#REF!</v>
      </c>
    </row>
    <row r="176" spans="1:65" s="56" customFormat="1" ht="30" customHeight="1">
      <c r="A176" s="63">
        <v>355</v>
      </c>
      <c r="B176" s="57">
        <v>8800</v>
      </c>
      <c r="C176" s="697" t="s">
        <v>910</v>
      </c>
      <c r="D176" s="698"/>
      <c r="E176" s="179" t="e">
        <f>#REF!</f>
        <v>#REF!</v>
      </c>
      <c r="F176" s="180" t="e">
        <f>#REF!</f>
        <v>#REF!</v>
      </c>
      <c r="G176" s="109" t="e">
        <f>#REF!</f>
        <v>#REF!</v>
      </c>
      <c r="H176" s="109" t="e">
        <f>#REF!</f>
        <v>#REF!</v>
      </c>
      <c r="I176" s="109" t="e">
        <f>#REF!</f>
        <v>#REF!</v>
      </c>
      <c r="J176" s="109" t="e">
        <f>#REF!</f>
        <v>#REF!</v>
      </c>
      <c r="K176" s="164" t="e">
        <f t="shared" si="4"/>
        <v>#REF!</v>
      </c>
    </row>
    <row r="177" spans="1:11" s="56" customFormat="1" ht="33.75" customHeight="1">
      <c r="A177" s="63">
        <v>375</v>
      </c>
      <c r="B177" s="57">
        <v>8900</v>
      </c>
      <c r="C177" s="725" t="s">
        <v>759</v>
      </c>
      <c r="D177" s="702"/>
      <c r="E177" s="179" t="e">
        <f>#REF!</f>
        <v>#REF!</v>
      </c>
      <c r="F177" s="180" t="e">
        <f>#REF!</f>
        <v>#REF!</v>
      </c>
      <c r="G177" s="109" t="e">
        <f>#REF!</f>
        <v>#REF!</v>
      </c>
      <c r="H177" s="109" t="e">
        <f>#REF!</f>
        <v>#REF!</v>
      </c>
      <c r="I177" s="109" t="e">
        <f>#REF!</f>
        <v>#REF!</v>
      </c>
      <c r="J177" s="109" t="e">
        <f>#REF!</f>
        <v>#REF!</v>
      </c>
      <c r="K177" s="164" t="e">
        <f t="shared" si="4"/>
        <v>#REF!</v>
      </c>
    </row>
    <row r="178" spans="1:11" s="56" customFormat="1">
      <c r="A178" s="63">
        <v>395</v>
      </c>
      <c r="B178" s="57">
        <v>9000</v>
      </c>
      <c r="C178" s="695" t="s">
        <v>104</v>
      </c>
      <c r="D178" s="696"/>
      <c r="E178" s="185" t="e">
        <f>#REF!</f>
        <v>#REF!</v>
      </c>
      <c r="F178" s="185" t="e">
        <f>#REF!</f>
        <v>#REF!</v>
      </c>
      <c r="G178" s="119" t="e">
        <f>#REF!</f>
        <v>#REF!</v>
      </c>
      <c r="H178" s="119" t="e">
        <f>#REF!</f>
        <v>#REF!</v>
      </c>
      <c r="I178" s="119" t="e">
        <f>#REF!</f>
        <v>#REF!</v>
      </c>
      <c r="J178" s="119" t="e">
        <f>#REF!</f>
        <v>#REF!</v>
      </c>
      <c r="K178" s="164" t="e">
        <f t="shared" si="4"/>
        <v>#REF!</v>
      </c>
    </row>
    <row r="179" spans="1:11" s="56" customFormat="1" ht="33" customHeight="1">
      <c r="A179" s="63">
        <v>405</v>
      </c>
      <c r="B179" s="57">
        <v>9100</v>
      </c>
      <c r="C179" s="725" t="s">
        <v>911</v>
      </c>
      <c r="D179" s="728"/>
      <c r="E179" s="179" t="e">
        <f>#REF!</f>
        <v>#REF!</v>
      </c>
      <c r="F179" s="180" t="e">
        <f>#REF!</f>
        <v>#REF!</v>
      </c>
      <c r="G179" s="109" t="e">
        <f>#REF!</f>
        <v>#REF!</v>
      </c>
      <c r="H179" s="109" t="e">
        <f>#REF!</f>
        <v>#REF!</v>
      </c>
      <c r="I179" s="109" t="e">
        <f>#REF!</f>
        <v>#REF!</v>
      </c>
      <c r="J179" s="109" t="e">
        <f>#REF!</f>
        <v>#REF!</v>
      </c>
      <c r="K179" s="164" t="e">
        <f t="shared" si="4"/>
        <v>#REF!</v>
      </c>
    </row>
    <row r="180" spans="1:11" s="56" customFormat="1" ht="31.5" customHeight="1">
      <c r="A180" s="63">
        <v>430</v>
      </c>
      <c r="B180" s="57">
        <v>9200</v>
      </c>
      <c r="C180" s="726" t="s">
        <v>714</v>
      </c>
      <c r="D180" s="698"/>
      <c r="E180" s="179" t="e">
        <f>#REF!</f>
        <v>#REF!</v>
      </c>
      <c r="F180" s="180" t="e">
        <f>#REF!</f>
        <v>#REF!</v>
      </c>
      <c r="G180" s="109" t="e">
        <f>#REF!</f>
        <v>#REF!</v>
      </c>
      <c r="H180" s="109" t="e">
        <f>#REF!</f>
        <v>#REF!</v>
      </c>
      <c r="I180" s="109" t="e">
        <f>#REF!</f>
        <v>#REF!</v>
      </c>
      <c r="J180" s="109" t="e">
        <f>#REF!</f>
        <v>#REF!</v>
      </c>
      <c r="K180" s="164" t="e">
        <f t="shared" si="4"/>
        <v>#REF!</v>
      </c>
    </row>
    <row r="181" spans="1:11" s="56" customFormat="1">
      <c r="A181" s="93">
        <v>445</v>
      </c>
      <c r="B181" s="57">
        <v>9300</v>
      </c>
      <c r="C181" s="695" t="s">
        <v>715</v>
      </c>
      <c r="D181" s="696"/>
      <c r="E181" s="179" t="e">
        <f>#REF!</f>
        <v>#REF!</v>
      </c>
      <c r="F181" s="180" t="e">
        <f>#REF!</f>
        <v>#REF!</v>
      </c>
      <c r="G181" s="109" t="e">
        <f>#REF!</f>
        <v>#REF!</v>
      </c>
      <c r="H181" s="109" t="e">
        <f>#REF!</f>
        <v>#REF!</v>
      </c>
      <c r="I181" s="109" t="e">
        <f>#REF!</f>
        <v>#REF!</v>
      </c>
      <c r="J181" s="109" t="e">
        <f>#REF!</f>
        <v>#REF!</v>
      </c>
      <c r="K181" s="164" t="e">
        <f t="shared" si="4"/>
        <v>#REF!</v>
      </c>
    </row>
    <row r="182" spans="1:11" s="56" customFormat="1" ht="31.5" customHeight="1">
      <c r="A182" s="93">
        <v>470</v>
      </c>
      <c r="B182" s="57">
        <v>9500</v>
      </c>
      <c r="C182" s="726" t="s">
        <v>716</v>
      </c>
      <c r="D182" s="727"/>
      <c r="E182" s="179" t="e">
        <f>#REF!</f>
        <v>#REF!</v>
      </c>
      <c r="F182" s="180" t="e">
        <f>#REF!</f>
        <v>#REF!</v>
      </c>
      <c r="G182" s="109" t="e">
        <f>#REF!</f>
        <v>#REF!</v>
      </c>
      <c r="H182" s="109" t="e">
        <f>#REF!</f>
        <v>#REF!</v>
      </c>
      <c r="I182" s="109" t="e">
        <f>#REF!</f>
        <v>#REF!</v>
      </c>
      <c r="J182" s="109" t="e">
        <f>#REF!</f>
        <v>#REF!</v>
      </c>
      <c r="K182" s="164" t="e">
        <f t="shared" si="4"/>
        <v>#REF!</v>
      </c>
    </row>
    <row r="183" spans="1:11" s="56" customFormat="1" ht="35.25" customHeight="1">
      <c r="A183" s="93">
        <v>565</v>
      </c>
      <c r="B183" s="57">
        <v>9600</v>
      </c>
      <c r="C183" s="726" t="s">
        <v>717</v>
      </c>
      <c r="D183" s="698"/>
      <c r="E183" s="179" t="e">
        <f>#REF!</f>
        <v>#REF!</v>
      </c>
      <c r="F183" s="180" t="e">
        <f>#REF!</f>
        <v>#REF!</v>
      </c>
      <c r="G183" s="109" t="e">
        <f>#REF!</f>
        <v>#REF!</v>
      </c>
      <c r="H183" s="109" t="e">
        <f>#REF!</f>
        <v>#REF!</v>
      </c>
      <c r="I183" s="109" t="e">
        <f>#REF!</f>
        <v>#REF!</v>
      </c>
      <c r="J183" s="109" t="e">
        <f>#REF!</f>
        <v>#REF!</v>
      </c>
      <c r="K183" s="164" t="e">
        <f t="shared" si="4"/>
        <v>#REF!</v>
      </c>
    </row>
    <row r="184" spans="1:11" s="56" customFormat="1" ht="35.25" customHeight="1" thickBot="1">
      <c r="A184" s="93">
        <v>575</v>
      </c>
      <c r="B184" s="57">
        <v>9800</v>
      </c>
      <c r="C184" s="689" t="s">
        <v>465</v>
      </c>
      <c r="D184" s="690"/>
      <c r="E184" s="181" t="e">
        <f>#REF!</f>
        <v>#REF!</v>
      </c>
      <c r="F184" s="182" t="e">
        <f>#REF!</f>
        <v>#REF!</v>
      </c>
      <c r="G184" s="111" t="e">
        <f>#REF!</f>
        <v>#REF!</v>
      </c>
      <c r="H184" s="111" t="e">
        <f>#REF!</f>
        <v>#REF!</v>
      </c>
      <c r="I184" s="111" t="e">
        <f>#REF!</f>
        <v>#REF!</v>
      </c>
      <c r="J184" s="111" t="e">
        <f>#REF!</f>
        <v>#REF!</v>
      </c>
      <c r="K184" s="164" t="e">
        <f t="shared" si="4"/>
        <v>#REF!</v>
      </c>
    </row>
    <row r="185" spans="1:11" ht="21.75" thickBot="1">
      <c r="A185" s="103">
        <v>610</v>
      </c>
      <c r="B185" s="146"/>
      <c r="C185" s="711" t="s">
        <v>930</v>
      </c>
      <c r="D185" s="708"/>
      <c r="E185" s="73" t="e">
        <f>#REF!</f>
        <v>#REF!</v>
      </c>
      <c r="F185" s="73" t="e">
        <f>#REF!</f>
        <v>#REF!</v>
      </c>
      <c r="G185" s="73" t="e">
        <f>#REF!</f>
        <v>#REF!</v>
      </c>
      <c r="H185" s="73" t="e">
        <f>#REF!</f>
        <v>#REF!</v>
      </c>
      <c r="I185" s="73" t="e">
        <f>#REF!</f>
        <v>#REF!</v>
      </c>
      <c r="J185" s="73" t="e">
        <f>#REF!</f>
        <v>#REF!</v>
      </c>
      <c r="K185" s="167">
        <v>1</v>
      </c>
    </row>
    <row r="186" spans="1:11">
      <c r="A186" s="103"/>
      <c r="B186" s="122"/>
      <c r="C186" s="122"/>
      <c r="D186" s="81"/>
      <c r="E186" s="122"/>
      <c r="F186" s="122"/>
      <c r="K186" s="167">
        <v>1</v>
      </c>
    </row>
    <row r="187" spans="1:11">
      <c r="A187" s="103"/>
      <c r="B187" s="122"/>
      <c r="C187" s="122"/>
      <c r="D187" s="81"/>
      <c r="E187" s="122"/>
      <c r="F187" s="122"/>
      <c r="K187" s="167">
        <v>1</v>
      </c>
    </row>
    <row r="188" spans="1:11">
      <c r="B188" s="147"/>
      <c r="C188" s="147"/>
      <c r="D188" s="148"/>
      <c r="E188" s="147"/>
      <c r="F188" s="147"/>
      <c r="G188" s="56"/>
      <c r="K188" s="166">
        <v>1</v>
      </c>
    </row>
    <row r="189" spans="1:11" ht="42" customHeight="1">
      <c r="B189" s="729" t="e">
        <f>$B$7</f>
        <v>#REF!</v>
      </c>
      <c r="C189" s="730"/>
      <c r="D189" s="730"/>
      <c r="E189" s="79"/>
      <c r="F189" s="79"/>
      <c r="G189" s="56"/>
      <c r="K189" s="166">
        <v>1</v>
      </c>
    </row>
    <row r="190" spans="1:11">
      <c r="C190" s="36"/>
      <c r="D190" s="37"/>
      <c r="E190" s="80" t="s">
        <v>504</v>
      </c>
      <c r="F190" s="80" t="s">
        <v>467</v>
      </c>
      <c r="G190" s="56"/>
      <c r="K190" s="166">
        <v>1</v>
      </c>
    </row>
    <row r="191" spans="1:11" ht="21.75" thickBot="1">
      <c r="B191" s="691" t="e">
        <f>$B$9</f>
        <v>#REF!</v>
      </c>
      <c r="C191" s="692"/>
      <c r="D191" s="692"/>
      <c r="E191" s="82" t="e">
        <f>$E$9</f>
        <v>#REF!</v>
      </c>
      <c r="F191" s="83" t="e">
        <f>$F$9</f>
        <v>#REF!</v>
      </c>
      <c r="G191" s="56"/>
      <c r="K191" s="166">
        <v>1</v>
      </c>
    </row>
    <row r="192" spans="1:11" ht="21.75" thickBot="1">
      <c r="B192" s="41" t="e">
        <f>$B$10</f>
        <v>#REF!</v>
      </c>
      <c r="E192" s="79"/>
      <c r="F192" s="84" t="e">
        <f>$F$10</f>
        <v>#REF!</v>
      </c>
      <c r="G192" s="56"/>
      <c r="K192" s="166">
        <v>1</v>
      </c>
    </row>
    <row r="193" spans="2:11" ht="21.75" thickBot="1">
      <c r="B193" s="41"/>
      <c r="E193" s="85"/>
      <c r="F193" s="79"/>
      <c r="G193" s="56"/>
      <c r="K193" s="166">
        <v>1</v>
      </c>
    </row>
    <row r="194" spans="2:11" ht="22.5" thickTop="1" thickBot="1">
      <c r="B194" s="691" t="e">
        <f>$B$12</f>
        <v>#REF!</v>
      </c>
      <c r="C194" s="692"/>
      <c r="D194" s="692"/>
      <c r="E194" s="79" t="s">
        <v>505</v>
      </c>
      <c r="F194" s="86" t="e">
        <f>$F$12</f>
        <v>#REF!</v>
      </c>
      <c r="G194" s="56"/>
      <c r="K194" s="166">
        <v>1</v>
      </c>
    </row>
    <row r="195" spans="2:11" ht="21.75" thickTop="1">
      <c r="B195" s="41" t="e">
        <f>$B$13</f>
        <v>#REF!</v>
      </c>
      <c r="E195" s="85" t="s">
        <v>506</v>
      </c>
      <c r="F195" s="79"/>
      <c r="G195" s="56"/>
      <c r="K195" s="166">
        <v>1</v>
      </c>
    </row>
    <row r="196" spans="2:11">
      <c r="B196" s="149"/>
      <c r="C196" s="147"/>
      <c r="D196" s="148"/>
      <c r="E196" s="150"/>
      <c r="F196" s="150"/>
      <c r="G196" s="56"/>
      <c r="K196" s="166">
        <v>1</v>
      </c>
    </row>
    <row r="197" spans="2:11" ht="21.75" thickBot="1">
      <c r="B197" s="147"/>
      <c r="C197" s="151"/>
      <c r="D197" s="152"/>
      <c r="F197" s="41"/>
      <c r="J197" s="41" t="s">
        <v>507</v>
      </c>
      <c r="K197" s="166">
        <v>1</v>
      </c>
    </row>
    <row r="198" spans="2:11" ht="21.75" thickBot="1">
      <c r="B198" s="153" t="s">
        <v>474</v>
      </c>
      <c r="C198" s="707" t="s">
        <v>718</v>
      </c>
      <c r="D198" s="708"/>
      <c r="E198" s="48" t="s">
        <v>509</v>
      </c>
      <c r="F198" s="206" t="s">
        <v>510</v>
      </c>
      <c r="G198" s="190"/>
      <c r="H198" s="190"/>
      <c r="I198" s="190"/>
      <c r="J198" s="52"/>
      <c r="K198" s="166">
        <v>1</v>
      </c>
    </row>
    <row r="199" spans="2:11" ht="45.75" thickBot="1">
      <c r="B199" s="154"/>
      <c r="C199" s="709"/>
      <c r="D199" s="710"/>
      <c r="E199" s="50">
        <v>2017</v>
      </c>
      <c r="F199" s="161" t="s">
        <v>688</v>
      </c>
      <c r="G199" s="161" t="s">
        <v>738</v>
      </c>
      <c r="H199" s="161" t="s">
        <v>739</v>
      </c>
      <c r="I199" s="207" t="s">
        <v>925</v>
      </c>
      <c r="J199" s="208" t="s">
        <v>926</v>
      </c>
      <c r="K199" s="166">
        <v>1</v>
      </c>
    </row>
    <row r="200" spans="2:11">
      <c r="B200" s="155" t="s">
        <v>719</v>
      </c>
      <c r="C200" s="723" t="s">
        <v>720</v>
      </c>
      <c r="D200" s="724"/>
      <c r="E200" s="187" t="e">
        <f>SUMIF(#REF!,1,#REF!)</f>
        <v>#REF!</v>
      </c>
      <c r="F200" s="187" t="e">
        <f>SUMIF(#REF!,1,#REF!)</f>
        <v>#REF!</v>
      </c>
      <c r="G200" s="187" t="e">
        <f>SUMIF(#REF!,1,#REF!)</f>
        <v>#REF!</v>
      </c>
      <c r="H200" s="187" t="e">
        <f>SUMIF(#REF!,1,#REF!)</f>
        <v>#REF!</v>
      </c>
      <c r="I200" s="187" t="e">
        <f>SUMIF(#REF!,1,#REF!)</f>
        <v>#REF!</v>
      </c>
      <c r="J200" s="187" t="e">
        <f>SUMIF(#REF!,1,#REF!)</f>
        <v>#REF!</v>
      </c>
      <c r="K200" s="166">
        <v>1</v>
      </c>
    </row>
    <row r="201" spans="2:11">
      <c r="B201" s="156" t="s">
        <v>721</v>
      </c>
      <c r="C201" s="716" t="s">
        <v>722</v>
      </c>
      <c r="D201" s="717"/>
      <c r="E201" s="188" t="e">
        <f>SUMIF(#REF!,2,#REF!)</f>
        <v>#REF!</v>
      </c>
      <c r="F201" s="188" t="e">
        <f>SUMIF(#REF!,2,#REF!)</f>
        <v>#REF!</v>
      </c>
      <c r="G201" s="188" t="e">
        <f>SUMIF(#REF!,2,#REF!)</f>
        <v>#REF!</v>
      </c>
      <c r="H201" s="188" t="e">
        <f>SUMIF(#REF!,2,#REF!)</f>
        <v>#REF!</v>
      </c>
      <c r="I201" s="188" t="e">
        <f>SUMIF(#REF!,2,#REF!)</f>
        <v>#REF!</v>
      </c>
      <c r="J201" s="188" t="e">
        <f>SUMIF(#REF!,2,#REF!)</f>
        <v>#REF!</v>
      </c>
      <c r="K201" s="166">
        <v>1</v>
      </c>
    </row>
    <row r="202" spans="2:11">
      <c r="B202" s="156" t="s">
        <v>723</v>
      </c>
      <c r="C202" s="716" t="s">
        <v>724</v>
      </c>
      <c r="D202" s="717"/>
      <c r="E202" s="188" t="e">
        <f>SUMIF(#REF!,3,#REF!)</f>
        <v>#REF!</v>
      </c>
      <c r="F202" s="188" t="e">
        <f>SUMIF(#REF!,3,#REF!)</f>
        <v>#REF!</v>
      </c>
      <c r="G202" s="188" t="e">
        <f>SUMIF(#REF!,3,#REF!)</f>
        <v>#REF!</v>
      </c>
      <c r="H202" s="188" t="e">
        <f>SUMIF(#REF!,3,#REF!)</f>
        <v>#REF!</v>
      </c>
      <c r="I202" s="188" t="e">
        <f>SUMIF(#REF!,3,#REF!)</f>
        <v>#REF!</v>
      </c>
      <c r="J202" s="188" t="e">
        <f>SUMIF(#REF!,3,#REF!)</f>
        <v>#REF!</v>
      </c>
      <c r="K202" s="166">
        <v>1</v>
      </c>
    </row>
    <row r="203" spans="2:11">
      <c r="B203" s="156" t="s">
        <v>725</v>
      </c>
      <c r="C203" s="719" t="s">
        <v>726</v>
      </c>
      <c r="D203" s="720"/>
      <c r="E203" s="188" t="e">
        <f>SUMIF(#REF!,4,#REF!)</f>
        <v>#REF!</v>
      </c>
      <c r="F203" s="188" t="e">
        <f>SUMIF(#REF!,4,#REF!)</f>
        <v>#REF!</v>
      </c>
      <c r="G203" s="188" t="e">
        <f>SUMIF(#REF!,4,#REF!)</f>
        <v>#REF!</v>
      </c>
      <c r="H203" s="188" t="e">
        <f>SUMIF(#REF!,4,#REF!)</f>
        <v>#REF!</v>
      </c>
      <c r="I203" s="188" t="e">
        <f>SUMIF(#REF!,4,#REF!)</f>
        <v>#REF!</v>
      </c>
      <c r="J203" s="188" t="e">
        <f>SUMIF(#REF!,4,#REF!)</f>
        <v>#REF!</v>
      </c>
      <c r="K203" s="166">
        <v>1</v>
      </c>
    </row>
    <row r="204" spans="2:11">
      <c r="B204" s="156" t="s">
        <v>727</v>
      </c>
      <c r="C204" s="721" t="s">
        <v>728</v>
      </c>
      <c r="D204" s="722"/>
      <c r="E204" s="188" t="e">
        <f>SUMIF(#REF!,5,#REF!)</f>
        <v>#REF!</v>
      </c>
      <c r="F204" s="188" t="e">
        <f>SUMIF(#REF!,5,#REF!)</f>
        <v>#REF!</v>
      </c>
      <c r="G204" s="188" t="e">
        <f>SUMIF(#REF!,5,#REF!)</f>
        <v>#REF!</v>
      </c>
      <c r="H204" s="188" t="e">
        <f>SUMIF(#REF!,5,#REF!)</f>
        <v>#REF!</v>
      </c>
      <c r="I204" s="188" t="e">
        <f>SUMIF(#REF!,5,#REF!)</f>
        <v>#REF!</v>
      </c>
      <c r="J204" s="188" t="e">
        <f>SUMIF(#REF!,5,#REF!)</f>
        <v>#REF!</v>
      </c>
      <c r="K204" s="166">
        <v>1</v>
      </c>
    </row>
    <row r="205" spans="2:11" ht="42" customHeight="1">
      <c r="B205" s="156" t="s">
        <v>729</v>
      </c>
      <c r="C205" s="718" t="s">
        <v>730</v>
      </c>
      <c r="D205" s="718"/>
      <c r="E205" s="188" t="e">
        <f>SUMIF(#REF!,6,#REF!)</f>
        <v>#REF!</v>
      </c>
      <c r="F205" s="188" t="e">
        <f>SUMIF(#REF!,6,#REF!)</f>
        <v>#REF!</v>
      </c>
      <c r="G205" s="188" t="e">
        <f>SUMIF(#REF!,6,#REF!)</f>
        <v>#REF!</v>
      </c>
      <c r="H205" s="188" t="e">
        <f>SUMIF(#REF!,6,#REF!)</f>
        <v>#REF!</v>
      </c>
      <c r="I205" s="188" t="e">
        <f>SUMIF(#REF!,6,#REF!)</f>
        <v>#REF!</v>
      </c>
      <c r="J205" s="188" t="e">
        <f>SUMIF(#REF!,6,#REF!)</f>
        <v>#REF!</v>
      </c>
      <c r="K205" s="166">
        <v>1</v>
      </c>
    </row>
    <row r="206" spans="2:11">
      <c r="B206" s="156" t="s">
        <v>731</v>
      </c>
      <c r="C206" s="712" t="s">
        <v>732</v>
      </c>
      <c r="D206" s="713"/>
      <c r="E206" s="188" t="e">
        <f>SUMIF(#REF!,7,#REF!)</f>
        <v>#REF!</v>
      </c>
      <c r="F206" s="188" t="e">
        <f>SUMIF(#REF!,7,#REF!)</f>
        <v>#REF!</v>
      </c>
      <c r="G206" s="188" t="e">
        <f>SUMIF(#REF!,7,#REF!)</f>
        <v>#REF!</v>
      </c>
      <c r="H206" s="188" t="e">
        <f>SUMIF(#REF!,7,#REF!)</f>
        <v>#REF!</v>
      </c>
      <c r="I206" s="188" t="e">
        <f>SUMIF(#REF!,7,#REF!)</f>
        <v>#REF!</v>
      </c>
      <c r="J206" s="188" t="e">
        <f>SUMIF(#REF!,7,#REF!)</f>
        <v>#REF!</v>
      </c>
      <c r="K206" s="166">
        <v>1</v>
      </c>
    </row>
    <row r="207" spans="2:11">
      <c r="B207" s="156" t="s">
        <v>733</v>
      </c>
      <c r="C207" s="712" t="s">
        <v>734</v>
      </c>
      <c r="D207" s="713"/>
      <c r="E207" s="188" t="e">
        <f>SUMIF(#REF!,8,#REF!)</f>
        <v>#REF!</v>
      </c>
      <c r="F207" s="188" t="e">
        <f>SUMIF(#REF!,8,#REF!)</f>
        <v>#REF!</v>
      </c>
      <c r="G207" s="188" t="e">
        <f>SUMIF(#REF!,8,#REF!)</f>
        <v>#REF!</v>
      </c>
      <c r="H207" s="188" t="e">
        <f>SUMIF(#REF!,8,#REF!)</f>
        <v>#REF!</v>
      </c>
      <c r="I207" s="188" t="e">
        <f>SUMIF(#REF!,8,#REF!)</f>
        <v>#REF!</v>
      </c>
      <c r="J207" s="188" t="e">
        <f>SUMIF(#REF!,8,#REF!)</f>
        <v>#REF!</v>
      </c>
      <c r="K207" s="166">
        <v>1</v>
      </c>
    </row>
    <row r="208" spans="2:11" ht="21.75" thickBot="1">
      <c r="B208" s="156" t="s">
        <v>735</v>
      </c>
      <c r="C208" s="714" t="s">
        <v>736</v>
      </c>
      <c r="D208" s="715"/>
      <c r="E208" s="189" t="e">
        <f>SUMIF(#REF!,9,#REF!)</f>
        <v>#REF!</v>
      </c>
      <c r="F208" s="189" t="e">
        <f>SUMIF(#REF!,9,#REF!)</f>
        <v>#REF!</v>
      </c>
      <c r="G208" s="189" t="e">
        <f>SUMIF(#REF!,9,#REF!)</f>
        <v>#REF!</v>
      </c>
      <c r="H208" s="189" t="e">
        <f>SUMIF(#REF!,9,#REF!)</f>
        <v>#REF!</v>
      </c>
      <c r="I208" s="189" t="e">
        <f>SUMIF(#REF!,9,#REF!)</f>
        <v>#REF!</v>
      </c>
      <c r="J208" s="189" t="e">
        <f>SUMIF(#REF!,9,#REF!)</f>
        <v>#REF!</v>
      </c>
      <c r="K208" s="166">
        <v>1</v>
      </c>
    </row>
    <row r="209" spans="2:11" ht="21.75" thickBot="1">
      <c r="B209" s="157"/>
      <c r="C209" s="705" t="s">
        <v>737</v>
      </c>
      <c r="D209" s="706"/>
      <c r="E209" s="158" t="e">
        <f t="shared" ref="E209:J209" si="5">SUM(E200:E208)</f>
        <v>#REF!</v>
      </c>
      <c r="F209" s="158" t="e">
        <f t="shared" si="5"/>
        <v>#REF!</v>
      </c>
      <c r="G209" s="158" t="e">
        <f t="shared" si="5"/>
        <v>#REF!</v>
      </c>
      <c r="H209" s="158" t="e">
        <f t="shared" si="5"/>
        <v>#REF!</v>
      </c>
      <c r="I209" s="158" t="e">
        <f t="shared" si="5"/>
        <v>#REF!</v>
      </c>
      <c r="J209" s="158" t="e">
        <f t="shared" si="5"/>
        <v>#REF!</v>
      </c>
      <c r="K209" s="166">
        <v>1</v>
      </c>
    </row>
    <row r="560" spans="1:11" s="160" customFormat="1">
      <c r="A560" s="30"/>
      <c r="B560" s="159"/>
      <c r="C560" s="159"/>
      <c r="D560" s="159"/>
      <c r="E560" s="159"/>
      <c r="F560" s="159"/>
      <c r="K560" s="165"/>
    </row>
    <row r="561" spans="1:11" s="160" customFormat="1">
      <c r="A561" s="30"/>
      <c r="B561" s="159"/>
      <c r="C561" s="159"/>
      <c r="D561" s="159"/>
      <c r="E561" s="159"/>
      <c r="F561" s="159"/>
      <c r="K561" s="165"/>
    </row>
    <row r="562" spans="1:11" s="160" customFormat="1">
      <c r="A562" s="30"/>
      <c r="B562" s="159"/>
      <c r="C562" s="159"/>
      <c r="D562" s="159"/>
      <c r="E562" s="159"/>
      <c r="F562" s="159"/>
      <c r="K562" s="165"/>
    </row>
    <row r="563" spans="1:11" s="160" customFormat="1">
      <c r="A563" s="30"/>
      <c r="B563" s="159"/>
      <c r="C563" s="159"/>
      <c r="D563" s="159"/>
      <c r="E563" s="159"/>
      <c r="F563" s="159"/>
      <c r="K563" s="165"/>
    </row>
    <row r="564" spans="1:11" s="160" customFormat="1">
      <c r="A564" s="30"/>
      <c r="B564" s="159"/>
      <c r="C564" s="159"/>
      <c r="D564" s="159"/>
      <c r="E564" s="159"/>
      <c r="F564" s="159"/>
      <c r="K564" s="165"/>
    </row>
    <row r="565" spans="1:11" s="160" customFormat="1">
      <c r="A565" s="30"/>
      <c r="B565" s="159"/>
      <c r="C565" s="159"/>
      <c r="D565" s="159"/>
      <c r="E565" s="159"/>
      <c r="F565" s="159"/>
      <c r="K565" s="165"/>
    </row>
    <row r="566" spans="1:11" s="160" customFormat="1">
      <c r="A566" s="30"/>
      <c r="B566" s="159"/>
      <c r="C566" s="159"/>
      <c r="D566" s="159"/>
      <c r="E566" s="159"/>
      <c r="F566" s="159"/>
      <c r="K566" s="165"/>
    </row>
    <row r="567" spans="1:11" s="160" customFormat="1">
      <c r="A567" s="30"/>
      <c r="B567" s="159"/>
      <c r="C567" s="159"/>
      <c r="D567" s="159"/>
      <c r="E567" s="159"/>
      <c r="F567" s="159"/>
      <c r="K567" s="165"/>
    </row>
    <row r="568" spans="1:11" s="160" customFormat="1">
      <c r="A568" s="30"/>
      <c r="B568" s="159"/>
      <c r="C568" s="159"/>
      <c r="D568" s="159"/>
      <c r="E568" s="159"/>
      <c r="F568" s="159"/>
      <c r="K568" s="165"/>
    </row>
    <row r="569" spans="1:11" s="160" customFormat="1">
      <c r="A569" s="30"/>
      <c r="B569" s="159"/>
      <c r="C569" s="159"/>
      <c r="D569" s="159"/>
      <c r="E569" s="159"/>
      <c r="F569" s="159"/>
      <c r="K569" s="165"/>
    </row>
    <row r="570" spans="1:11" s="160" customFormat="1">
      <c r="A570" s="30"/>
      <c r="B570" s="159"/>
      <c r="C570" s="159"/>
      <c r="D570" s="159"/>
      <c r="E570" s="159"/>
      <c r="F570" s="159"/>
      <c r="K570" s="165"/>
    </row>
    <row r="571" spans="1:11" s="160" customFormat="1">
      <c r="A571" s="30"/>
      <c r="B571" s="159"/>
      <c r="C571" s="159"/>
      <c r="D571" s="159"/>
      <c r="E571" s="159"/>
      <c r="F571" s="159"/>
      <c r="K571" s="165"/>
    </row>
    <row r="572" spans="1:11" s="160" customFormat="1">
      <c r="A572" s="30"/>
      <c r="B572" s="159"/>
      <c r="C572" s="159"/>
      <c r="D572" s="159"/>
      <c r="E572" s="159"/>
      <c r="F572" s="159"/>
      <c r="K572" s="165"/>
    </row>
    <row r="573" spans="1:11" s="160" customFormat="1">
      <c r="A573" s="30"/>
      <c r="B573" s="159"/>
      <c r="C573" s="159"/>
      <c r="D573" s="159"/>
      <c r="E573" s="159"/>
      <c r="F573" s="159"/>
      <c r="K573" s="165"/>
    </row>
    <row r="574" spans="1:11" s="160" customFormat="1">
      <c r="A574" s="30"/>
      <c r="B574" s="159"/>
      <c r="C574" s="159"/>
      <c r="D574" s="159"/>
      <c r="E574" s="159"/>
      <c r="F574" s="159"/>
      <c r="K574" s="165"/>
    </row>
    <row r="575" spans="1:11" s="160" customFormat="1">
      <c r="A575" s="30"/>
      <c r="B575" s="159"/>
      <c r="C575" s="159"/>
      <c r="D575" s="159"/>
      <c r="E575" s="159"/>
      <c r="F575" s="159"/>
      <c r="K575" s="165"/>
    </row>
    <row r="576" spans="1:11" s="160" customFormat="1">
      <c r="A576" s="30"/>
      <c r="B576" s="159"/>
      <c r="C576" s="159"/>
      <c r="D576" s="159"/>
      <c r="E576" s="159"/>
      <c r="F576" s="159"/>
      <c r="K576" s="165"/>
    </row>
    <row r="577" spans="1:11" s="160" customFormat="1">
      <c r="A577" s="30"/>
      <c r="B577" s="159"/>
      <c r="C577" s="159"/>
      <c r="D577" s="159"/>
      <c r="E577" s="159"/>
      <c r="F577" s="159"/>
      <c r="K577" s="165"/>
    </row>
    <row r="578" spans="1:11" s="160" customFormat="1">
      <c r="A578" s="30"/>
      <c r="B578" s="159"/>
      <c r="C578" s="159"/>
      <c r="D578" s="159"/>
      <c r="E578" s="159"/>
      <c r="F578" s="159"/>
      <c r="K578" s="165"/>
    </row>
    <row r="579" spans="1:11" s="160" customFormat="1">
      <c r="A579" s="30"/>
      <c r="B579" s="159"/>
      <c r="C579" s="159"/>
      <c r="D579" s="159"/>
      <c r="E579" s="159"/>
      <c r="F579" s="159"/>
      <c r="K579" s="165"/>
    </row>
    <row r="580" spans="1:11" s="160" customFormat="1" ht="31.5" customHeight="1">
      <c r="A580" s="30"/>
      <c r="B580" s="159"/>
      <c r="C580" s="159"/>
      <c r="D580" s="159"/>
      <c r="E580" s="159"/>
      <c r="F580" s="159"/>
      <c r="K580" s="165"/>
    </row>
    <row r="581" spans="1:11" s="160" customFormat="1">
      <c r="A581" s="30"/>
      <c r="B581" s="159"/>
      <c r="C581" s="159"/>
      <c r="D581" s="159"/>
      <c r="E581" s="159"/>
      <c r="F581" s="159"/>
      <c r="K581" s="165"/>
    </row>
    <row r="582" spans="1:11" s="160" customFormat="1">
      <c r="A582" s="30"/>
      <c r="B582" s="159"/>
      <c r="C582" s="159"/>
      <c r="D582" s="159"/>
      <c r="E582" s="159"/>
      <c r="F582" s="159"/>
      <c r="K582" s="165"/>
    </row>
    <row r="583" spans="1:11" s="160" customFormat="1">
      <c r="A583" s="30"/>
      <c r="B583" s="159"/>
      <c r="C583" s="159"/>
      <c r="D583" s="159"/>
      <c r="E583" s="159"/>
      <c r="F583" s="159"/>
      <c r="K583" s="165"/>
    </row>
    <row r="584" spans="1:11" s="160" customFormat="1">
      <c r="A584" s="30"/>
      <c r="B584" s="159"/>
      <c r="C584" s="159"/>
      <c r="D584" s="159"/>
      <c r="E584" s="159"/>
      <c r="F584" s="159"/>
      <c r="K584" s="165"/>
    </row>
    <row r="585" spans="1:11" s="160" customFormat="1">
      <c r="A585" s="30"/>
      <c r="B585" s="159"/>
      <c r="C585" s="159"/>
      <c r="D585" s="159"/>
      <c r="E585" s="159"/>
      <c r="F585" s="159"/>
      <c r="K585" s="165"/>
    </row>
    <row r="586" spans="1:11" s="160" customFormat="1">
      <c r="A586" s="30"/>
      <c r="B586" s="159"/>
      <c r="C586" s="159"/>
      <c r="D586" s="159"/>
      <c r="E586" s="159"/>
      <c r="F586" s="159"/>
      <c r="K586" s="165"/>
    </row>
    <row r="587" spans="1:11" s="160" customFormat="1">
      <c r="A587" s="30"/>
      <c r="B587" s="159"/>
      <c r="C587" s="159"/>
      <c r="D587" s="159"/>
      <c r="E587" s="159"/>
      <c r="F587" s="159"/>
      <c r="K587" s="165"/>
    </row>
    <row r="588" spans="1:11" s="160" customFormat="1">
      <c r="A588" s="30"/>
      <c r="B588" s="159"/>
      <c r="C588" s="159"/>
      <c r="D588" s="159"/>
      <c r="E588" s="159"/>
      <c r="F588" s="159"/>
      <c r="K588" s="165"/>
    </row>
    <row r="589" spans="1:11" s="160" customFormat="1">
      <c r="A589" s="30"/>
      <c r="B589" s="159"/>
      <c r="C589" s="159"/>
      <c r="D589" s="159"/>
      <c r="E589" s="159"/>
      <c r="F589" s="159"/>
      <c r="K589" s="165"/>
    </row>
    <row r="590" spans="1:11" s="160" customFormat="1">
      <c r="A590" s="30"/>
      <c r="B590" s="159"/>
      <c r="C590" s="159"/>
      <c r="D590" s="159"/>
      <c r="E590" s="159"/>
      <c r="F590" s="159"/>
      <c r="K590" s="165"/>
    </row>
    <row r="591" spans="1:11" s="160" customFormat="1">
      <c r="A591" s="30"/>
      <c r="B591" s="159"/>
      <c r="C591" s="159"/>
      <c r="D591" s="159"/>
      <c r="E591" s="159"/>
      <c r="F591" s="159"/>
      <c r="K591" s="165"/>
    </row>
    <row r="592" spans="1:11" s="160" customFormat="1">
      <c r="A592" s="30"/>
      <c r="B592" s="159"/>
      <c r="C592" s="159"/>
      <c r="D592" s="159"/>
      <c r="E592" s="159"/>
      <c r="F592" s="159"/>
      <c r="K592" s="165"/>
    </row>
    <row r="593" spans="1:11" s="160" customFormat="1">
      <c r="A593" s="30"/>
      <c r="B593" s="159"/>
      <c r="C593" s="159"/>
      <c r="D593" s="159"/>
      <c r="E593" s="159"/>
      <c r="F593" s="159"/>
      <c r="K593" s="165"/>
    </row>
    <row r="594" spans="1:11" s="160" customFormat="1">
      <c r="A594" s="30"/>
      <c r="B594" s="159"/>
      <c r="C594" s="159"/>
      <c r="D594" s="159"/>
      <c r="E594" s="159"/>
      <c r="F594" s="159"/>
      <c r="K594" s="165"/>
    </row>
    <row r="595" spans="1:11" s="160" customFormat="1">
      <c r="A595" s="30"/>
      <c r="B595" s="159"/>
      <c r="C595" s="159"/>
      <c r="D595" s="159"/>
      <c r="E595" s="159"/>
      <c r="F595" s="159"/>
      <c r="K595" s="165"/>
    </row>
    <row r="596" spans="1:11" s="160" customFormat="1">
      <c r="A596" s="30"/>
      <c r="B596" s="159"/>
      <c r="C596" s="159"/>
      <c r="D596" s="159"/>
      <c r="E596" s="159"/>
      <c r="F596" s="159"/>
      <c r="K596" s="165"/>
    </row>
    <row r="597" spans="1:11" s="160" customFormat="1">
      <c r="A597" s="30"/>
      <c r="B597" s="159"/>
      <c r="C597" s="159"/>
      <c r="D597" s="159"/>
      <c r="E597" s="159"/>
      <c r="F597" s="159"/>
      <c r="K597" s="165"/>
    </row>
    <row r="598" spans="1:11" s="160" customFormat="1" ht="33.75" customHeight="1">
      <c r="A598" s="30"/>
      <c r="B598" s="159"/>
      <c r="C598" s="159"/>
      <c r="D598" s="159"/>
      <c r="E598" s="159"/>
      <c r="F598" s="159"/>
      <c r="K598" s="165"/>
    </row>
    <row r="599" spans="1:11" s="160" customFormat="1">
      <c r="A599" s="30"/>
      <c r="B599" s="159"/>
      <c r="C599" s="159"/>
      <c r="D599" s="159"/>
      <c r="E599" s="159"/>
      <c r="F599" s="159"/>
      <c r="K599" s="165"/>
    </row>
    <row r="600" spans="1:11" s="160" customFormat="1">
      <c r="A600" s="30"/>
      <c r="B600" s="159"/>
      <c r="C600" s="159"/>
      <c r="D600" s="159"/>
      <c r="E600" s="159"/>
      <c r="F600" s="159"/>
      <c r="K600" s="165"/>
    </row>
    <row r="601" spans="1:11" s="160" customFormat="1">
      <c r="A601" s="30"/>
      <c r="B601" s="159"/>
      <c r="C601" s="159"/>
      <c r="D601" s="159"/>
      <c r="E601" s="159"/>
      <c r="F601" s="159"/>
      <c r="K601" s="165"/>
    </row>
    <row r="602" spans="1:11" s="160" customFormat="1">
      <c r="A602" s="30"/>
      <c r="B602" s="159"/>
      <c r="C602" s="159"/>
      <c r="D602" s="159"/>
      <c r="E602" s="159"/>
      <c r="F602" s="159"/>
      <c r="K602" s="165"/>
    </row>
    <row r="603" spans="1:11" s="160" customFormat="1">
      <c r="A603" s="30"/>
      <c r="B603" s="159"/>
      <c r="C603" s="159"/>
      <c r="D603" s="159"/>
      <c r="E603" s="159"/>
      <c r="F603" s="159"/>
      <c r="K603" s="165"/>
    </row>
    <row r="604" spans="1:11" s="160" customFormat="1">
      <c r="A604" s="30"/>
      <c r="B604" s="159"/>
      <c r="C604" s="159"/>
      <c r="D604" s="159"/>
      <c r="E604" s="159"/>
      <c r="F604" s="159"/>
      <c r="K604" s="165"/>
    </row>
    <row r="605" spans="1:11" s="160" customFormat="1">
      <c r="A605" s="30"/>
      <c r="B605" s="159"/>
      <c r="C605" s="159"/>
      <c r="D605" s="159"/>
      <c r="E605" s="159"/>
      <c r="F605" s="159"/>
      <c r="K605" s="165"/>
    </row>
    <row r="606" spans="1:11" s="160" customFormat="1">
      <c r="A606" s="30"/>
      <c r="B606" s="159"/>
      <c r="C606" s="159"/>
      <c r="D606" s="159"/>
      <c r="E606" s="159"/>
      <c r="F606" s="159"/>
      <c r="K606" s="165"/>
    </row>
    <row r="607" spans="1:11" s="160" customFormat="1">
      <c r="A607" s="30"/>
      <c r="B607" s="159"/>
      <c r="C607" s="159"/>
      <c r="D607" s="159"/>
      <c r="E607" s="159"/>
      <c r="F607" s="159"/>
      <c r="K607" s="165"/>
    </row>
    <row r="608" spans="1:11" s="160" customFormat="1">
      <c r="A608" s="30"/>
      <c r="B608" s="159"/>
      <c r="C608" s="159"/>
      <c r="D608" s="159"/>
      <c r="E608" s="159"/>
      <c r="F608" s="159"/>
      <c r="K608" s="165"/>
    </row>
    <row r="609" spans="1:11" s="160" customFormat="1">
      <c r="A609" s="30"/>
      <c r="B609" s="159"/>
      <c r="C609" s="159"/>
      <c r="D609" s="159"/>
      <c r="E609" s="159"/>
      <c r="F609" s="159"/>
      <c r="K609" s="165"/>
    </row>
    <row r="610" spans="1:11" s="160" customFormat="1">
      <c r="A610" s="30"/>
      <c r="B610" s="159"/>
      <c r="C610" s="159"/>
      <c r="D610" s="159"/>
      <c r="E610" s="159"/>
      <c r="F610" s="159"/>
      <c r="K610" s="165"/>
    </row>
    <row r="611" spans="1:11" s="160" customFormat="1">
      <c r="A611" s="30"/>
      <c r="B611" s="159"/>
      <c r="C611" s="159"/>
      <c r="D611" s="159"/>
      <c r="E611" s="159"/>
      <c r="F611" s="159"/>
      <c r="K611" s="165"/>
    </row>
    <row r="612" spans="1:11" s="160" customFormat="1">
      <c r="A612" s="30"/>
      <c r="B612" s="159"/>
      <c r="C612" s="159"/>
      <c r="D612" s="159"/>
      <c r="E612" s="159"/>
      <c r="F612" s="159"/>
      <c r="K612" s="165"/>
    </row>
    <row r="613" spans="1:11" s="160" customFormat="1">
      <c r="A613" s="30"/>
      <c r="B613" s="159"/>
      <c r="C613" s="159"/>
      <c r="D613" s="159"/>
      <c r="E613" s="159"/>
      <c r="F613" s="159"/>
      <c r="K613" s="165"/>
    </row>
    <row r="614" spans="1:11" s="160" customFormat="1">
      <c r="A614" s="30"/>
      <c r="B614" s="159"/>
      <c r="C614" s="159"/>
      <c r="D614" s="159"/>
      <c r="E614" s="159"/>
      <c r="F614" s="159"/>
      <c r="K614" s="165"/>
    </row>
    <row r="615" spans="1:11" s="160" customFormat="1">
      <c r="A615" s="30"/>
      <c r="B615" s="159"/>
      <c r="C615" s="159"/>
      <c r="D615" s="159"/>
      <c r="E615" s="159"/>
      <c r="F615" s="159"/>
      <c r="K615" s="165"/>
    </row>
    <row r="616" spans="1:11" s="160" customFormat="1">
      <c r="A616" s="30"/>
      <c r="B616" s="159"/>
      <c r="C616" s="159"/>
      <c r="D616" s="159"/>
      <c r="E616" s="159"/>
      <c r="F616" s="159"/>
      <c r="K616" s="165"/>
    </row>
    <row r="617" spans="1:11" s="160" customFormat="1">
      <c r="A617" s="30"/>
      <c r="B617" s="159"/>
      <c r="C617" s="159"/>
      <c r="D617" s="159"/>
      <c r="E617" s="159"/>
      <c r="F617" s="159"/>
      <c r="K617" s="165"/>
    </row>
    <row r="618" spans="1:11" s="160" customFormat="1">
      <c r="A618" s="30"/>
      <c r="B618" s="159"/>
      <c r="C618" s="159"/>
      <c r="D618" s="159"/>
      <c r="E618" s="159"/>
      <c r="F618" s="159"/>
      <c r="K618" s="165"/>
    </row>
    <row r="619" spans="1:11" s="160" customFormat="1">
      <c r="A619" s="30"/>
      <c r="B619" s="159"/>
      <c r="C619" s="159"/>
      <c r="D619" s="159"/>
      <c r="E619" s="159"/>
      <c r="F619" s="159"/>
      <c r="K619" s="165"/>
    </row>
    <row r="620" spans="1:11" s="160" customFormat="1">
      <c r="A620" s="30"/>
      <c r="B620" s="159"/>
      <c r="C620" s="159"/>
      <c r="D620" s="159"/>
      <c r="E620" s="159"/>
      <c r="F620" s="159"/>
      <c r="K620" s="165"/>
    </row>
    <row r="621" spans="1:11" s="160" customFormat="1">
      <c r="A621" s="30"/>
      <c r="B621" s="159"/>
      <c r="C621" s="159"/>
      <c r="D621" s="159"/>
      <c r="E621" s="159"/>
      <c r="F621" s="159"/>
      <c r="K621" s="165"/>
    </row>
    <row r="622" spans="1:11" s="160" customFormat="1">
      <c r="A622" s="30"/>
      <c r="B622" s="159"/>
      <c r="C622" s="159"/>
      <c r="D622" s="159"/>
      <c r="E622" s="159"/>
      <c r="F622" s="159"/>
      <c r="K622" s="165"/>
    </row>
    <row r="623" spans="1:11" s="160" customFormat="1">
      <c r="A623" s="30"/>
      <c r="B623" s="159"/>
      <c r="C623" s="159"/>
      <c r="D623" s="159"/>
      <c r="E623" s="159"/>
      <c r="F623" s="159"/>
      <c r="K623" s="165"/>
    </row>
    <row r="624" spans="1:11" s="160" customFormat="1">
      <c r="A624" s="30"/>
      <c r="B624" s="159"/>
      <c r="C624" s="159"/>
      <c r="D624" s="159"/>
      <c r="E624" s="159"/>
      <c r="F624" s="159"/>
      <c r="K624" s="165"/>
    </row>
    <row r="625" spans="1:11" s="160" customFormat="1">
      <c r="A625" s="30"/>
      <c r="B625" s="159"/>
      <c r="C625" s="159"/>
      <c r="D625" s="159"/>
      <c r="E625" s="159"/>
      <c r="F625" s="159"/>
      <c r="K625" s="165"/>
    </row>
    <row r="626" spans="1:11" s="160" customFormat="1">
      <c r="A626" s="30"/>
      <c r="B626" s="159"/>
      <c r="C626" s="159"/>
      <c r="D626" s="159"/>
      <c r="E626" s="159"/>
      <c r="F626" s="159"/>
      <c r="K626" s="165"/>
    </row>
    <row r="627" spans="1:11" s="160" customFormat="1">
      <c r="A627" s="30"/>
      <c r="B627" s="159"/>
      <c r="C627" s="159"/>
      <c r="D627" s="159"/>
      <c r="E627" s="159"/>
      <c r="F627" s="159"/>
      <c r="K627" s="165"/>
    </row>
    <row r="628" spans="1:11" s="160" customFormat="1">
      <c r="A628" s="30"/>
      <c r="B628" s="159"/>
      <c r="C628" s="159"/>
      <c r="D628" s="159"/>
      <c r="E628" s="159"/>
      <c r="F628" s="159"/>
      <c r="K628" s="165"/>
    </row>
    <row r="629" spans="1:11" s="160" customFormat="1">
      <c r="A629" s="30"/>
      <c r="B629" s="159"/>
      <c r="C629" s="159"/>
      <c r="D629" s="159"/>
      <c r="E629" s="159"/>
      <c r="F629" s="159"/>
      <c r="K629" s="165"/>
    </row>
    <row r="630" spans="1:11" s="160" customFormat="1">
      <c r="A630" s="30"/>
      <c r="B630" s="159"/>
      <c r="C630" s="159"/>
      <c r="D630" s="159"/>
      <c r="E630" s="159"/>
      <c r="F630" s="159"/>
      <c r="K630" s="165"/>
    </row>
    <row r="631" spans="1:11" s="160" customFormat="1">
      <c r="A631" s="30"/>
      <c r="B631" s="159"/>
      <c r="C631" s="159"/>
      <c r="D631" s="159"/>
      <c r="E631" s="159"/>
      <c r="F631" s="159"/>
      <c r="K631" s="165"/>
    </row>
    <row r="632" spans="1:11" s="160" customFormat="1" ht="27" customHeight="1">
      <c r="A632" s="30"/>
      <c r="B632" s="159"/>
      <c r="C632" s="159"/>
      <c r="D632" s="159"/>
      <c r="E632" s="159"/>
      <c r="F632" s="159"/>
      <c r="K632" s="165"/>
    </row>
    <row r="633" spans="1:11" s="160" customFormat="1">
      <c r="A633" s="30"/>
      <c r="B633" s="159"/>
      <c r="C633" s="159"/>
      <c r="D633" s="159"/>
      <c r="E633" s="159"/>
      <c r="F633" s="159"/>
      <c r="K633" s="165"/>
    </row>
    <row r="634" spans="1:11" s="160" customFormat="1">
      <c r="A634" s="30"/>
      <c r="B634" s="159"/>
      <c r="C634" s="159"/>
      <c r="D634" s="159"/>
      <c r="E634" s="159"/>
      <c r="F634" s="159"/>
      <c r="K634" s="165"/>
    </row>
    <row r="635" spans="1:11" s="160" customFormat="1">
      <c r="A635" s="30"/>
      <c r="B635" s="159"/>
      <c r="C635" s="159"/>
      <c r="D635" s="159"/>
      <c r="E635" s="159"/>
      <c r="F635" s="159"/>
      <c r="K635" s="165"/>
    </row>
    <row r="636" spans="1:11" s="160" customFormat="1">
      <c r="A636" s="30"/>
      <c r="B636" s="159"/>
      <c r="C636" s="159"/>
      <c r="D636" s="159"/>
      <c r="E636" s="159"/>
      <c r="F636" s="159"/>
      <c r="K636" s="165"/>
    </row>
    <row r="637" spans="1:11" s="160" customFormat="1">
      <c r="A637" s="30"/>
      <c r="B637" s="159"/>
      <c r="C637" s="159"/>
      <c r="D637" s="159"/>
      <c r="E637" s="159"/>
      <c r="F637" s="159"/>
      <c r="K637" s="165"/>
    </row>
    <row r="638" spans="1:11" s="160" customFormat="1">
      <c r="A638" s="30"/>
      <c r="B638" s="159"/>
      <c r="C638" s="159"/>
      <c r="D638" s="159"/>
      <c r="E638" s="159"/>
      <c r="F638" s="159"/>
      <c r="K638" s="165"/>
    </row>
    <row r="639" spans="1:11" s="160" customFormat="1">
      <c r="A639" s="30"/>
      <c r="B639" s="159"/>
      <c r="C639" s="159"/>
      <c r="D639" s="159"/>
      <c r="E639" s="159"/>
      <c r="F639" s="159"/>
      <c r="K639" s="165"/>
    </row>
    <row r="640" spans="1:11" s="160" customFormat="1">
      <c r="A640" s="30"/>
      <c r="B640" s="159"/>
      <c r="C640" s="159"/>
      <c r="D640" s="159"/>
      <c r="E640" s="159"/>
      <c r="F640" s="159"/>
      <c r="K640" s="165"/>
    </row>
    <row r="641" spans="1:11" s="160" customFormat="1">
      <c r="A641" s="30"/>
      <c r="B641" s="159"/>
      <c r="C641" s="159"/>
      <c r="D641" s="159"/>
      <c r="E641" s="159"/>
      <c r="F641" s="159"/>
      <c r="K641" s="165"/>
    </row>
    <row r="642" spans="1:11" s="160" customFormat="1">
      <c r="A642" s="30"/>
      <c r="B642" s="159"/>
      <c r="C642" s="159"/>
      <c r="D642" s="159"/>
      <c r="E642" s="159"/>
      <c r="F642" s="159"/>
      <c r="K642" s="165"/>
    </row>
    <row r="643" spans="1:11" s="160" customFormat="1">
      <c r="A643" s="30"/>
      <c r="B643" s="159"/>
      <c r="C643" s="159"/>
      <c r="D643" s="159"/>
      <c r="E643" s="159"/>
      <c r="F643" s="159"/>
      <c r="K643" s="165"/>
    </row>
    <row r="644" spans="1:11" s="160" customFormat="1">
      <c r="A644" s="30"/>
      <c r="B644" s="159"/>
      <c r="C644" s="159"/>
      <c r="D644" s="159"/>
      <c r="E644" s="159"/>
      <c r="F644" s="159"/>
      <c r="K644" s="165"/>
    </row>
    <row r="645" spans="1:11" s="160" customFormat="1">
      <c r="A645" s="30"/>
      <c r="B645" s="159"/>
      <c r="C645" s="159"/>
      <c r="D645" s="159"/>
      <c r="E645" s="159"/>
      <c r="F645" s="159"/>
      <c r="K645" s="165"/>
    </row>
    <row r="646" spans="1:11" s="160" customFormat="1">
      <c r="A646" s="30"/>
      <c r="B646" s="159"/>
      <c r="C646" s="159"/>
      <c r="D646" s="159"/>
      <c r="E646" s="159"/>
      <c r="F646" s="159"/>
      <c r="K646" s="165"/>
    </row>
    <row r="647" spans="1:11" s="160" customFormat="1">
      <c r="A647" s="30"/>
      <c r="B647" s="159"/>
      <c r="C647" s="159"/>
      <c r="D647" s="159"/>
      <c r="E647" s="159"/>
      <c r="F647" s="159"/>
      <c r="K647" s="165"/>
    </row>
    <row r="648" spans="1:11" s="160" customFormat="1">
      <c r="A648" s="30"/>
      <c r="B648" s="159"/>
      <c r="C648" s="159"/>
      <c r="D648" s="159"/>
      <c r="E648" s="159"/>
      <c r="F648" s="159"/>
      <c r="K648" s="165"/>
    </row>
    <row r="649" spans="1:11" s="160" customFormat="1">
      <c r="A649" s="30"/>
      <c r="B649" s="159"/>
      <c r="C649" s="159"/>
      <c r="D649" s="159"/>
      <c r="E649" s="159"/>
      <c r="F649" s="159"/>
      <c r="K649" s="165"/>
    </row>
    <row r="650" spans="1:11" s="160" customFormat="1">
      <c r="A650" s="30"/>
      <c r="B650" s="159"/>
      <c r="C650" s="159"/>
      <c r="D650" s="159"/>
      <c r="E650" s="159"/>
      <c r="F650" s="159"/>
      <c r="K650" s="165"/>
    </row>
    <row r="651" spans="1:11" s="160" customFormat="1">
      <c r="A651" s="30"/>
      <c r="B651" s="159"/>
      <c r="C651" s="159"/>
      <c r="D651" s="159"/>
      <c r="E651" s="159"/>
      <c r="F651" s="159"/>
      <c r="K651" s="165"/>
    </row>
    <row r="652" spans="1:11" s="160" customFormat="1">
      <c r="A652" s="30"/>
      <c r="B652" s="159"/>
      <c r="C652" s="159"/>
      <c r="D652" s="159"/>
      <c r="E652" s="159"/>
      <c r="F652" s="159"/>
      <c r="K652" s="165"/>
    </row>
    <row r="653" spans="1:11" s="160" customFormat="1">
      <c r="A653" s="30"/>
      <c r="B653" s="159"/>
      <c r="C653" s="159"/>
      <c r="D653" s="159"/>
      <c r="E653" s="159"/>
      <c r="F653" s="159"/>
      <c r="K653" s="165"/>
    </row>
    <row r="654" spans="1:11" s="160" customFormat="1">
      <c r="A654" s="30"/>
      <c r="B654" s="159"/>
      <c r="C654" s="159"/>
      <c r="D654" s="159"/>
      <c r="E654" s="159"/>
      <c r="F654" s="159"/>
      <c r="K654" s="165"/>
    </row>
    <row r="655" spans="1:11" s="160" customFormat="1">
      <c r="A655" s="30"/>
      <c r="B655" s="159"/>
      <c r="C655" s="159"/>
      <c r="D655" s="159"/>
      <c r="E655" s="159"/>
      <c r="F655" s="159"/>
      <c r="K655" s="165"/>
    </row>
    <row r="656" spans="1:11" s="160" customFormat="1">
      <c r="A656" s="30"/>
      <c r="B656" s="159"/>
      <c r="C656" s="159"/>
      <c r="D656" s="159"/>
      <c r="E656" s="159"/>
      <c r="F656" s="159"/>
      <c r="K656" s="165"/>
    </row>
    <row r="657" spans="1:11" s="160" customFormat="1">
      <c r="A657" s="30"/>
      <c r="B657" s="159"/>
      <c r="C657" s="159"/>
      <c r="D657" s="159"/>
      <c r="E657" s="159"/>
      <c r="F657" s="159"/>
      <c r="K657" s="165"/>
    </row>
    <row r="658" spans="1:11" s="160" customFormat="1">
      <c r="A658" s="30"/>
      <c r="B658" s="159"/>
      <c r="C658" s="159"/>
      <c r="D658" s="159"/>
      <c r="E658" s="159"/>
      <c r="F658" s="159"/>
      <c r="K658" s="165"/>
    </row>
    <row r="659" spans="1:11" s="160" customFormat="1">
      <c r="A659" s="30"/>
      <c r="B659" s="159"/>
      <c r="C659" s="159"/>
      <c r="D659" s="159"/>
      <c r="E659" s="159"/>
      <c r="F659" s="159"/>
      <c r="K659" s="165"/>
    </row>
    <row r="660" spans="1:11" s="160" customFormat="1">
      <c r="A660" s="30"/>
      <c r="B660" s="159"/>
      <c r="C660" s="159"/>
      <c r="D660" s="159"/>
      <c r="E660" s="159"/>
      <c r="F660" s="159"/>
      <c r="K660" s="165"/>
    </row>
    <row r="661" spans="1:11" s="160" customFormat="1">
      <c r="A661" s="30"/>
      <c r="B661" s="159"/>
      <c r="C661" s="159"/>
      <c r="D661" s="159"/>
      <c r="E661" s="159"/>
      <c r="F661" s="159"/>
      <c r="K661" s="165"/>
    </row>
    <row r="662" spans="1:11" s="160" customFormat="1">
      <c r="A662" s="30"/>
      <c r="B662" s="159"/>
      <c r="C662" s="159"/>
      <c r="D662" s="159"/>
      <c r="E662" s="159"/>
      <c r="F662" s="159"/>
      <c r="K662" s="165"/>
    </row>
    <row r="663" spans="1:11" s="160" customFormat="1">
      <c r="A663" s="30"/>
      <c r="B663" s="159"/>
      <c r="C663" s="159"/>
      <c r="D663" s="159"/>
      <c r="E663" s="159"/>
      <c r="F663" s="159"/>
      <c r="K663" s="165"/>
    </row>
    <row r="664" spans="1:11" s="160" customFormat="1">
      <c r="A664" s="30"/>
      <c r="B664" s="159"/>
      <c r="C664" s="159"/>
      <c r="D664" s="159"/>
      <c r="E664" s="159"/>
      <c r="F664" s="159"/>
      <c r="K664" s="165"/>
    </row>
    <row r="665" spans="1:11" s="160" customFormat="1">
      <c r="A665" s="30"/>
      <c r="B665" s="159"/>
      <c r="C665" s="159"/>
      <c r="D665" s="159"/>
      <c r="E665" s="159"/>
      <c r="F665" s="159"/>
      <c r="K665" s="165"/>
    </row>
    <row r="666" spans="1:11" s="160" customFormat="1">
      <c r="A666" s="30"/>
      <c r="B666" s="159"/>
      <c r="C666" s="159"/>
      <c r="D666" s="159"/>
      <c r="E666" s="159"/>
      <c r="F666" s="159"/>
      <c r="K666" s="165"/>
    </row>
    <row r="667" spans="1:11" s="160" customFormat="1">
      <c r="A667" s="30"/>
      <c r="B667" s="159"/>
      <c r="C667" s="159"/>
      <c r="D667" s="159"/>
      <c r="E667" s="159"/>
      <c r="F667" s="159"/>
      <c r="K667" s="165"/>
    </row>
    <row r="668" spans="1:11" s="160" customFormat="1">
      <c r="A668" s="30"/>
      <c r="B668" s="159"/>
      <c r="C668" s="159"/>
      <c r="D668" s="159"/>
      <c r="E668" s="159"/>
      <c r="F668" s="159"/>
      <c r="K668" s="165"/>
    </row>
    <row r="669" spans="1:11" s="160" customFormat="1">
      <c r="A669" s="30"/>
      <c r="B669" s="159"/>
      <c r="C669" s="159"/>
      <c r="D669" s="159"/>
      <c r="E669" s="159"/>
      <c r="F669" s="159"/>
      <c r="K669" s="165"/>
    </row>
    <row r="670" spans="1:11" s="160" customFormat="1">
      <c r="A670" s="30"/>
      <c r="B670" s="159"/>
      <c r="C670" s="159"/>
      <c r="D670" s="159"/>
      <c r="E670" s="159"/>
      <c r="F670" s="159"/>
      <c r="K670" s="165"/>
    </row>
    <row r="671" spans="1:11" s="160" customFormat="1">
      <c r="A671" s="30"/>
      <c r="B671" s="159"/>
      <c r="C671" s="159"/>
      <c r="D671" s="159"/>
      <c r="E671" s="159"/>
      <c r="F671" s="159"/>
      <c r="K671" s="165"/>
    </row>
    <row r="672" spans="1:11" s="160" customFormat="1">
      <c r="A672" s="30"/>
      <c r="B672" s="159"/>
      <c r="C672" s="159"/>
      <c r="D672" s="159"/>
      <c r="E672" s="159"/>
      <c r="F672" s="159"/>
      <c r="K672" s="165"/>
    </row>
    <row r="673" spans="1:11" s="160" customFormat="1">
      <c r="A673" s="30"/>
      <c r="B673" s="159"/>
      <c r="C673" s="159"/>
      <c r="D673" s="159"/>
      <c r="E673" s="159"/>
      <c r="F673" s="159"/>
      <c r="K673" s="165"/>
    </row>
    <row r="674" spans="1:11" s="160" customFormat="1">
      <c r="A674" s="30"/>
      <c r="B674" s="159"/>
      <c r="C674" s="159"/>
      <c r="D674" s="159"/>
      <c r="E674" s="159"/>
      <c r="F674" s="159"/>
      <c r="K674" s="165"/>
    </row>
    <row r="675" spans="1:11" s="160" customFormat="1">
      <c r="A675" s="30"/>
      <c r="B675" s="159"/>
      <c r="C675" s="159"/>
      <c r="D675" s="159"/>
      <c r="E675" s="159"/>
      <c r="F675" s="159"/>
      <c r="K675" s="165"/>
    </row>
    <row r="676" spans="1:11" s="160" customFormat="1">
      <c r="A676" s="30"/>
      <c r="B676" s="159"/>
      <c r="C676" s="159"/>
      <c r="D676" s="159"/>
      <c r="E676" s="159"/>
      <c r="F676" s="159"/>
      <c r="K676" s="165"/>
    </row>
    <row r="677" spans="1:11" s="160" customFormat="1">
      <c r="A677" s="30"/>
      <c r="B677" s="159"/>
      <c r="C677" s="159"/>
      <c r="D677" s="159"/>
      <c r="E677" s="159"/>
      <c r="F677" s="159"/>
      <c r="K677" s="165"/>
    </row>
    <row r="678" spans="1:11" s="160" customFormat="1">
      <c r="A678" s="30"/>
      <c r="B678" s="159"/>
      <c r="C678" s="159"/>
      <c r="D678" s="159"/>
      <c r="E678" s="159"/>
      <c r="F678" s="159"/>
      <c r="K678" s="165"/>
    </row>
    <row r="679" spans="1:11" s="160" customFormat="1">
      <c r="A679" s="30"/>
      <c r="B679" s="159"/>
      <c r="C679" s="159"/>
      <c r="D679" s="159"/>
      <c r="E679" s="159"/>
      <c r="F679" s="159"/>
      <c r="K679" s="165"/>
    </row>
    <row r="680" spans="1:11" s="160" customFormat="1">
      <c r="A680" s="30"/>
      <c r="B680" s="159"/>
      <c r="C680" s="159"/>
      <c r="D680" s="159"/>
      <c r="E680" s="159"/>
      <c r="F680" s="159"/>
      <c r="K680" s="165"/>
    </row>
    <row r="681" spans="1:11" s="160" customFormat="1">
      <c r="A681" s="30"/>
      <c r="B681" s="159"/>
      <c r="C681" s="159"/>
      <c r="D681" s="159"/>
      <c r="E681" s="159"/>
      <c r="F681" s="159"/>
      <c r="K681" s="165"/>
    </row>
    <row r="682" spans="1:11" s="160" customFormat="1">
      <c r="A682" s="30"/>
      <c r="B682" s="159"/>
      <c r="C682" s="159"/>
      <c r="D682" s="159"/>
      <c r="E682" s="159"/>
      <c r="F682" s="159"/>
      <c r="K682" s="165"/>
    </row>
    <row r="683" spans="1:11" s="160" customFormat="1">
      <c r="A683" s="30"/>
      <c r="B683" s="159"/>
      <c r="C683" s="159"/>
      <c r="D683" s="159"/>
      <c r="E683" s="159"/>
      <c r="F683" s="159"/>
      <c r="K683" s="165"/>
    </row>
    <row r="684" spans="1:11" s="160" customFormat="1">
      <c r="A684" s="30"/>
      <c r="B684" s="159"/>
      <c r="C684" s="159"/>
      <c r="D684" s="159"/>
      <c r="E684" s="159"/>
      <c r="F684" s="159"/>
      <c r="K684" s="165"/>
    </row>
    <row r="685" spans="1:11" s="160" customFormat="1">
      <c r="A685" s="30"/>
      <c r="B685" s="159"/>
      <c r="C685" s="159"/>
      <c r="D685" s="159"/>
      <c r="E685" s="159"/>
      <c r="F685" s="159"/>
      <c r="K685" s="165"/>
    </row>
    <row r="686" spans="1:11" s="160" customFormat="1">
      <c r="A686" s="30"/>
      <c r="B686" s="159"/>
      <c r="C686" s="159"/>
      <c r="D686" s="159"/>
      <c r="E686" s="159"/>
      <c r="F686" s="159"/>
      <c r="K686" s="165"/>
    </row>
    <row r="687" spans="1:11" s="160" customFormat="1">
      <c r="A687" s="30"/>
      <c r="B687" s="159"/>
      <c r="C687" s="159"/>
      <c r="D687" s="159"/>
      <c r="E687" s="159"/>
      <c r="F687" s="159"/>
      <c r="K687" s="165"/>
    </row>
    <row r="688" spans="1:11" s="160" customFormat="1">
      <c r="A688" s="30"/>
      <c r="B688" s="159"/>
      <c r="C688" s="159"/>
      <c r="D688" s="159"/>
      <c r="E688" s="159"/>
      <c r="F688" s="159"/>
      <c r="K688" s="165"/>
    </row>
    <row r="689" spans="1:11" s="160" customFormat="1">
      <c r="A689" s="30"/>
      <c r="B689" s="159"/>
      <c r="C689" s="159"/>
      <c r="D689" s="159"/>
      <c r="E689" s="159"/>
      <c r="F689" s="159"/>
      <c r="K689" s="165"/>
    </row>
    <row r="690" spans="1:11" s="160" customFormat="1">
      <c r="A690" s="30"/>
      <c r="B690" s="159"/>
      <c r="C690" s="159"/>
      <c r="D690" s="159"/>
      <c r="E690" s="159"/>
      <c r="F690" s="159"/>
      <c r="K690" s="165"/>
    </row>
    <row r="691" spans="1:11" s="160" customFormat="1">
      <c r="A691" s="30"/>
      <c r="B691" s="159"/>
      <c r="C691" s="159"/>
      <c r="D691" s="159"/>
      <c r="E691" s="159"/>
      <c r="F691" s="159"/>
      <c r="K691" s="165"/>
    </row>
    <row r="692" spans="1:11" s="160" customFormat="1">
      <c r="A692" s="30"/>
      <c r="B692" s="159"/>
      <c r="C692" s="159"/>
      <c r="D692" s="159"/>
      <c r="E692" s="159"/>
      <c r="F692" s="159"/>
      <c r="K692" s="165"/>
    </row>
    <row r="693" spans="1:11" s="160" customFormat="1">
      <c r="A693" s="30"/>
      <c r="B693" s="159"/>
      <c r="C693" s="159"/>
      <c r="D693" s="159"/>
      <c r="E693" s="159"/>
      <c r="F693" s="159"/>
      <c r="K693" s="165"/>
    </row>
    <row r="694" spans="1:11" s="160" customFormat="1">
      <c r="A694" s="30"/>
      <c r="B694" s="159"/>
      <c r="C694" s="159"/>
      <c r="D694" s="159"/>
      <c r="E694" s="159"/>
      <c r="F694" s="159"/>
      <c r="K694" s="165"/>
    </row>
    <row r="695" spans="1:11" s="160" customFormat="1">
      <c r="A695" s="30"/>
      <c r="B695" s="159"/>
      <c r="C695" s="159"/>
      <c r="D695" s="159"/>
      <c r="E695" s="159"/>
      <c r="F695" s="159"/>
      <c r="K695" s="165"/>
    </row>
    <row r="696" spans="1:11" s="160" customFormat="1">
      <c r="A696" s="30"/>
      <c r="B696" s="159"/>
      <c r="C696" s="159"/>
      <c r="D696" s="159"/>
      <c r="E696" s="159"/>
      <c r="F696" s="159"/>
      <c r="K696" s="165"/>
    </row>
    <row r="697" spans="1:11" s="160" customFormat="1">
      <c r="A697" s="30"/>
      <c r="B697" s="159"/>
      <c r="C697" s="159"/>
      <c r="D697" s="159"/>
      <c r="E697" s="159"/>
      <c r="F697" s="159"/>
      <c r="K697" s="165"/>
    </row>
    <row r="698" spans="1:11" s="160" customFormat="1">
      <c r="A698" s="30"/>
      <c r="B698" s="159"/>
      <c r="C698" s="159"/>
      <c r="D698" s="159"/>
      <c r="E698" s="159"/>
      <c r="F698" s="159"/>
      <c r="K698" s="165"/>
    </row>
    <row r="699" spans="1:11" s="160" customFormat="1">
      <c r="A699" s="30"/>
      <c r="B699" s="159"/>
      <c r="C699" s="159"/>
      <c r="D699" s="159"/>
      <c r="E699" s="159"/>
      <c r="F699" s="159"/>
      <c r="K699" s="165"/>
    </row>
    <row r="700" spans="1:11" s="160" customFormat="1">
      <c r="A700" s="30"/>
      <c r="B700" s="159"/>
      <c r="C700" s="159"/>
      <c r="D700" s="159"/>
      <c r="E700" s="159"/>
      <c r="F700" s="159"/>
      <c r="K700" s="165"/>
    </row>
    <row r="701" spans="1:11" s="160" customFormat="1">
      <c r="A701" s="30"/>
      <c r="B701" s="159"/>
      <c r="C701" s="159"/>
      <c r="D701" s="159"/>
      <c r="E701" s="159"/>
      <c r="F701" s="159"/>
      <c r="K701" s="165"/>
    </row>
    <row r="702" spans="1:11" s="160" customFormat="1">
      <c r="A702" s="30"/>
      <c r="B702" s="159"/>
      <c r="C702" s="159"/>
      <c r="D702" s="159"/>
      <c r="E702" s="159"/>
      <c r="F702" s="159"/>
      <c r="K702" s="165"/>
    </row>
    <row r="703" spans="1:11" s="160" customFormat="1">
      <c r="A703" s="30"/>
      <c r="B703" s="159"/>
      <c r="C703" s="159"/>
      <c r="D703" s="159"/>
      <c r="E703" s="159"/>
      <c r="F703" s="159"/>
      <c r="K703" s="165"/>
    </row>
    <row r="704" spans="1:11" s="160" customFormat="1">
      <c r="A704" s="30"/>
      <c r="B704" s="159"/>
      <c r="C704" s="159"/>
      <c r="D704" s="159"/>
      <c r="E704" s="159"/>
      <c r="F704" s="159"/>
      <c r="K704" s="165"/>
    </row>
    <row r="705" spans="1:11" s="160" customFormat="1">
      <c r="A705" s="30"/>
      <c r="B705" s="159"/>
      <c r="C705" s="159"/>
      <c r="D705" s="159"/>
      <c r="E705" s="159"/>
      <c r="F705" s="159"/>
      <c r="K705" s="165"/>
    </row>
    <row r="706" spans="1:11" s="160" customFormat="1">
      <c r="A706" s="30"/>
      <c r="B706" s="159"/>
      <c r="C706" s="159"/>
      <c r="D706" s="159"/>
      <c r="E706" s="159"/>
      <c r="F706" s="159"/>
      <c r="K706" s="165"/>
    </row>
    <row r="707" spans="1:11" s="160" customFormat="1">
      <c r="A707" s="30"/>
      <c r="B707" s="159"/>
      <c r="C707" s="159"/>
      <c r="D707" s="159"/>
      <c r="E707" s="159"/>
      <c r="F707" s="159"/>
      <c r="K707" s="165"/>
    </row>
    <row r="708" spans="1:11" s="160" customFormat="1">
      <c r="A708" s="30"/>
      <c r="B708" s="159"/>
      <c r="C708" s="159"/>
      <c r="D708" s="159"/>
      <c r="E708" s="159"/>
      <c r="F708" s="159"/>
      <c r="K708" s="165"/>
    </row>
    <row r="709" spans="1:11" s="160" customFormat="1">
      <c r="A709" s="30"/>
      <c r="B709" s="159"/>
      <c r="C709" s="159"/>
      <c r="D709" s="159"/>
      <c r="E709" s="159"/>
      <c r="F709" s="159"/>
      <c r="K709" s="165"/>
    </row>
    <row r="710" spans="1:11" s="160" customFormat="1">
      <c r="A710" s="30"/>
      <c r="B710" s="159"/>
      <c r="C710" s="159"/>
      <c r="D710" s="159"/>
      <c r="E710" s="159"/>
      <c r="F710" s="159"/>
      <c r="K710" s="165"/>
    </row>
    <row r="711" spans="1:11" s="160" customFormat="1">
      <c r="A711" s="30"/>
      <c r="B711" s="159"/>
      <c r="C711" s="159"/>
      <c r="D711" s="159"/>
      <c r="E711" s="159"/>
      <c r="F711" s="159"/>
      <c r="K711" s="165"/>
    </row>
    <row r="712" spans="1:11" s="160" customFormat="1">
      <c r="A712" s="30"/>
      <c r="B712" s="159"/>
      <c r="C712" s="159"/>
      <c r="D712" s="159"/>
      <c r="E712" s="159"/>
      <c r="F712" s="159"/>
      <c r="K712" s="165"/>
    </row>
    <row r="713" spans="1:11" s="160" customFormat="1">
      <c r="A713" s="30"/>
      <c r="B713" s="159"/>
      <c r="C713" s="159"/>
      <c r="D713" s="159"/>
      <c r="E713" s="159"/>
      <c r="F713" s="159"/>
      <c r="K713" s="165"/>
    </row>
    <row r="714" spans="1:11" s="160" customFormat="1">
      <c r="A714" s="30"/>
      <c r="B714" s="159"/>
      <c r="C714" s="159"/>
      <c r="D714" s="159"/>
      <c r="E714" s="159"/>
      <c r="F714" s="159"/>
      <c r="K714" s="165"/>
    </row>
    <row r="715" spans="1:11" s="160" customFormat="1">
      <c r="A715" s="30"/>
      <c r="B715" s="159"/>
      <c r="C715" s="159"/>
      <c r="D715" s="159"/>
      <c r="E715" s="159"/>
      <c r="F715" s="159"/>
      <c r="K715" s="165"/>
    </row>
    <row r="716" spans="1:11" s="160" customFormat="1">
      <c r="A716" s="30"/>
      <c r="B716" s="159"/>
      <c r="C716" s="159"/>
      <c r="D716" s="159"/>
      <c r="E716" s="159"/>
      <c r="F716" s="159"/>
      <c r="K716" s="165"/>
    </row>
    <row r="717" spans="1:11" s="160" customFormat="1">
      <c r="A717" s="30"/>
      <c r="B717" s="159"/>
      <c r="C717" s="159"/>
      <c r="D717" s="159"/>
      <c r="E717" s="159"/>
      <c r="F717" s="159"/>
      <c r="K717" s="165"/>
    </row>
    <row r="718" spans="1:11" s="160" customFormat="1">
      <c r="A718" s="30"/>
      <c r="B718" s="159"/>
      <c r="C718" s="159"/>
      <c r="D718" s="159"/>
      <c r="E718" s="159"/>
      <c r="F718" s="159"/>
      <c r="K718" s="165"/>
    </row>
    <row r="719" spans="1:11" s="160" customFormat="1">
      <c r="A719" s="30"/>
      <c r="B719" s="159"/>
      <c r="C719" s="159"/>
      <c r="D719" s="159"/>
      <c r="E719" s="159"/>
      <c r="F719" s="159"/>
      <c r="K719" s="165"/>
    </row>
    <row r="720" spans="1:11" s="160" customFormat="1">
      <c r="A720" s="30"/>
      <c r="B720" s="159"/>
      <c r="C720" s="159"/>
      <c r="D720" s="159"/>
      <c r="E720" s="159"/>
      <c r="F720" s="159"/>
      <c r="K720" s="165"/>
    </row>
    <row r="721" spans="1:11" s="160" customFormat="1">
      <c r="A721" s="30"/>
      <c r="B721" s="159"/>
      <c r="C721" s="159"/>
      <c r="D721" s="159"/>
      <c r="E721" s="159"/>
      <c r="F721" s="159"/>
      <c r="K721" s="165"/>
    </row>
    <row r="722" spans="1:11" s="160" customFormat="1">
      <c r="A722" s="30"/>
      <c r="B722" s="159"/>
      <c r="C722" s="159"/>
      <c r="D722" s="159"/>
      <c r="E722" s="159"/>
      <c r="F722" s="159"/>
      <c r="K722" s="165"/>
    </row>
    <row r="723" spans="1:11" s="160" customFormat="1">
      <c r="A723" s="30"/>
      <c r="B723" s="159"/>
      <c r="C723" s="159"/>
      <c r="D723" s="159"/>
      <c r="E723" s="159"/>
      <c r="F723" s="159"/>
      <c r="K723" s="165"/>
    </row>
    <row r="724" spans="1:11" s="160" customFormat="1">
      <c r="A724" s="30"/>
      <c r="B724" s="159"/>
      <c r="C724" s="159"/>
      <c r="D724" s="159"/>
      <c r="E724" s="159"/>
      <c r="F724" s="159"/>
      <c r="K724" s="165"/>
    </row>
    <row r="725" spans="1:11" s="160" customFormat="1">
      <c r="A725" s="30"/>
      <c r="B725" s="159"/>
      <c r="C725" s="159"/>
      <c r="D725" s="159"/>
      <c r="E725" s="159"/>
      <c r="F725" s="159"/>
      <c r="K725" s="165"/>
    </row>
    <row r="726" spans="1:11" s="160" customFormat="1">
      <c r="A726" s="30"/>
      <c r="B726" s="159"/>
      <c r="C726" s="159"/>
      <c r="D726" s="159"/>
      <c r="E726" s="159"/>
      <c r="F726" s="159"/>
      <c r="K726" s="165"/>
    </row>
    <row r="727" spans="1:11" s="160" customFormat="1">
      <c r="A727" s="30"/>
      <c r="B727" s="159"/>
      <c r="C727" s="159"/>
      <c r="D727" s="159"/>
      <c r="E727" s="159"/>
      <c r="F727" s="159"/>
      <c r="K727" s="165"/>
    </row>
    <row r="728" spans="1:11" s="160" customFormat="1">
      <c r="A728" s="30"/>
      <c r="B728" s="159"/>
      <c r="C728" s="159"/>
      <c r="D728" s="159"/>
      <c r="E728" s="159"/>
      <c r="F728" s="159"/>
      <c r="K728" s="165"/>
    </row>
    <row r="729" spans="1:11" s="160" customFormat="1">
      <c r="A729" s="30"/>
      <c r="B729" s="159"/>
      <c r="C729" s="159"/>
      <c r="D729" s="159"/>
      <c r="E729" s="159"/>
      <c r="F729" s="159"/>
      <c r="K729" s="165"/>
    </row>
    <row r="730" spans="1:11" s="160" customFormat="1">
      <c r="A730" s="30"/>
      <c r="B730" s="159"/>
      <c r="C730" s="159"/>
      <c r="D730" s="159"/>
      <c r="E730" s="159"/>
      <c r="F730" s="159"/>
      <c r="K730" s="165"/>
    </row>
    <row r="731" spans="1:11" s="160" customFormat="1">
      <c r="A731" s="30"/>
      <c r="B731" s="159"/>
      <c r="C731" s="159"/>
      <c r="D731" s="159"/>
      <c r="E731" s="159"/>
      <c r="F731" s="159"/>
      <c r="K731" s="165"/>
    </row>
    <row r="732" spans="1:11" s="160" customFormat="1" ht="38.25" customHeight="1">
      <c r="A732" s="30"/>
      <c r="B732" s="159"/>
      <c r="C732" s="159"/>
      <c r="D732" s="159"/>
      <c r="E732" s="159"/>
      <c r="F732" s="159"/>
      <c r="K732" s="165"/>
    </row>
    <row r="733" spans="1:11" s="160" customFormat="1">
      <c r="A733" s="30"/>
      <c r="B733" s="159"/>
      <c r="C733" s="159"/>
      <c r="D733" s="159"/>
      <c r="E733" s="159"/>
      <c r="F733" s="159"/>
      <c r="K733" s="165"/>
    </row>
    <row r="734" spans="1:11">
      <c r="B734" s="159"/>
      <c r="C734" s="159"/>
      <c r="D734" s="159"/>
      <c r="E734" s="159"/>
      <c r="F734" s="159"/>
      <c r="G734" s="46" t="str">
        <f>(IF(E693&lt;&gt;0,$G$2,IF(F693&lt;&gt;0,$G$2,"")))</f>
        <v/>
      </c>
    </row>
  </sheetData>
  <sheetProtection password="81B0" sheet="1"/>
  <mergeCells count="145">
    <mergeCell ref="C25:D25"/>
    <mergeCell ref="C26:D26"/>
    <mergeCell ref="B7:D7"/>
    <mergeCell ref="B9:D9"/>
    <mergeCell ref="B12:D12"/>
    <mergeCell ref="C22:D22"/>
    <mergeCell ref="C23:D23"/>
    <mergeCell ref="C24:D24"/>
    <mergeCell ref="C19:D19"/>
    <mergeCell ref="C20:D20"/>
    <mergeCell ref="C21:D21"/>
    <mergeCell ref="C44:D44"/>
    <mergeCell ref="C45:D45"/>
    <mergeCell ref="C48:D48"/>
    <mergeCell ref="B54:D54"/>
    <mergeCell ref="C47:D47"/>
    <mergeCell ref="C46:D46"/>
    <mergeCell ref="C39:D39"/>
    <mergeCell ref="C40:D40"/>
    <mergeCell ref="C27:D27"/>
    <mergeCell ref="C28:D28"/>
    <mergeCell ref="C29:D29"/>
    <mergeCell ref="C30:D30"/>
    <mergeCell ref="C41:D41"/>
    <mergeCell ref="C43:D43"/>
    <mergeCell ref="C31:D31"/>
    <mergeCell ref="C32:D32"/>
    <mergeCell ref="C33:D33"/>
    <mergeCell ref="C34:D34"/>
    <mergeCell ref="C35:D35"/>
    <mergeCell ref="C36:D36"/>
    <mergeCell ref="C37:D37"/>
    <mergeCell ref="C38:D38"/>
    <mergeCell ref="N63:N65"/>
    <mergeCell ref="C77:D77"/>
    <mergeCell ref="C76:D76"/>
    <mergeCell ref="O63:O65"/>
    <mergeCell ref="C64:D64"/>
    <mergeCell ref="C65:D65"/>
    <mergeCell ref="C63:D63"/>
    <mergeCell ref="C71:D71"/>
    <mergeCell ref="B56:D56"/>
    <mergeCell ref="B59:D59"/>
    <mergeCell ref="L63:L65"/>
    <mergeCell ref="M63:M65"/>
    <mergeCell ref="C66:D66"/>
    <mergeCell ref="C67:D67"/>
    <mergeCell ref="C68:D68"/>
    <mergeCell ref="C69:D69"/>
    <mergeCell ref="C70:D70"/>
    <mergeCell ref="C72:D72"/>
    <mergeCell ref="C73:D73"/>
    <mergeCell ref="C74:D74"/>
    <mergeCell ref="C75:D75"/>
    <mergeCell ref="C80:D80"/>
    <mergeCell ref="C81:D81"/>
    <mergeCell ref="C82:D82"/>
    <mergeCell ref="C83:D83"/>
    <mergeCell ref="C84:D84"/>
    <mergeCell ref="C85:D85"/>
    <mergeCell ref="C86:D86"/>
    <mergeCell ref="C87:D87"/>
    <mergeCell ref="C78:D78"/>
    <mergeCell ref="C88:D88"/>
    <mergeCell ref="C89:D89"/>
    <mergeCell ref="C92:D92"/>
    <mergeCell ref="C93:D93"/>
    <mergeCell ref="C94:D94"/>
    <mergeCell ref="C95:D95"/>
    <mergeCell ref="C96:D96"/>
    <mergeCell ref="B99:D99"/>
    <mergeCell ref="C90:D90"/>
    <mergeCell ref="C91:D91"/>
    <mergeCell ref="C114:D114"/>
    <mergeCell ref="C130:D130"/>
    <mergeCell ref="C131:D131"/>
    <mergeCell ref="C119:D119"/>
    <mergeCell ref="C121:D121"/>
    <mergeCell ref="C122:D122"/>
    <mergeCell ref="C123:D123"/>
    <mergeCell ref="C115:D115"/>
    <mergeCell ref="B101:D101"/>
    <mergeCell ref="B104:D104"/>
    <mergeCell ref="C108:D108"/>
    <mergeCell ref="C109:D109"/>
    <mergeCell ref="C110:D110"/>
    <mergeCell ref="C111:D111"/>
    <mergeCell ref="C112:D112"/>
    <mergeCell ref="C113:D113"/>
    <mergeCell ref="B157:D157"/>
    <mergeCell ref="C164:D164"/>
    <mergeCell ref="C165:D165"/>
    <mergeCell ref="C116:D116"/>
    <mergeCell ref="C117:D117"/>
    <mergeCell ref="C118:D118"/>
    <mergeCell ref="C126:D126"/>
    <mergeCell ref="C127:D127"/>
    <mergeCell ref="C124:D124"/>
    <mergeCell ref="C125:D125"/>
    <mergeCell ref="C128:D128"/>
    <mergeCell ref="C129:D129"/>
    <mergeCell ref="C161:D161"/>
    <mergeCell ref="C162:D162"/>
    <mergeCell ref="C163:D163"/>
    <mergeCell ref="C132:D132"/>
    <mergeCell ref="B136:D136"/>
    <mergeCell ref="B138:D138"/>
    <mergeCell ref="B141:D141"/>
    <mergeCell ref="B152:D152"/>
    <mergeCell ref="B154:D154"/>
    <mergeCell ref="C209:D209"/>
    <mergeCell ref="C198:D198"/>
    <mergeCell ref="C199:D199"/>
    <mergeCell ref="C185:D185"/>
    <mergeCell ref="C175:D175"/>
    <mergeCell ref="C207:D207"/>
    <mergeCell ref="C208:D208"/>
    <mergeCell ref="C201:D201"/>
    <mergeCell ref="C202:D202"/>
    <mergeCell ref="C205:D205"/>
    <mergeCell ref="C206:D206"/>
    <mergeCell ref="C203:D203"/>
    <mergeCell ref="C204:D204"/>
    <mergeCell ref="C200:D200"/>
    <mergeCell ref="C176:D176"/>
    <mergeCell ref="C177:D177"/>
    <mergeCell ref="C178:D178"/>
    <mergeCell ref="C181:D181"/>
    <mergeCell ref="C182:D182"/>
    <mergeCell ref="C179:D179"/>
    <mergeCell ref="C180:D180"/>
    <mergeCell ref="B189:D189"/>
    <mergeCell ref="B194:D194"/>
    <mergeCell ref="C183:D183"/>
    <mergeCell ref="C184:D184"/>
    <mergeCell ref="B191:D191"/>
    <mergeCell ref="C166:D166"/>
    <mergeCell ref="C174:D174"/>
    <mergeCell ref="C169:D169"/>
    <mergeCell ref="C170:D170"/>
    <mergeCell ref="C171:D171"/>
    <mergeCell ref="C172:D172"/>
    <mergeCell ref="C173:D173"/>
    <mergeCell ref="C167:D167"/>
    <mergeCell ref="C168:D168"/>
  </mergeCells>
  <phoneticPr fontId="3" type="noConversion"/>
  <dataValidations count="2">
    <dataValidation type="whole" errorStyle="information" operator="lessThan" allowBlank="1" showInputMessage="1" showErrorMessage="1" error="Въвежда се отрицателно число !" sqref="E119:J119">
      <formula1>0</formula1>
    </dataValidation>
    <dataValidation type="whole" errorStyle="information" operator="greaterThan" allowBlank="1" showInputMessage="1" showErrorMessage="1" error="Въвежда се положително число !" sqref="E178:J178 E171:J171 E120:J120">
      <formula1>0</formula1>
    </dataValidation>
  </dataValidations>
  <printOptions horizontalCentered="1" verticalCentered="1"/>
  <pageMargins left="0.55118110236220474" right="0.35433070866141736" top="0.39370078740157483" bottom="0.59055118110236227" header="0.51181102362204722" footer="0.51181102362204722"/>
  <pageSetup paperSize="9" orientation="portrait" blackAndWhite="1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3" r:id="rId4" name="Button 3">
              <controlPr defaultSize="0" print="0" autoFill="0" autoPict="0" macro="[0]!PrintPub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4"/>
  <sheetViews>
    <sheetView tabSelected="1" topLeftCell="B12" zoomScale="85" zoomScaleNormal="85" workbookViewId="0">
      <selection activeCell="G48" sqref="G48"/>
    </sheetView>
  </sheetViews>
  <sheetFormatPr defaultRowHeight="15.75"/>
  <cols>
    <col min="1" max="1" width="5.28515625" style="1" hidden="1" customWidth="1"/>
    <col min="2" max="2" width="8.28515625" style="1" customWidth="1"/>
    <col min="3" max="3" width="10.42578125" style="1" customWidth="1"/>
    <col min="4" max="4" width="93" style="2" customWidth="1"/>
    <col min="5" max="6" width="19.28515625" style="1" customWidth="1"/>
    <col min="7" max="9" width="18.42578125" style="1" customWidth="1"/>
    <col min="10" max="10" width="9.85546875" style="4" hidden="1" customWidth="1"/>
    <col min="11" max="11" width="2.5703125" style="216" customWidth="1"/>
    <col min="12" max="12" width="11.7109375" style="596" customWidth="1"/>
    <col min="13" max="25" width="11.7109375" style="224" customWidth="1"/>
    <col min="26" max="16384" width="9.140625" style="224"/>
  </cols>
  <sheetData>
    <row r="1" spans="1:12" ht="18.75" hidden="1" customHeight="1">
      <c r="A1" s="1" t="s">
        <v>255</v>
      </c>
      <c r="B1" s="599" t="s">
        <v>1471</v>
      </c>
      <c r="C1" s="1" t="s">
        <v>257</v>
      </c>
      <c r="D1" s="2" t="s">
        <v>258</v>
      </c>
      <c r="E1" s="1" t="s">
        <v>259</v>
      </c>
      <c r="F1" s="1" t="s">
        <v>260</v>
      </c>
      <c r="G1" s="1" t="s">
        <v>260</v>
      </c>
      <c r="H1" s="1" t="s">
        <v>260</v>
      </c>
      <c r="I1" s="1" t="s">
        <v>260</v>
      </c>
      <c r="J1" s="3" t="s">
        <v>261</v>
      </c>
      <c r="K1" s="215"/>
    </row>
    <row r="2" spans="1:12" ht="12.75" customHeight="1">
      <c r="A2" s="209">
        <v>2</v>
      </c>
      <c r="B2" s="209"/>
      <c r="C2" s="209"/>
      <c r="D2" s="211"/>
      <c r="E2" s="209"/>
      <c r="F2" s="209"/>
      <c r="G2" s="209"/>
      <c r="H2" s="209"/>
      <c r="I2" s="209"/>
      <c r="J2" s="583">
        <v>1</v>
      </c>
      <c r="K2" s="237"/>
    </row>
    <row r="3" spans="1:12">
      <c r="A3" s="209"/>
      <c r="B3" s="584" t="s">
        <v>1004</v>
      </c>
      <c r="C3" s="585"/>
      <c r="D3" s="211"/>
      <c r="E3" s="217"/>
      <c r="F3" s="209"/>
      <c r="G3" s="209"/>
      <c r="H3" s="209"/>
      <c r="I3" s="209"/>
      <c r="J3" s="4">
        <v>1</v>
      </c>
      <c r="K3" s="237"/>
    </row>
    <row r="4" spans="1:12">
      <c r="A4" s="209"/>
      <c r="B4" s="209"/>
      <c r="C4" s="209"/>
      <c r="D4" s="211"/>
      <c r="E4" s="218"/>
      <c r="F4" s="209"/>
      <c r="G4" s="209"/>
      <c r="H4" s="209"/>
      <c r="I4" s="209"/>
      <c r="J4" s="4">
        <v>1</v>
      </c>
      <c r="K4" s="237"/>
    </row>
    <row r="5" spans="1:12">
      <c r="A5" s="209"/>
      <c r="B5" s="209"/>
      <c r="C5" s="219"/>
      <c r="D5" s="211"/>
      <c r="E5" s="209" t="s">
        <v>503</v>
      </c>
      <c r="F5" s="209" t="s">
        <v>503</v>
      </c>
      <c r="G5" s="209" t="s">
        <v>503</v>
      </c>
      <c r="H5" s="209" t="s">
        <v>503</v>
      </c>
      <c r="I5" s="209" t="s">
        <v>503</v>
      </c>
      <c r="J5" s="4">
        <v>1</v>
      </c>
      <c r="K5" s="237"/>
    </row>
    <row r="6" spans="1:12">
      <c r="A6" s="209"/>
      <c r="B6" s="209"/>
      <c r="C6" s="210"/>
      <c r="D6" s="212"/>
      <c r="E6" s="218"/>
      <c r="F6" s="209" t="s">
        <v>503</v>
      </c>
      <c r="G6" s="209" t="s">
        <v>503</v>
      </c>
      <c r="H6" s="209" t="s">
        <v>503</v>
      </c>
      <c r="I6" s="209" t="s">
        <v>503</v>
      </c>
      <c r="J6" s="4">
        <v>1</v>
      </c>
      <c r="K6" s="237"/>
    </row>
    <row r="7" spans="1:12">
      <c r="A7" s="209"/>
      <c r="B7" s="783" t="str">
        <f>VLOOKUP(E8,SMETKA,2,FALSE)</f>
        <v>ОТЧЕТНИ ДАННИ ПО ЕБК ЗА ИЗПЪЛНЕНИЕТО НА БЮДЖЕТА</v>
      </c>
      <c r="C7" s="784"/>
      <c r="D7" s="784"/>
      <c r="E7" s="337"/>
      <c r="F7" s="337"/>
      <c r="G7" s="337"/>
      <c r="H7" s="337"/>
      <c r="I7" s="337"/>
      <c r="J7" s="4">
        <v>1</v>
      </c>
      <c r="K7" s="237"/>
    </row>
    <row r="8" spans="1:12" ht="21" customHeight="1">
      <c r="B8" s="213"/>
      <c r="C8" s="209"/>
      <c r="D8" s="342" t="s">
        <v>949</v>
      </c>
      <c r="E8" s="479">
        <v>0</v>
      </c>
      <c r="F8" s="566" t="str">
        <f>+IF(+E8=0,"БЮДЖЕТ",+IF(+E8=98,"СЕС - КСФ",+IF(+E8=42,"СЕС - РА",+IF(+E8=96,"СЕС - ДЕС",+IF(+E8=97,"СЕС - ДМП",+IF(+E8=33,"Чужди средства"))))))</f>
        <v>БЮДЖЕТ</v>
      </c>
      <c r="G8" s="220"/>
      <c r="H8" s="337"/>
      <c r="I8" s="223"/>
      <c r="J8" s="4">
        <v>1</v>
      </c>
      <c r="K8" s="237"/>
    </row>
    <row r="9" spans="1:12" ht="7.5" customHeight="1">
      <c r="A9" s="5"/>
      <c r="B9" s="221"/>
      <c r="C9" s="221"/>
      <c r="D9" s="221"/>
      <c r="E9" s="222"/>
      <c r="F9" s="220"/>
      <c r="G9" s="220"/>
      <c r="H9" s="337"/>
      <c r="I9" s="223"/>
      <c r="J9" s="4">
        <v>1</v>
      </c>
      <c r="K9" s="237"/>
    </row>
    <row r="10" spans="1:12" ht="6.75" customHeight="1">
      <c r="A10" s="5"/>
      <c r="B10" s="209"/>
      <c r="C10" s="210"/>
      <c r="D10" s="337"/>
      <c r="E10" s="337"/>
      <c r="F10" s="337"/>
      <c r="G10" s="337"/>
      <c r="H10" s="337"/>
      <c r="I10" s="223"/>
      <c r="J10" s="4">
        <v>1</v>
      </c>
      <c r="K10" s="237"/>
    </row>
    <row r="11" spans="1:12">
      <c r="B11" s="209"/>
      <c r="C11" s="210"/>
      <c r="D11" s="212"/>
      <c r="F11" s="214"/>
      <c r="G11" s="214"/>
      <c r="H11" s="214"/>
      <c r="I11" s="232" t="s">
        <v>507</v>
      </c>
      <c r="J11" s="4">
        <v>1</v>
      </c>
      <c r="K11" s="237"/>
    </row>
    <row r="12" spans="1:12" s="226" customFormat="1" ht="18.75" customHeight="1">
      <c r="A12" s="210"/>
      <c r="B12" s="325"/>
      <c r="C12" s="339"/>
      <c r="D12" s="348"/>
      <c r="E12" s="349" t="s">
        <v>945</v>
      </c>
      <c r="F12" s="349" t="s">
        <v>467</v>
      </c>
      <c r="G12" s="326"/>
      <c r="H12" s="326"/>
      <c r="I12" s="326"/>
      <c r="J12" s="4">
        <v>1</v>
      </c>
      <c r="K12" s="536"/>
      <c r="L12" s="597"/>
    </row>
    <row r="13" spans="1:12" s="226" customFormat="1" ht="27" customHeight="1">
      <c r="A13" s="210"/>
      <c r="B13" s="789" t="s">
        <v>1510</v>
      </c>
      <c r="C13" s="790"/>
      <c r="D13" s="791"/>
      <c r="E13" s="338"/>
      <c r="F13" s="353"/>
      <c r="G13" s="326"/>
      <c r="H13" s="326"/>
      <c r="I13" s="326"/>
      <c r="J13" s="4">
        <v>1</v>
      </c>
      <c r="K13" s="536"/>
      <c r="L13" s="597"/>
    </row>
    <row r="14" spans="1:12" s="226" customFormat="1">
      <c r="A14" s="210"/>
      <c r="B14" s="354"/>
      <c r="C14" s="325"/>
      <c r="D14" s="211"/>
      <c r="E14" s="355"/>
      <c r="F14" s="355"/>
      <c r="G14" s="326"/>
      <c r="H14" s="326"/>
      <c r="I14" s="326"/>
      <c r="J14" s="4">
        <v>1</v>
      </c>
      <c r="K14" s="536"/>
      <c r="L14" s="597"/>
    </row>
    <row r="15" spans="1:12" s="226" customFormat="1" ht="5.25" customHeight="1">
      <c r="A15" s="210"/>
      <c r="B15" s="354"/>
      <c r="C15" s="325"/>
      <c r="D15" s="341"/>
      <c r="E15" s="354"/>
      <c r="F15" s="325"/>
      <c r="G15" s="326"/>
      <c r="H15" s="326"/>
      <c r="I15" s="326"/>
      <c r="J15" s="4">
        <v>1</v>
      </c>
      <c r="K15" s="536"/>
      <c r="L15" s="597"/>
    </row>
    <row r="16" spans="1:12" s="226" customFormat="1" ht="27" customHeight="1">
      <c r="A16" s="5"/>
      <c r="B16" s="792"/>
      <c r="C16" s="793"/>
      <c r="D16" s="794"/>
      <c r="E16" s="356"/>
      <c r="F16" s="587"/>
      <c r="G16" s="326"/>
      <c r="H16" s="326"/>
      <c r="I16" s="326"/>
      <c r="J16" s="4">
        <v>1</v>
      </c>
      <c r="K16" s="536"/>
      <c r="L16" s="597"/>
    </row>
    <row r="17" spans="1:25" s="226" customFormat="1">
      <c r="A17" s="210"/>
      <c r="B17" s="795" t="s">
        <v>1509</v>
      </c>
      <c r="C17" s="795"/>
      <c r="D17" s="795"/>
      <c r="E17" s="540"/>
      <c r="F17" s="541"/>
      <c r="G17" s="355"/>
      <c r="H17" s="326"/>
      <c r="I17" s="326"/>
      <c r="J17" s="4">
        <v>1</v>
      </c>
      <c r="K17" s="536"/>
      <c r="L17" s="597"/>
    </row>
    <row r="18" spans="1:25" s="226" customFormat="1" ht="21.75" customHeight="1">
      <c r="A18" s="5"/>
      <c r="B18" s="361"/>
      <c r="C18" s="326"/>
      <c r="D18" s="362" t="s">
        <v>949</v>
      </c>
      <c r="E18" s="363">
        <f>$E$8</f>
        <v>0</v>
      </c>
      <c r="F18" s="565" t="str">
        <f>$F$8</f>
        <v>БЮДЖЕТ</v>
      </c>
      <c r="G18" s="355"/>
      <c r="H18" s="326"/>
      <c r="I18" s="364"/>
      <c r="J18" s="4">
        <v>1</v>
      </c>
      <c r="K18" s="536"/>
      <c r="L18" s="597"/>
    </row>
    <row r="19" spans="1:25" s="226" customFormat="1" ht="16.5" thickBot="1">
      <c r="A19" s="210"/>
      <c r="B19" s="542"/>
      <c r="C19" s="542"/>
      <c r="D19" s="543"/>
      <c r="E19" s="360"/>
      <c r="F19" s="365"/>
      <c r="G19" s="366"/>
      <c r="H19" s="366"/>
      <c r="I19" s="367" t="s">
        <v>507</v>
      </c>
      <c r="J19" s="4">
        <v>1</v>
      </c>
      <c r="K19" s="536"/>
      <c r="L19" s="597"/>
    </row>
    <row r="20" spans="1:25" s="234" customFormat="1" ht="21.75" customHeight="1">
      <c r="A20" s="233"/>
      <c r="B20" s="544"/>
      <c r="C20" s="545"/>
      <c r="D20" s="546" t="s">
        <v>386</v>
      </c>
      <c r="E20" s="371" t="s">
        <v>509</v>
      </c>
      <c r="F20" s="245" t="s">
        <v>939</v>
      </c>
      <c r="G20" s="372"/>
      <c r="H20" s="372"/>
      <c r="I20" s="374"/>
      <c r="J20" s="4">
        <v>1</v>
      </c>
      <c r="K20" s="537"/>
      <c r="L20" s="597"/>
    </row>
    <row r="21" spans="1:25" s="226" customFormat="1" ht="48" thickBot="1">
      <c r="A21" s="5"/>
      <c r="B21" s="375" t="s">
        <v>474</v>
      </c>
      <c r="C21" s="376" t="s">
        <v>511</v>
      </c>
      <c r="D21" s="547" t="s">
        <v>250</v>
      </c>
      <c r="E21" s="378">
        <f>$C$3</f>
        <v>0</v>
      </c>
      <c r="F21" s="246" t="s">
        <v>938</v>
      </c>
      <c r="G21" s="548" t="s">
        <v>937</v>
      </c>
      <c r="H21" s="549" t="s">
        <v>935</v>
      </c>
      <c r="I21" s="550" t="s">
        <v>936</v>
      </c>
      <c r="J21" s="4">
        <v>1</v>
      </c>
      <c r="K21" s="536"/>
      <c r="L21" s="597"/>
    </row>
    <row r="22" spans="1:25" s="226" customFormat="1" ht="18.75">
      <c r="A22" s="5"/>
      <c r="B22" s="383"/>
      <c r="C22" s="551"/>
      <c r="D22" s="552" t="s">
        <v>387</v>
      </c>
      <c r="E22" s="236" t="s">
        <v>263</v>
      </c>
      <c r="F22" s="236" t="s">
        <v>264</v>
      </c>
      <c r="G22" s="238" t="s">
        <v>702</v>
      </c>
      <c r="H22" s="239" t="s">
        <v>703</v>
      </c>
      <c r="I22" s="240" t="s">
        <v>686</v>
      </c>
      <c r="J22" s="4">
        <v>1</v>
      </c>
      <c r="K22" s="536"/>
      <c r="L22" s="597"/>
    </row>
    <row r="23" spans="1:25" s="226" customFormat="1" ht="15" customHeight="1">
      <c r="A23" s="5"/>
      <c r="B23" s="553"/>
      <c r="C23" s="554"/>
      <c r="D23" s="555"/>
      <c r="E23" s="291"/>
      <c r="F23" s="291"/>
      <c r="G23" s="228"/>
      <c r="H23" s="228"/>
      <c r="I23" s="229"/>
      <c r="J23" s="4">
        <v>1</v>
      </c>
      <c r="K23" s="536"/>
      <c r="L23" s="597"/>
    </row>
    <row r="24" spans="1:25" s="225" customFormat="1" ht="18" customHeight="1">
      <c r="A24" s="7">
        <v>5</v>
      </c>
      <c r="B24" s="395">
        <v>100</v>
      </c>
      <c r="C24" s="786" t="s">
        <v>388</v>
      </c>
      <c r="D24" s="787"/>
      <c r="E24" s="241">
        <f>SUMIF($B$43:$B$44,$B24,E$43:E$44)</f>
        <v>0</v>
      </c>
      <c r="F24" s="242">
        <f>G24+H24+I24</f>
        <v>0</v>
      </c>
      <c r="G24" s="266">
        <f>SUM(G25:G30)</f>
        <v>0</v>
      </c>
      <c r="H24" s="266">
        <f t="shared" ref="H24:I24" si="0">SUM(H25:H30)</f>
        <v>0</v>
      </c>
      <c r="I24" s="266">
        <f t="shared" si="0"/>
        <v>0</v>
      </c>
      <c r="J24" s="582" t="e">
        <f>(IF($E24&lt;&gt;0,$J$2,IF($F24&lt;&gt;0,$J$2,IF($G24&lt;&gt;0,$J$2,IF(#REF!&lt;&gt;0,$J$2,IF($H24&lt;&gt;0,$J$2,IF($I24&lt;&gt;0,$J$2,"")))))))</f>
        <v>#REF!</v>
      </c>
      <c r="K24" s="538"/>
      <c r="L24" s="597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</row>
    <row r="25" spans="1:25" ht="18.75" customHeight="1">
      <c r="A25" s="8">
        <v>10</v>
      </c>
      <c r="B25" s="396"/>
      <c r="C25" s="397">
        <v>101</v>
      </c>
      <c r="D25" s="398" t="s">
        <v>389</v>
      </c>
      <c r="E25" s="285">
        <v>0</v>
      </c>
      <c r="F25" s="292">
        <f>G25+H25+I25</f>
        <v>0</v>
      </c>
      <c r="G25" s="269">
        <v>0</v>
      </c>
      <c r="H25" s="270">
        <v>0</v>
      </c>
      <c r="I25" s="271">
        <v>0</v>
      </c>
      <c r="J25" s="582" t="e">
        <f>(IF($E25&lt;&gt;0,$J$2,IF($F25&lt;&gt;0,$J$2,IF($G25&lt;&gt;0,$J$2,IF(#REF!&lt;&gt;0,$J$2,IF($H25&lt;&gt;0,$J$2,IF($I25&lt;&gt;0,$J$2,"")))))))</f>
        <v>#REF!</v>
      </c>
      <c r="K25" s="538"/>
      <c r="L25" s="597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</row>
    <row r="26" spans="1:25" ht="18.75" customHeight="1">
      <c r="A26" s="8">
        <v>15</v>
      </c>
      <c r="B26" s="396"/>
      <c r="C26" s="399">
        <v>102</v>
      </c>
      <c r="D26" s="400" t="s">
        <v>390</v>
      </c>
      <c r="E26" s="290">
        <v>0</v>
      </c>
      <c r="F26" s="292">
        <f t="shared" ref="F26:F38" si="1">G26+H26+I26</f>
        <v>0</v>
      </c>
      <c r="G26" s="272">
        <v>0</v>
      </c>
      <c r="H26" s="273">
        <v>0</v>
      </c>
      <c r="I26" s="274">
        <v>0</v>
      </c>
      <c r="J26" s="582" t="e">
        <f>(IF($E26&lt;&gt;0,$J$2,IF($F26&lt;&gt;0,$J$2,IF($G26&lt;&gt;0,$J$2,IF(#REF!&lt;&gt;0,$J$2,IF($H26&lt;&gt;0,$J$2,IF($I26&lt;&gt;0,$J$2,"")))))))</f>
        <v>#REF!</v>
      </c>
      <c r="K26" s="538"/>
      <c r="M26" s="225"/>
      <c r="N26" s="225"/>
      <c r="O26" s="225"/>
      <c r="P26" s="225"/>
      <c r="Q26" s="225"/>
      <c r="R26" s="225"/>
      <c r="S26" s="225"/>
      <c r="T26" s="225"/>
      <c r="U26" s="225"/>
      <c r="V26" s="225"/>
      <c r="W26" s="225"/>
      <c r="X26" s="225"/>
      <c r="Y26" s="225"/>
    </row>
    <row r="27" spans="1:25">
      <c r="A27" s="8">
        <v>70</v>
      </c>
      <c r="B27" s="401"/>
      <c r="C27" s="408">
        <v>551</v>
      </c>
      <c r="D27" s="409" t="s">
        <v>1508</v>
      </c>
      <c r="E27" s="285">
        <v>0</v>
      </c>
      <c r="F27" s="292">
        <f t="shared" si="1"/>
        <v>0</v>
      </c>
      <c r="G27" s="269">
        <v>0</v>
      </c>
      <c r="H27" s="270">
        <v>0</v>
      </c>
      <c r="I27" s="271">
        <v>0</v>
      </c>
      <c r="J27" s="582" t="e">
        <f>(IF($E27&lt;&gt;0,$J$2,IF($F27&lt;&gt;0,$J$2,IF($G27&lt;&gt;0,$J$2,IF(#REF!&lt;&gt;0,$J$2,IF($H27&lt;&gt;0,$J$2,IF($I27&lt;&gt;0,$J$2,"")))))))</f>
        <v>#REF!</v>
      </c>
      <c r="K27" s="538"/>
    </row>
    <row r="28" spans="1:25" ht="18.75" customHeight="1">
      <c r="A28" s="8">
        <v>80</v>
      </c>
      <c r="B28" s="412"/>
      <c r="C28" s="410">
        <v>560</v>
      </c>
      <c r="D28" s="413" t="s">
        <v>1506</v>
      </c>
      <c r="E28" s="287">
        <v>0</v>
      </c>
      <c r="F28" s="292">
        <f t="shared" si="1"/>
        <v>0</v>
      </c>
      <c r="G28" s="275">
        <v>0</v>
      </c>
      <c r="H28" s="276">
        <v>0</v>
      </c>
      <c r="I28" s="277">
        <v>0</v>
      </c>
      <c r="J28" s="582" t="e">
        <f>(IF($E28&lt;&gt;0,$J$2,IF($F28&lt;&gt;0,$J$2,IF($G28&lt;&gt;0,$J$2,IF(#REF!&lt;&gt;0,$J$2,IF($H28&lt;&gt;0,$J$2,IF($I28&lt;&gt;0,$J$2,"")))))))</f>
        <v>#REF!</v>
      </c>
      <c r="K28" s="538"/>
    </row>
    <row r="29" spans="1:25" ht="18.75" customHeight="1">
      <c r="A29" s="8">
        <v>85</v>
      </c>
      <c r="B29" s="412"/>
      <c r="C29" s="410">
        <v>580</v>
      </c>
      <c r="D29" s="411" t="s">
        <v>1507</v>
      </c>
      <c r="E29" s="287">
        <v>0</v>
      </c>
      <c r="F29" s="292">
        <f t="shared" si="1"/>
        <v>0</v>
      </c>
      <c r="G29" s="275">
        <v>0</v>
      </c>
      <c r="H29" s="276">
        <v>0</v>
      </c>
      <c r="I29" s="277">
        <v>0</v>
      </c>
      <c r="J29" s="582" t="e">
        <f>(IF($E29&lt;&gt;0,$J$2,IF($F29&lt;&gt;0,$J$2,IF($G29&lt;&gt;0,$J$2,IF(#REF!&lt;&gt;0,$J$2,IF($H29&lt;&gt;0,$J$2,IF($I29&lt;&gt;0,$J$2,"")))))))</f>
        <v>#REF!</v>
      </c>
      <c r="K29" s="538"/>
    </row>
    <row r="30" spans="1:25" ht="18.75" customHeight="1">
      <c r="A30" s="8"/>
      <c r="B30" s="401"/>
      <c r="C30" s="410">
        <v>590</v>
      </c>
      <c r="D30" s="411" t="s">
        <v>1503</v>
      </c>
      <c r="E30" s="287">
        <v>0</v>
      </c>
      <c r="F30" s="292">
        <f t="shared" si="1"/>
        <v>0</v>
      </c>
      <c r="G30" s="275">
        <v>0</v>
      </c>
      <c r="H30" s="276">
        <v>0</v>
      </c>
      <c r="I30" s="277">
        <v>0</v>
      </c>
      <c r="J30" s="582"/>
      <c r="K30" s="538"/>
    </row>
    <row r="31" spans="1:25" s="225" customFormat="1" ht="18.75" customHeight="1">
      <c r="A31" s="7">
        <v>125</v>
      </c>
      <c r="B31" s="395">
        <v>1000</v>
      </c>
      <c r="C31" s="788" t="s">
        <v>586</v>
      </c>
      <c r="D31" s="788"/>
      <c r="E31" s="243">
        <v>0</v>
      </c>
      <c r="F31" s="242">
        <f>G31+H31+I31</f>
        <v>0</v>
      </c>
      <c r="G31" s="266">
        <f>SUM(G32:G34)</f>
        <v>0</v>
      </c>
      <c r="H31" s="266">
        <f t="shared" ref="H31:I31" si="2">SUM(H32:H34)</f>
        <v>0</v>
      </c>
      <c r="I31" s="266">
        <f t="shared" si="2"/>
        <v>0</v>
      </c>
      <c r="J31" s="582" t="e">
        <f>(IF($E31&lt;&gt;0,$J$2,IF($F31&lt;&gt;0,$J$2,IF($G31&lt;&gt;0,$J$2,IF(#REF!&lt;&gt;0,$J$2,IF($H31&lt;&gt;0,$J$2,IF($I31&lt;&gt;0,$J$2,"")))))))</f>
        <v>#REF!</v>
      </c>
      <c r="K31" s="538"/>
      <c r="L31" s="596"/>
      <c r="M31" s="224"/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</row>
    <row r="32" spans="1:25" ht="18.75" customHeight="1">
      <c r="A32" s="8">
        <v>150</v>
      </c>
      <c r="B32" s="402"/>
      <c r="C32" s="403">
        <v>1015</v>
      </c>
      <c r="D32" s="404" t="s">
        <v>591</v>
      </c>
      <c r="E32" s="287">
        <v>0</v>
      </c>
      <c r="F32" s="292">
        <f t="shared" si="1"/>
        <v>0</v>
      </c>
      <c r="G32" s="275">
        <v>0</v>
      </c>
      <c r="H32" s="276">
        <v>0</v>
      </c>
      <c r="I32" s="277">
        <v>0</v>
      </c>
      <c r="J32" s="582" t="e">
        <f>(IF($E32&lt;&gt;0,$J$2,IF($F32&lt;&gt;0,$J$2,IF($G32&lt;&gt;0,$J$2,IF(#REF!&lt;&gt;0,$J$2,IF($H32&lt;&gt;0,$J$2,IF($I32&lt;&gt;0,$J$2,"")))))))</f>
        <v>#REF!</v>
      </c>
      <c r="K32" s="538"/>
    </row>
    <row r="33" spans="1:25" ht="18.75" customHeight="1">
      <c r="A33" s="8">
        <v>160</v>
      </c>
      <c r="B33" s="396"/>
      <c r="C33" s="419">
        <v>1020</v>
      </c>
      <c r="D33" s="420" t="s">
        <v>593</v>
      </c>
      <c r="E33" s="296">
        <v>0</v>
      </c>
      <c r="F33" s="292">
        <f t="shared" si="1"/>
        <v>0</v>
      </c>
      <c r="G33" s="278">
        <v>0</v>
      </c>
      <c r="H33" s="279">
        <v>0</v>
      </c>
      <c r="I33" s="280">
        <v>0</v>
      </c>
      <c r="J33" s="582" t="e">
        <f>(IF($E33&lt;&gt;0,$J$2,IF($F33&lt;&gt;0,$J$2,IF($G33&lt;&gt;0,$J$2,IF(#REF!&lt;&gt;0,$J$2,IF($H33&lt;&gt;0,$J$2,IF($I33&lt;&gt;0,$J$2,"")))))))</f>
        <v>#REF!</v>
      </c>
      <c r="K33" s="538"/>
    </row>
    <row r="34" spans="1:25" ht="18.75" customHeight="1">
      <c r="A34" s="8">
        <v>175</v>
      </c>
      <c r="B34" s="402"/>
      <c r="C34" s="419">
        <v>1051</v>
      </c>
      <c r="D34" s="423" t="s">
        <v>595</v>
      </c>
      <c r="E34" s="296">
        <v>0</v>
      </c>
      <c r="F34" s="292">
        <f t="shared" si="1"/>
        <v>0</v>
      </c>
      <c r="G34" s="278">
        <v>0</v>
      </c>
      <c r="H34" s="279">
        <v>0</v>
      </c>
      <c r="I34" s="280">
        <v>0</v>
      </c>
      <c r="J34" s="582" t="e">
        <f>(IF($E34&lt;&gt;0,$J$2,IF($F34&lt;&gt;0,$J$2,IF($G34&lt;&gt;0,$J$2,IF(#REF!&lt;&gt;0,$J$2,IF($H34&lt;&gt;0,$J$2,IF($I34&lt;&gt;0,$J$2,"")))))))</f>
        <v>#REF!</v>
      </c>
      <c r="K34" s="539"/>
    </row>
    <row r="35" spans="1:25" ht="18.75" customHeight="1">
      <c r="A35" s="8"/>
      <c r="B35" s="449" t="s">
        <v>1498</v>
      </c>
      <c r="C35" s="785" t="s">
        <v>1499</v>
      </c>
      <c r="D35" s="785"/>
      <c r="E35" s="243">
        <v>0</v>
      </c>
      <c r="F35" s="242">
        <f>G35+H35+I35</f>
        <v>0</v>
      </c>
      <c r="G35" s="266">
        <f>SUM(G36:G38)</f>
        <v>0</v>
      </c>
      <c r="H35" s="266">
        <f t="shared" ref="H35:I35" si="3">SUM(H36:H38)</f>
        <v>0</v>
      </c>
      <c r="I35" s="266">
        <f t="shared" si="3"/>
        <v>0</v>
      </c>
      <c r="J35" s="582"/>
      <c r="K35" s="539"/>
    </row>
    <row r="36" spans="1:25" ht="18.75" customHeight="1">
      <c r="A36" s="8">
        <v>150</v>
      </c>
      <c r="B36" s="402"/>
      <c r="C36" s="403" t="s">
        <v>1500</v>
      </c>
      <c r="D36" s="404" t="s">
        <v>1505</v>
      </c>
      <c r="E36" s="287">
        <v>0</v>
      </c>
      <c r="F36" s="292">
        <f t="shared" si="1"/>
        <v>0</v>
      </c>
      <c r="G36" s="275">
        <v>0</v>
      </c>
      <c r="H36" s="276">
        <v>0</v>
      </c>
      <c r="I36" s="277">
        <v>0</v>
      </c>
      <c r="J36" s="582" t="e">
        <f>(IF($E36&lt;&gt;0,$J$2,IF($F36&lt;&gt;0,$J$2,IF($G36&lt;&gt;0,$J$2,IF(#REF!&lt;&gt;0,$J$2,IF($H36&lt;&gt;0,$J$2,IF($I36&lt;&gt;0,$J$2,"")))))))</f>
        <v>#REF!</v>
      </c>
      <c r="K36" s="538"/>
    </row>
    <row r="37" spans="1:25" ht="18.75" customHeight="1">
      <c r="A37" s="8">
        <v>160</v>
      </c>
      <c r="B37" s="396"/>
      <c r="C37" s="419" t="s">
        <v>1501</v>
      </c>
      <c r="D37" s="420" t="s">
        <v>1504</v>
      </c>
      <c r="E37" s="296">
        <v>0</v>
      </c>
      <c r="F37" s="292">
        <f t="shared" si="1"/>
        <v>0</v>
      </c>
      <c r="G37" s="278">
        <v>0</v>
      </c>
      <c r="H37" s="279">
        <v>0</v>
      </c>
      <c r="I37" s="280">
        <v>0</v>
      </c>
      <c r="J37" s="582" t="e">
        <f>(IF($E37&lt;&gt;0,$J$2,IF($F37&lt;&gt;0,$J$2,IF($G37&lt;&gt;0,$J$2,IF(#REF!&lt;&gt;0,$J$2,IF($H37&lt;&gt;0,$J$2,IF($I37&lt;&gt;0,$J$2,"")))))))</f>
        <v>#REF!</v>
      </c>
      <c r="K37" s="538"/>
    </row>
    <row r="38" spans="1:25" ht="18.75" customHeight="1">
      <c r="A38" s="8">
        <v>175</v>
      </c>
      <c r="B38" s="402"/>
      <c r="C38" s="683" t="s">
        <v>1502</v>
      </c>
      <c r="D38" s="684" t="s">
        <v>191</v>
      </c>
      <c r="E38" s="685">
        <v>0</v>
      </c>
      <c r="F38" s="815">
        <f t="shared" si="1"/>
        <v>0</v>
      </c>
      <c r="G38" s="686">
        <v>0</v>
      </c>
      <c r="H38" s="687">
        <v>0</v>
      </c>
      <c r="I38" s="688">
        <v>0</v>
      </c>
      <c r="J38" s="582" t="e">
        <f>(IF($E38&lt;&gt;0,$J$2,IF($F38&lt;&gt;0,$J$2,IF($G38&lt;&gt;0,$J$2,IF(#REF!&lt;&gt;0,$J$2,IF($H38&lt;&gt;0,$J$2,IF($I38&lt;&gt;0,$J$2,"")))))))</f>
        <v>#REF!</v>
      </c>
      <c r="K38" s="539"/>
    </row>
    <row r="39" spans="1:25" ht="8.25" customHeight="1">
      <c r="A39" s="8">
        <v>821</v>
      </c>
      <c r="B39" s="465"/>
      <c r="C39" s="682"/>
      <c r="D39" s="463"/>
      <c r="E39" s="302"/>
      <c r="F39" s="302"/>
      <c r="G39" s="230"/>
      <c r="H39" s="230"/>
      <c r="I39" s="231"/>
      <c r="J39" s="582" t="e">
        <f>(IF($E39&lt;&gt;0,$J$2,IF($F39&lt;&gt;0,$J$2,IF($G39&lt;&gt;0,$J$2,IF(#REF!&lt;&gt;0,$J$2,IF($H39&lt;&gt;0,$J$2,IF($I39&lt;&gt;0,$J$2,"")))))))</f>
        <v>#REF!</v>
      </c>
      <c r="K39" s="538"/>
      <c r="L39" s="598"/>
      <c r="M39" s="227"/>
      <c r="N39" s="227"/>
      <c r="O39" s="227"/>
      <c r="P39" s="227"/>
      <c r="Q39" s="227"/>
      <c r="R39" s="227"/>
      <c r="S39" s="227"/>
      <c r="T39" s="227"/>
      <c r="U39" s="227"/>
      <c r="V39" s="227"/>
      <c r="W39" s="227"/>
      <c r="X39" s="227"/>
      <c r="Y39" s="227"/>
    </row>
    <row r="40" spans="1:25" ht="8.25" customHeight="1">
      <c r="A40" s="8">
        <v>822</v>
      </c>
      <c r="B40" s="468"/>
      <c r="C40" s="339"/>
      <c r="D40" s="463"/>
      <c r="E40" s="302"/>
      <c r="F40" s="302"/>
      <c r="G40" s="230"/>
      <c r="H40" s="230"/>
      <c r="I40" s="231"/>
      <c r="J40" s="582" t="e">
        <f>(IF($E40&lt;&gt;0,$J$2,IF($F40&lt;&gt;0,$J$2,IF($G40&lt;&gt;0,$J$2,IF(#REF!&lt;&gt;0,$J$2,IF($H40&lt;&gt;0,$J$2,IF($I40&lt;&gt;0,$J$2,"")))))))</f>
        <v>#REF!</v>
      </c>
      <c r="K40" s="539"/>
      <c r="M40" s="225"/>
      <c r="N40" s="225"/>
      <c r="O40" s="225"/>
      <c r="P40" s="225"/>
      <c r="Q40" s="225"/>
      <c r="R40" s="225"/>
      <c r="S40" s="225"/>
      <c r="T40" s="225"/>
      <c r="U40" s="225"/>
      <c r="V40" s="225"/>
      <c r="W40" s="225"/>
      <c r="X40" s="225"/>
      <c r="Y40" s="225"/>
    </row>
    <row r="41" spans="1:25" ht="8.25" customHeight="1">
      <c r="A41" s="8">
        <v>823</v>
      </c>
      <c r="B41" s="468"/>
      <c r="C41" s="339"/>
      <c r="D41" s="463"/>
      <c r="E41" s="302"/>
      <c r="F41" s="302"/>
      <c r="G41" s="230"/>
      <c r="H41" s="230"/>
      <c r="I41" s="231"/>
      <c r="J41" s="582" t="e">
        <f>(IF($E41&lt;&gt;0,$J$2,IF($F41&lt;&gt;0,$J$2,IF($G41&lt;&gt;0,$J$2,IF(#REF!&lt;&gt;0,$J$2,IF($H41&lt;&gt;0,$J$2,IF($I41&lt;&gt;0,$J$2,"")))))))</f>
        <v>#REF!</v>
      </c>
      <c r="K41" s="539"/>
    </row>
    <row r="42" spans="1:25" ht="20.25" customHeight="1" thickBot="1">
      <c r="A42" s="8">
        <v>825</v>
      </c>
      <c r="B42" s="556" t="s">
        <v>940</v>
      </c>
      <c r="C42" s="471" t="s">
        <v>384</v>
      </c>
      <c r="D42" s="557" t="s">
        <v>944</v>
      </c>
      <c r="E42" s="247">
        <f>E24+E31+E35</f>
        <v>0</v>
      </c>
      <c r="F42" s="248">
        <f>F24+F31+F35</f>
        <v>0</v>
      </c>
      <c r="G42" s="312">
        <f>G24+G31+G35</f>
        <v>0</v>
      </c>
      <c r="H42" s="313">
        <f>H24+H31+H35</f>
        <v>0</v>
      </c>
      <c r="I42" s="314">
        <f>I24+I31+I35</f>
        <v>0</v>
      </c>
      <c r="J42" s="4">
        <v>1</v>
      </c>
      <c r="K42" s="536"/>
    </row>
    <row r="43" spans="1:25" ht="16.5" thickTop="1">
      <c r="B43" s="2"/>
      <c r="C43" s="2"/>
    </row>
    <row r="44" spans="1:25">
      <c r="B44" s="2"/>
      <c r="C44" s="2"/>
    </row>
  </sheetData>
  <mergeCells count="7">
    <mergeCell ref="B7:D7"/>
    <mergeCell ref="C35:D35"/>
    <mergeCell ref="C24:D24"/>
    <mergeCell ref="C31:D31"/>
    <mergeCell ref="B13:D13"/>
    <mergeCell ref="B16:D16"/>
    <mergeCell ref="B17:D17"/>
  </mergeCells>
  <conditionalFormatting sqref="F16">
    <cfRule type="cellIs" dxfId="40" priority="85" stopIfTrue="1" operator="equal">
      <formula>0</formula>
    </cfRule>
  </conditionalFormatting>
  <conditionalFormatting sqref="E8">
    <cfRule type="cellIs" dxfId="39" priority="74" stopIfTrue="1" operator="equal">
      <formula>98</formula>
    </cfRule>
    <cfRule type="cellIs" dxfId="38" priority="76" stopIfTrue="1" operator="equal">
      <formula>96</formula>
    </cfRule>
    <cfRule type="cellIs" dxfId="37" priority="77" stopIfTrue="1" operator="equal">
      <formula>42</formula>
    </cfRule>
    <cfRule type="cellIs" dxfId="36" priority="78" stopIfTrue="1" operator="equal">
      <formula>97</formula>
    </cfRule>
    <cfRule type="cellIs" dxfId="35" priority="79" stopIfTrue="1" operator="equal">
      <formula>33</formula>
    </cfRule>
  </conditionalFormatting>
  <conditionalFormatting sqref="F8">
    <cfRule type="cellIs" dxfId="34" priority="70" stopIfTrue="1" operator="equal">
      <formula>"ЧУЖДИ СРЕДСТВА"</formula>
    </cfRule>
    <cfRule type="cellIs" dxfId="33" priority="71" stopIfTrue="1" operator="equal">
      <formula>"СЕС - ДМП"</formula>
    </cfRule>
    <cfRule type="cellIs" dxfId="32" priority="72" stopIfTrue="1" operator="equal">
      <formula>"СЕС - РА"</formula>
    </cfRule>
    <cfRule type="cellIs" dxfId="31" priority="73" stopIfTrue="1" operator="equal">
      <formula>"СЕС - ДЕС"</formula>
    </cfRule>
    <cfRule type="cellIs" dxfId="30" priority="75" stopIfTrue="1" operator="equal">
      <formula>"СЕС - КСФ"</formula>
    </cfRule>
  </conditionalFormatting>
  <conditionalFormatting sqref="E18">
    <cfRule type="cellIs" dxfId="29" priority="65" stopIfTrue="1" operator="equal">
      <formula>98</formula>
    </cfRule>
    <cfRule type="cellIs" dxfId="28" priority="66" stopIfTrue="1" operator="equal">
      <formula>96</formula>
    </cfRule>
    <cfRule type="cellIs" dxfId="27" priority="67" stopIfTrue="1" operator="equal">
      <formula>42</formula>
    </cfRule>
    <cfRule type="cellIs" dxfId="26" priority="68" stopIfTrue="1" operator="equal">
      <formula>97</formula>
    </cfRule>
    <cfRule type="cellIs" dxfId="25" priority="69" stopIfTrue="1" operator="equal">
      <formula>33</formula>
    </cfRule>
  </conditionalFormatting>
  <conditionalFormatting sqref="F18">
    <cfRule type="cellIs" dxfId="24" priority="45" stopIfTrue="1" operator="equal">
      <formula>"ЧУЖДИ СРЕДСТВА"</formula>
    </cfRule>
    <cfRule type="cellIs" dxfId="23" priority="46" stopIfTrue="1" operator="equal">
      <formula>"СЕС - ДМП"</formula>
    </cfRule>
    <cfRule type="cellIs" dxfId="22" priority="47" stopIfTrue="1" operator="equal">
      <formula>"СЕС - РА"</formula>
    </cfRule>
    <cfRule type="cellIs" dxfId="21" priority="48" stopIfTrue="1" operator="equal">
      <formula>"СЕС - ДЕС"</formula>
    </cfRule>
    <cfRule type="cellIs" dxfId="20" priority="49" stopIfTrue="1" operator="equal">
      <formula>"СЕС - КСФ"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T304"/>
  <sheetViews>
    <sheetView topLeftCell="T1" zoomScale="70" zoomScaleNormal="70" workbookViewId="0">
      <selection activeCell="S1" sqref="A1:S65536"/>
    </sheetView>
  </sheetViews>
  <sheetFormatPr defaultRowHeight="12.75"/>
  <cols>
    <col min="1" max="1" width="10.28515625" style="16" hidden="1" customWidth="1"/>
    <col min="2" max="2" width="9.7109375" style="16" hidden="1" customWidth="1"/>
    <col min="3" max="3" width="18.140625" style="16" hidden="1" customWidth="1"/>
    <col min="4" max="4" width="11.5703125" style="16" hidden="1" customWidth="1"/>
    <col min="5" max="5" width="13.85546875" style="16" hidden="1" customWidth="1"/>
    <col min="6" max="6" width="15.5703125" style="16" hidden="1" customWidth="1"/>
    <col min="7" max="7" width="12.140625" style="16" hidden="1" customWidth="1"/>
    <col min="8" max="8" width="12.7109375" style="16" hidden="1" customWidth="1"/>
    <col min="9" max="9" width="9.85546875" style="17" hidden="1" customWidth="1"/>
    <col min="10" max="10" width="10.42578125" style="17" hidden="1" customWidth="1"/>
    <col min="11" max="11" width="90.42578125" style="18" hidden="1" customWidth="1"/>
    <col min="12" max="12" width="18.7109375" style="19" hidden="1" customWidth="1"/>
    <col min="13" max="14" width="17.7109375" style="19" hidden="1" customWidth="1"/>
    <col min="15" max="15" width="17.7109375" style="195" hidden="1" customWidth="1"/>
    <col min="16" max="16" width="17.7109375" style="19" hidden="1" customWidth="1"/>
    <col min="17" max="17" width="17.7109375" style="195" hidden="1" customWidth="1"/>
    <col min="18" max="18" width="2.28515625" style="20" hidden="1" customWidth="1"/>
    <col min="19" max="19" width="2.5703125" style="20" hidden="1" customWidth="1"/>
    <col min="20" max="33" width="9.140625" style="20" customWidth="1"/>
    <col min="34" max="16384" width="9.140625" style="20"/>
  </cols>
  <sheetData>
    <row r="1" spans="1:19">
      <c r="A1" s="16" t="s">
        <v>690</v>
      </c>
      <c r="B1" s="16">
        <v>176</v>
      </c>
      <c r="I1" s="16"/>
    </row>
    <row r="2" spans="1:19">
      <c r="A2" s="16" t="s">
        <v>691</v>
      </c>
      <c r="B2" s="16" t="s">
        <v>1439</v>
      </c>
      <c r="I2" s="16"/>
    </row>
    <row r="3" spans="1:19">
      <c r="A3" s="16" t="s">
        <v>692</v>
      </c>
      <c r="B3" s="16" t="s">
        <v>1468</v>
      </c>
      <c r="I3" s="16"/>
    </row>
    <row r="4" spans="1:19" ht="15.75">
      <c r="A4" s="16" t="s">
        <v>693</v>
      </c>
      <c r="B4" s="16" t="s">
        <v>1440</v>
      </c>
      <c r="C4" s="21"/>
      <c r="I4" s="16"/>
    </row>
    <row r="5" spans="1:19" ht="31.5" customHeight="1">
      <c r="A5" s="16" t="s">
        <v>694</v>
      </c>
      <c r="B5" s="204"/>
      <c r="C5" s="204"/>
    </row>
    <row r="6" spans="1:19">
      <c r="A6" s="22"/>
      <c r="B6" s="23"/>
    </row>
    <row r="8" spans="1:19">
      <c r="B8" s="16" t="s">
        <v>1469</v>
      </c>
      <c r="I8" s="16"/>
    </row>
    <row r="9" spans="1:19">
      <c r="I9" s="16"/>
    </row>
    <row r="10" spans="1:19">
      <c r="I10" s="16"/>
    </row>
    <row r="11" spans="1:19" ht="18.75">
      <c r="A11" s="16" t="s">
        <v>912</v>
      </c>
      <c r="H11" s="328"/>
      <c r="I11" s="24"/>
      <c r="J11" s="24"/>
      <c r="K11" s="24"/>
      <c r="L11" s="25"/>
      <c r="M11" s="25"/>
      <c r="N11" s="25"/>
      <c r="O11" s="196"/>
      <c r="P11" s="25"/>
      <c r="Q11" s="196"/>
      <c r="R11" s="26"/>
      <c r="S11" s="26"/>
    </row>
    <row r="12" spans="1:19" ht="15.75">
      <c r="A12" s="16">
        <v>1</v>
      </c>
      <c r="H12" s="328"/>
      <c r="I12" s="340"/>
      <c r="J12" s="340"/>
      <c r="K12" s="343"/>
      <c r="L12" s="9"/>
      <c r="M12" s="9"/>
      <c r="N12" s="9"/>
      <c r="O12" s="9"/>
      <c r="P12" s="9"/>
      <c r="Q12" s="9"/>
      <c r="R12" s="581">
        <f>(IF($E145&lt;&gt;0,$K$2,IF($F145&lt;&gt;0,$K$2,IF($G145&lt;&gt;0,$K$2,IF($H145&lt;&gt;0,$K$2,IF($I145&lt;&gt;0,$K$2,IF($J145&lt;&gt;0,$K$2,"")))))))</f>
        <v>0</v>
      </c>
      <c r="S12" s="249"/>
    </row>
    <row r="13" spans="1:19" ht="15.75">
      <c r="A13" s="16">
        <v>2</v>
      </c>
      <c r="H13" s="328"/>
      <c r="I13" s="340"/>
      <c r="J13" s="344"/>
      <c r="K13" s="345"/>
      <c r="L13" s="9"/>
      <c r="M13" s="9"/>
      <c r="N13" s="9"/>
      <c r="O13" s="9"/>
      <c r="P13" s="9"/>
      <c r="Q13" s="9"/>
      <c r="R13" s="581">
        <f>(IF($E145&lt;&gt;0,$K$2,IF($F145&lt;&gt;0,$K$2,IF($G145&lt;&gt;0,$K$2,IF($H145&lt;&gt;0,$K$2,IF($I145&lt;&gt;0,$K$2,IF($J145&lt;&gt;0,$K$2,"")))))))</f>
        <v>0</v>
      </c>
      <c r="S13" s="249"/>
    </row>
    <row r="14" spans="1:19" ht="20.25" customHeight="1">
      <c r="A14" s="16">
        <v>3</v>
      </c>
      <c r="H14" s="328"/>
      <c r="I14" s="801">
        <f>$B$7</f>
        <v>0</v>
      </c>
      <c r="J14" s="802"/>
      <c r="K14" s="802"/>
      <c r="L14" s="346"/>
      <c r="M14" s="346"/>
      <c r="N14" s="347"/>
      <c r="O14" s="347"/>
      <c r="P14" s="347"/>
      <c r="Q14" s="347"/>
      <c r="R14" s="581">
        <f>(IF($E145&lt;&gt;0,$K$2,IF($F145&lt;&gt;0,$K$2,IF($G145&lt;&gt;0,$K$2,IF($H145&lt;&gt;0,$K$2,IF($I145&lt;&gt;0,$K$2,IF($J145&lt;&gt;0,$K$2,"")))))))</f>
        <v>0</v>
      </c>
      <c r="S14" s="249"/>
    </row>
    <row r="15" spans="1:19" ht="18.75" customHeight="1">
      <c r="A15" s="16">
        <v>4</v>
      </c>
      <c r="H15" s="328"/>
      <c r="I15" s="325"/>
      <c r="J15" s="339"/>
      <c r="K15" s="348"/>
      <c r="L15" s="349" t="s">
        <v>504</v>
      </c>
      <c r="M15" s="349" t="s">
        <v>467</v>
      </c>
      <c r="N15" s="326"/>
      <c r="O15" s="350" t="s">
        <v>947</v>
      </c>
      <c r="P15" s="351"/>
      <c r="Q15" s="352"/>
      <c r="R15" s="581">
        <f>(IF($E145&lt;&gt;0,$K$2,IF($F145&lt;&gt;0,$K$2,IF($G145&lt;&gt;0,$K$2,IF($H145&lt;&gt;0,$K$2,IF($I145&lt;&gt;0,$K$2,IF($J145&lt;&gt;0,$K$2,"")))))))</f>
        <v>0</v>
      </c>
      <c r="S15" s="249"/>
    </row>
    <row r="16" spans="1:19" ht="27" customHeight="1">
      <c r="A16" s="16">
        <v>5</v>
      </c>
      <c r="H16" s="328"/>
      <c r="I16" s="803">
        <f>$B$9</f>
        <v>0</v>
      </c>
      <c r="J16" s="804"/>
      <c r="K16" s="805"/>
      <c r="L16" s="338">
        <f>$E$9</f>
        <v>0</v>
      </c>
      <c r="M16" s="353">
        <f>$F$9</f>
        <v>0</v>
      </c>
      <c r="N16" s="326"/>
      <c r="O16" s="326"/>
      <c r="P16" s="326"/>
      <c r="Q16" s="326"/>
      <c r="R16" s="581">
        <f>(IF($E145&lt;&gt;0,$K$2,IF($F145&lt;&gt;0,$K$2,IF($G145&lt;&gt;0,$K$2,IF($H145&lt;&gt;0,$K$2,IF($I145&lt;&gt;0,$K$2,IF($J145&lt;&gt;0,$K$2,"")))))))</f>
        <v>0</v>
      </c>
      <c r="S16" s="249"/>
    </row>
    <row r="17" spans="1:19" ht="15.75">
      <c r="A17" s="16">
        <v>6</v>
      </c>
      <c r="H17" s="328"/>
      <c r="I17" s="354">
        <f>$B$10</f>
        <v>0</v>
      </c>
      <c r="J17" s="325"/>
      <c r="K17" s="341"/>
      <c r="L17" s="355"/>
      <c r="M17" s="355"/>
      <c r="N17" s="326"/>
      <c r="O17" s="326"/>
      <c r="P17" s="326"/>
      <c r="Q17" s="326"/>
      <c r="R17" s="581">
        <f>(IF($E145&lt;&gt;0,$K$2,IF($F145&lt;&gt;0,$K$2,IF($G145&lt;&gt;0,$K$2,IF($H145&lt;&gt;0,$K$2,IF($I145&lt;&gt;0,$K$2,IF($J145&lt;&gt;0,$K$2,"")))))))</f>
        <v>0</v>
      </c>
      <c r="S17" s="249"/>
    </row>
    <row r="18" spans="1:19" ht="6" customHeight="1">
      <c r="A18" s="16">
        <v>7</v>
      </c>
      <c r="H18" s="328"/>
      <c r="I18" s="354"/>
      <c r="J18" s="325"/>
      <c r="K18" s="341"/>
      <c r="L18" s="354"/>
      <c r="M18" s="325"/>
      <c r="N18" s="326"/>
      <c r="O18" s="326"/>
      <c r="P18" s="326"/>
      <c r="Q18" s="326"/>
      <c r="R18" s="581">
        <f>(IF($E145&lt;&gt;0,$K$2,IF($F145&lt;&gt;0,$K$2,IF($G145&lt;&gt;0,$K$2,IF($H145&lt;&gt;0,$K$2,IF($I145&lt;&gt;0,$K$2,IF($J145&lt;&gt;0,$K$2,"")))))))</f>
        <v>0</v>
      </c>
      <c r="S18" s="249"/>
    </row>
    <row r="19" spans="1:19" ht="27" customHeight="1">
      <c r="A19" s="16">
        <v>8</v>
      </c>
      <c r="H19" s="328"/>
      <c r="I19" s="806">
        <f>$B$12</f>
        <v>0</v>
      </c>
      <c r="J19" s="807"/>
      <c r="K19" s="808"/>
      <c r="L19" s="356" t="s">
        <v>934</v>
      </c>
      <c r="M19" s="586">
        <f>$F$12</f>
        <v>0</v>
      </c>
      <c r="N19" s="357"/>
      <c r="O19" s="326"/>
      <c r="P19" s="326"/>
      <c r="Q19" s="326"/>
      <c r="R19" s="581">
        <f>(IF($E145&lt;&gt;0,$K$2,IF($F145&lt;&gt;0,$K$2,IF($G145&lt;&gt;0,$K$2,IF($H145&lt;&gt;0,$K$2,IF($I145&lt;&gt;0,$K$2,IF($J145&lt;&gt;0,$K$2,"")))))))</f>
        <v>0</v>
      </c>
      <c r="S19" s="249"/>
    </row>
    <row r="20" spans="1:19" ht="15.75">
      <c r="A20" s="16">
        <v>9</v>
      </c>
      <c r="H20" s="328"/>
      <c r="I20" s="358">
        <f>$B$13</f>
        <v>0</v>
      </c>
      <c r="J20" s="325"/>
      <c r="K20" s="341"/>
      <c r="L20" s="359"/>
      <c r="M20" s="360"/>
      <c r="N20" s="326"/>
      <c r="O20" s="326"/>
      <c r="P20" s="326"/>
      <c r="Q20" s="326"/>
      <c r="R20" s="581">
        <f>(IF($E145&lt;&gt;0,$K$2,IF($F145&lt;&gt;0,$K$2,IF($G145&lt;&gt;0,$K$2,IF($H145&lt;&gt;0,$K$2,IF($I145&lt;&gt;0,$K$2,IF($J145&lt;&gt;0,$K$2,"")))))))</f>
        <v>0</v>
      </c>
      <c r="S20" s="249"/>
    </row>
    <row r="21" spans="1:19" ht="21.75" customHeight="1">
      <c r="A21" s="16">
        <v>10</v>
      </c>
      <c r="H21" s="328"/>
      <c r="I21" s="361"/>
      <c r="J21" s="326"/>
      <c r="K21" s="362" t="s">
        <v>949</v>
      </c>
      <c r="L21" s="363">
        <f>$E$15</f>
        <v>0</v>
      </c>
      <c r="M21" s="566">
        <f>$F$15</f>
        <v>0</v>
      </c>
      <c r="N21" s="326"/>
      <c r="O21" s="364"/>
      <c r="P21" s="326"/>
      <c r="Q21" s="364"/>
      <c r="R21" s="581">
        <f>(IF($E145&lt;&gt;0,$K$2,IF($F145&lt;&gt;0,$K$2,IF($G145&lt;&gt;0,$K$2,IF($H145&lt;&gt;0,$K$2,IF($I145&lt;&gt;0,$K$2,IF($J145&lt;&gt;0,$K$2,"")))))))</f>
        <v>0</v>
      </c>
      <c r="S21" s="249"/>
    </row>
    <row r="22" spans="1:19" ht="16.5" thickBot="1">
      <c r="A22" s="16">
        <v>11</v>
      </c>
      <c r="H22" s="328"/>
      <c r="I22" s="325"/>
      <c r="J22" s="339"/>
      <c r="K22" s="348"/>
      <c r="L22" s="360"/>
      <c r="M22" s="365"/>
      <c r="N22" s="366"/>
      <c r="O22" s="366"/>
      <c r="P22" s="366"/>
      <c r="Q22" s="367" t="s">
        <v>507</v>
      </c>
      <c r="R22" s="581">
        <f>(IF($E145&lt;&gt;0,$K$2,IF($F145&lt;&gt;0,$K$2,IF($G145&lt;&gt;0,$K$2,IF($H145&lt;&gt;0,$K$2,IF($I145&lt;&gt;0,$K$2,IF($J145&lt;&gt;0,$K$2,"")))))))</f>
        <v>0</v>
      </c>
      <c r="S22" s="249"/>
    </row>
    <row r="23" spans="1:19" ht="21.75" customHeight="1">
      <c r="A23" s="16">
        <v>12</v>
      </c>
      <c r="H23" s="328"/>
      <c r="I23" s="368"/>
      <c r="J23" s="369"/>
      <c r="K23" s="370" t="s">
        <v>695</v>
      </c>
      <c r="L23" s="371" t="s">
        <v>509</v>
      </c>
      <c r="M23" s="245" t="s">
        <v>939</v>
      </c>
      <c r="N23" s="372"/>
      <c r="O23" s="373"/>
      <c r="P23" s="372"/>
      <c r="Q23" s="374"/>
      <c r="R23" s="581">
        <f>(IF($E145&lt;&gt;0,$K$2,IF($F145&lt;&gt;0,$K$2,IF($G145&lt;&gt;0,$K$2,IF($H145&lt;&gt;0,$K$2,IF($I145&lt;&gt;0,$K$2,IF($J145&lt;&gt;0,$K$2,"")))))))</f>
        <v>0</v>
      </c>
      <c r="S23" s="249"/>
    </row>
    <row r="24" spans="1:19" ht="58.5" customHeight="1">
      <c r="A24" s="16">
        <v>13</v>
      </c>
      <c r="H24" s="328"/>
      <c r="I24" s="375" t="s">
        <v>474</v>
      </c>
      <c r="J24" s="376" t="s">
        <v>511</v>
      </c>
      <c r="K24" s="377" t="s">
        <v>696</v>
      </c>
      <c r="L24" s="378">
        <f>$C$3</f>
        <v>0</v>
      </c>
      <c r="M24" s="246" t="s">
        <v>938</v>
      </c>
      <c r="N24" s="379" t="s">
        <v>937</v>
      </c>
      <c r="O24" s="380" t="s">
        <v>689</v>
      </c>
      <c r="P24" s="381" t="s">
        <v>935</v>
      </c>
      <c r="Q24" s="382" t="s">
        <v>936</v>
      </c>
      <c r="R24" s="581">
        <f>(IF($E145&lt;&gt;0,$K$2,IF($F145&lt;&gt;0,$K$2,IF($G145&lt;&gt;0,$K$2,IF($H145&lt;&gt;0,$K$2,IF($I145&lt;&gt;0,$K$2,IF($J145&lt;&gt;0,$K$2,"")))))))</f>
        <v>0</v>
      </c>
      <c r="S24" s="249"/>
    </row>
    <row r="25" spans="1:19" ht="18.75">
      <c r="A25" s="16">
        <v>14</v>
      </c>
      <c r="H25" s="328"/>
      <c r="I25" s="383"/>
      <c r="J25" s="384"/>
      <c r="K25" s="385" t="s">
        <v>387</v>
      </c>
      <c r="L25" s="236" t="s">
        <v>263</v>
      </c>
      <c r="M25" s="236" t="s">
        <v>264</v>
      </c>
      <c r="N25" s="320" t="s">
        <v>702</v>
      </c>
      <c r="O25" s="321" t="s">
        <v>703</v>
      </c>
      <c r="P25" s="321" t="s">
        <v>686</v>
      </c>
      <c r="Q25" s="322" t="s">
        <v>927</v>
      </c>
      <c r="R25" s="581">
        <f>(IF($E145&lt;&gt;0,$K$2,IF($F145&lt;&gt;0,$K$2,IF($G145&lt;&gt;0,$K$2,IF($H145&lt;&gt;0,$K$2,IF($I145&lt;&gt;0,$K$2,IF($J145&lt;&gt;0,$K$2,"")))))))</f>
        <v>0</v>
      </c>
      <c r="S25" s="249"/>
    </row>
    <row r="26" spans="1:19" ht="18.75" customHeight="1">
      <c r="A26" s="16">
        <v>15</v>
      </c>
      <c r="H26" s="328"/>
      <c r="I26" s="386"/>
      <c r="J26" s="589">
        <f>VLOOKUP(K26,OP_LIST2,2,FALSE)</f>
        <v>0</v>
      </c>
      <c r="K26" s="577" t="s">
        <v>206</v>
      </c>
      <c r="L26" s="231"/>
      <c r="M26" s="323"/>
      <c r="N26" s="387"/>
      <c r="O26" s="329"/>
      <c r="P26" s="329"/>
      <c r="Q26" s="330"/>
      <c r="R26" s="581">
        <f>(IF($E145&lt;&gt;0,$K$2,IF($F145&lt;&gt;0,$K$2,IF($G145&lt;&gt;0,$K$2,IF($H145&lt;&gt;0,$K$2,IF($I145&lt;&gt;0,$K$2,IF($J145&lt;&gt;0,$K$2,"")))))))</f>
        <v>0</v>
      </c>
      <c r="S26" s="249"/>
    </row>
    <row r="27" spans="1:19" ht="18.75" customHeight="1">
      <c r="A27" s="16">
        <v>16</v>
      </c>
      <c r="H27" s="328"/>
      <c r="I27" s="388"/>
      <c r="J27" s="590">
        <f>VLOOKUP(K28,EBK_DEIN2,2,FALSE)</f>
        <v>0</v>
      </c>
      <c r="K27" s="578" t="s">
        <v>913</v>
      </c>
      <c r="L27" s="323"/>
      <c r="M27" s="323"/>
      <c r="N27" s="389"/>
      <c r="O27" s="331"/>
      <c r="P27" s="331"/>
      <c r="Q27" s="332"/>
      <c r="R27" s="581">
        <f>(IF($E145&lt;&gt;0,$K$2,IF($F145&lt;&gt;0,$K$2,IF($G145&lt;&gt;0,$K$2,IF($H145&lt;&gt;0,$K$2,IF($I145&lt;&gt;0,$K$2,IF($J145&lt;&gt;0,$K$2,"")))))))</f>
        <v>0</v>
      </c>
      <c r="S27" s="249"/>
    </row>
    <row r="28" spans="1:19" ht="18.75" customHeight="1">
      <c r="A28" s="16">
        <v>17</v>
      </c>
      <c r="H28" s="328"/>
      <c r="I28" s="390"/>
      <c r="J28" s="591">
        <f>+J27</f>
        <v>0</v>
      </c>
      <c r="K28" s="576" t="s">
        <v>3</v>
      </c>
      <c r="L28" s="323"/>
      <c r="M28" s="323"/>
      <c r="N28" s="389"/>
      <c r="O28" s="331"/>
      <c r="P28" s="331"/>
      <c r="Q28" s="332"/>
      <c r="R28" s="581">
        <f>(IF($E145&lt;&gt;0,$K$2,IF($F145&lt;&gt;0,$K$2,IF($G145&lt;&gt;0,$K$2,IF($H145&lt;&gt;0,$K$2,IF($I145&lt;&gt;0,$K$2,IF($J145&lt;&gt;0,$K$2,"")))))))</f>
        <v>0</v>
      </c>
      <c r="S28" s="249"/>
    </row>
    <row r="29" spans="1:19" ht="15.75">
      <c r="A29" s="16">
        <v>18</v>
      </c>
      <c r="H29" s="328"/>
      <c r="I29" s="391"/>
      <c r="J29" s="392"/>
      <c r="K29" s="393" t="s">
        <v>697</v>
      </c>
      <c r="L29" s="323"/>
      <c r="M29" s="323"/>
      <c r="N29" s="394"/>
      <c r="O29" s="333"/>
      <c r="P29" s="333"/>
      <c r="Q29" s="334"/>
      <c r="R29" s="581">
        <f>(IF($E145&lt;&gt;0,$K$2,IF($F145&lt;&gt;0,$K$2,IF($G145&lt;&gt;0,$K$2,IF($H145&lt;&gt;0,$K$2,IF($I145&lt;&gt;0,$K$2,IF($J145&lt;&gt;0,$K$2,"")))))))</f>
        <v>0</v>
      </c>
      <c r="S29" s="249"/>
    </row>
    <row r="30" spans="1:19" ht="18.75" customHeight="1">
      <c r="A30" s="16">
        <v>19</v>
      </c>
      <c r="H30" s="328"/>
      <c r="I30" s="395">
        <v>100</v>
      </c>
      <c r="J30" s="786" t="s">
        <v>388</v>
      </c>
      <c r="K30" s="787"/>
      <c r="L30" s="241">
        <f t="shared" ref="L30:Q30" si="0">SUM(L31:L32)</f>
        <v>0</v>
      </c>
      <c r="M30" s="242">
        <f t="shared" si="0"/>
        <v>0</v>
      </c>
      <c r="N30" s="266">
        <f t="shared" si="0"/>
        <v>0</v>
      </c>
      <c r="O30" s="267">
        <f t="shared" si="0"/>
        <v>0</v>
      </c>
      <c r="P30" s="267">
        <f t="shared" si="0"/>
        <v>0</v>
      </c>
      <c r="Q30" s="268">
        <f t="shared" si="0"/>
        <v>0</v>
      </c>
      <c r="R30" s="579">
        <f>(IF($E30&lt;&gt;0,$K$2,IF($F30&lt;&gt;0,$K$2,IF($G30&lt;&gt;0,$K$2,IF($H30&lt;&gt;0,$K$2,IF($I30&lt;&gt;0,$K$2,IF($J30&lt;&gt;0,$K$2,"")))))))</f>
        <v>0</v>
      </c>
      <c r="S30" s="250"/>
    </row>
    <row r="31" spans="1:19" ht="18.75" customHeight="1">
      <c r="A31" s="16">
        <v>20</v>
      </c>
      <c r="H31" s="328"/>
      <c r="I31" s="396"/>
      <c r="J31" s="397">
        <v>101</v>
      </c>
      <c r="K31" s="398" t="s">
        <v>389</v>
      </c>
      <c r="L31" s="284"/>
      <c r="M31" s="292">
        <f>N31+O31+P31+Q31</f>
        <v>0</v>
      </c>
      <c r="N31" s="251"/>
      <c r="O31" s="252"/>
      <c r="P31" s="252"/>
      <c r="Q31" s="253"/>
      <c r="R31" s="579">
        <f t="shared" ref="R31:R97" si="1">(IF($E31&lt;&gt;0,$K$2,IF($F31&lt;&gt;0,$K$2,IF($G31&lt;&gt;0,$K$2,IF($H31&lt;&gt;0,$K$2,IF($I31&lt;&gt;0,$K$2,IF($J31&lt;&gt;0,$K$2,"")))))))</f>
        <v>0</v>
      </c>
      <c r="S31" s="250"/>
    </row>
    <row r="32" spans="1:19" ht="18.75" customHeight="1">
      <c r="A32" s="16">
        <v>21</v>
      </c>
      <c r="H32" s="328"/>
      <c r="I32" s="396"/>
      <c r="J32" s="399">
        <v>102</v>
      </c>
      <c r="K32" s="400" t="s">
        <v>390</v>
      </c>
      <c r="L32" s="289"/>
      <c r="M32" s="293">
        <f>N32+O32+P32+Q32</f>
        <v>0</v>
      </c>
      <c r="N32" s="263"/>
      <c r="O32" s="264"/>
      <c r="P32" s="264"/>
      <c r="Q32" s="265"/>
      <c r="R32" s="579">
        <f t="shared" si="1"/>
        <v>0</v>
      </c>
      <c r="S32" s="250"/>
    </row>
    <row r="33" spans="1:19" ht="18.75" customHeight="1">
      <c r="A33" s="16">
        <v>22</v>
      </c>
      <c r="H33" s="328"/>
      <c r="I33" s="395">
        <v>200</v>
      </c>
      <c r="J33" s="788" t="s">
        <v>391</v>
      </c>
      <c r="K33" s="788"/>
      <c r="L33" s="241">
        <f t="shared" ref="L33:Q33" si="2">SUM(L34:L38)</f>
        <v>0</v>
      </c>
      <c r="M33" s="242">
        <f t="shared" si="2"/>
        <v>0</v>
      </c>
      <c r="N33" s="266">
        <f t="shared" si="2"/>
        <v>0</v>
      </c>
      <c r="O33" s="267">
        <f t="shared" si="2"/>
        <v>0</v>
      </c>
      <c r="P33" s="267">
        <f t="shared" si="2"/>
        <v>0</v>
      </c>
      <c r="Q33" s="268">
        <f t="shared" si="2"/>
        <v>0</v>
      </c>
      <c r="R33" s="579">
        <f t="shared" si="1"/>
        <v>0</v>
      </c>
      <c r="S33" s="250"/>
    </row>
    <row r="34" spans="1:19" ht="18.75" customHeight="1">
      <c r="A34" s="16">
        <v>23</v>
      </c>
      <c r="H34" s="328"/>
      <c r="I34" s="401"/>
      <c r="J34" s="397">
        <v>201</v>
      </c>
      <c r="K34" s="398" t="s">
        <v>392</v>
      </c>
      <c r="L34" s="284"/>
      <c r="M34" s="292">
        <f>N34+O34+P34+Q34</f>
        <v>0</v>
      </c>
      <c r="N34" s="251"/>
      <c r="O34" s="252"/>
      <c r="P34" s="252"/>
      <c r="Q34" s="253"/>
      <c r="R34" s="579">
        <f t="shared" si="1"/>
        <v>0</v>
      </c>
      <c r="S34" s="250"/>
    </row>
    <row r="35" spans="1:19" ht="18.75" customHeight="1">
      <c r="A35" s="16">
        <v>24</v>
      </c>
      <c r="H35" s="328"/>
      <c r="I35" s="402"/>
      <c r="J35" s="403">
        <v>202</v>
      </c>
      <c r="K35" s="404" t="s">
        <v>393</v>
      </c>
      <c r="L35" s="286"/>
      <c r="M35" s="294">
        <f>N35+O35+P35+Q35</f>
        <v>0</v>
      </c>
      <c r="N35" s="254"/>
      <c r="O35" s="255"/>
      <c r="P35" s="255"/>
      <c r="Q35" s="256"/>
      <c r="R35" s="579">
        <f t="shared" si="1"/>
        <v>0</v>
      </c>
      <c r="S35" s="250"/>
    </row>
    <row r="36" spans="1:19" ht="18.75" customHeight="1">
      <c r="A36" s="16">
        <v>25</v>
      </c>
      <c r="H36" s="328"/>
      <c r="I36" s="405"/>
      <c r="J36" s="403">
        <v>205</v>
      </c>
      <c r="K36" s="404" t="s">
        <v>576</v>
      </c>
      <c r="L36" s="286"/>
      <c r="M36" s="294">
        <f>N36+O36+P36+Q36</f>
        <v>0</v>
      </c>
      <c r="N36" s="254"/>
      <c r="O36" s="255"/>
      <c r="P36" s="255"/>
      <c r="Q36" s="256"/>
      <c r="R36" s="579">
        <f t="shared" si="1"/>
        <v>0</v>
      </c>
      <c r="S36" s="250"/>
    </row>
    <row r="37" spans="1:19" ht="18.75" customHeight="1">
      <c r="A37" s="16">
        <v>26</v>
      </c>
      <c r="H37" s="328"/>
      <c r="I37" s="405"/>
      <c r="J37" s="403">
        <v>208</v>
      </c>
      <c r="K37" s="406" t="s">
        <v>577</v>
      </c>
      <c r="L37" s="286"/>
      <c r="M37" s="294">
        <f>N37+O37+P37+Q37</f>
        <v>0</v>
      </c>
      <c r="N37" s="254"/>
      <c r="O37" s="255"/>
      <c r="P37" s="255"/>
      <c r="Q37" s="256"/>
      <c r="R37" s="579">
        <f t="shared" si="1"/>
        <v>0</v>
      </c>
      <c r="S37" s="250"/>
    </row>
    <row r="38" spans="1:19" ht="18.75" customHeight="1">
      <c r="A38" s="16">
        <v>27</v>
      </c>
      <c r="H38" s="328"/>
      <c r="I38" s="401"/>
      <c r="J38" s="399">
        <v>209</v>
      </c>
      <c r="K38" s="407" t="s">
        <v>578</v>
      </c>
      <c r="L38" s="289"/>
      <c r="M38" s="293">
        <f>N38+O38+P38+Q38</f>
        <v>0</v>
      </c>
      <c r="N38" s="263"/>
      <c r="O38" s="264"/>
      <c r="P38" s="264"/>
      <c r="Q38" s="265"/>
      <c r="R38" s="579">
        <f t="shared" si="1"/>
        <v>0</v>
      </c>
      <c r="S38" s="250"/>
    </row>
    <row r="39" spans="1:19" ht="18.75" customHeight="1">
      <c r="A39" s="16">
        <v>28</v>
      </c>
      <c r="H39" s="328"/>
      <c r="I39" s="395">
        <v>500</v>
      </c>
      <c r="J39" s="814" t="s">
        <v>579</v>
      </c>
      <c r="K39" s="814"/>
      <c r="L39" s="241">
        <f t="shared" ref="L39:Q39" si="3">SUM(L40:L46)</f>
        <v>0</v>
      </c>
      <c r="M39" s="242">
        <f t="shared" si="3"/>
        <v>0</v>
      </c>
      <c r="N39" s="266">
        <f t="shared" si="3"/>
        <v>0</v>
      </c>
      <c r="O39" s="267">
        <f t="shared" si="3"/>
        <v>0</v>
      </c>
      <c r="P39" s="267">
        <f t="shared" si="3"/>
        <v>0</v>
      </c>
      <c r="Q39" s="268">
        <f t="shared" si="3"/>
        <v>0</v>
      </c>
      <c r="R39" s="579">
        <f t="shared" si="1"/>
        <v>0</v>
      </c>
      <c r="S39" s="250"/>
    </row>
    <row r="40" spans="1:19" ht="18.75" customHeight="1">
      <c r="A40" s="16">
        <v>29</v>
      </c>
      <c r="H40" s="328"/>
      <c r="I40" s="401"/>
      <c r="J40" s="408">
        <v>551</v>
      </c>
      <c r="K40" s="409" t="s">
        <v>580</v>
      </c>
      <c r="L40" s="284"/>
      <c r="M40" s="292">
        <f t="shared" ref="M40:M47" si="4">N40+O40+P40+Q40</f>
        <v>0</v>
      </c>
      <c r="N40" s="559">
        <v>0</v>
      </c>
      <c r="O40" s="560">
        <v>0</v>
      </c>
      <c r="P40" s="560">
        <v>0</v>
      </c>
      <c r="Q40" s="253"/>
      <c r="R40" s="579">
        <f t="shared" si="1"/>
        <v>0</v>
      </c>
      <c r="S40" s="250"/>
    </row>
    <row r="41" spans="1:19" ht="18.75" customHeight="1">
      <c r="A41" s="16">
        <v>30</v>
      </c>
      <c r="H41" s="328"/>
      <c r="I41" s="401"/>
      <c r="J41" s="410">
        <f>J40+1</f>
        <v>552</v>
      </c>
      <c r="K41" s="411" t="s">
        <v>581</v>
      </c>
      <c r="L41" s="286"/>
      <c r="M41" s="294">
        <f t="shared" si="4"/>
        <v>0</v>
      </c>
      <c r="N41" s="561">
        <v>0</v>
      </c>
      <c r="O41" s="562">
        <v>0</v>
      </c>
      <c r="P41" s="562">
        <v>0</v>
      </c>
      <c r="Q41" s="256"/>
      <c r="R41" s="579">
        <f t="shared" si="1"/>
        <v>0</v>
      </c>
      <c r="S41" s="250"/>
    </row>
    <row r="42" spans="1:19" ht="18.75" customHeight="1">
      <c r="A42" s="16">
        <v>31</v>
      </c>
      <c r="H42" s="328"/>
      <c r="I42" s="412"/>
      <c r="J42" s="410">
        <v>558</v>
      </c>
      <c r="K42" s="413" t="s">
        <v>959</v>
      </c>
      <c r="L42" s="286"/>
      <c r="M42" s="294">
        <f>N42+O42+P42+Q42</f>
        <v>0</v>
      </c>
      <c r="N42" s="561">
        <v>0</v>
      </c>
      <c r="O42" s="562">
        <v>0</v>
      </c>
      <c r="P42" s="562">
        <v>0</v>
      </c>
      <c r="Q42" s="311">
        <v>0</v>
      </c>
      <c r="R42" s="579">
        <f t="shared" si="1"/>
        <v>0</v>
      </c>
      <c r="S42" s="250"/>
    </row>
    <row r="43" spans="1:19" ht="18.75" customHeight="1">
      <c r="A43" s="16">
        <v>32</v>
      </c>
      <c r="H43" s="328"/>
      <c r="I43" s="412"/>
      <c r="J43" s="410">
        <v>560</v>
      </c>
      <c r="K43" s="413" t="s">
        <v>582</v>
      </c>
      <c r="L43" s="286"/>
      <c r="M43" s="294">
        <f t="shared" si="4"/>
        <v>0</v>
      </c>
      <c r="N43" s="561">
        <v>0</v>
      </c>
      <c r="O43" s="562">
        <v>0</v>
      </c>
      <c r="P43" s="562">
        <v>0</v>
      </c>
      <c r="Q43" s="256"/>
      <c r="R43" s="579">
        <f t="shared" si="1"/>
        <v>0</v>
      </c>
      <c r="S43" s="250"/>
    </row>
    <row r="44" spans="1:19" ht="18.75" customHeight="1">
      <c r="A44" s="16">
        <v>33</v>
      </c>
      <c r="H44" s="328"/>
      <c r="I44" s="412"/>
      <c r="J44" s="410">
        <v>580</v>
      </c>
      <c r="K44" s="411" t="s">
        <v>583</v>
      </c>
      <c r="L44" s="286"/>
      <c r="M44" s="294">
        <f t="shared" si="4"/>
        <v>0</v>
      </c>
      <c r="N44" s="561">
        <v>0</v>
      </c>
      <c r="O44" s="562">
        <v>0</v>
      </c>
      <c r="P44" s="562">
        <v>0</v>
      </c>
      <c r="Q44" s="256"/>
      <c r="R44" s="579">
        <f t="shared" si="1"/>
        <v>0</v>
      </c>
      <c r="S44" s="250"/>
    </row>
    <row r="45" spans="1:19" ht="31.5">
      <c r="A45" s="16">
        <v>34</v>
      </c>
      <c r="H45" s="328"/>
      <c r="I45" s="401"/>
      <c r="J45" s="403">
        <v>588</v>
      </c>
      <c r="K45" s="406" t="s">
        <v>960</v>
      </c>
      <c r="L45" s="286"/>
      <c r="M45" s="294">
        <f>N45+O45+P45+Q45</f>
        <v>0</v>
      </c>
      <c r="N45" s="561">
        <v>0</v>
      </c>
      <c r="O45" s="562">
        <v>0</v>
      </c>
      <c r="P45" s="562">
        <v>0</v>
      </c>
      <c r="Q45" s="311">
        <v>0</v>
      </c>
      <c r="R45" s="579">
        <f t="shared" si="1"/>
        <v>0</v>
      </c>
      <c r="S45" s="250"/>
    </row>
    <row r="46" spans="1:19" ht="31.5">
      <c r="A46" s="16">
        <v>35</v>
      </c>
      <c r="H46" s="328"/>
      <c r="I46" s="401"/>
      <c r="J46" s="414">
        <v>590</v>
      </c>
      <c r="K46" s="415" t="s">
        <v>584</v>
      </c>
      <c r="L46" s="289"/>
      <c r="M46" s="293">
        <f t="shared" si="4"/>
        <v>0</v>
      </c>
      <c r="N46" s="263"/>
      <c r="O46" s="264"/>
      <c r="P46" s="264"/>
      <c r="Q46" s="265"/>
      <c r="R46" s="579">
        <f t="shared" si="1"/>
        <v>0</v>
      </c>
      <c r="S46" s="250"/>
    </row>
    <row r="47" spans="1:19" ht="18.75" customHeight="1">
      <c r="A47" s="16">
        <v>36</v>
      </c>
      <c r="H47" s="328"/>
      <c r="I47" s="395">
        <v>800</v>
      </c>
      <c r="J47" s="810" t="s">
        <v>698</v>
      </c>
      <c r="K47" s="811"/>
      <c r="L47" s="567"/>
      <c r="M47" s="244">
        <f t="shared" si="4"/>
        <v>0</v>
      </c>
      <c r="N47" s="509"/>
      <c r="O47" s="510"/>
      <c r="P47" s="510"/>
      <c r="Q47" s="511"/>
      <c r="R47" s="579">
        <f t="shared" si="1"/>
        <v>0</v>
      </c>
      <c r="S47" s="250"/>
    </row>
    <row r="48" spans="1:19" ht="18.75" customHeight="1">
      <c r="A48" s="16">
        <v>37</v>
      </c>
      <c r="H48" s="328"/>
      <c r="I48" s="395">
        <v>1000</v>
      </c>
      <c r="J48" s="788" t="s">
        <v>586</v>
      </c>
      <c r="K48" s="788"/>
      <c r="L48" s="243">
        <f t="shared" ref="L48:Q48" si="5">SUM(L49:L65)</f>
        <v>0</v>
      </c>
      <c r="M48" s="244">
        <f t="shared" si="5"/>
        <v>0</v>
      </c>
      <c r="N48" s="266">
        <f t="shared" si="5"/>
        <v>0</v>
      </c>
      <c r="O48" s="267">
        <f t="shared" si="5"/>
        <v>0</v>
      </c>
      <c r="P48" s="267">
        <f t="shared" si="5"/>
        <v>0</v>
      </c>
      <c r="Q48" s="268">
        <f t="shared" si="5"/>
        <v>0</v>
      </c>
      <c r="R48" s="579">
        <f t="shared" si="1"/>
        <v>0</v>
      </c>
      <c r="S48" s="250"/>
    </row>
    <row r="49" spans="1:19" ht="18.75" customHeight="1">
      <c r="A49" s="16">
        <v>38</v>
      </c>
      <c r="H49" s="328"/>
      <c r="I49" s="402"/>
      <c r="J49" s="397">
        <v>1011</v>
      </c>
      <c r="K49" s="416" t="s">
        <v>587</v>
      </c>
      <c r="L49" s="284"/>
      <c r="M49" s="292">
        <f t="shared" ref="M49:M65" si="6">N49+O49+P49+Q49</f>
        <v>0</v>
      </c>
      <c r="N49" s="251"/>
      <c r="O49" s="252"/>
      <c r="P49" s="252"/>
      <c r="Q49" s="253"/>
      <c r="R49" s="579">
        <f t="shared" si="1"/>
        <v>0</v>
      </c>
      <c r="S49" s="250"/>
    </row>
    <row r="50" spans="1:19" ht="18.75" customHeight="1">
      <c r="A50" s="16">
        <v>39</v>
      </c>
      <c r="E50" s="27"/>
      <c r="H50" s="328"/>
      <c r="I50" s="402"/>
      <c r="J50" s="403">
        <v>1012</v>
      </c>
      <c r="K50" s="404" t="s">
        <v>588</v>
      </c>
      <c r="L50" s="286"/>
      <c r="M50" s="294">
        <f t="shared" si="6"/>
        <v>0</v>
      </c>
      <c r="N50" s="254"/>
      <c r="O50" s="255"/>
      <c r="P50" s="255"/>
      <c r="Q50" s="256"/>
      <c r="R50" s="579">
        <f t="shared" si="1"/>
        <v>0</v>
      </c>
      <c r="S50" s="250"/>
    </row>
    <row r="51" spans="1:19" ht="18.75" customHeight="1">
      <c r="A51" s="16">
        <v>40</v>
      </c>
      <c r="E51" s="27"/>
      <c r="H51" s="328"/>
      <c r="I51" s="402"/>
      <c r="J51" s="403">
        <v>1013</v>
      </c>
      <c r="K51" s="404" t="s">
        <v>589</v>
      </c>
      <c r="L51" s="286"/>
      <c r="M51" s="294">
        <f t="shared" si="6"/>
        <v>0</v>
      </c>
      <c r="N51" s="254"/>
      <c r="O51" s="255"/>
      <c r="P51" s="255"/>
      <c r="Q51" s="256"/>
      <c r="R51" s="579">
        <f t="shared" si="1"/>
        <v>0</v>
      </c>
      <c r="S51" s="250"/>
    </row>
    <row r="52" spans="1:19" ht="18.75" customHeight="1">
      <c r="A52" s="16">
        <v>41</v>
      </c>
      <c r="E52" s="27"/>
      <c r="H52" s="328"/>
      <c r="I52" s="402"/>
      <c r="J52" s="403">
        <v>1014</v>
      </c>
      <c r="K52" s="404" t="s">
        <v>590</v>
      </c>
      <c r="L52" s="286"/>
      <c r="M52" s="294">
        <f t="shared" si="6"/>
        <v>0</v>
      </c>
      <c r="N52" s="254"/>
      <c r="O52" s="255"/>
      <c r="P52" s="255"/>
      <c r="Q52" s="256"/>
      <c r="R52" s="579">
        <f t="shared" si="1"/>
        <v>0</v>
      </c>
      <c r="S52" s="250"/>
    </row>
    <row r="53" spans="1:19" ht="18.75" customHeight="1">
      <c r="A53" s="16">
        <v>42</v>
      </c>
      <c r="E53" s="27"/>
      <c r="H53" s="328"/>
      <c r="I53" s="402"/>
      <c r="J53" s="403">
        <v>1015</v>
      </c>
      <c r="K53" s="404" t="s">
        <v>591</v>
      </c>
      <c r="L53" s="286"/>
      <c r="M53" s="294">
        <f t="shared" si="6"/>
        <v>0</v>
      </c>
      <c r="N53" s="254"/>
      <c r="O53" s="255"/>
      <c r="P53" s="255"/>
      <c r="Q53" s="256"/>
      <c r="R53" s="579">
        <f t="shared" si="1"/>
        <v>0</v>
      </c>
      <c r="S53" s="250"/>
    </row>
    <row r="54" spans="1:19" ht="18.75" customHeight="1">
      <c r="A54" s="16">
        <v>43</v>
      </c>
      <c r="E54" s="27"/>
      <c r="H54" s="328"/>
      <c r="I54" s="402"/>
      <c r="J54" s="417">
        <v>1016</v>
      </c>
      <c r="K54" s="418" t="s">
        <v>592</v>
      </c>
      <c r="L54" s="288"/>
      <c r="M54" s="295">
        <f t="shared" si="6"/>
        <v>0</v>
      </c>
      <c r="N54" s="281"/>
      <c r="O54" s="282"/>
      <c r="P54" s="282"/>
      <c r="Q54" s="283"/>
      <c r="R54" s="579">
        <f t="shared" si="1"/>
        <v>0</v>
      </c>
      <c r="S54" s="250"/>
    </row>
    <row r="55" spans="1:19" ht="18.75" customHeight="1">
      <c r="A55" s="16">
        <v>44</v>
      </c>
      <c r="E55" s="27"/>
      <c r="H55" s="328"/>
      <c r="I55" s="396"/>
      <c r="J55" s="419">
        <v>1020</v>
      </c>
      <c r="K55" s="420" t="s">
        <v>593</v>
      </c>
      <c r="L55" s="568"/>
      <c r="M55" s="297">
        <f t="shared" si="6"/>
        <v>0</v>
      </c>
      <c r="N55" s="260"/>
      <c r="O55" s="261"/>
      <c r="P55" s="261"/>
      <c r="Q55" s="262"/>
      <c r="R55" s="579">
        <f t="shared" si="1"/>
        <v>0</v>
      </c>
      <c r="S55" s="250"/>
    </row>
    <row r="56" spans="1:19" ht="18.75" customHeight="1">
      <c r="A56" s="16">
        <v>45</v>
      </c>
      <c r="E56" s="27"/>
      <c r="H56" s="328"/>
      <c r="I56" s="402"/>
      <c r="J56" s="421">
        <v>1030</v>
      </c>
      <c r="K56" s="422" t="s">
        <v>594</v>
      </c>
      <c r="L56" s="569"/>
      <c r="M56" s="298">
        <f t="shared" si="6"/>
        <v>0</v>
      </c>
      <c r="N56" s="257"/>
      <c r="O56" s="258"/>
      <c r="P56" s="258"/>
      <c r="Q56" s="259"/>
      <c r="R56" s="579">
        <f t="shared" si="1"/>
        <v>0</v>
      </c>
      <c r="S56" s="250"/>
    </row>
    <row r="57" spans="1:19" ht="18.75" customHeight="1">
      <c r="A57" s="16">
        <v>46</v>
      </c>
      <c r="E57" s="27"/>
      <c r="H57" s="328"/>
      <c r="I57" s="402"/>
      <c r="J57" s="419">
        <v>1051</v>
      </c>
      <c r="K57" s="423" t="s">
        <v>595</v>
      </c>
      <c r="L57" s="568"/>
      <c r="M57" s="297">
        <f t="shared" si="6"/>
        <v>0</v>
      </c>
      <c r="N57" s="260"/>
      <c r="O57" s="261"/>
      <c r="P57" s="261"/>
      <c r="Q57" s="262"/>
      <c r="R57" s="579">
        <f t="shared" si="1"/>
        <v>0</v>
      </c>
      <c r="S57" s="250"/>
    </row>
    <row r="58" spans="1:19" ht="18.75" customHeight="1">
      <c r="A58" s="16">
        <v>47</v>
      </c>
      <c r="C58" s="20"/>
      <c r="E58" s="27"/>
      <c r="H58" s="328"/>
      <c r="I58" s="402"/>
      <c r="J58" s="403">
        <v>1052</v>
      </c>
      <c r="K58" s="404" t="s">
        <v>596</v>
      </c>
      <c r="L58" s="286"/>
      <c r="M58" s="294">
        <f t="shared" si="6"/>
        <v>0</v>
      </c>
      <c r="N58" s="254"/>
      <c r="O58" s="255"/>
      <c r="P58" s="255"/>
      <c r="Q58" s="256"/>
      <c r="R58" s="579">
        <f t="shared" si="1"/>
        <v>0</v>
      </c>
      <c r="S58" s="250"/>
    </row>
    <row r="59" spans="1:19" ht="18.75" customHeight="1">
      <c r="A59" s="16">
        <v>48</v>
      </c>
      <c r="E59" s="27"/>
      <c r="H59" s="328"/>
      <c r="I59" s="402"/>
      <c r="J59" s="421">
        <v>1053</v>
      </c>
      <c r="K59" s="422" t="s">
        <v>941</v>
      </c>
      <c r="L59" s="569"/>
      <c r="M59" s="298">
        <f t="shared" si="6"/>
        <v>0</v>
      </c>
      <c r="N59" s="257"/>
      <c r="O59" s="258"/>
      <c r="P59" s="258"/>
      <c r="Q59" s="259"/>
      <c r="R59" s="579">
        <f t="shared" si="1"/>
        <v>0</v>
      </c>
      <c r="S59" s="250"/>
    </row>
    <row r="60" spans="1:19" ht="18.75" customHeight="1">
      <c r="A60" s="16">
        <v>49</v>
      </c>
      <c r="E60" s="27"/>
      <c r="H60" s="328"/>
      <c r="I60" s="402"/>
      <c r="J60" s="419">
        <v>1062</v>
      </c>
      <c r="K60" s="420" t="s">
        <v>597</v>
      </c>
      <c r="L60" s="568"/>
      <c r="M60" s="297">
        <f t="shared" si="6"/>
        <v>0</v>
      </c>
      <c r="N60" s="260"/>
      <c r="O60" s="261"/>
      <c r="P60" s="261"/>
      <c r="Q60" s="262"/>
      <c r="R60" s="579">
        <f t="shared" si="1"/>
        <v>0</v>
      </c>
      <c r="S60" s="250"/>
    </row>
    <row r="61" spans="1:19" ht="18.75" customHeight="1">
      <c r="A61" s="16">
        <v>50</v>
      </c>
      <c r="E61" s="27"/>
      <c r="H61" s="328"/>
      <c r="I61" s="402"/>
      <c r="J61" s="421">
        <v>1063</v>
      </c>
      <c r="K61" s="424" t="s">
        <v>923</v>
      </c>
      <c r="L61" s="569"/>
      <c r="M61" s="298">
        <f t="shared" si="6"/>
        <v>0</v>
      </c>
      <c r="N61" s="257"/>
      <c r="O61" s="258"/>
      <c r="P61" s="258"/>
      <c r="Q61" s="259"/>
      <c r="R61" s="579">
        <f t="shared" si="1"/>
        <v>0</v>
      </c>
      <c r="S61" s="250"/>
    </row>
    <row r="62" spans="1:19" ht="18.75" customHeight="1">
      <c r="A62" s="16">
        <v>51</v>
      </c>
      <c r="E62" s="27"/>
      <c r="H62" s="328"/>
      <c r="I62" s="402"/>
      <c r="J62" s="425">
        <v>1069</v>
      </c>
      <c r="K62" s="426" t="s">
        <v>598</v>
      </c>
      <c r="L62" s="570"/>
      <c r="M62" s="299">
        <f t="shared" si="6"/>
        <v>0</v>
      </c>
      <c r="N62" s="305"/>
      <c r="O62" s="306"/>
      <c r="P62" s="306"/>
      <c r="Q62" s="303"/>
      <c r="R62" s="579">
        <f t="shared" si="1"/>
        <v>0</v>
      </c>
      <c r="S62" s="250"/>
    </row>
    <row r="63" spans="1:19" ht="18.75" customHeight="1">
      <c r="A63" s="16">
        <v>52</v>
      </c>
      <c r="E63" s="27"/>
      <c r="H63" s="328"/>
      <c r="I63" s="396"/>
      <c r="J63" s="419">
        <v>1091</v>
      </c>
      <c r="K63" s="423" t="s">
        <v>942</v>
      </c>
      <c r="L63" s="568"/>
      <c r="M63" s="297">
        <f t="shared" si="6"/>
        <v>0</v>
      </c>
      <c r="N63" s="260"/>
      <c r="O63" s="261"/>
      <c r="P63" s="261"/>
      <c r="Q63" s="262"/>
      <c r="R63" s="579">
        <f t="shared" si="1"/>
        <v>0</v>
      </c>
      <c r="S63" s="250"/>
    </row>
    <row r="64" spans="1:19" ht="18.75" customHeight="1">
      <c r="A64" s="16">
        <v>53</v>
      </c>
      <c r="E64" s="27"/>
      <c r="H64" s="328"/>
      <c r="I64" s="402"/>
      <c r="J64" s="403">
        <v>1092</v>
      </c>
      <c r="K64" s="404" t="s">
        <v>757</v>
      </c>
      <c r="L64" s="286"/>
      <c r="M64" s="294">
        <f t="shared" si="6"/>
        <v>0</v>
      </c>
      <c r="N64" s="254"/>
      <c r="O64" s="255"/>
      <c r="P64" s="255"/>
      <c r="Q64" s="256"/>
      <c r="R64" s="579">
        <f t="shared" si="1"/>
        <v>0</v>
      </c>
      <c r="S64" s="250"/>
    </row>
    <row r="65" spans="1:19" ht="18.75" customHeight="1">
      <c r="A65" s="16">
        <v>54</v>
      </c>
      <c r="E65" s="27"/>
      <c r="H65" s="328"/>
      <c r="I65" s="402"/>
      <c r="J65" s="399">
        <v>1098</v>
      </c>
      <c r="K65" s="427" t="s">
        <v>599</v>
      </c>
      <c r="L65" s="289"/>
      <c r="M65" s="293">
        <f t="shared" si="6"/>
        <v>0</v>
      </c>
      <c r="N65" s="263"/>
      <c r="O65" s="264"/>
      <c r="P65" s="264"/>
      <c r="Q65" s="265"/>
      <c r="R65" s="579">
        <f t="shared" si="1"/>
        <v>0</v>
      </c>
      <c r="S65" s="250"/>
    </row>
    <row r="66" spans="1:19" ht="18.75" customHeight="1">
      <c r="A66" s="16">
        <v>55</v>
      </c>
      <c r="E66" s="27"/>
      <c r="H66" s="328"/>
      <c r="I66" s="395">
        <v>1900</v>
      </c>
      <c r="J66" s="796" t="s">
        <v>456</v>
      </c>
      <c r="K66" s="796"/>
      <c r="L66" s="243">
        <f t="shared" ref="L66:Q66" si="7">SUM(L67:L69)</f>
        <v>0</v>
      </c>
      <c r="M66" s="244">
        <f t="shared" si="7"/>
        <v>0</v>
      </c>
      <c r="N66" s="266">
        <f t="shared" si="7"/>
        <v>0</v>
      </c>
      <c r="O66" s="267">
        <f t="shared" si="7"/>
        <v>0</v>
      </c>
      <c r="P66" s="267">
        <f t="shared" si="7"/>
        <v>0</v>
      </c>
      <c r="Q66" s="268">
        <f t="shared" si="7"/>
        <v>0</v>
      </c>
      <c r="R66" s="579">
        <f t="shared" si="1"/>
        <v>0</v>
      </c>
      <c r="S66" s="250"/>
    </row>
    <row r="67" spans="1:19" ht="18.75" customHeight="1">
      <c r="A67" s="16">
        <v>56</v>
      </c>
      <c r="E67" s="27"/>
      <c r="H67" s="328"/>
      <c r="I67" s="402"/>
      <c r="J67" s="397">
        <v>1901</v>
      </c>
      <c r="K67" s="428" t="s">
        <v>457</v>
      </c>
      <c r="L67" s="284"/>
      <c r="M67" s="292">
        <f>N67+O67+P67+Q67</f>
        <v>0</v>
      </c>
      <c r="N67" s="251"/>
      <c r="O67" s="252"/>
      <c r="P67" s="252"/>
      <c r="Q67" s="253"/>
      <c r="R67" s="579">
        <f t="shared" si="1"/>
        <v>0</v>
      </c>
      <c r="S67" s="250"/>
    </row>
    <row r="68" spans="1:19" ht="18.75" customHeight="1">
      <c r="A68" s="16">
        <v>57</v>
      </c>
      <c r="E68" s="27"/>
      <c r="H68" s="328"/>
      <c r="I68" s="429"/>
      <c r="J68" s="403">
        <v>1981</v>
      </c>
      <c r="K68" s="430" t="s">
        <v>458</v>
      </c>
      <c r="L68" s="286"/>
      <c r="M68" s="294">
        <f>N68+O68+P68+Q68</f>
        <v>0</v>
      </c>
      <c r="N68" s="254"/>
      <c r="O68" s="255"/>
      <c r="P68" s="255"/>
      <c r="Q68" s="256"/>
      <c r="R68" s="579">
        <f t="shared" si="1"/>
        <v>0</v>
      </c>
      <c r="S68" s="250"/>
    </row>
    <row r="69" spans="1:19" ht="18.75" customHeight="1">
      <c r="A69" s="16">
        <v>58</v>
      </c>
      <c r="E69" s="27"/>
      <c r="H69" s="328"/>
      <c r="I69" s="402"/>
      <c r="J69" s="399">
        <v>1991</v>
      </c>
      <c r="K69" s="431" t="s">
        <v>459</v>
      </c>
      <c r="L69" s="289"/>
      <c r="M69" s="293">
        <f>N69+O69+P69+Q69</f>
        <v>0</v>
      </c>
      <c r="N69" s="263"/>
      <c r="O69" s="264"/>
      <c r="P69" s="264"/>
      <c r="Q69" s="265"/>
      <c r="R69" s="579">
        <f t="shared" si="1"/>
        <v>0</v>
      </c>
      <c r="S69" s="250"/>
    </row>
    <row r="70" spans="1:19" ht="18.75" customHeight="1">
      <c r="A70" s="16">
        <v>59</v>
      </c>
      <c r="E70" s="27"/>
      <c r="H70" s="328"/>
      <c r="I70" s="395">
        <v>2100</v>
      </c>
      <c r="J70" s="796" t="s">
        <v>741</v>
      </c>
      <c r="K70" s="796"/>
      <c r="L70" s="243">
        <f t="shared" ref="L70:Q70" si="8">SUM(L71:L75)</f>
        <v>0</v>
      </c>
      <c r="M70" s="244">
        <f t="shared" si="8"/>
        <v>0</v>
      </c>
      <c r="N70" s="266">
        <f t="shared" si="8"/>
        <v>0</v>
      </c>
      <c r="O70" s="267">
        <f t="shared" si="8"/>
        <v>0</v>
      </c>
      <c r="P70" s="267">
        <f t="shared" si="8"/>
        <v>0</v>
      </c>
      <c r="Q70" s="268">
        <f t="shared" si="8"/>
        <v>0</v>
      </c>
      <c r="R70" s="579">
        <f t="shared" si="1"/>
        <v>0</v>
      </c>
      <c r="S70" s="250"/>
    </row>
    <row r="71" spans="1:19" ht="18.75" customHeight="1">
      <c r="A71" s="16">
        <v>60</v>
      </c>
      <c r="E71" s="27"/>
      <c r="H71" s="328"/>
      <c r="I71" s="402"/>
      <c r="J71" s="397">
        <v>2110</v>
      </c>
      <c r="K71" s="432" t="s">
        <v>600</v>
      </c>
      <c r="L71" s="284"/>
      <c r="M71" s="292">
        <f>N71+O71+P71+Q71</f>
        <v>0</v>
      </c>
      <c r="N71" s="251"/>
      <c r="O71" s="252"/>
      <c r="P71" s="252"/>
      <c r="Q71" s="253"/>
      <c r="R71" s="579">
        <f t="shared" si="1"/>
        <v>0</v>
      </c>
      <c r="S71" s="250"/>
    </row>
    <row r="72" spans="1:19" ht="18.75" customHeight="1">
      <c r="A72" s="16">
        <v>61</v>
      </c>
      <c r="E72" s="27"/>
      <c r="H72" s="328"/>
      <c r="I72" s="429"/>
      <c r="J72" s="403">
        <v>2120</v>
      </c>
      <c r="K72" s="406" t="s">
        <v>601</v>
      </c>
      <c r="L72" s="286"/>
      <c r="M72" s="294">
        <f>N72+O72+P72+Q72</f>
        <v>0</v>
      </c>
      <c r="N72" s="254"/>
      <c r="O72" s="255"/>
      <c r="P72" s="255"/>
      <c r="Q72" s="256"/>
      <c r="R72" s="579">
        <f t="shared" si="1"/>
        <v>0</v>
      </c>
      <c r="S72" s="250"/>
    </row>
    <row r="73" spans="1:19" ht="18.75" customHeight="1">
      <c r="A73" s="16">
        <v>62</v>
      </c>
      <c r="E73" s="27"/>
      <c r="H73" s="328"/>
      <c r="I73" s="429"/>
      <c r="J73" s="403">
        <v>2125</v>
      </c>
      <c r="K73" s="406" t="s">
        <v>699</v>
      </c>
      <c r="L73" s="286"/>
      <c r="M73" s="294">
        <f>N73+O73+P73+Q73</f>
        <v>0</v>
      </c>
      <c r="N73" s="254"/>
      <c r="O73" s="255"/>
      <c r="P73" s="562">
        <v>0</v>
      </c>
      <c r="Q73" s="256"/>
      <c r="R73" s="579">
        <f t="shared" si="1"/>
        <v>0</v>
      </c>
      <c r="S73" s="250"/>
    </row>
    <row r="74" spans="1:19" ht="18.75" customHeight="1">
      <c r="A74" s="16">
        <v>63</v>
      </c>
      <c r="H74" s="328"/>
      <c r="I74" s="401"/>
      <c r="J74" s="403">
        <v>2140</v>
      </c>
      <c r="K74" s="406" t="s">
        <v>602</v>
      </c>
      <c r="L74" s="286"/>
      <c r="M74" s="294">
        <f>N74+O74+P74+Q74</f>
        <v>0</v>
      </c>
      <c r="N74" s="254"/>
      <c r="O74" s="255"/>
      <c r="P74" s="562">
        <v>0</v>
      </c>
      <c r="Q74" s="256"/>
      <c r="R74" s="579">
        <f t="shared" si="1"/>
        <v>0</v>
      </c>
      <c r="S74" s="250"/>
    </row>
    <row r="75" spans="1:19" ht="18.75" customHeight="1">
      <c r="A75" s="16">
        <v>64</v>
      </c>
      <c r="H75" s="328"/>
      <c r="I75" s="402"/>
      <c r="J75" s="399">
        <v>2190</v>
      </c>
      <c r="K75" s="433" t="s">
        <v>603</v>
      </c>
      <c r="L75" s="289"/>
      <c r="M75" s="293">
        <f>N75+O75+P75+Q75</f>
        <v>0</v>
      </c>
      <c r="N75" s="263"/>
      <c r="O75" s="264"/>
      <c r="P75" s="563">
        <v>0</v>
      </c>
      <c r="Q75" s="265"/>
      <c r="R75" s="579">
        <f t="shared" si="1"/>
        <v>0</v>
      </c>
      <c r="S75" s="250"/>
    </row>
    <row r="76" spans="1:19" ht="18.75" customHeight="1">
      <c r="A76" s="16">
        <v>65</v>
      </c>
      <c r="H76" s="328"/>
      <c r="I76" s="395">
        <v>2200</v>
      </c>
      <c r="J76" s="796" t="s">
        <v>604</v>
      </c>
      <c r="K76" s="796"/>
      <c r="L76" s="243">
        <f t="shared" ref="L76:Q76" si="9">SUM(L77:L78)</f>
        <v>0</v>
      </c>
      <c r="M76" s="244">
        <f t="shared" si="9"/>
        <v>0</v>
      </c>
      <c r="N76" s="266">
        <f t="shared" si="9"/>
        <v>0</v>
      </c>
      <c r="O76" s="267">
        <f t="shared" si="9"/>
        <v>0</v>
      </c>
      <c r="P76" s="267">
        <f t="shared" si="9"/>
        <v>0</v>
      </c>
      <c r="Q76" s="268">
        <f t="shared" si="9"/>
        <v>0</v>
      </c>
      <c r="R76" s="579">
        <f t="shared" si="1"/>
        <v>0</v>
      </c>
      <c r="S76" s="250"/>
    </row>
    <row r="77" spans="1:19" ht="18.75" customHeight="1">
      <c r="A77" s="16">
        <v>66</v>
      </c>
      <c r="H77" s="328"/>
      <c r="I77" s="402"/>
      <c r="J77" s="397">
        <v>2221</v>
      </c>
      <c r="K77" s="398" t="s">
        <v>906</v>
      </c>
      <c r="L77" s="284"/>
      <c r="M77" s="292">
        <f t="shared" ref="M77:M82" si="10">N77+O77+P77+Q77</f>
        <v>0</v>
      </c>
      <c r="N77" s="251"/>
      <c r="O77" s="252"/>
      <c r="P77" s="252"/>
      <c r="Q77" s="253"/>
      <c r="R77" s="579">
        <f t="shared" si="1"/>
        <v>0</v>
      </c>
      <c r="S77" s="250"/>
    </row>
    <row r="78" spans="1:19" ht="18.75" customHeight="1">
      <c r="A78" s="16">
        <v>67</v>
      </c>
      <c r="H78" s="328"/>
      <c r="I78" s="402"/>
      <c r="J78" s="399">
        <v>2224</v>
      </c>
      <c r="K78" s="400" t="s">
        <v>605</v>
      </c>
      <c r="L78" s="289"/>
      <c r="M78" s="293">
        <f t="shared" si="10"/>
        <v>0</v>
      </c>
      <c r="N78" s="263"/>
      <c r="O78" s="264"/>
      <c r="P78" s="264"/>
      <c r="Q78" s="265"/>
      <c r="R78" s="579">
        <f t="shared" si="1"/>
        <v>0</v>
      </c>
      <c r="S78" s="250"/>
    </row>
    <row r="79" spans="1:19" ht="18.75" customHeight="1">
      <c r="A79" s="16">
        <v>68</v>
      </c>
      <c r="H79" s="328"/>
      <c r="I79" s="395">
        <v>2500</v>
      </c>
      <c r="J79" s="796" t="s">
        <v>606</v>
      </c>
      <c r="K79" s="812"/>
      <c r="L79" s="567"/>
      <c r="M79" s="244">
        <f t="shared" si="10"/>
        <v>0</v>
      </c>
      <c r="N79" s="509"/>
      <c r="O79" s="510"/>
      <c r="P79" s="510"/>
      <c r="Q79" s="511"/>
      <c r="R79" s="579">
        <f t="shared" si="1"/>
        <v>0</v>
      </c>
      <c r="S79" s="250"/>
    </row>
    <row r="80" spans="1:19" ht="18.75" customHeight="1">
      <c r="A80" s="16">
        <v>69</v>
      </c>
      <c r="H80" s="328"/>
      <c r="I80" s="395">
        <v>2600</v>
      </c>
      <c r="J80" s="813" t="s">
        <v>607</v>
      </c>
      <c r="K80" s="787"/>
      <c r="L80" s="567"/>
      <c r="M80" s="244">
        <f t="shared" si="10"/>
        <v>0</v>
      </c>
      <c r="N80" s="509"/>
      <c r="O80" s="510"/>
      <c r="P80" s="510"/>
      <c r="Q80" s="511"/>
      <c r="R80" s="579">
        <f t="shared" si="1"/>
        <v>0</v>
      </c>
      <c r="S80" s="250"/>
    </row>
    <row r="81" spans="1:19" ht="18.75" customHeight="1">
      <c r="A81" s="16">
        <v>70</v>
      </c>
      <c r="H81" s="328"/>
      <c r="I81" s="395">
        <v>2700</v>
      </c>
      <c r="J81" s="813" t="s">
        <v>608</v>
      </c>
      <c r="K81" s="787"/>
      <c r="L81" s="567"/>
      <c r="M81" s="244">
        <f t="shared" si="10"/>
        <v>0</v>
      </c>
      <c r="N81" s="509"/>
      <c r="O81" s="510"/>
      <c r="P81" s="510"/>
      <c r="Q81" s="511"/>
      <c r="R81" s="579">
        <f t="shared" si="1"/>
        <v>0</v>
      </c>
      <c r="S81" s="250"/>
    </row>
    <row r="82" spans="1:19" ht="37.5" customHeight="1">
      <c r="A82" s="16">
        <v>71</v>
      </c>
      <c r="H82" s="328"/>
      <c r="I82" s="395">
        <v>2800</v>
      </c>
      <c r="J82" s="813" t="s">
        <v>1011</v>
      </c>
      <c r="K82" s="787"/>
      <c r="L82" s="567"/>
      <c r="M82" s="244">
        <f t="shared" si="10"/>
        <v>0</v>
      </c>
      <c r="N82" s="509"/>
      <c r="O82" s="510"/>
      <c r="P82" s="510"/>
      <c r="Q82" s="511"/>
      <c r="R82" s="579">
        <f t="shared" si="1"/>
        <v>0</v>
      </c>
      <c r="S82" s="250"/>
    </row>
    <row r="83" spans="1:19" ht="19.5" customHeight="1">
      <c r="A83" s="16">
        <v>72</v>
      </c>
      <c r="H83" s="328"/>
      <c r="I83" s="395">
        <v>2900</v>
      </c>
      <c r="J83" s="796" t="s">
        <v>609</v>
      </c>
      <c r="K83" s="796"/>
      <c r="L83" s="243">
        <f t="shared" ref="L83:Q83" si="11">SUM(L84:L91)</f>
        <v>0</v>
      </c>
      <c r="M83" s="244">
        <f t="shared" si="11"/>
        <v>0</v>
      </c>
      <c r="N83" s="266">
        <f t="shared" si="11"/>
        <v>0</v>
      </c>
      <c r="O83" s="267">
        <f t="shared" si="11"/>
        <v>0</v>
      </c>
      <c r="P83" s="267">
        <f t="shared" si="11"/>
        <v>0</v>
      </c>
      <c r="Q83" s="268">
        <f t="shared" si="11"/>
        <v>0</v>
      </c>
      <c r="R83" s="579">
        <f t="shared" si="1"/>
        <v>0</v>
      </c>
      <c r="S83" s="250"/>
    </row>
    <row r="84" spans="1:19" ht="19.5" customHeight="1">
      <c r="A84" s="16">
        <v>73</v>
      </c>
      <c r="H84" s="328"/>
      <c r="I84" s="434"/>
      <c r="J84" s="397">
        <v>2910</v>
      </c>
      <c r="K84" s="435" t="s">
        <v>1412</v>
      </c>
      <c r="L84" s="284"/>
      <c r="M84" s="292">
        <f t="shared" ref="M84:M91" si="12">N84+O84+P84+Q84</f>
        <v>0</v>
      </c>
      <c r="N84" s="251"/>
      <c r="O84" s="252"/>
      <c r="P84" s="252"/>
      <c r="Q84" s="253"/>
      <c r="R84" s="579">
        <f t="shared" si="1"/>
        <v>0</v>
      </c>
      <c r="S84" s="250"/>
    </row>
    <row r="85" spans="1:19" ht="15.75">
      <c r="A85" s="16">
        <v>74</v>
      </c>
      <c r="H85" s="328"/>
      <c r="I85" s="434"/>
      <c r="J85" s="421">
        <v>2920</v>
      </c>
      <c r="K85" s="436" t="s">
        <v>1411</v>
      </c>
      <c r="L85" s="569"/>
      <c r="M85" s="298">
        <f>N85+O85+P85+Q85</f>
        <v>0</v>
      </c>
      <c r="N85" s="257"/>
      <c r="O85" s="258"/>
      <c r="P85" s="258"/>
      <c r="Q85" s="259"/>
      <c r="R85" s="579">
        <f t="shared" si="1"/>
        <v>0</v>
      </c>
      <c r="S85" s="250"/>
    </row>
    <row r="86" spans="1:19" ht="31.5">
      <c r="A86" s="16">
        <v>75</v>
      </c>
      <c r="H86" s="328"/>
      <c r="I86" s="434"/>
      <c r="J86" s="421">
        <v>2969</v>
      </c>
      <c r="K86" s="436" t="s">
        <v>610</v>
      </c>
      <c r="L86" s="569"/>
      <c r="M86" s="298">
        <f t="shared" si="12"/>
        <v>0</v>
      </c>
      <c r="N86" s="257"/>
      <c r="O86" s="258"/>
      <c r="P86" s="258"/>
      <c r="Q86" s="259"/>
      <c r="R86" s="579">
        <f t="shared" si="1"/>
        <v>0</v>
      </c>
      <c r="S86" s="250"/>
    </row>
    <row r="87" spans="1:19" ht="31.5">
      <c r="A87" s="16">
        <v>76</v>
      </c>
      <c r="H87" s="328"/>
      <c r="I87" s="434"/>
      <c r="J87" s="437">
        <v>2970</v>
      </c>
      <c r="K87" s="438" t="s">
        <v>611</v>
      </c>
      <c r="L87" s="571"/>
      <c r="M87" s="300">
        <f t="shared" si="12"/>
        <v>0</v>
      </c>
      <c r="N87" s="307"/>
      <c r="O87" s="308"/>
      <c r="P87" s="308"/>
      <c r="Q87" s="304"/>
      <c r="R87" s="579">
        <f t="shared" si="1"/>
        <v>0</v>
      </c>
      <c r="S87" s="250"/>
    </row>
    <row r="88" spans="1:19" ht="15.75">
      <c r="A88" s="16">
        <v>77</v>
      </c>
      <c r="H88" s="328"/>
      <c r="I88" s="434"/>
      <c r="J88" s="425">
        <v>2989</v>
      </c>
      <c r="K88" s="439" t="s">
        <v>612</v>
      </c>
      <c r="L88" s="570"/>
      <c r="M88" s="299">
        <f t="shared" si="12"/>
        <v>0</v>
      </c>
      <c r="N88" s="305"/>
      <c r="O88" s="306"/>
      <c r="P88" s="306"/>
      <c r="Q88" s="303"/>
      <c r="R88" s="579">
        <f t="shared" si="1"/>
        <v>0</v>
      </c>
      <c r="S88" s="250"/>
    </row>
    <row r="89" spans="1:19" ht="31.5">
      <c r="A89" s="16">
        <v>78</v>
      </c>
      <c r="H89" s="328"/>
      <c r="I89" s="402"/>
      <c r="J89" s="419">
        <v>2990</v>
      </c>
      <c r="K89" s="440" t="s">
        <v>1413</v>
      </c>
      <c r="L89" s="568"/>
      <c r="M89" s="297">
        <f>N89+O89+P89+Q89</f>
        <v>0</v>
      </c>
      <c r="N89" s="260"/>
      <c r="O89" s="261"/>
      <c r="P89" s="261"/>
      <c r="Q89" s="262"/>
      <c r="R89" s="579">
        <f t="shared" si="1"/>
        <v>0</v>
      </c>
      <c r="S89" s="250"/>
    </row>
    <row r="90" spans="1:19" ht="18.75" customHeight="1">
      <c r="A90" s="16">
        <v>79</v>
      </c>
      <c r="H90" s="328"/>
      <c r="I90" s="402"/>
      <c r="J90" s="419">
        <v>2991</v>
      </c>
      <c r="K90" s="440" t="s">
        <v>613</v>
      </c>
      <c r="L90" s="568"/>
      <c r="M90" s="297">
        <f t="shared" si="12"/>
        <v>0</v>
      </c>
      <c r="N90" s="260"/>
      <c r="O90" s="261"/>
      <c r="P90" s="261"/>
      <c r="Q90" s="262"/>
      <c r="R90" s="579">
        <f t="shared" si="1"/>
        <v>0</v>
      </c>
      <c r="S90" s="250"/>
    </row>
    <row r="91" spans="1:19" ht="18.75" customHeight="1">
      <c r="A91" s="16">
        <v>80</v>
      </c>
      <c r="H91" s="328"/>
      <c r="I91" s="402"/>
      <c r="J91" s="399">
        <v>2992</v>
      </c>
      <c r="K91" s="441" t="s">
        <v>614</v>
      </c>
      <c r="L91" s="289"/>
      <c r="M91" s="293">
        <f t="shared" si="12"/>
        <v>0</v>
      </c>
      <c r="N91" s="263"/>
      <c r="O91" s="264"/>
      <c r="P91" s="264"/>
      <c r="Q91" s="265"/>
      <c r="R91" s="579">
        <f t="shared" si="1"/>
        <v>0</v>
      </c>
      <c r="S91" s="250"/>
    </row>
    <row r="92" spans="1:19" ht="18.75" customHeight="1">
      <c r="A92" s="16">
        <v>81</v>
      </c>
      <c r="H92" s="328"/>
      <c r="I92" s="395">
        <v>3300</v>
      </c>
      <c r="J92" s="442" t="s">
        <v>1470</v>
      </c>
      <c r="K92" s="558"/>
      <c r="L92" s="243">
        <f t="shared" ref="L92:Q92" si="13">SUM(L93:L97)</f>
        <v>0</v>
      </c>
      <c r="M92" s="244">
        <f t="shared" si="13"/>
        <v>0</v>
      </c>
      <c r="N92" s="266">
        <f t="shared" si="13"/>
        <v>0</v>
      </c>
      <c r="O92" s="267">
        <f t="shared" si="13"/>
        <v>0</v>
      </c>
      <c r="P92" s="267">
        <f t="shared" si="13"/>
        <v>0</v>
      </c>
      <c r="Q92" s="268">
        <f t="shared" si="13"/>
        <v>0</v>
      </c>
      <c r="R92" s="579">
        <f t="shared" si="1"/>
        <v>0</v>
      </c>
      <c r="S92" s="250"/>
    </row>
    <row r="93" spans="1:19" ht="18.75" customHeight="1">
      <c r="A93" s="16">
        <v>82</v>
      </c>
      <c r="H93" s="328"/>
      <c r="I93" s="401"/>
      <c r="J93" s="397">
        <v>3301</v>
      </c>
      <c r="K93" s="443" t="s">
        <v>616</v>
      </c>
      <c r="L93" s="284"/>
      <c r="M93" s="292">
        <f t="shared" ref="M93:M100" si="14">N93+O93+P93+Q93</f>
        <v>0</v>
      </c>
      <c r="N93" s="251"/>
      <c r="O93" s="252"/>
      <c r="P93" s="560">
        <v>0</v>
      </c>
      <c r="Q93" s="310">
        <v>0</v>
      </c>
      <c r="R93" s="579">
        <f t="shared" si="1"/>
        <v>0</v>
      </c>
      <c r="S93" s="250"/>
    </row>
    <row r="94" spans="1:19" ht="18.75" customHeight="1">
      <c r="A94" s="16">
        <v>83</v>
      </c>
      <c r="H94" s="328"/>
      <c r="I94" s="401"/>
      <c r="J94" s="403">
        <v>3302</v>
      </c>
      <c r="K94" s="444" t="s">
        <v>700</v>
      </c>
      <c r="L94" s="286"/>
      <c r="M94" s="294">
        <f t="shared" si="14"/>
        <v>0</v>
      </c>
      <c r="N94" s="254"/>
      <c r="O94" s="255"/>
      <c r="P94" s="562">
        <v>0</v>
      </c>
      <c r="Q94" s="311">
        <v>0</v>
      </c>
      <c r="R94" s="579">
        <f t="shared" si="1"/>
        <v>0</v>
      </c>
      <c r="S94" s="250"/>
    </row>
    <row r="95" spans="1:19" ht="18.75" customHeight="1">
      <c r="A95" s="16">
        <v>84</v>
      </c>
      <c r="H95" s="328"/>
      <c r="I95" s="401"/>
      <c r="J95" s="403">
        <v>3304</v>
      </c>
      <c r="K95" s="444" t="s">
        <v>617</v>
      </c>
      <c r="L95" s="286"/>
      <c r="M95" s="294">
        <f t="shared" si="14"/>
        <v>0</v>
      </c>
      <c r="N95" s="254"/>
      <c r="O95" s="255"/>
      <c r="P95" s="562">
        <v>0</v>
      </c>
      <c r="Q95" s="311">
        <v>0</v>
      </c>
      <c r="R95" s="579">
        <f t="shared" si="1"/>
        <v>0</v>
      </c>
      <c r="S95" s="250"/>
    </row>
    <row r="96" spans="1:19" ht="34.5" customHeight="1">
      <c r="A96" s="16">
        <v>85</v>
      </c>
      <c r="H96" s="328"/>
      <c r="I96" s="401"/>
      <c r="J96" s="403">
        <v>3306</v>
      </c>
      <c r="K96" s="444" t="s">
        <v>1483</v>
      </c>
      <c r="L96" s="286"/>
      <c r="M96" s="294">
        <f t="shared" si="14"/>
        <v>0</v>
      </c>
      <c r="N96" s="254"/>
      <c r="O96" s="255"/>
      <c r="P96" s="562">
        <v>0</v>
      </c>
      <c r="Q96" s="311">
        <v>0</v>
      </c>
      <c r="R96" s="579">
        <f t="shared" si="1"/>
        <v>0</v>
      </c>
      <c r="S96" s="250"/>
    </row>
    <row r="97" spans="1:19" ht="15.75">
      <c r="A97" s="16">
        <v>86</v>
      </c>
      <c r="H97" s="328"/>
      <c r="I97" s="401"/>
      <c r="J97" s="399">
        <v>3307</v>
      </c>
      <c r="K97" s="445" t="s">
        <v>1484</v>
      </c>
      <c r="L97" s="289"/>
      <c r="M97" s="293">
        <f t="shared" si="14"/>
        <v>0</v>
      </c>
      <c r="N97" s="263"/>
      <c r="O97" s="264"/>
      <c r="P97" s="563">
        <v>0</v>
      </c>
      <c r="Q97" s="564">
        <v>0</v>
      </c>
      <c r="R97" s="579">
        <f t="shared" si="1"/>
        <v>0</v>
      </c>
      <c r="S97" s="250"/>
    </row>
    <row r="98" spans="1:19" ht="18.75" customHeight="1">
      <c r="A98" s="16">
        <v>87</v>
      </c>
      <c r="H98" s="328"/>
      <c r="I98" s="395">
        <v>3900</v>
      </c>
      <c r="J98" s="796" t="s">
        <v>618</v>
      </c>
      <c r="K98" s="796"/>
      <c r="L98" s="567"/>
      <c r="M98" s="244">
        <f t="shared" si="14"/>
        <v>0</v>
      </c>
      <c r="N98" s="509"/>
      <c r="O98" s="510"/>
      <c r="P98" s="510"/>
      <c r="Q98" s="511"/>
      <c r="R98" s="579">
        <f t="shared" ref="R98:R145" si="15">(IF($E98&lt;&gt;0,$K$2,IF($F98&lt;&gt;0,$K$2,IF($G98&lt;&gt;0,$K$2,IF($H98&lt;&gt;0,$K$2,IF($I98&lt;&gt;0,$K$2,IF($J98&lt;&gt;0,$K$2,"")))))))</f>
        <v>0</v>
      </c>
      <c r="S98" s="250"/>
    </row>
    <row r="99" spans="1:19" ht="18.75" customHeight="1">
      <c r="A99" s="16">
        <v>88</v>
      </c>
      <c r="H99" s="328"/>
      <c r="I99" s="395">
        <v>4000</v>
      </c>
      <c r="J99" s="796" t="s">
        <v>619</v>
      </c>
      <c r="K99" s="796"/>
      <c r="L99" s="567"/>
      <c r="M99" s="244">
        <f t="shared" si="14"/>
        <v>0</v>
      </c>
      <c r="N99" s="509"/>
      <c r="O99" s="510"/>
      <c r="P99" s="510"/>
      <c r="Q99" s="511"/>
      <c r="R99" s="579">
        <f t="shared" si="15"/>
        <v>0</v>
      </c>
      <c r="S99" s="250"/>
    </row>
    <row r="100" spans="1:19" ht="18.75" customHeight="1">
      <c r="A100" s="16">
        <v>89</v>
      </c>
      <c r="H100" s="328"/>
      <c r="I100" s="395">
        <v>4100</v>
      </c>
      <c r="J100" s="796" t="s">
        <v>620</v>
      </c>
      <c r="K100" s="796"/>
      <c r="L100" s="567"/>
      <c r="M100" s="244">
        <f t="shared" si="14"/>
        <v>0</v>
      </c>
      <c r="N100" s="509"/>
      <c r="O100" s="510"/>
      <c r="P100" s="510"/>
      <c r="Q100" s="511"/>
      <c r="R100" s="579">
        <f t="shared" si="15"/>
        <v>0</v>
      </c>
      <c r="S100" s="250"/>
    </row>
    <row r="101" spans="1:19" ht="18.75" customHeight="1">
      <c r="A101" s="16">
        <v>90</v>
      </c>
      <c r="H101" s="328"/>
      <c r="I101" s="395">
        <v>4200</v>
      </c>
      <c r="J101" s="796" t="s">
        <v>621</v>
      </c>
      <c r="K101" s="796"/>
      <c r="L101" s="243">
        <f t="shared" ref="L101:Q101" si="16">SUM(L102:L107)</f>
        <v>0</v>
      </c>
      <c r="M101" s="244">
        <f t="shared" si="16"/>
        <v>0</v>
      </c>
      <c r="N101" s="266">
        <f t="shared" si="16"/>
        <v>0</v>
      </c>
      <c r="O101" s="267">
        <f t="shared" si="16"/>
        <v>0</v>
      </c>
      <c r="P101" s="267">
        <f t="shared" si="16"/>
        <v>0</v>
      </c>
      <c r="Q101" s="268">
        <f t="shared" si="16"/>
        <v>0</v>
      </c>
      <c r="R101" s="579">
        <f t="shared" si="15"/>
        <v>0</v>
      </c>
      <c r="S101" s="250"/>
    </row>
    <row r="102" spans="1:19" ht="18.75" customHeight="1">
      <c r="A102" s="16">
        <v>91</v>
      </c>
      <c r="H102" s="328"/>
      <c r="I102" s="446"/>
      <c r="J102" s="397">
        <v>4201</v>
      </c>
      <c r="K102" s="398" t="s">
        <v>622</v>
      </c>
      <c r="L102" s="284"/>
      <c r="M102" s="292">
        <f t="shared" ref="M102:M107" si="17">N102+O102+P102+Q102</f>
        <v>0</v>
      </c>
      <c r="N102" s="251"/>
      <c r="O102" s="252"/>
      <c r="P102" s="252"/>
      <c r="Q102" s="253"/>
      <c r="R102" s="579">
        <f t="shared" si="15"/>
        <v>0</v>
      </c>
      <c r="S102" s="250"/>
    </row>
    <row r="103" spans="1:19" ht="18.75" customHeight="1">
      <c r="A103" s="16">
        <v>92</v>
      </c>
      <c r="H103" s="328"/>
      <c r="I103" s="446"/>
      <c r="J103" s="403">
        <v>4202</v>
      </c>
      <c r="K103" s="447" t="s">
        <v>623</v>
      </c>
      <c r="L103" s="286"/>
      <c r="M103" s="294">
        <f t="shared" si="17"/>
        <v>0</v>
      </c>
      <c r="N103" s="254"/>
      <c r="O103" s="255"/>
      <c r="P103" s="255"/>
      <c r="Q103" s="256"/>
      <c r="R103" s="579">
        <f t="shared" si="15"/>
        <v>0</v>
      </c>
      <c r="S103" s="250"/>
    </row>
    <row r="104" spans="1:19" ht="18.75" customHeight="1">
      <c r="A104" s="16">
        <v>93</v>
      </c>
      <c r="H104" s="328"/>
      <c r="I104" s="446"/>
      <c r="J104" s="403">
        <v>4214</v>
      </c>
      <c r="K104" s="447" t="s">
        <v>624</v>
      </c>
      <c r="L104" s="286"/>
      <c r="M104" s="294">
        <f t="shared" si="17"/>
        <v>0</v>
      </c>
      <c r="N104" s="254"/>
      <c r="O104" s="255"/>
      <c r="P104" s="255"/>
      <c r="Q104" s="256"/>
      <c r="R104" s="579">
        <f t="shared" si="15"/>
        <v>0</v>
      </c>
      <c r="S104" s="250"/>
    </row>
    <row r="105" spans="1:19" ht="18.75" customHeight="1">
      <c r="A105" s="16">
        <v>94</v>
      </c>
      <c r="H105" s="328"/>
      <c r="I105" s="446"/>
      <c r="J105" s="403">
        <v>4217</v>
      </c>
      <c r="K105" s="447" t="s">
        <v>625</v>
      </c>
      <c r="L105" s="286"/>
      <c r="M105" s="294">
        <f t="shared" si="17"/>
        <v>0</v>
      </c>
      <c r="N105" s="254"/>
      <c r="O105" s="255"/>
      <c r="P105" s="255"/>
      <c r="Q105" s="256"/>
      <c r="R105" s="579">
        <f t="shared" si="15"/>
        <v>0</v>
      </c>
      <c r="S105" s="250"/>
    </row>
    <row r="106" spans="1:19" ht="18.75" customHeight="1">
      <c r="A106" s="16">
        <v>95</v>
      </c>
      <c r="H106" s="328"/>
      <c r="I106" s="446"/>
      <c r="J106" s="403">
        <v>4218</v>
      </c>
      <c r="K106" s="404" t="s">
        <v>626</v>
      </c>
      <c r="L106" s="286"/>
      <c r="M106" s="294">
        <f t="shared" si="17"/>
        <v>0</v>
      </c>
      <c r="N106" s="254"/>
      <c r="O106" s="255"/>
      <c r="P106" s="255"/>
      <c r="Q106" s="256"/>
      <c r="R106" s="579">
        <f t="shared" si="15"/>
        <v>0</v>
      </c>
      <c r="S106" s="250"/>
    </row>
    <row r="107" spans="1:19" ht="18.75" customHeight="1">
      <c r="A107" s="16">
        <v>96</v>
      </c>
      <c r="H107" s="328"/>
      <c r="I107" s="446"/>
      <c r="J107" s="399">
        <v>4219</v>
      </c>
      <c r="K107" s="431" t="s">
        <v>627</v>
      </c>
      <c r="L107" s="289"/>
      <c r="M107" s="293">
        <f t="shared" si="17"/>
        <v>0</v>
      </c>
      <c r="N107" s="263"/>
      <c r="O107" s="264"/>
      <c r="P107" s="264"/>
      <c r="Q107" s="265"/>
      <c r="R107" s="579">
        <f t="shared" si="15"/>
        <v>0</v>
      </c>
      <c r="S107" s="250"/>
    </row>
    <row r="108" spans="1:19" ht="18.75" customHeight="1">
      <c r="A108" s="16">
        <v>97</v>
      </c>
      <c r="H108" s="328"/>
      <c r="I108" s="395">
        <v>4300</v>
      </c>
      <c r="J108" s="796" t="s">
        <v>1015</v>
      </c>
      <c r="K108" s="796"/>
      <c r="L108" s="243">
        <f t="shared" ref="L108:Q108" si="18">SUM(L109:L111)</f>
        <v>0</v>
      </c>
      <c r="M108" s="244">
        <f t="shared" si="18"/>
        <v>0</v>
      </c>
      <c r="N108" s="266">
        <f t="shared" si="18"/>
        <v>0</v>
      </c>
      <c r="O108" s="267">
        <f t="shared" si="18"/>
        <v>0</v>
      </c>
      <c r="P108" s="267">
        <f t="shared" si="18"/>
        <v>0</v>
      </c>
      <c r="Q108" s="268">
        <f t="shared" si="18"/>
        <v>0</v>
      </c>
      <c r="R108" s="579">
        <f t="shared" si="15"/>
        <v>0</v>
      </c>
      <c r="S108" s="250"/>
    </row>
    <row r="109" spans="1:19" ht="18.75" customHeight="1">
      <c r="A109" s="16">
        <v>98</v>
      </c>
      <c r="H109" s="328"/>
      <c r="I109" s="446"/>
      <c r="J109" s="397">
        <v>4301</v>
      </c>
      <c r="K109" s="416" t="s">
        <v>628</v>
      </c>
      <c r="L109" s="284"/>
      <c r="M109" s="292">
        <f t="shared" ref="M109:M114" si="19">N109+O109+P109+Q109</f>
        <v>0</v>
      </c>
      <c r="N109" s="251"/>
      <c r="O109" s="252"/>
      <c r="P109" s="252"/>
      <c r="Q109" s="253"/>
      <c r="R109" s="579">
        <f t="shared" si="15"/>
        <v>0</v>
      </c>
      <c r="S109" s="250"/>
    </row>
    <row r="110" spans="1:19" ht="18.75" customHeight="1">
      <c r="A110" s="16">
        <v>99</v>
      </c>
      <c r="H110" s="328"/>
      <c r="I110" s="446"/>
      <c r="J110" s="403">
        <v>4302</v>
      </c>
      <c r="K110" s="447" t="s">
        <v>701</v>
      </c>
      <c r="L110" s="286"/>
      <c r="M110" s="294">
        <f t="shared" si="19"/>
        <v>0</v>
      </c>
      <c r="N110" s="254"/>
      <c r="O110" s="255"/>
      <c r="P110" s="255"/>
      <c r="Q110" s="256"/>
      <c r="R110" s="579">
        <f t="shared" si="15"/>
        <v>0</v>
      </c>
      <c r="S110" s="250"/>
    </row>
    <row r="111" spans="1:19" ht="18.75" customHeight="1">
      <c r="A111" s="16">
        <v>100</v>
      </c>
      <c r="H111" s="328"/>
      <c r="I111" s="446"/>
      <c r="J111" s="399">
        <v>4309</v>
      </c>
      <c r="K111" s="407" t="s">
        <v>629</v>
      </c>
      <c r="L111" s="289"/>
      <c r="M111" s="293">
        <f t="shared" si="19"/>
        <v>0</v>
      </c>
      <c r="N111" s="263"/>
      <c r="O111" s="264"/>
      <c r="P111" s="264"/>
      <c r="Q111" s="265"/>
      <c r="R111" s="579">
        <f t="shared" si="15"/>
        <v>0</v>
      </c>
      <c r="S111" s="250"/>
    </row>
    <row r="112" spans="1:19" ht="18.75" customHeight="1">
      <c r="A112" s="16">
        <v>101</v>
      </c>
      <c r="H112" s="328"/>
      <c r="I112" s="395">
        <v>4400</v>
      </c>
      <c r="J112" s="796" t="s">
        <v>1012</v>
      </c>
      <c r="K112" s="796"/>
      <c r="L112" s="567"/>
      <c r="M112" s="244">
        <f t="shared" si="19"/>
        <v>0</v>
      </c>
      <c r="N112" s="509"/>
      <c r="O112" s="510"/>
      <c r="P112" s="510"/>
      <c r="Q112" s="511"/>
      <c r="R112" s="579">
        <f t="shared" si="15"/>
        <v>0</v>
      </c>
      <c r="S112" s="250"/>
    </row>
    <row r="113" spans="1:19" ht="18.75" customHeight="1">
      <c r="A113" s="16">
        <v>102</v>
      </c>
      <c r="H113" s="328"/>
      <c r="I113" s="395">
        <v>4500</v>
      </c>
      <c r="J113" s="796" t="s">
        <v>1013</v>
      </c>
      <c r="K113" s="796"/>
      <c r="L113" s="567"/>
      <c r="M113" s="244">
        <f t="shared" si="19"/>
        <v>0</v>
      </c>
      <c r="N113" s="509"/>
      <c r="O113" s="510"/>
      <c r="P113" s="510"/>
      <c r="Q113" s="511"/>
      <c r="R113" s="579">
        <f t="shared" si="15"/>
        <v>0</v>
      </c>
      <c r="S113" s="250"/>
    </row>
    <row r="114" spans="1:19" ht="18.75" customHeight="1">
      <c r="A114" s="16">
        <v>103</v>
      </c>
      <c r="H114" s="328"/>
      <c r="I114" s="395">
        <v>4600</v>
      </c>
      <c r="J114" s="813" t="s">
        <v>630</v>
      </c>
      <c r="K114" s="787"/>
      <c r="L114" s="567"/>
      <c r="M114" s="244">
        <f t="shared" si="19"/>
        <v>0</v>
      </c>
      <c r="N114" s="509"/>
      <c r="O114" s="510"/>
      <c r="P114" s="510"/>
      <c r="Q114" s="511"/>
      <c r="R114" s="579">
        <f t="shared" si="15"/>
        <v>0</v>
      </c>
      <c r="S114" s="250"/>
    </row>
    <row r="115" spans="1:19" ht="18.75" customHeight="1">
      <c r="A115" s="16">
        <v>104</v>
      </c>
      <c r="H115" s="328"/>
      <c r="I115" s="395">
        <v>4900</v>
      </c>
      <c r="J115" s="796" t="s">
        <v>460</v>
      </c>
      <c r="K115" s="796"/>
      <c r="L115" s="243">
        <f t="shared" ref="L115:Q115" si="20">+L116+L117</f>
        <v>0</v>
      </c>
      <c r="M115" s="244">
        <f t="shared" si="20"/>
        <v>0</v>
      </c>
      <c r="N115" s="266">
        <f t="shared" si="20"/>
        <v>0</v>
      </c>
      <c r="O115" s="267">
        <f t="shared" si="20"/>
        <v>0</v>
      </c>
      <c r="P115" s="267">
        <f t="shared" si="20"/>
        <v>0</v>
      </c>
      <c r="Q115" s="268">
        <f t="shared" si="20"/>
        <v>0</v>
      </c>
      <c r="R115" s="579">
        <f t="shared" si="15"/>
        <v>0</v>
      </c>
      <c r="S115" s="250"/>
    </row>
    <row r="116" spans="1:19" ht="18.75" customHeight="1">
      <c r="A116" s="16">
        <v>105</v>
      </c>
      <c r="H116" s="328"/>
      <c r="I116" s="446"/>
      <c r="J116" s="397">
        <v>4901</v>
      </c>
      <c r="K116" s="448" t="s">
        <v>461</v>
      </c>
      <c r="L116" s="284"/>
      <c r="M116" s="292">
        <f>N116+O116+P116+Q116</f>
        <v>0</v>
      </c>
      <c r="N116" s="251"/>
      <c r="O116" s="252"/>
      <c r="P116" s="252"/>
      <c r="Q116" s="253"/>
      <c r="R116" s="579">
        <f t="shared" si="15"/>
        <v>0</v>
      </c>
      <c r="S116" s="250"/>
    </row>
    <row r="117" spans="1:19" ht="18.75" customHeight="1">
      <c r="A117" s="16">
        <v>106</v>
      </c>
      <c r="H117" s="328"/>
      <c r="I117" s="446"/>
      <c r="J117" s="399">
        <v>4902</v>
      </c>
      <c r="K117" s="407" t="s">
        <v>462</v>
      </c>
      <c r="L117" s="289"/>
      <c r="M117" s="293">
        <f>N117+O117+P117+Q117</f>
        <v>0</v>
      </c>
      <c r="N117" s="263"/>
      <c r="O117" s="264"/>
      <c r="P117" s="264"/>
      <c r="Q117" s="265"/>
      <c r="R117" s="579">
        <f t="shared" si="15"/>
        <v>0</v>
      </c>
      <c r="S117" s="250"/>
    </row>
    <row r="118" spans="1:19" ht="18.75" customHeight="1">
      <c r="A118" s="16">
        <v>107</v>
      </c>
      <c r="H118" s="328"/>
      <c r="I118" s="449">
        <v>5100</v>
      </c>
      <c r="J118" s="785" t="s">
        <v>631</v>
      </c>
      <c r="K118" s="785"/>
      <c r="L118" s="567"/>
      <c r="M118" s="244">
        <f>N118+O118+P118+Q118</f>
        <v>0</v>
      </c>
      <c r="N118" s="509"/>
      <c r="O118" s="510"/>
      <c r="P118" s="510"/>
      <c r="Q118" s="511"/>
      <c r="R118" s="579">
        <f t="shared" si="15"/>
        <v>0</v>
      </c>
      <c r="S118" s="250"/>
    </row>
    <row r="119" spans="1:19" ht="18.75" customHeight="1">
      <c r="A119" s="16">
        <v>108</v>
      </c>
      <c r="H119" s="328"/>
      <c r="I119" s="449">
        <v>5200</v>
      </c>
      <c r="J119" s="785" t="s">
        <v>632</v>
      </c>
      <c r="K119" s="785"/>
      <c r="L119" s="243">
        <f t="shared" ref="L119:Q119" si="21">SUM(L120:L126)</f>
        <v>0</v>
      </c>
      <c r="M119" s="244">
        <f t="shared" si="21"/>
        <v>0</v>
      </c>
      <c r="N119" s="266">
        <f t="shared" si="21"/>
        <v>0</v>
      </c>
      <c r="O119" s="267">
        <f t="shared" si="21"/>
        <v>0</v>
      </c>
      <c r="P119" s="267">
        <f t="shared" si="21"/>
        <v>0</v>
      </c>
      <c r="Q119" s="268">
        <f t="shared" si="21"/>
        <v>0</v>
      </c>
      <c r="R119" s="579">
        <f t="shared" si="15"/>
        <v>0</v>
      </c>
      <c r="S119" s="250"/>
    </row>
    <row r="120" spans="1:19" ht="18.75" customHeight="1">
      <c r="A120" s="16">
        <v>109</v>
      </c>
      <c r="H120" s="328"/>
      <c r="I120" s="450"/>
      <c r="J120" s="451">
        <v>5201</v>
      </c>
      <c r="K120" s="452" t="s">
        <v>633</v>
      </c>
      <c r="L120" s="284"/>
      <c r="M120" s="292">
        <f t="shared" ref="M120:M126" si="22">N120+O120+P120+Q120</f>
        <v>0</v>
      </c>
      <c r="N120" s="251"/>
      <c r="O120" s="252"/>
      <c r="P120" s="252"/>
      <c r="Q120" s="253"/>
      <c r="R120" s="579">
        <f t="shared" si="15"/>
        <v>0</v>
      </c>
      <c r="S120" s="250"/>
    </row>
    <row r="121" spans="1:19" ht="18.75" customHeight="1">
      <c r="A121" s="16">
        <v>110</v>
      </c>
      <c r="H121" s="328"/>
      <c r="I121" s="450"/>
      <c r="J121" s="453">
        <v>5202</v>
      </c>
      <c r="K121" s="454" t="s">
        <v>634</v>
      </c>
      <c r="L121" s="286"/>
      <c r="M121" s="294">
        <f t="shared" si="22"/>
        <v>0</v>
      </c>
      <c r="N121" s="254"/>
      <c r="O121" s="255"/>
      <c r="P121" s="255"/>
      <c r="Q121" s="256"/>
      <c r="R121" s="579">
        <f t="shared" si="15"/>
        <v>0</v>
      </c>
      <c r="S121" s="250"/>
    </row>
    <row r="122" spans="1:19" ht="18.75" customHeight="1">
      <c r="A122" s="16">
        <v>111</v>
      </c>
      <c r="H122" s="328"/>
      <c r="I122" s="450"/>
      <c r="J122" s="453">
        <v>5203</v>
      </c>
      <c r="K122" s="454" t="s">
        <v>186</v>
      </c>
      <c r="L122" s="286"/>
      <c r="M122" s="294">
        <f t="shared" si="22"/>
        <v>0</v>
      </c>
      <c r="N122" s="254"/>
      <c r="O122" s="255"/>
      <c r="P122" s="255"/>
      <c r="Q122" s="256"/>
      <c r="R122" s="579">
        <f t="shared" si="15"/>
        <v>0</v>
      </c>
      <c r="S122" s="250"/>
    </row>
    <row r="123" spans="1:19" ht="18.75" customHeight="1">
      <c r="A123" s="16">
        <v>112</v>
      </c>
      <c r="H123" s="328"/>
      <c r="I123" s="450"/>
      <c r="J123" s="453">
        <v>5204</v>
      </c>
      <c r="K123" s="454" t="s">
        <v>187</v>
      </c>
      <c r="L123" s="286"/>
      <c r="M123" s="294">
        <f t="shared" si="22"/>
        <v>0</v>
      </c>
      <c r="N123" s="254"/>
      <c r="O123" s="255"/>
      <c r="P123" s="255"/>
      <c r="Q123" s="256"/>
      <c r="R123" s="579">
        <f t="shared" si="15"/>
        <v>0</v>
      </c>
      <c r="S123" s="250"/>
    </row>
    <row r="124" spans="1:19" ht="18.75" customHeight="1">
      <c r="A124" s="16">
        <v>113</v>
      </c>
      <c r="H124" s="328"/>
      <c r="I124" s="450"/>
      <c r="J124" s="453">
        <v>5205</v>
      </c>
      <c r="K124" s="454" t="s">
        <v>188</v>
      </c>
      <c r="L124" s="286"/>
      <c r="M124" s="294">
        <f t="shared" si="22"/>
        <v>0</v>
      </c>
      <c r="N124" s="254"/>
      <c r="O124" s="255"/>
      <c r="P124" s="255"/>
      <c r="Q124" s="256"/>
      <c r="R124" s="579">
        <f t="shared" si="15"/>
        <v>0</v>
      </c>
      <c r="S124" s="250"/>
    </row>
    <row r="125" spans="1:19" ht="18.75" customHeight="1">
      <c r="A125" s="16">
        <v>114</v>
      </c>
      <c r="H125" s="328"/>
      <c r="I125" s="450"/>
      <c r="J125" s="453">
        <v>5206</v>
      </c>
      <c r="K125" s="454" t="s">
        <v>189</v>
      </c>
      <c r="L125" s="286"/>
      <c r="M125" s="294">
        <f t="shared" si="22"/>
        <v>0</v>
      </c>
      <c r="N125" s="254"/>
      <c r="O125" s="255"/>
      <c r="P125" s="255"/>
      <c r="Q125" s="256"/>
      <c r="R125" s="579">
        <f t="shared" si="15"/>
        <v>0</v>
      </c>
      <c r="S125" s="250"/>
    </row>
    <row r="126" spans="1:19" ht="18.75" customHeight="1">
      <c r="A126" s="16">
        <v>115</v>
      </c>
      <c r="H126" s="328"/>
      <c r="I126" s="450"/>
      <c r="J126" s="455">
        <v>5219</v>
      </c>
      <c r="K126" s="456" t="s">
        <v>190</v>
      </c>
      <c r="L126" s="289"/>
      <c r="M126" s="293">
        <f t="shared" si="22"/>
        <v>0</v>
      </c>
      <c r="N126" s="263"/>
      <c r="O126" s="264"/>
      <c r="P126" s="264"/>
      <c r="Q126" s="265"/>
      <c r="R126" s="579">
        <f t="shared" si="15"/>
        <v>0</v>
      </c>
      <c r="S126" s="250"/>
    </row>
    <row r="127" spans="1:19" ht="18.75" customHeight="1">
      <c r="A127" s="16">
        <v>116</v>
      </c>
      <c r="H127" s="328"/>
      <c r="I127" s="449">
        <v>5300</v>
      </c>
      <c r="J127" s="785" t="s">
        <v>191</v>
      </c>
      <c r="K127" s="785"/>
      <c r="L127" s="243">
        <f t="shared" ref="L127:Q127" si="23">SUM(L128:L129)</f>
        <v>0</v>
      </c>
      <c r="M127" s="244">
        <f t="shared" si="23"/>
        <v>0</v>
      </c>
      <c r="N127" s="266">
        <f t="shared" si="23"/>
        <v>0</v>
      </c>
      <c r="O127" s="267">
        <f t="shared" si="23"/>
        <v>0</v>
      </c>
      <c r="P127" s="267">
        <f t="shared" si="23"/>
        <v>0</v>
      </c>
      <c r="Q127" s="268">
        <f t="shared" si="23"/>
        <v>0</v>
      </c>
      <c r="R127" s="579">
        <f t="shared" si="15"/>
        <v>0</v>
      </c>
      <c r="S127" s="250"/>
    </row>
    <row r="128" spans="1:19" ht="18.75" customHeight="1">
      <c r="A128" s="16">
        <v>117</v>
      </c>
      <c r="H128" s="328"/>
      <c r="I128" s="450"/>
      <c r="J128" s="451">
        <v>5301</v>
      </c>
      <c r="K128" s="452" t="s">
        <v>907</v>
      </c>
      <c r="L128" s="284"/>
      <c r="M128" s="292">
        <f>N128+O128+P128+Q128</f>
        <v>0</v>
      </c>
      <c r="N128" s="251"/>
      <c r="O128" s="252"/>
      <c r="P128" s="252"/>
      <c r="Q128" s="253"/>
      <c r="R128" s="579">
        <f t="shared" si="15"/>
        <v>0</v>
      </c>
      <c r="S128" s="250"/>
    </row>
    <row r="129" spans="1:19" ht="18.75" customHeight="1">
      <c r="A129" s="16">
        <v>118</v>
      </c>
      <c r="H129" s="328"/>
      <c r="I129" s="450"/>
      <c r="J129" s="455">
        <v>5309</v>
      </c>
      <c r="K129" s="456" t="s">
        <v>192</v>
      </c>
      <c r="L129" s="289"/>
      <c r="M129" s="293">
        <f>N129+O129+P129+Q129</f>
        <v>0</v>
      </c>
      <c r="N129" s="263"/>
      <c r="O129" s="264"/>
      <c r="P129" s="264"/>
      <c r="Q129" s="265"/>
      <c r="R129" s="579">
        <f t="shared" si="15"/>
        <v>0</v>
      </c>
      <c r="S129" s="250"/>
    </row>
    <row r="130" spans="1:19" ht="18.75" customHeight="1">
      <c r="A130" s="16">
        <v>119</v>
      </c>
      <c r="H130" s="328"/>
      <c r="I130" s="449">
        <v>5400</v>
      </c>
      <c r="J130" s="785" t="s">
        <v>643</v>
      </c>
      <c r="K130" s="785"/>
      <c r="L130" s="567"/>
      <c r="M130" s="244">
        <f>N130+O130+P130+Q130</f>
        <v>0</v>
      </c>
      <c r="N130" s="509"/>
      <c r="O130" s="510"/>
      <c r="P130" s="510"/>
      <c r="Q130" s="511"/>
      <c r="R130" s="579">
        <f t="shared" si="15"/>
        <v>0</v>
      </c>
      <c r="S130" s="250"/>
    </row>
    <row r="131" spans="1:19" ht="18.75" customHeight="1">
      <c r="A131" s="16">
        <v>120</v>
      </c>
      <c r="H131" s="328"/>
      <c r="I131" s="395">
        <v>5500</v>
      </c>
      <c r="J131" s="796" t="s">
        <v>644</v>
      </c>
      <c r="K131" s="796"/>
      <c r="L131" s="243">
        <f t="shared" ref="L131:Q131" si="24">SUM(L132:L135)</f>
        <v>0</v>
      </c>
      <c r="M131" s="244">
        <f t="shared" si="24"/>
        <v>0</v>
      </c>
      <c r="N131" s="266">
        <f t="shared" si="24"/>
        <v>0</v>
      </c>
      <c r="O131" s="267">
        <f t="shared" si="24"/>
        <v>0</v>
      </c>
      <c r="P131" s="267">
        <f t="shared" si="24"/>
        <v>0</v>
      </c>
      <c r="Q131" s="268">
        <f t="shared" si="24"/>
        <v>0</v>
      </c>
      <c r="R131" s="579">
        <f t="shared" si="15"/>
        <v>0</v>
      </c>
      <c r="S131" s="250"/>
    </row>
    <row r="132" spans="1:19" ht="18.75" customHeight="1">
      <c r="A132" s="16">
        <v>121</v>
      </c>
      <c r="H132" s="328"/>
      <c r="I132" s="446"/>
      <c r="J132" s="397">
        <v>5501</v>
      </c>
      <c r="K132" s="416" t="s">
        <v>645</v>
      </c>
      <c r="L132" s="284"/>
      <c r="M132" s="292">
        <f>N132+O132+P132+Q132</f>
        <v>0</v>
      </c>
      <c r="N132" s="251"/>
      <c r="O132" s="252"/>
      <c r="P132" s="252"/>
      <c r="Q132" s="253"/>
      <c r="R132" s="579">
        <f t="shared" si="15"/>
        <v>0</v>
      </c>
      <c r="S132" s="250"/>
    </row>
    <row r="133" spans="1:19" ht="18.75" customHeight="1">
      <c r="A133" s="16">
        <v>122</v>
      </c>
      <c r="H133" s="328"/>
      <c r="I133" s="446"/>
      <c r="J133" s="403">
        <v>5502</v>
      </c>
      <c r="K133" s="404" t="s">
        <v>646</v>
      </c>
      <c r="L133" s="286"/>
      <c r="M133" s="294">
        <f>N133+O133+P133+Q133</f>
        <v>0</v>
      </c>
      <c r="N133" s="254"/>
      <c r="O133" s="255"/>
      <c r="P133" s="255"/>
      <c r="Q133" s="256"/>
      <c r="R133" s="579">
        <f t="shared" si="15"/>
        <v>0</v>
      </c>
      <c r="S133" s="250"/>
    </row>
    <row r="134" spans="1:19" ht="18.75" customHeight="1">
      <c r="A134" s="16">
        <v>123</v>
      </c>
      <c r="H134" s="328"/>
      <c r="I134" s="446"/>
      <c r="J134" s="403">
        <v>5503</v>
      </c>
      <c r="K134" s="447" t="s">
        <v>647</v>
      </c>
      <c r="L134" s="286"/>
      <c r="M134" s="294">
        <f>N134+O134+P134+Q134</f>
        <v>0</v>
      </c>
      <c r="N134" s="254"/>
      <c r="O134" s="255"/>
      <c r="P134" s="255"/>
      <c r="Q134" s="256"/>
      <c r="R134" s="579">
        <f t="shared" si="15"/>
        <v>0</v>
      </c>
      <c r="S134" s="250"/>
    </row>
    <row r="135" spans="1:19" ht="18.75" customHeight="1">
      <c r="A135" s="16">
        <v>124</v>
      </c>
      <c r="H135" s="328"/>
      <c r="I135" s="446"/>
      <c r="J135" s="399">
        <v>5504</v>
      </c>
      <c r="K135" s="427" t="s">
        <v>648</v>
      </c>
      <c r="L135" s="289"/>
      <c r="M135" s="293">
        <f>N135+O135+P135+Q135</f>
        <v>0</v>
      </c>
      <c r="N135" s="263"/>
      <c r="O135" s="264"/>
      <c r="P135" s="264"/>
      <c r="Q135" s="265"/>
      <c r="R135" s="579">
        <f t="shared" si="15"/>
        <v>0</v>
      </c>
      <c r="S135" s="250"/>
    </row>
    <row r="136" spans="1:19" ht="18.75" customHeight="1">
      <c r="A136" s="16">
        <v>125</v>
      </c>
      <c r="H136" s="328"/>
      <c r="I136" s="449">
        <v>5700</v>
      </c>
      <c r="J136" s="797" t="s">
        <v>943</v>
      </c>
      <c r="K136" s="798"/>
      <c r="L136" s="243">
        <f t="shared" ref="L136:Q136" si="25">SUM(L137:L139)</f>
        <v>0</v>
      </c>
      <c r="M136" s="244">
        <f t="shared" si="25"/>
        <v>0</v>
      </c>
      <c r="N136" s="266">
        <f t="shared" si="25"/>
        <v>0</v>
      </c>
      <c r="O136" s="267">
        <f t="shared" si="25"/>
        <v>0</v>
      </c>
      <c r="P136" s="267">
        <f t="shared" si="25"/>
        <v>0</v>
      </c>
      <c r="Q136" s="268">
        <f t="shared" si="25"/>
        <v>0</v>
      </c>
      <c r="R136" s="579">
        <f t="shared" si="15"/>
        <v>0</v>
      </c>
      <c r="S136" s="250"/>
    </row>
    <row r="137" spans="1:19" ht="18.75" customHeight="1">
      <c r="A137" s="16">
        <v>126</v>
      </c>
      <c r="H137" s="328"/>
      <c r="I137" s="450"/>
      <c r="J137" s="451">
        <v>5701</v>
      </c>
      <c r="K137" s="452" t="s">
        <v>650</v>
      </c>
      <c r="L137" s="284"/>
      <c r="M137" s="292">
        <f>N137+O137+P137+Q137</f>
        <v>0</v>
      </c>
      <c r="N137" s="251"/>
      <c r="O137" s="252"/>
      <c r="P137" s="252"/>
      <c r="Q137" s="253"/>
      <c r="R137" s="579">
        <f t="shared" si="15"/>
        <v>0</v>
      </c>
      <c r="S137" s="250"/>
    </row>
    <row r="138" spans="1:19" ht="18.75" customHeight="1">
      <c r="A138" s="16">
        <v>127</v>
      </c>
      <c r="H138" s="328"/>
      <c r="I138" s="450"/>
      <c r="J138" s="457">
        <v>5702</v>
      </c>
      <c r="K138" s="458" t="s">
        <v>651</v>
      </c>
      <c r="L138" s="288"/>
      <c r="M138" s="295">
        <f>N138+O138+P138+Q138</f>
        <v>0</v>
      </c>
      <c r="N138" s="281"/>
      <c r="O138" s="282"/>
      <c r="P138" s="282"/>
      <c r="Q138" s="283"/>
      <c r="R138" s="579">
        <f t="shared" si="15"/>
        <v>0</v>
      </c>
      <c r="S138" s="250"/>
    </row>
    <row r="139" spans="1:19" ht="18.75" customHeight="1">
      <c r="A139" s="16">
        <v>128</v>
      </c>
      <c r="H139" s="328"/>
      <c r="I139" s="402"/>
      <c r="J139" s="459">
        <v>4071</v>
      </c>
      <c r="K139" s="460" t="s">
        <v>652</v>
      </c>
      <c r="L139" s="572"/>
      <c r="M139" s="301">
        <f>N139+O139+P139+Q139</f>
        <v>0</v>
      </c>
      <c r="N139" s="309"/>
      <c r="O139" s="512"/>
      <c r="P139" s="512"/>
      <c r="Q139" s="513"/>
      <c r="R139" s="579">
        <f t="shared" si="15"/>
        <v>0</v>
      </c>
      <c r="S139" s="250"/>
    </row>
    <row r="140" spans="1:19" ht="7.5" customHeight="1">
      <c r="A140" s="16">
        <v>129</v>
      </c>
      <c r="H140" s="328"/>
      <c r="I140" s="461"/>
      <c r="J140" s="462"/>
      <c r="K140" s="463"/>
      <c r="L140" s="580"/>
      <c r="M140" s="315"/>
      <c r="N140" s="315"/>
      <c r="O140" s="315"/>
      <c r="P140" s="315"/>
      <c r="Q140" s="316"/>
      <c r="R140" s="579" t="str">
        <f t="shared" si="15"/>
        <v/>
      </c>
      <c r="S140" s="250"/>
    </row>
    <row r="141" spans="1:19" ht="18.75" customHeight="1">
      <c r="A141" s="16">
        <v>130</v>
      </c>
      <c r="H141" s="328"/>
      <c r="I141" s="464">
        <v>98</v>
      </c>
      <c r="J141" s="799" t="s">
        <v>653</v>
      </c>
      <c r="K141" s="800"/>
      <c r="L141" s="573"/>
      <c r="M141" s="324">
        <f>N141+O141+P141+Q141</f>
        <v>0</v>
      </c>
      <c r="N141" s="317">
        <v>0</v>
      </c>
      <c r="O141" s="318">
        <v>0</v>
      </c>
      <c r="P141" s="318">
        <v>0</v>
      </c>
      <c r="Q141" s="319">
        <v>0</v>
      </c>
      <c r="R141" s="579">
        <f t="shared" si="15"/>
        <v>0</v>
      </c>
      <c r="S141" s="250"/>
    </row>
    <row r="142" spans="1:19" ht="15.75" hidden="1">
      <c r="A142" s="16">
        <v>131</v>
      </c>
      <c r="H142" s="328"/>
      <c r="I142" s="465"/>
      <c r="J142" s="466"/>
      <c r="K142" s="467"/>
      <c r="L142" s="228"/>
      <c r="M142" s="228"/>
      <c r="N142" s="228"/>
      <c r="O142" s="228"/>
      <c r="P142" s="228"/>
      <c r="Q142" s="229"/>
      <c r="R142" s="579" t="str">
        <f t="shared" si="15"/>
        <v/>
      </c>
      <c r="S142" s="250"/>
    </row>
    <row r="143" spans="1:19" ht="15.75" hidden="1">
      <c r="A143" s="16">
        <v>132</v>
      </c>
      <c r="H143" s="328"/>
      <c r="I143" s="468"/>
      <c r="J143" s="339"/>
      <c r="K143" s="463"/>
      <c r="L143" s="230"/>
      <c r="M143" s="230"/>
      <c r="N143" s="230"/>
      <c r="O143" s="230"/>
      <c r="P143" s="230"/>
      <c r="Q143" s="231"/>
      <c r="R143" s="579" t="str">
        <f t="shared" si="15"/>
        <v/>
      </c>
      <c r="S143" s="250"/>
    </row>
    <row r="144" spans="1:19" ht="7.5" customHeight="1">
      <c r="A144" s="16">
        <v>133</v>
      </c>
      <c r="H144" s="328"/>
      <c r="I144" s="469"/>
      <c r="J144" s="470"/>
      <c r="K144" s="463"/>
      <c r="L144" s="230"/>
      <c r="M144" s="230"/>
      <c r="N144" s="230"/>
      <c r="O144" s="230"/>
      <c r="P144" s="230"/>
      <c r="Q144" s="231"/>
      <c r="R144" s="579" t="str">
        <f t="shared" si="15"/>
        <v/>
      </c>
      <c r="S144" s="250"/>
    </row>
    <row r="145" spans="1:20" ht="20.25" customHeight="1" thickBot="1">
      <c r="A145" s="16">
        <v>134</v>
      </c>
      <c r="H145" s="328"/>
      <c r="I145" s="471"/>
      <c r="J145" s="471" t="s">
        <v>384</v>
      </c>
      <c r="K145" s="472">
        <f>+I145</f>
        <v>0</v>
      </c>
      <c r="L145" s="247">
        <f t="shared" ref="L145:Q145" si="26">SUM(L30,L33,L39,L47,L48,L66,L70,L76,L79,L80,L81,L82,L83,L92,L98,L99,L100,L101,L108,L112,L113,L114,L115,L118,L119,L127,L130,L131,L136)+L141</f>
        <v>0</v>
      </c>
      <c r="M145" s="248">
        <f t="shared" si="26"/>
        <v>0</v>
      </c>
      <c r="N145" s="312">
        <f t="shared" si="26"/>
        <v>0</v>
      </c>
      <c r="O145" s="313">
        <f t="shared" si="26"/>
        <v>0</v>
      </c>
      <c r="P145" s="313">
        <f t="shared" si="26"/>
        <v>0</v>
      </c>
      <c r="Q145" s="314">
        <f t="shared" si="26"/>
        <v>0</v>
      </c>
      <c r="R145" s="579">
        <f t="shared" si="15"/>
        <v>0</v>
      </c>
      <c r="S145" s="574" t="str">
        <f>LEFT(J27,1)</f>
        <v>0</v>
      </c>
      <c r="T145" s="575"/>
    </row>
    <row r="146" spans="1:20" ht="16.5" thickTop="1">
      <c r="A146" s="16">
        <v>135</v>
      </c>
      <c r="H146" s="328"/>
      <c r="I146" s="473"/>
      <c r="J146" s="474"/>
      <c r="K146" s="341"/>
      <c r="L146" s="325"/>
      <c r="M146" s="325"/>
      <c r="N146" s="325"/>
      <c r="O146" s="325"/>
      <c r="P146" s="325"/>
      <c r="Q146" s="325"/>
      <c r="R146" s="4">
        <f>R145</f>
        <v>0</v>
      </c>
      <c r="S146" s="249"/>
    </row>
    <row r="147" spans="1:20" ht="15.75">
      <c r="A147" s="16">
        <v>136</v>
      </c>
      <c r="H147" s="328"/>
      <c r="I147" s="384"/>
      <c r="J147" s="475"/>
      <c r="K147" s="476"/>
      <c r="L147" s="326"/>
      <c r="M147" s="326"/>
      <c r="N147" s="326"/>
      <c r="O147" s="326"/>
      <c r="P147" s="326"/>
      <c r="Q147" s="326"/>
      <c r="R147" s="4">
        <f>R145</f>
        <v>0</v>
      </c>
      <c r="S147" s="249"/>
    </row>
    <row r="148" spans="1:20" ht="15.75">
      <c r="A148" s="16">
        <v>137</v>
      </c>
      <c r="H148" s="328"/>
      <c r="I148" s="325"/>
      <c r="J148" s="339"/>
      <c r="K148" s="348"/>
      <c r="L148" s="326"/>
      <c r="M148" s="326"/>
      <c r="N148" s="326"/>
      <c r="O148" s="326"/>
      <c r="P148" s="326"/>
      <c r="Q148" s="326"/>
      <c r="R148" s="588" t="str">
        <f>(IF(SUM(R159:R180)&lt;&gt;0,$K$2,""))</f>
        <v/>
      </c>
      <c r="S148" s="249"/>
    </row>
    <row r="149" spans="1:20" ht="15.75">
      <c r="A149" s="16">
        <v>138</v>
      </c>
      <c r="H149" s="328"/>
      <c r="I149" s="801">
        <f>$B$7</f>
        <v>0</v>
      </c>
      <c r="J149" s="802"/>
      <c r="K149" s="802"/>
      <c r="L149" s="326"/>
      <c r="M149" s="326"/>
      <c r="N149" s="326"/>
      <c r="O149" s="326"/>
      <c r="P149" s="326"/>
      <c r="Q149" s="326"/>
      <c r="R149" s="588" t="str">
        <f>(IF(SUM(R159:R180)&lt;&gt;0,$K$2,""))</f>
        <v/>
      </c>
      <c r="S149" s="249"/>
    </row>
    <row r="150" spans="1:20" ht="15.75">
      <c r="A150" s="16">
        <v>139</v>
      </c>
      <c r="H150" s="328"/>
      <c r="I150" s="325"/>
      <c r="J150" s="339"/>
      <c r="K150" s="348"/>
      <c r="L150" s="349" t="s">
        <v>504</v>
      </c>
      <c r="M150" s="349" t="s">
        <v>467</v>
      </c>
      <c r="N150" s="326"/>
      <c r="O150" s="326"/>
      <c r="P150" s="326"/>
      <c r="Q150" s="326"/>
      <c r="R150" s="588" t="str">
        <f>(IF(SUM(R159:R180)&lt;&gt;0,$K$2,""))</f>
        <v/>
      </c>
      <c r="S150" s="249"/>
    </row>
    <row r="151" spans="1:20" ht="27" customHeight="1">
      <c r="A151" s="16">
        <v>140</v>
      </c>
      <c r="H151" s="328"/>
      <c r="I151" s="803">
        <f>$B$9</f>
        <v>0</v>
      </c>
      <c r="J151" s="804"/>
      <c r="K151" s="805"/>
      <c r="L151" s="338">
        <f>$E$9</f>
        <v>0</v>
      </c>
      <c r="M151" s="353">
        <f>$F$9</f>
        <v>0</v>
      </c>
      <c r="N151" s="326"/>
      <c r="O151" s="326"/>
      <c r="P151" s="326"/>
      <c r="Q151" s="326"/>
      <c r="R151" s="588" t="str">
        <f>(IF(SUM(R159:R180)&lt;&gt;0,$K$2,""))</f>
        <v/>
      </c>
      <c r="S151" s="249"/>
    </row>
    <row r="152" spans="1:20" ht="15.75">
      <c r="A152" s="16">
        <v>141</v>
      </c>
      <c r="H152" s="328"/>
      <c r="I152" s="354">
        <f>$B$10</f>
        <v>0</v>
      </c>
      <c r="J152" s="325"/>
      <c r="K152" s="341"/>
      <c r="L152" s="355"/>
      <c r="M152" s="355"/>
      <c r="N152" s="326"/>
      <c r="O152" s="326"/>
      <c r="P152" s="326"/>
      <c r="Q152" s="326"/>
      <c r="R152" s="588" t="str">
        <f>(IF(SUM(R159:R180)&lt;&gt;0,$K$2,""))</f>
        <v/>
      </c>
      <c r="S152" s="249"/>
    </row>
    <row r="153" spans="1:20" ht="6" customHeight="1">
      <c r="A153" s="16">
        <v>142</v>
      </c>
      <c r="H153" s="328"/>
      <c r="I153" s="354"/>
      <c r="J153" s="325"/>
      <c r="K153" s="341"/>
      <c r="L153" s="354"/>
      <c r="M153" s="325"/>
      <c r="N153" s="326"/>
      <c r="O153" s="326"/>
      <c r="P153" s="326"/>
      <c r="Q153" s="326"/>
      <c r="R153" s="588" t="str">
        <f>(IF(SUM(R159:R180)&lt;&gt;0,$K$2,""))</f>
        <v/>
      </c>
      <c r="S153" s="249"/>
    </row>
    <row r="154" spans="1:20" ht="27" customHeight="1">
      <c r="A154" s="16">
        <v>143</v>
      </c>
      <c r="H154" s="328"/>
      <c r="I154" s="806">
        <f>$B$12</f>
        <v>0</v>
      </c>
      <c r="J154" s="807"/>
      <c r="K154" s="808"/>
      <c r="L154" s="356" t="s">
        <v>934</v>
      </c>
      <c r="M154" s="587">
        <f>$F$12</f>
        <v>0</v>
      </c>
      <c r="N154" s="326"/>
      <c r="O154" s="326"/>
      <c r="P154" s="326"/>
      <c r="Q154" s="326"/>
      <c r="R154" s="588" t="str">
        <f>(IF(SUM(R159:R180)&lt;&gt;0,$K$2,""))</f>
        <v/>
      </c>
      <c r="S154" s="249"/>
    </row>
    <row r="155" spans="1:20" ht="15.75">
      <c r="A155" s="16">
        <v>144</v>
      </c>
      <c r="H155" s="328"/>
      <c r="I155" s="358">
        <f>$B$13</f>
        <v>0</v>
      </c>
      <c r="J155" s="325"/>
      <c r="K155" s="341"/>
      <c r="L155" s="359"/>
      <c r="M155" s="360"/>
      <c r="N155" s="326"/>
      <c r="O155" s="326"/>
      <c r="P155" s="326"/>
      <c r="Q155" s="326"/>
      <c r="R155" s="588" t="str">
        <f>(IF(SUM(R159:R180)&lt;&gt;0,$K$2,""))</f>
        <v/>
      </c>
      <c r="S155" s="249"/>
    </row>
    <row r="156" spans="1:20" ht="21.75" customHeight="1">
      <c r="A156" s="16">
        <v>145</v>
      </c>
      <c r="H156" s="328"/>
      <c r="I156" s="477"/>
      <c r="J156" s="477"/>
      <c r="K156" s="478" t="s">
        <v>946</v>
      </c>
      <c r="L156" s="479">
        <f>$E$15</f>
        <v>0</v>
      </c>
      <c r="M156" s="480">
        <f>$F$15</f>
        <v>0</v>
      </c>
      <c r="N156" s="230"/>
      <c r="O156" s="230"/>
      <c r="P156" s="230"/>
      <c r="Q156" s="230"/>
      <c r="R156" s="588" t="str">
        <f>(IF(SUM(R159:R180)&lt;&gt;0,$K$2,""))</f>
        <v/>
      </c>
      <c r="S156" s="249"/>
    </row>
    <row r="157" spans="1:20" ht="18.75" customHeight="1" thickBot="1">
      <c r="A157" s="16">
        <v>146</v>
      </c>
      <c r="H157" s="328"/>
      <c r="I157" s="355"/>
      <c r="J157" s="339"/>
      <c r="K157" s="481" t="s">
        <v>1444</v>
      </c>
      <c r="L157" s="326"/>
      <c r="M157" s="482" t="s">
        <v>507</v>
      </c>
      <c r="N157" s="482"/>
      <c r="O157" s="230"/>
      <c r="P157" s="482"/>
      <c r="Q157" s="230"/>
      <c r="R157" s="588" t="str">
        <f>(IF(SUM(R159:R180)&lt;&gt;0,$K$2,""))</f>
        <v/>
      </c>
      <c r="S157" s="249"/>
    </row>
    <row r="158" spans="1:20" ht="21" customHeight="1">
      <c r="A158" s="16">
        <v>147</v>
      </c>
      <c r="H158" s="328"/>
      <c r="I158" s="483" t="s">
        <v>655</v>
      </c>
      <c r="J158" s="484" t="s">
        <v>656</v>
      </c>
      <c r="K158" s="485" t="s">
        <v>657</v>
      </c>
      <c r="L158" s="486" t="s">
        <v>658</v>
      </c>
      <c r="M158" s="487" t="s">
        <v>659</v>
      </c>
      <c r="N158" s="327"/>
      <c r="O158" s="327"/>
      <c r="P158" s="327"/>
      <c r="Q158" s="327"/>
      <c r="R158" s="588" t="str">
        <f>(IF(SUM(R159:R180)&lt;&gt;0,$K$2,""))</f>
        <v/>
      </c>
      <c r="S158" s="249"/>
    </row>
    <row r="159" spans="1:20" ht="18.75" customHeight="1">
      <c r="A159" s="16">
        <v>148</v>
      </c>
      <c r="H159" s="328"/>
      <c r="I159" s="488"/>
      <c r="J159" s="489" t="s">
        <v>660</v>
      </c>
      <c r="K159" s="490" t="s">
        <v>661</v>
      </c>
      <c r="L159" s="514">
        <f>L160+L161</f>
        <v>0</v>
      </c>
      <c r="M159" s="515">
        <f>M160+M161</f>
        <v>0</v>
      </c>
      <c r="N159" s="327"/>
      <c r="O159" s="327"/>
      <c r="P159" s="327"/>
      <c r="Q159" s="327"/>
      <c r="R159" s="199" t="str">
        <f t="shared" ref="R159:R184" si="27">(IF($E159&lt;&gt;0,$K$2,IF($F159&lt;&gt;0,$K$2,"")))</f>
        <v/>
      </c>
      <c r="S159" s="249"/>
    </row>
    <row r="160" spans="1:20" ht="18.75" customHeight="1">
      <c r="A160" s="16">
        <v>149</v>
      </c>
      <c r="H160" s="328"/>
      <c r="I160" s="491"/>
      <c r="J160" s="492" t="s">
        <v>662</v>
      </c>
      <c r="K160" s="493" t="s">
        <v>663</v>
      </c>
      <c r="L160" s="516"/>
      <c r="M160" s="517"/>
      <c r="N160" s="327"/>
      <c r="O160" s="327"/>
      <c r="P160" s="327"/>
      <c r="Q160" s="327"/>
      <c r="R160" s="199" t="str">
        <f t="shared" si="27"/>
        <v/>
      </c>
      <c r="S160" s="249"/>
    </row>
    <row r="161" spans="1:19" ht="18.75" customHeight="1">
      <c r="A161" s="16">
        <v>150</v>
      </c>
      <c r="H161" s="328"/>
      <c r="I161" s="494"/>
      <c r="J161" s="495" t="s">
        <v>664</v>
      </c>
      <c r="K161" s="496" t="s">
        <v>665</v>
      </c>
      <c r="L161" s="518"/>
      <c r="M161" s="519"/>
      <c r="N161" s="327"/>
      <c r="O161" s="327"/>
      <c r="P161" s="327"/>
      <c r="Q161" s="327"/>
      <c r="R161" s="199" t="str">
        <f t="shared" si="27"/>
        <v/>
      </c>
      <c r="S161" s="249"/>
    </row>
    <row r="162" spans="1:19" ht="18.75" customHeight="1">
      <c r="A162" s="16">
        <v>151</v>
      </c>
      <c r="H162" s="328"/>
      <c r="I162" s="488"/>
      <c r="J162" s="489" t="s">
        <v>666</v>
      </c>
      <c r="K162" s="490" t="s">
        <v>667</v>
      </c>
      <c r="L162" s="520">
        <f>L163+L164</f>
        <v>0</v>
      </c>
      <c r="M162" s="521">
        <f>M163+M164</f>
        <v>0</v>
      </c>
      <c r="N162" s="327"/>
      <c r="O162" s="327"/>
      <c r="P162" s="327"/>
      <c r="Q162" s="327"/>
      <c r="R162" s="199" t="str">
        <f t="shared" si="27"/>
        <v/>
      </c>
      <c r="S162" s="249"/>
    </row>
    <row r="163" spans="1:19" ht="18.75" customHeight="1">
      <c r="A163" s="16">
        <v>152</v>
      </c>
      <c r="H163" s="328"/>
      <c r="I163" s="491"/>
      <c r="J163" s="492" t="s">
        <v>668</v>
      </c>
      <c r="K163" s="493" t="s">
        <v>663</v>
      </c>
      <c r="L163" s="516"/>
      <c r="M163" s="517"/>
      <c r="N163" s="327"/>
      <c r="O163" s="327"/>
      <c r="P163" s="327"/>
      <c r="Q163" s="327"/>
      <c r="R163" s="199" t="str">
        <f t="shared" si="27"/>
        <v/>
      </c>
      <c r="S163" s="249"/>
    </row>
    <row r="164" spans="1:19" ht="18.75" customHeight="1">
      <c r="A164" s="16">
        <v>153</v>
      </c>
      <c r="H164" s="328"/>
      <c r="I164" s="497"/>
      <c r="J164" s="498" t="s">
        <v>669</v>
      </c>
      <c r="K164" s="499" t="s">
        <v>670</v>
      </c>
      <c r="L164" s="522"/>
      <c r="M164" s="523"/>
      <c r="N164" s="327"/>
      <c r="O164" s="327"/>
      <c r="P164" s="327"/>
      <c r="Q164" s="327"/>
      <c r="R164" s="199" t="str">
        <f t="shared" si="27"/>
        <v/>
      </c>
      <c r="S164" s="249"/>
    </row>
    <row r="165" spans="1:19" ht="18.75" customHeight="1">
      <c r="A165" s="16">
        <v>154</v>
      </c>
      <c r="H165" s="328"/>
      <c r="I165" s="488"/>
      <c r="J165" s="489" t="s">
        <v>671</v>
      </c>
      <c r="K165" s="490" t="s">
        <v>672</v>
      </c>
      <c r="L165" s="524"/>
      <c r="M165" s="525"/>
      <c r="N165" s="327"/>
      <c r="O165" s="327"/>
      <c r="P165" s="327"/>
      <c r="Q165" s="327"/>
      <c r="R165" s="199" t="str">
        <f t="shared" si="27"/>
        <v/>
      </c>
      <c r="S165" s="249"/>
    </row>
    <row r="166" spans="1:19" ht="18.75" customHeight="1">
      <c r="A166" s="16">
        <v>155</v>
      </c>
      <c r="H166" s="328"/>
      <c r="I166" s="491"/>
      <c r="J166" s="500" t="s">
        <v>673</v>
      </c>
      <c r="K166" s="501" t="s">
        <v>674</v>
      </c>
      <c r="L166" s="526"/>
      <c r="M166" s="527"/>
      <c r="N166" s="327"/>
      <c r="O166" s="327"/>
      <c r="P166" s="327"/>
      <c r="Q166" s="327"/>
      <c r="R166" s="199" t="str">
        <f t="shared" si="27"/>
        <v/>
      </c>
      <c r="S166" s="249"/>
    </row>
    <row r="167" spans="1:19" ht="18.75" customHeight="1">
      <c r="A167" s="16">
        <v>156</v>
      </c>
      <c r="H167" s="328"/>
      <c r="I167" s="497"/>
      <c r="J167" s="495" t="s">
        <v>675</v>
      </c>
      <c r="K167" s="496" t="s">
        <v>676</v>
      </c>
      <c r="L167" s="528"/>
      <c r="M167" s="529"/>
      <c r="N167" s="327"/>
      <c r="O167" s="327"/>
      <c r="P167" s="327"/>
      <c r="Q167" s="327"/>
      <c r="R167" s="199" t="str">
        <f t="shared" si="27"/>
        <v/>
      </c>
      <c r="S167" s="249"/>
    </row>
    <row r="168" spans="1:19" ht="18.75" customHeight="1">
      <c r="A168" s="16">
        <v>157</v>
      </c>
      <c r="H168" s="328"/>
      <c r="I168" s="488"/>
      <c r="J168" s="489" t="s">
        <v>677</v>
      </c>
      <c r="K168" s="490" t="s">
        <v>678</v>
      </c>
      <c r="L168" s="520"/>
      <c r="M168" s="521"/>
      <c r="N168" s="327"/>
      <c r="O168" s="327"/>
      <c r="P168" s="327"/>
      <c r="Q168" s="327"/>
      <c r="R168" s="199" t="str">
        <f t="shared" si="27"/>
        <v/>
      </c>
      <c r="S168" s="249"/>
    </row>
    <row r="169" spans="1:19" ht="18.75" customHeight="1">
      <c r="A169" s="16">
        <v>158</v>
      </c>
      <c r="H169" s="328"/>
      <c r="I169" s="491"/>
      <c r="J169" s="500" t="s">
        <v>679</v>
      </c>
      <c r="K169" s="501" t="s">
        <v>680</v>
      </c>
      <c r="L169" s="530"/>
      <c r="M169" s="531"/>
      <c r="N169" s="327"/>
      <c r="O169" s="327"/>
      <c r="P169" s="327"/>
      <c r="Q169" s="327"/>
      <c r="R169" s="199" t="str">
        <f t="shared" si="27"/>
        <v/>
      </c>
      <c r="S169" s="249"/>
    </row>
    <row r="170" spans="1:19" ht="18.75" customHeight="1">
      <c r="A170" s="16">
        <v>159</v>
      </c>
      <c r="H170" s="328"/>
      <c r="I170" s="497"/>
      <c r="J170" s="495" t="s">
        <v>681</v>
      </c>
      <c r="K170" s="496" t="s">
        <v>682</v>
      </c>
      <c r="L170" s="518"/>
      <c r="M170" s="519"/>
      <c r="N170" s="327"/>
      <c r="O170" s="327"/>
      <c r="P170" s="327"/>
      <c r="Q170" s="327"/>
      <c r="R170" s="199" t="str">
        <f t="shared" si="27"/>
        <v/>
      </c>
      <c r="S170" s="249"/>
    </row>
    <row r="171" spans="1:19" ht="18.75" customHeight="1">
      <c r="A171" s="16">
        <v>160</v>
      </c>
      <c r="H171" s="328"/>
      <c r="I171" s="488"/>
      <c r="J171" s="489" t="s">
        <v>683</v>
      </c>
      <c r="K171" s="490" t="s">
        <v>233</v>
      </c>
      <c r="L171" s="520"/>
      <c r="M171" s="521"/>
      <c r="N171" s="327"/>
      <c r="O171" s="327"/>
      <c r="P171" s="327"/>
      <c r="Q171" s="327"/>
      <c r="R171" s="199" t="str">
        <f t="shared" si="27"/>
        <v/>
      </c>
      <c r="S171" s="249"/>
    </row>
    <row r="172" spans="1:19" ht="18.75" customHeight="1">
      <c r="A172" s="16">
        <v>161</v>
      </c>
      <c r="H172" s="328"/>
      <c r="I172" s="488"/>
      <c r="J172" s="489" t="s">
        <v>234</v>
      </c>
      <c r="K172" s="490" t="s">
        <v>1485</v>
      </c>
      <c r="L172" s="532"/>
      <c r="M172" s="533"/>
      <c r="N172" s="327"/>
      <c r="O172" s="327"/>
      <c r="P172" s="327"/>
      <c r="Q172" s="327"/>
      <c r="R172" s="199" t="str">
        <f t="shared" si="27"/>
        <v/>
      </c>
      <c r="S172" s="249"/>
    </row>
    <row r="173" spans="1:19" ht="18.75" customHeight="1">
      <c r="A173" s="16">
        <v>162</v>
      </c>
      <c r="H173" s="328"/>
      <c r="I173" s="488"/>
      <c r="J173" s="489" t="s">
        <v>235</v>
      </c>
      <c r="K173" s="490" t="s">
        <v>1486</v>
      </c>
      <c r="L173" s="520"/>
      <c r="M173" s="521"/>
      <c r="N173" s="327"/>
      <c r="O173" s="327"/>
      <c r="P173" s="327"/>
      <c r="Q173" s="327"/>
      <c r="R173" s="199" t="str">
        <f t="shared" si="27"/>
        <v/>
      </c>
      <c r="S173" s="249"/>
    </row>
    <row r="174" spans="1:19" ht="18.75" customHeight="1">
      <c r="A174" s="16">
        <v>163</v>
      </c>
      <c r="H174" s="328"/>
      <c r="I174" s="488"/>
      <c r="J174" s="489" t="s">
        <v>236</v>
      </c>
      <c r="K174" s="490" t="s">
        <v>1487</v>
      </c>
      <c r="L174" s="520"/>
      <c r="M174" s="521"/>
      <c r="N174" s="327"/>
      <c r="O174" s="327"/>
      <c r="P174" s="327"/>
      <c r="Q174" s="327"/>
      <c r="R174" s="199" t="str">
        <f t="shared" si="27"/>
        <v/>
      </c>
      <c r="S174" s="249"/>
    </row>
    <row r="175" spans="1:19" ht="18.75" customHeight="1">
      <c r="A175" s="16">
        <v>164</v>
      </c>
      <c r="H175" s="328"/>
      <c r="I175" s="488"/>
      <c r="J175" s="489" t="s">
        <v>237</v>
      </c>
      <c r="K175" s="490" t="s">
        <v>238</v>
      </c>
      <c r="L175" s="520"/>
      <c r="M175" s="521"/>
      <c r="N175" s="327"/>
      <c r="O175" s="327"/>
      <c r="P175" s="327"/>
      <c r="Q175" s="327"/>
      <c r="R175" s="199" t="str">
        <f t="shared" si="27"/>
        <v/>
      </c>
      <c r="S175" s="249"/>
    </row>
    <row r="176" spans="1:19" ht="18.75" customHeight="1">
      <c r="A176" s="16">
        <v>165</v>
      </c>
      <c r="H176" s="328"/>
      <c r="I176" s="488"/>
      <c r="J176" s="489" t="s">
        <v>239</v>
      </c>
      <c r="K176" s="490" t="s">
        <v>240</v>
      </c>
      <c r="L176" s="520"/>
      <c r="M176" s="521"/>
      <c r="N176" s="327"/>
      <c r="O176" s="327"/>
      <c r="P176" s="327"/>
      <c r="Q176" s="327"/>
      <c r="R176" s="199" t="str">
        <f t="shared" si="27"/>
        <v/>
      </c>
      <c r="S176" s="249"/>
    </row>
    <row r="177" spans="1:19" ht="18.75" customHeight="1">
      <c r="A177" s="16">
        <v>166</v>
      </c>
      <c r="H177" s="328"/>
      <c r="I177" s="488"/>
      <c r="J177" s="489" t="s">
        <v>241</v>
      </c>
      <c r="K177" s="490" t="s">
        <v>242</v>
      </c>
      <c r="L177" s="520"/>
      <c r="M177" s="521"/>
      <c r="N177" s="327"/>
      <c r="O177" s="327"/>
      <c r="P177" s="327"/>
      <c r="Q177" s="327"/>
      <c r="R177" s="199" t="str">
        <f t="shared" si="27"/>
        <v/>
      </c>
      <c r="S177" s="249"/>
    </row>
    <row r="178" spans="1:19" ht="18.75" customHeight="1">
      <c r="A178" s="16">
        <v>167</v>
      </c>
      <c r="H178" s="328"/>
      <c r="I178" s="488"/>
      <c r="J178" s="489" t="s">
        <v>243</v>
      </c>
      <c r="K178" s="490" t="s">
        <v>244</v>
      </c>
      <c r="L178" s="520"/>
      <c r="M178" s="521"/>
      <c r="N178" s="327"/>
      <c r="O178" s="327"/>
      <c r="P178" s="327"/>
      <c r="Q178" s="327"/>
      <c r="R178" s="199" t="str">
        <f t="shared" si="27"/>
        <v/>
      </c>
      <c r="S178" s="249"/>
    </row>
    <row r="179" spans="1:19" ht="18.75" customHeight="1">
      <c r="A179" s="16">
        <v>168</v>
      </c>
      <c r="H179" s="328"/>
      <c r="I179" s="488"/>
      <c r="J179" s="489" t="s">
        <v>245</v>
      </c>
      <c r="K179" s="490" t="s">
        <v>246</v>
      </c>
      <c r="L179" s="520"/>
      <c r="M179" s="521"/>
      <c r="N179" s="327"/>
      <c r="O179" s="327"/>
      <c r="P179" s="327"/>
      <c r="Q179" s="327"/>
      <c r="R179" s="199" t="str">
        <f t="shared" si="27"/>
        <v/>
      </c>
      <c r="S179" s="249"/>
    </row>
    <row r="180" spans="1:19" ht="18.75" customHeight="1" thickBot="1">
      <c r="A180" s="16">
        <v>169</v>
      </c>
      <c r="H180" s="328"/>
      <c r="I180" s="502"/>
      <c r="J180" s="503" t="s">
        <v>247</v>
      </c>
      <c r="K180" s="504" t="s">
        <v>248</v>
      </c>
      <c r="L180" s="534"/>
      <c r="M180" s="535"/>
      <c r="N180" s="327"/>
      <c r="O180" s="327"/>
      <c r="P180" s="327"/>
      <c r="Q180" s="327"/>
      <c r="R180" s="199" t="str">
        <f t="shared" si="27"/>
        <v/>
      </c>
      <c r="S180" s="249"/>
    </row>
    <row r="181" spans="1:19" ht="38.25" customHeight="1" thickTop="1">
      <c r="A181" s="16">
        <v>170</v>
      </c>
      <c r="H181" s="328"/>
      <c r="I181" s="483" t="s">
        <v>655</v>
      </c>
      <c r="J181" s="484" t="s">
        <v>1437</v>
      </c>
      <c r="K181" s="485" t="s">
        <v>1438</v>
      </c>
      <c r="L181" s="486" t="s">
        <v>658</v>
      </c>
      <c r="M181" s="487" t="s">
        <v>659</v>
      </c>
      <c r="N181" s="327"/>
      <c r="O181" s="327"/>
      <c r="P181" s="327"/>
      <c r="Q181" s="327"/>
      <c r="R181" s="199" t="str">
        <f>(IF($E182&lt;&gt;0,$K$2,IF($F182&lt;&gt;0,$K$2,"")))</f>
        <v/>
      </c>
      <c r="S181" s="249"/>
    </row>
    <row r="182" spans="1:19" ht="18.75" customHeight="1">
      <c r="A182" s="16">
        <v>171</v>
      </c>
      <c r="H182" s="328"/>
      <c r="I182" s="488"/>
      <c r="J182" s="489" t="s">
        <v>1441</v>
      </c>
      <c r="K182" s="490" t="s">
        <v>1447</v>
      </c>
      <c r="L182" s="335">
        <f>L183+L184</f>
        <v>0</v>
      </c>
      <c r="M182" s="336">
        <f>M183+M184</f>
        <v>0</v>
      </c>
      <c r="N182" s="327"/>
      <c r="O182" s="327"/>
      <c r="P182" s="327"/>
      <c r="Q182" s="327"/>
      <c r="R182" s="199" t="str">
        <f t="shared" si="27"/>
        <v/>
      </c>
      <c r="S182" s="249"/>
    </row>
    <row r="183" spans="1:19" ht="18.75" customHeight="1">
      <c r="A183" s="16">
        <v>172</v>
      </c>
      <c r="H183" s="328"/>
      <c r="I183" s="488"/>
      <c r="J183" s="592" t="s">
        <v>1442</v>
      </c>
      <c r="K183" s="594" t="s">
        <v>1445</v>
      </c>
      <c r="L183" s="520"/>
      <c r="M183" s="521"/>
      <c r="N183" s="327"/>
      <c r="O183" s="327"/>
      <c r="P183" s="327"/>
      <c r="Q183" s="327"/>
      <c r="R183" s="199" t="str">
        <f t="shared" si="27"/>
        <v/>
      </c>
      <c r="S183" s="249"/>
    </row>
    <row r="184" spans="1:19" ht="18.75" customHeight="1" thickBot="1">
      <c r="A184" s="16">
        <v>173</v>
      </c>
      <c r="H184" s="328"/>
      <c r="I184" s="502"/>
      <c r="J184" s="593" t="s">
        <v>1443</v>
      </c>
      <c r="K184" s="595" t="s">
        <v>1446</v>
      </c>
      <c r="L184" s="534"/>
      <c r="M184" s="535"/>
      <c r="N184" s="327"/>
      <c r="O184" s="327"/>
      <c r="P184" s="327"/>
      <c r="Q184" s="327"/>
      <c r="R184" s="199" t="str">
        <f t="shared" si="27"/>
        <v/>
      </c>
      <c r="S184" s="249"/>
    </row>
    <row r="185" spans="1:19" ht="31.5" customHeight="1" thickTop="1">
      <c r="A185" s="16">
        <v>174</v>
      </c>
      <c r="H185" s="328"/>
      <c r="I185" s="505" t="s">
        <v>466</v>
      </c>
      <c r="J185" s="506"/>
      <c r="K185" s="507"/>
      <c r="L185" s="327"/>
      <c r="M185" s="327"/>
      <c r="N185" s="327"/>
      <c r="O185" s="327"/>
      <c r="P185" s="327"/>
      <c r="Q185" s="327"/>
      <c r="R185" s="4">
        <f>R145</f>
        <v>0</v>
      </c>
      <c r="S185" s="249"/>
    </row>
    <row r="186" spans="1:19" ht="35.25" customHeight="1">
      <c r="A186" s="16">
        <v>175</v>
      </c>
      <c r="H186" s="328"/>
      <c r="I186" s="809" t="s">
        <v>249</v>
      </c>
      <c r="J186" s="809"/>
      <c r="K186" s="809"/>
      <c r="L186" s="327"/>
      <c r="M186" s="327"/>
      <c r="N186" s="327"/>
      <c r="O186" s="327"/>
      <c r="P186" s="327"/>
      <c r="Q186" s="327"/>
      <c r="R186" s="4">
        <f>R145</f>
        <v>0</v>
      </c>
      <c r="S186" s="249"/>
    </row>
    <row r="187" spans="1:19" ht="18.75" customHeight="1">
      <c r="A187" s="16">
        <v>176</v>
      </c>
      <c r="I187" s="15"/>
      <c r="J187" s="15"/>
      <c r="K187" s="508"/>
      <c r="L187" s="15"/>
      <c r="M187" s="15"/>
      <c r="N187" s="15"/>
      <c r="O187" s="15"/>
      <c r="P187" s="15"/>
      <c r="Q187" s="15"/>
      <c r="R187" s="4">
        <f>R145</f>
        <v>0</v>
      </c>
      <c r="S187" s="249"/>
    </row>
    <row r="188" spans="1:19" ht="51" customHeight="1">
      <c r="I188" s="198"/>
      <c r="J188" s="198"/>
      <c r="K188" s="198"/>
      <c r="L188" s="198"/>
      <c r="M188" s="198"/>
      <c r="N188" s="198"/>
      <c r="O188" s="198"/>
      <c r="P188" s="198"/>
      <c r="Q188" s="198"/>
      <c r="R188" s="28" t="str">
        <f>(IF(L145&lt;&gt;0,$G$2,IF(Q145&lt;&gt;0,$G$2,"")))</f>
        <v/>
      </c>
    </row>
    <row r="189" spans="1:19" ht="18.75">
      <c r="I189" s="198"/>
      <c r="J189" s="198"/>
      <c r="K189" s="235"/>
      <c r="L189" s="198"/>
      <c r="M189" s="198"/>
      <c r="N189" s="198"/>
      <c r="O189" s="198"/>
      <c r="P189" s="198"/>
      <c r="Q189" s="198"/>
      <c r="R189" s="28" t="str">
        <f>(IF(L146&lt;&gt;0,$G$2,IF(Q146&lt;&gt;0,$G$2,"")))</f>
        <v/>
      </c>
    </row>
    <row r="190" spans="1:19" ht="18.75">
      <c r="I190" s="198"/>
      <c r="J190" s="198"/>
      <c r="K190" s="198"/>
      <c r="L190" s="198"/>
      <c r="M190" s="198"/>
      <c r="N190" s="198"/>
      <c r="O190" s="198"/>
      <c r="P190" s="198"/>
      <c r="Q190" s="198"/>
      <c r="R190" s="28" t="str">
        <f>(IF(L145&lt;&gt;0,$G$2,IF(Q145&lt;&gt;0,$G$2,"")))</f>
        <v/>
      </c>
    </row>
    <row r="191" spans="1:19" ht="18.75">
      <c r="I191" s="198"/>
      <c r="J191" s="198"/>
      <c r="K191" s="198"/>
      <c r="L191" s="198"/>
      <c r="M191" s="198"/>
      <c r="N191" s="198"/>
      <c r="O191" s="198"/>
      <c r="P191" s="198"/>
      <c r="Q191" s="198"/>
      <c r="R191" s="28" t="str">
        <f>(IF(L145&lt;&gt;0,$G$2,IF(Q145&lt;&gt;0,$G$2,"")))</f>
        <v/>
      </c>
    </row>
    <row r="192" spans="1:19" ht="18.75" customHeight="1">
      <c r="I192" s="198"/>
      <c r="J192" s="198"/>
      <c r="K192" s="198"/>
      <c r="L192" s="198"/>
      <c r="M192" s="198"/>
      <c r="N192" s="198"/>
      <c r="O192" s="198"/>
      <c r="P192" s="198"/>
      <c r="Q192" s="198"/>
      <c r="R192" s="28" t="str">
        <f>(IF(L145&lt;&gt;0,$G$2,IF(Q145&lt;&gt;0,$G$2,"")))</f>
        <v/>
      </c>
    </row>
    <row r="193" spans="9:18" ht="18.75" customHeight="1">
      <c r="I193" s="198"/>
      <c r="J193" s="198"/>
      <c r="K193" s="198"/>
      <c r="L193" s="198"/>
      <c r="M193" s="198"/>
      <c r="N193" s="198"/>
      <c r="O193" s="198"/>
      <c r="P193" s="198"/>
      <c r="Q193" s="198"/>
      <c r="R193" s="28" t="str">
        <f>(IF(L145&lt;&gt;0,$G$2,IF(Q145&lt;&gt;0,$G$2,"")))</f>
        <v/>
      </c>
    </row>
    <row r="194" spans="9:18" ht="18.75">
      <c r="I194" s="198"/>
      <c r="J194" s="198"/>
      <c r="K194" s="198"/>
      <c r="L194" s="198"/>
      <c r="M194" s="198"/>
      <c r="N194" s="198"/>
      <c r="O194" s="198"/>
      <c r="P194" s="198"/>
      <c r="Q194" s="198"/>
      <c r="R194" s="28" t="str">
        <f>(IF(L145&lt;&gt;0,$G$2,IF(Q145&lt;&gt;0,$G$2,"")))</f>
        <v/>
      </c>
    </row>
    <row r="195" spans="9:18">
      <c r="I195" s="198"/>
      <c r="J195" s="198"/>
      <c r="K195" s="198"/>
      <c r="L195" s="198"/>
      <c r="M195" s="198"/>
      <c r="N195" s="198"/>
      <c r="O195" s="198"/>
      <c r="P195" s="198"/>
      <c r="Q195" s="198"/>
    </row>
    <row r="196" spans="9:18">
      <c r="I196" s="198"/>
      <c r="J196" s="198"/>
      <c r="K196" s="198"/>
      <c r="L196" s="198"/>
      <c r="M196" s="198"/>
      <c r="N196" s="198"/>
      <c r="O196" s="198"/>
      <c r="P196" s="198"/>
      <c r="Q196" s="198"/>
    </row>
    <row r="197" spans="9:18">
      <c r="I197" s="198"/>
      <c r="J197" s="198"/>
      <c r="K197" s="198"/>
      <c r="L197" s="198"/>
      <c r="M197" s="198"/>
      <c r="N197" s="198"/>
      <c r="O197" s="198"/>
      <c r="P197" s="198"/>
      <c r="Q197" s="198"/>
    </row>
    <row r="198" spans="9:18">
      <c r="I198" s="198"/>
      <c r="J198" s="198"/>
      <c r="K198" s="198"/>
      <c r="L198" s="198"/>
      <c r="M198" s="198"/>
      <c r="N198" s="198"/>
      <c r="O198" s="198"/>
      <c r="P198" s="198"/>
      <c r="Q198" s="198"/>
    </row>
    <row r="199" spans="9:18">
      <c r="I199" s="198"/>
      <c r="J199" s="198"/>
      <c r="K199" s="198"/>
      <c r="L199" s="198"/>
      <c r="M199" s="198"/>
      <c r="N199" s="198"/>
      <c r="O199" s="198"/>
      <c r="P199" s="198"/>
      <c r="Q199" s="198"/>
    </row>
    <row r="200" spans="9:18">
      <c r="I200" s="198"/>
      <c r="J200" s="198"/>
      <c r="K200" s="198"/>
      <c r="L200" s="198"/>
      <c r="M200" s="198"/>
      <c r="N200" s="198"/>
      <c r="O200" s="198"/>
      <c r="P200" s="198"/>
      <c r="Q200" s="198"/>
    </row>
    <row r="201" spans="9:18">
      <c r="I201" s="198"/>
      <c r="J201" s="198"/>
      <c r="K201" s="198"/>
      <c r="L201" s="198"/>
      <c r="M201" s="198"/>
      <c r="N201" s="198"/>
      <c r="O201" s="198"/>
      <c r="P201" s="198"/>
      <c r="Q201" s="198"/>
    </row>
    <row r="202" spans="9:18">
      <c r="I202" s="198"/>
      <c r="J202" s="198"/>
      <c r="K202" s="198"/>
      <c r="L202" s="198"/>
      <c r="M202" s="198"/>
      <c r="N202" s="198"/>
      <c r="O202" s="198"/>
      <c r="P202" s="198"/>
      <c r="Q202" s="198"/>
    </row>
    <row r="203" spans="9:18">
      <c r="I203" s="198"/>
      <c r="J203" s="198"/>
      <c r="K203" s="198"/>
      <c r="L203" s="198"/>
      <c r="M203" s="198"/>
      <c r="N203" s="198"/>
      <c r="O203" s="198"/>
      <c r="P203" s="198"/>
      <c r="Q203" s="198"/>
    </row>
    <row r="204" spans="9:18">
      <c r="I204" s="198"/>
      <c r="J204" s="198"/>
      <c r="K204" s="198"/>
      <c r="L204" s="198"/>
      <c r="M204" s="198"/>
      <c r="N204" s="198"/>
      <c r="O204" s="198"/>
      <c r="P204" s="198"/>
      <c r="Q204" s="198"/>
    </row>
    <row r="205" spans="9:18">
      <c r="I205" s="198"/>
      <c r="J205" s="198"/>
      <c r="K205" s="198"/>
      <c r="L205" s="198"/>
      <c r="M205" s="198"/>
      <c r="N205" s="198"/>
      <c r="O205" s="198"/>
      <c r="P205" s="198"/>
      <c r="Q205" s="198"/>
    </row>
    <row r="206" spans="9:18">
      <c r="I206" s="198"/>
      <c r="J206" s="198"/>
      <c r="K206" s="198"/>
      <c r="L206" s="198"/>
      <c r="M206" s="198"/>
      <c r="N206" s="198"/>
      <c r="O206" s="198"/>
      <c r="P206" s="198"/>
      <c r="Q206" s="198"/>
    </row>
    <row r="207" spans="9:18">
      <c r="I207" s="198"/>
      <c r="J207" s="198"/>
      <c r="K207" s="198"/>
      <c r="L207" s="198"/>
      <c r="M207" s="198"/>
      <c r="N207" s="198"/>
      <c r="O207" s="198"/>
      <c r="P207" s="198"/>
      <c r="Q207" s="198"/>
    </row>
    <row r="208" spans="9:18">
      <c r="I208" s="198"/>
      <c r="J208" s="198"/>
      <c r="K208" s="198"/>
      <c r="L208" s="198"/>
      <c r="M208" s="198"/>
      <c r="N208" s="198"/>
      <c r="O208" s="198"/>
      <c r="P208" s="198"/>
      <c r="Q208" s="198"/>
    </row>
    <row r="209" spans="9:17">
      <c r="I209" s="198"/>
      <c r="J209" s="198"/>
      <c r="K209" s="198"/>
      <c r="L209" s="198"/>
      <c r="M209" s="198"/>
      <c r="N209" s="198"/>
      <c r="O209" s="198"/>
      <c r="P209" s="198"/>
      <c r="Q209" s="198"/>
    </row>
    <row r="210" spans="9:17">
      <c r="I210" s="198"/>
      <c r="J210" s="198"/>
      <c r="K210" s="198"/>
      <c r="L210" s="198"/>
      <c r="M210" s="198"/>
      <c r="N210" s="198"/>
      <c r="O210" s="198"/>
      <c r="P210" s="198"/>
      <c r="Q210" s="198"/>
    </row>
    <row r="211" spans="9:17">
      <c r="I211" s="198"/>
      <c r="J211" s="198"/>
      <c r="K211" s="198"/>
      <c r="L211" s="198"/>
      <c r="M211" s="198"/>
      <c r="N211" s="198"/>
      <c r="O211" s="198"/>
      <c r="P211" s="198"/>
      <c r="Q211" s="198"/>
    </row>
    <row r="212" spans="9:17">
      <c r="I212" s="198"/>
      <c r="J212" s="198"/>
      <c r="K212" s="198"/>
      <c r="L212" s="198"/>
      <c r="M212" s="198"/>
      <c r="N212" s="198"/>
      <c r="O212" s="198"/>
      <c r="P212" s="198"/>
      <c r="Q212" s="198"/>
    </row>
    <row r="213" spans="9:17">
      <c r="I213" s="198"/>
      <c r="J213" s="198"/>
      <c r="K213" s="198"/>
      <c r="L213" s="198"/>
      <c r="M213" s="198"/>
      <c r="N213" s="198"/>
      <c r="O213" s="198"/>
      <c r="P213" s="198"/>
      <c r="Q213" s="198"/>
    </row>
    <row r="214" spans="9:17">
      <c r="I214" s="198"/>
      <c r="J214" s="198"/>
      <c r="K214" s="198"/>
      <c r="L214" s="198"/>
      <c r="M214" s="198"/>
      <c r="N214" s="198"/>
      <c r="O214" s="198"/>
      <c r="P214" s="198"/>
      <c r="Q214" s="198"/>
    </row>
    <row r="215" spans="9:17">
      <c r="I215" s="198"/>
      <c r="J215" s="198"/>
      <c r="K215" s="198"/>
      <c r="L215" s="198"/>
      <c r="M215" s="198"/>
      <c r="N215" s="198"/>
      <c r="O215" s="198"/>
      <c r="P215" s="198"/>
      <c r="Q215" s="198"/>
    </row>
    <row r="216" spans="9:17">
      <c r="I216" s="198"/>
      <c r="J216" s="198"/>
      <c r="K216" s="198"/>
      <c r="L216" s="198"/>
      <c r="M216" s="198"/>
      <c r="N216" s="198"/>
      <c r="O216" s="198"/>
      <c r="P216" s="198"/>
      <c r="Q216" s="198"/>
    </row>
    <row r="217" spans="9:17">
      <c r="I217" s="198"/>
      <c r="J217" s="198"/>
      <c r="K217" s="198"/>
      <c r="L217" s="198"/>
      <c r="M217" s="198"/>
      <c r="N217" s="198"/>
      <c r="O217" s="198"/>
      <c r="P217" s="198"/>
      <c r="Q217" s="198"/>
    </row>
    <row r="218" spans="9:17">
      <c r="I218" s="198"/>
      <c r="J218" s="198"/>
      <c r="K218" s="198"/>
      <c r="L218" s="198"/>
      <c r="M218" s="198"/>
      <c r="N218" s="198"/>
      <c r="O218" s="198"/>
      <c r="P218" s="198"/>
      <c r="Q218" s="198"/>
    </row>
    <row r="219" spans="9:17">
      <c r="I219" s="198"/>
      <c r="J219" s="198"/>
      <c r="K219" s="198"/>
      <c r="L219" s="198"/>
      <c r="M219" s="198"/>
      <c r="N219" s="198"/>
      <c r="O219" s="198"/>
      <c r="P219" s="198"/>
      <c r="Q219" s="198"/>
    </row>
    <row r="220" spans="9:17">
      <c r="I220" s="198"/>
      <c r="J220" s="198"/>
      <c r="K220" s="198"/>
      <c r="L220" s="198"/>
      <c r="M220" s="198"/>
      <c r="N220" s="198"/>
      <c r="O220" s="198"/>
      <c r="P220" s="198"/>
      <c r="Q220" s="198"/>
    </row>
    <row r="221" spans="9:17">
      <c r="I221" s="198"/>
      <c r="J221" s="198"/>
      <c r="K221" s="198"/>
      <c r="L221" s="198"/>
      <c r="M221" s="198"/>
      <c r="N221" s="198"/>
      <c r="O221" s="198"/>
      <c r="P221" s="198"/>
      <c r="Q221" s="198"/>
    </row>
    <row r="222" spans="9:17">
      <c r="I222" s="198"/>
      <c r="J222" s="198"/>
      <c r="K222" s="198"/>
      <c r="L222" s="198"/>
      <c r="M222" s="198"/>
      <c r="N222" s="198"/>
      <c r="O222" s="198"/>
      <c r="P222" s="198"/>
      <c r="Q222" s="198"/>
    </row>
    <row r="223" spans="9:17">
      <c r="I223" s="198"/>
      <c r="J223" s="198"/>
      <c r="K223" s="198"/>
      <c r="L223" s="198"/>
      <c r="M223" s="198"/>
      <c r="N223" s="198"/>
      <c r="O223" s="198"/>
      <c r="P223" s="198"/>
      <c r="Q223" s="198"/>
    </row>
    <row r="224" spans="9:17">
      <c r="I224" s="198"/>
      <c r="J224" s="198"/>
      <c r="K224" s="198"/>
      <c r="L224" s="198"/>
      <c r="M224" s="198"/>
      <c r="N224" s="198"/>
      <c r="O224" s="198"/>
      <c r="P224" s="198"/>
      <c r="Q224" s="198"/>
    </row>
    <row r="225" spans="9:17">
      <c r="I225" s="198"/>
      <c r="J225" s="198"/>
      <c r="K225" s="198"/>
      <c r="L225" s="198"/>
      <c r="M225" s="198"/>
      <c r="N225" s="198"/>
      <c r="O225" s="198"/>
      <c r="P225" s="198"/>
      <c r="Q225" s="198"/>
    </row>
    <row r="226" spans="9:17">
      <c r="I226" s="198"/>
      <c r="J226" s="198"/>
      <c r="K226" s="198"/>
      <c r="L226" s="198"/>
      <c r="M226" s="198"/>
      <c r="N226" s="198"/>
      <c r="O226" s="198"/>
      <c r="P226" s="198"/>
      <c r="Q226" s="198"/>
    </row>
    <row r="227" spans="9:17">
      <c r="I227" s="198"/>
      <c r="J227" s="198"/>
      <c r="K227" s="198"/>
      <c r="L227" s="198"/>
      <c r="M227" s="198"/>
      <c r="N227" s="198"/>
      <c r="O227" s="198"/>
      <c r="P227" s="198"/>
      <c r="Q227" s="198"/>
    </row>
    <row r="228" spans="9:17">
      <c r="I228" s="198"/>
      <c r="J228" s="198"/>
      <c r="K228" s="198"/>
      <c r="L228" s="198"/>
      <c r="M228" s="198"/>
      <c r="N228" s="198"/>
      <c r="O228" s="198"/>
      <c r="P228" s="198"/>
      <c r="Q228" s="198"/>
    </row>
    <row r="229" spans="9:17">
      <c r="I229" s="198"/>
      <c r="J229" s="198"/>
      <c r="K229" s="198"/>
      <c r="L229" s="198"/>
      <c r="M229" s="198"/>
      <c r="N229" s="198"/>
      <c r="O229" s="198"/>
      <c r="P229" s="198"/>
      <c r="Q229" s="198"/>
    </row>
    <row r="230" spans="9:17">
      <c r="I230" s="198"/>
      <c r="J230" s="198"/>
      <c r="K230" s="198"/>
      <c r="L230" s="198"/>
      <c r="M230" s="198"/>
      <c r="N230" s="198"/>
      <c r="O230" s="198"/>
      <c r="P230" s="198"/>
      <c r="Q230" s="198"/>
    </row>
    <row r="231" spans="9:17">
      <c r="I231" s="198"/>
      <c r="J231" s="198"/>
      <c r="K231" s="198"/>
      <c r="L231" s="198"/>
      <c r="M231" s="198"/>
      <c r="N231" s="198"/>
      <c r="O231" s="198"/>
      <c r="P231" s="198"/>
      <c r="Q231" s="198"/>
    </row>
    <row r="232" spans="9:17">
      <c r="I232" s="198"/>
      <c r="J232" s="198"/>
      <c r="K232" s="198"/>
      <c r="L232" s="198"/>
      <c r="M232" s="198"/>
      <c r="N232" s="198"/>
      <c r="O232" s="198"/>
      <c r="P232" s="198"/>
      <c r="Q232" s="198"/>
    </row>
    <row r="233" spans="9:17">
      <c r="I233" s="198"/>
      <c r="J233" s="198"/>
      <c r="K233" s="198"/>
      <c r="L233" s="198"/>
      <c r="M233" s="198"/>
      <c r="N233" s="198"/>
      <c r="O233" s="198"/>
      <c r="P233" s="198"/>
      <c r="Q233" s="198"/>
    </row>
    <row r="234" spans="9:17">
      <c r="I234" s="198"/>
      <c r="J234" s="198"/>
      <c r="K234" s="198"/>
      <c r="L234" s="198"/>
      <c r="M234" s="198"/>
      <c r="N234" s="198"/>
      <c r="O234" s="198"/>
      <c r="P234" s="198"/>
      <c r="Q234" s="198"/>
    </row>
    <row r="235" spans="9:17">
      <c r="I235" s="198"/>
      <c r="J235" s="198"/>
      <c r="K235" s="198"/>
      <c r="L235" s="198"/>
      <c r="M235" s="198"/>
      <c r="N235" s="198"/>
      <c r="O235" s="198"/>
      <c r="P235" s="198"/>
      <c r="Q235" s="198"/>
    </row>
    <row r="236" spans="9:17">
      <c r="I236" s="198"/>
      <c r="J236" s="198"/>
      <c r="K236" s="198"/>
      <c r="L236" s="198"/>
      <c r="M236" s="198"/>
      <c r="N236" s="198"/>
      <c r="O236" s="198"/>
      <c r="P236" s="198"/>
      <c r="Q236" s="198"/>
    </row>
    <row r="237" spans="9:17">
      <c r="I237" s="198"/>
      <c r="J237" s="198"/>
      <c r="K237" s="198"/>
      <c r="L237" s="198"/>
      <c r="M237" s="198"/>
      <c r="N237" s="198"/>
      <c r="O237" s="198"/>
      <c r="P237" s="198"/>
      <c r="Q237" s="198"/>
    </row>
    <row r="238" spans="9:17">
      <c r="I238" s="198"/>
      <c r="J238" s="198"/>
      <c r="K238" s="198"/>
      <c r="L238" s="198"/>
      <c r="M238" s="198"/>
      <c r="N238" s="198"/>
      <c r="O238" s="198"/>
      <c r="P238" s="198"/>
      <c r="Q238" s="198"/>
    </row>
    <row r="239" spans="9:17">
      <c r="I239" s="198"/>
      <c r="J239" s="198"/>
      <c r="K239" s="198"/>
      <c r="L239" s="198"/>
      <c r="M239" s="198"/>
      <c r="N239" s="198"/>
      <c r="O239" s="198"/>
      <c r="P239" s="198"/>
      <c r="Q239" s="198"/>
    </row>
    <row r="240" spans="9:17">
      <c r="I240" s="198"/>
      <c r="J240" s="198"/>
      <c r="K240" s="198"/>
      <c r="L240" s="198"/>
      <c r="M240" s="198"/>
      <c r="N240" s="198"/>
      <c r="O240" s="198"/>
      <c r="P240" s="198"/>
      <c r="Q240" s="198"/>
    </row>
    <row r="241" spans="9:17">
      <c r="I241" s="198"/>
      <c r="J241" s="198"/>
      <c r="K241" s="198"/>
      <c r="L241" s="198"/>
      <c r="M241" s="198"/>
      <c r="N241" s="198"/>
      <c r="O241" s="198"/>
      <c r="P241" s="198"/>
      <c r="Q241" s="198"/>
    </row>
    <row r="242" spans="9:17">
      <c r="I242" s="198"/>
      <c r="J242" s="198"/>
      <c r="K242" s="198"/>
      <c r="L242" s="198"/>
      <c r="M242" s="198"/>
      <c r="N242" s="198"/>
      <c r="O242" s="198"/>
      <c r="P242" s="198"/>
      <c r="Q242" s="198"/>
    </row>
    <row r="243" spans="9:17">
      <c r="I243" s="198"/>
      <c r="J243" s="198"/>
      <c r="K243" s="198"/>
      <c r="L243" s="198"/>
      <c r="M243" s="198"/>
      <c r="N243" s="198"/>
      <c r="O243" s="198"/>
      <c r="P243" s="198"/>
      <c r="Q243" s="198"/>
    </row>
    <row r="244" spans="9:17">
      <c r="I244" s="198"/>
      <c r="J244" s="198"/>
      <c r="K244" s="198"/>
      <c r="L244" s="198"/>
      <c r="M244" s="198"/>
      <c r="N244" s="198"/>
      <c r="O244" s="198"/>
      <c r="P244" s="198"/>
      <c r="Q244" s="198"/>
    </row>
    <row r="245" spans="9:17">
      <c r="I245" s="198"/>
      <c r="J245" s="198"/>
      <c r="K245" s="198"/>
      <c r="L245" s="198"/>
      <c r="M245" s="198"/>
      <c r="N245" s="198"/>
      <c r="O245" s="198"/>
      <c r="P245" s="198"/>
      <c r="Q245" s="198"/>
    </row>
    <row r="246" spans="9:17">
      <c r="I246" s="198"/>
      <c r="J246" s="198"/>
      <c r="K246" s="198"/>
      <c r="L246" s="198"/>
      <c r="M246" s="198"/>
      <c r="N246" s="198"/>
      <c r="O246" s="198"/>
      <c r="P246" s="198"/>
      <c r="Q246" s="198"/>
    </row>
    <row r="247" spans="9:17">
      <c r="I247" s="198"/>
      <c r="J247" s="198"/>
      <c r="K247" s="198"/>
      <c r="L247" s="198"/>
      <c r="M247" s="198"/>
      <c r="N247" s="198"/>
      <c r="O247" s="198"/>
      <c r="P247" s="198"/>
      <c r="Q247" s="198"/>
    </row>
    <row r="248" spans="9:17">
      <c r="I248" s="198"/>
      <c r="J248" s="198"/>
      <c r="K248" s="198"/>
      <c r="L248" s="198"/>
      <c r="M248" s="198"/>
      <c r="N248" s="198"/>
      <c r="O248" s="198"/>
      <c r="P248" s="198"/>
      <c r="Q248" s="198"/>
    </row>
    <row r="249" spans="9:17">
      <c r="I249" s="198"/>
      <c r="J249" s="198"/>
      <c r="K249" s="198"/>
      <c r="L249" s="198"/>
      <c r="M249" s="198"/>
      <c r="N249" s="198"/>
      <c r="O249" s="198"/>
      <c r="P249" s="198"/>
      <c r="Q249" s="198"/>
    </row>
    <row r="250" spans="9:17">
      <c r="I250" s="198"/>
      <c r="J250" s="198"/>
      <c r="K250" s="198"/>
      <c r="L250" s="198"/>
      <c r="M250" s="198"/>
      <c r="N250" s="198"/>
      <c r="O250" s="198"/>
      <c r="P250" s="198"/>
      <c r="Q250" s="198"/>
    </row>
    <row r="251" spans="9:17">
      <c r="I251" s="198"/>
      <c r="J251" s="198"/>
      <c r="K251" s="198"/>
      <c r="L251" s="198"/>
      <c r="M251" s="198"/>
      <c r="N251" s="198"/>
      <c r="O251" s="198"/>
      <c r="P251" s="198"/>
      <c r="Q251" s="198"/>
    </row>
    <row r="252" spans="9:17">
      <c r="I252" s="198"/>
      <c r="J252" s="198"/>
      <c r="K252" s="198"/>
      <c r="L252" s="198"/>
      <c r="M252" s="198"/>
      <c r="N252" s="198"/>
      <c r="O252" s="198"/>
      <c r="P252" s="198"/>
      <c r="Q252" s="198"/>
    </row>
    <row r="253" spans="9:17">
      <c r="I253" s="198"/>
      <c r="J253" s="198"/>
      <c r="K253" s="198"/>
      <c r="L253" s="198"/>
      <c r="M253" s="198"/>
      <c r="N253" s="198"/>
      <c r="O253" s="198"/>
      <c r="P253" s="198"/>
      <c r="Q253" s="198"/>
    </row>
    <row r="254" spans="9:17">
      <c r="I254" s="198"/>
      <c r="J254" s="198"/>
      <c r="K254" s="198"/>
      <c r="L254" s="198"/>
      <c r="M254" s="198"/>
      <c r="N254" s="198"/>
      <c r="O254" s="198"/>
      <c r="P254" s="198"/>
      <c r="Q254" s="198"/>
    </row>
    <row r="255" spans="9:17">
      <c r="I255" s="198"/>
      <c r="J255" s="198"/>
      <c r="K255" s="198"/>
      <c r="L255" s="198"/>
      <c r="M255" s="198"/>
      <c r="N255" s="198"/>
      <c r="O255" s="198"/>
      <c r="P255" s="198"/>
      <c r="Q255" s="198"/>
    </row>
    <row r="256" spans="9:17">
      <c r="I256" s="198"/>
      <c r="J256" s="198"/>
      <c r="K256" s="198"/>
      <c r="L256" s="198"/>
      <c r="M256" s="198"/>
      <c r="N256" s="198"/>
      <c r="O256" s="198"/>
      <c r="P256" s="198"/>
      <c r="Q256" s="198"/>
    </row>
    <row r="257" spans="9:17">
      <c r="I257" s="198"/>
      <c r="J257" s="198"/>
      <c r="K257" s="198"/>
      <c r="L257" s="198"/>
      <c r="M257" s="198"/>
      <c r="N257" s="198"/>
      <c r="O257" s="198"/>
      <c r="P257" s="198"/>
      <c r="Q257" s="198"/>
    </row>
    <row r="258" spans="9:17">
      <c r="I258" s="198"/>
      <c r="J258" s="198"/>
      <c r="K258" s="198"/>
      <c r="L258" s="198"/>
      <c r="M258" s="198"/>
      <c r="N258" s="198"/>
      <c r="O258" s="198"/>
      <c r="P258" s="198"/>
      <c r="Q258" s="198"/>
    </row>
    <row r="259" spans="9:17">
      <c r="I259" s="198"/>
      <c r="J259" s="198"/>
      <c r="K259" s="198"/>
      <c r="L259" s="198"/>
      <c r="M259" s="198"/>
      <c r="N259" s="198"/>
      <c r="O259" s="198"/>
      <c r="P259" s="198"/>
      <c r="Q259" s="198"/>
    </row>
    <row r="260" spans="9:17">
      <c r="I260" s="198"/>
      <c r="J260" s="198"/>
      <c r="K260" s="198"/>
      <c r="L260" s="198"/>
      <c r="M260" s="198"/>
      <c r="N260" s="198"/>
      <c r="O260" s="198"/>
      <c r="P260" s="198"/>
      <c r="Q260" s="198"/>
    </row>
    <row r="261" spans="9:17">
      <c r="I261" s="198"/>
      <c r="J261" s="198"/>
      <c r="K261" s="198"/>
      <c r="L261" s="198"/>
      <c r="M261" s="198"/>
      <c r="N261" s="198"/>
      <c r="O261" s="198"/>
      <c r="P261" s="198"/>
      <c r="Q261" s="198"/>
    </row>
    <row r="262" spans="9:17">
      <c r="I262" s="198"/>
      <c r="J262" s="198"/>
      <c r="K262" s="198"/>
      <c r="L262" s="198"/>
      <c r="M262" s="198"/>
      <c r="N262" s="198"/>
      <c r="O262" s="198"/>
      <c r="P262" s="198"/>
      <c r="Q262" s="198"/>
    </row>
    <row r="263" spans="9:17">
      <c r="I263" s="198"/>
      <c r="J263" s="198"/>
      <c r="K263" s="198"/>
      <c r="L263" s="198"/>
      <c r="M263" s="198"/>
      <c r="N263" s="198"/>
      <c r="O263" s="198"/>
      <c r="P263" s="198"/>
      <c r="Q263" s="198"/>
    </row>
    <row r="264" spans="9:17">
      <c r="I264" s="198"/>
      <c r="J264" s="198"/>
      <c r="K264" s="198"/>
      <c r="L264" s="198"/>
      <c r="M264" s="198"/>
      <c r="N264" s="198"/>
      <c r="O264" s="198"/>
      <c r="P264" s="198"/>
      <c r="Q264" s="198"/>
    </row>
    <row r="265" spans="9:17">
      <c r="I265" s="198"/>
      <c r="J265" s="198"/>
      <c r="K265" s="198"/>
      <c r="L265" s="198"/>
      <c r="M265" s="198"/>
      <c r="N265" s="198"/>
      <c r="O265" s="198"/>
      <c r="P265" s="198"/>
      <c r="Q265" s="198"/>
    </row>
    <row r="266" spans="9:17">
      <c r="I266" s="198"/>
      <c r="J266" s="198"/>
      <c r="K266" s="198"/>
      <c r="L266" s="198"/>
      <c r="M266" s="198"/>
      <c r="N266" s="198"/>
      <c r="O266" s="198"/>
      <c r="P266" s="198"/>
      <c r="Q266" s="198"/>
    </row>
    <row r="267" spans="9:17">
      <c r="I267" s="198"/>
      <c r="J267" s="198"/>
      <c r="K267" s="198"/>
      <c r="L267" s="198"/>
      <c r="M267" s="198"/>
      <c r="N267" s="198"/>
      <c r="O267" s="198"/>
      <c r="P267" s="198"/>
      <c r="Q267" s="198"/>
    </row>
    <row r="268" spans="9:17">
      <c r="I268" s="198"/>
      <c r="J268" s="198"/>
      <c r="K268" s="198"/>
      <c r="L268" s="198"/>
      <c r="M268" s="198"/>
      <c r="N268" s="198"/>
      <c r="O268" s="198"/>
      <c r="P268" s="198"/>
      <c r="Q268" s="198"/>
    </row>
    <row r="269" spans="9:17">
      <c r="I269" s="198"/>
      <c r="J269" s="198"/>
      <c r="K269" s="198"/>
      <c r="L269" s="198"/>
      <c r="M269" s="198"/>
      <c r="N269" s="198"/>
      <c r="O269" s="198"/>
      <c r="P269" s="198"/>
      <c r="Q269" s="198"/>
    </row>
    <row r="270" spans="9:17">
      <c r="I270" s="198"/>
      <c r="J270" s="198"/>
      <c r="K270" s="198"/>
      <c r="L270" s="198"/>
      <c r="M270" s="198"/>
      <c r="N270" s="198"/>
      <c r="O270" s="198"/>
      <c r="P270" s="198"/>
      <c r="Q270" s="198"/>
    </row>
    <row r="271" spans="9:17">
      <c r="I271" s="198"/>
      <c r="J271" s="198"/>
      <c r="K271" s="198"/>
      <c r="L271" s="198"/>
      <c r="M271" s="198"/>
      <c r="N271" s="198"/>
      <c r="O271" s="198"/>
      <c r="P271" s="198"/>
      <c r="Q271" s="198"/>
    </row>
    <row r="272" spans="9:17">
      <c r="I272" s="198"/>
      <c r="J272" s="198"/>
      <c r="K272" s="198"/>
      <c r="L272" s="198"/>
      <c r="M272" s="198"/>
      <c r="N272" s="198"/>
      <c r="O272" s="198"/>
      <c r="P272" s="198"/>
      <c r="Q272" s="198"/>
    </row>
    <row r="273" spans="9:17">
      <c r="I273" s="198"/>
      <c r="J273" s="198"/>
      <c r="K273" s="198"/>
      <c r="L273" s="198"/>
      <c r="M273" s="198"/>
      <c r="N273" s="198"/>
      <c r="O273" s="198"/>
      <c r="P273" s="198"/>
      <c r="Q273" s="198"/>
    </row>
    <row r="274" spans="9:17">
      <c r="I274" s="198"/>
      <c r="J274" s="198"/>
      <c r="K274" s="198"/>
      <c r="L274" s="198"/>
      <c r="M274" s="198"/>
      <c r="N274" s="198"/>
      <c r="O274" s="198"/>
      <c r="P274" s="198"/>
      <c r="Q274" s="198"/>
    </row>
    <row r="275" spans="9:17">
      <c r="I275" s="198"/>
      <c r="J275" s="198"/>
      <c r="K275" s="198"/>
      <c r="L275" s="198"/>
      <c r="M275" s="198"/>
      <c r="N275" s="198"/>
      <c r="O275" s="198"/>
      <c r="P275" s="198"/>
      <c r="Q275" s="198"/>
    </row>
    <row r="276" spans="9:17">
      <c r="I276" s="198"/>
      <c r="J276" s="198"/>
      <c r="K276" s="198"/>
      <c r="L276" s="198"/>
      <c r="M276" s="198"/>
      <c r="N276" s="198"/>
      <c r="O276" s="198"/>
      <c r="P276" s="198"/>
      <c r="Q276" s="198"/>
    </row>
    <row r="277" spans="9:17">
      <c r="I277" s="198"/>
      <c r="J277" s="198"/>
      <c r="K277" s="198"/>
      <c r="L277" s="198"/>
      <c r="M277" s="198"/>
      <c r="N277" s="198"/>
      <c r="O277" s="198"/>
      <c r="P277" s="198"/>
      <c r="Q277" s="198"/>
    </row>
    <row r="278" spans="9:17">
      <c r="I278" s="198"/>
      <c r="J278" s="198"/>
      <c r="K278" s="198"/>
      <c r="L278" s="198"/>
      <c r="M278" s="198"/>
      <c r="N278" s="198"/>
      <c r="O278" s="198"/>
      <c r="P278" s="198"/>
      <c r="Q278" s="198"/>
    </row>
    <row r="279" spans="9:17">
      <c r="I279" s="198"/>
      <c r="J279" s="198"/>
      <c r="K279" s="198"/>
      <c r="L279" s="198"/>
      <c r="M279" s="198"/>
      <c r="N279" s="198"/>
      <c r="O279" s="198"/>
      <c r="P279" s="198"/>
      <c r="Q279" s="198"/>
    </row>
    <row r="280" spans="9:17">
      <c r="I280" s="198"/>
      <c r="J280" s="198"/>
      <c r="K280" s="198"/>
      <c r="L280" s="198"/>
      <c r="M280" s="198"/>
      <c r="N280" s="198"/>
      <c r="O280" s="198"/>
      <c r="P280" s="198"/>
      <c r="Q280" s="198"/>
    </row>
    <row r="281" spans="9:17">
      <c r="I281" s="198"/>
      <c r="J281" s="198"/>
      <c r="K281" s="198"/>
      <c r="L281" s="198"/>
      <c r="M281" s="198"/>
      <c r="N281" s="198"/>
      <c r="O281" s="198"/>
      <c r="P281" s="198"/>
      <c r="Q281" s="198"/>
    </row>
    <row r="282" spans="9:17">
      <c r="I282" s="198"/>
      <c r="J282" s="198"/>
      <c r="K282" s="198"/>
      <c r="L282" s="198"/>
      <c r="M282" s="198"/>
      <c r="N282" s="198"/>
      <c r="O282" s="198"/>
      <c r="P282" s="198"/>
      <c r="Q282" s="198"/>
    </row>
    <row r="283" spans="9:17">
      <c r="I283" s="20"/>
      <c r="J283" s="20"/>
      <c r="K283" s="20"/>
      <c r="L283" s="20"/>
      <c r="M283" s="20"/>
      <c r="N283" s="20"/>
      <c r="O283" s="198"/>
      <c r="P283" s="20"/>
      <c r="Q283" s="198"/>
    </row>
    <row r="284" spans="9:17">
      <c r="I284" s="20"/>
      <c r="J284" s="20"/>
      <c r="K284" s="20"/>
      <c r="L284" s="20"/>
      <c r="M284" s="20"/>
      <c r="N284" s="20"/>
      <c r="O284" s="198"/>
      <c r="P284" s="20"/>
      <c r="Q284" s="198"/>
    </row>
    <row r="285" spans="9:17">
      <c r="I285" s="20"/>
      <c r="J285" s="20"/>
      <c r="K285" s="20"/>
      <c r="L285" s="20"/>
      <c r="M285" s="20"/>
      <c r="N285" s="20"/>
      <c r="O285" s="198"/>
      <c r="P285" s="20"/>
      <c r="Q285" s="198"/>
    </row>
    <row r="286" spans="9:17">
      <c r="I286" s="20"/>
      <c r="J286" s="20"/>
      <c r="K286" s="20"/>
      <c r="L286" s="20"/>
      <c r="M286" s="20"/>
      <c r="N286" s="20"/>
      <c r="O286" s="198"/>
      <c r="P286" s="20"/>
      <c r="Q286" s="198"/>
    </row>
    <row r="287" spans="9:17">
      <c r="I287" s="20"/>
      <c r="J287" s="20"/>
      <c r="K287" s="20"/>
      <c r="L287" s="20"/>
      <c r="M287" s="20"/>
      <c r="N287" s="20"/>
      <c r="O287" s="198"/>
      <c r="P287" s="20"/>
      <c r="Q287" s="198"/>
    </row>
    <row r="288" spans="9:17">
      <c r="I288" s="20"/>
      <c r="J288" s="20"/>
      <c r="K288" s="20"/>
      <c r="L288" s="20"/>
      <c r="M288" s="20"/>
      <c r="N288" s="20"/>
      <c r="O288" s="198"/>
      <c r="P288" s="20"/>
      <c r="Q288" s="198"/>
    </row>
    <row r="289" spans="9:17">
      <c r="I289" s="20"/>
      <c r="J289" s="20"/>
      <c r="K289" s="20"/>
      <c r="L289" s="20"/>
      <c r="M289" s="20"/>
      <c r="N289" s="20"/>
      <c r="O289" s="198"/>
      <c r="P289" s="20"/>
      <c r="Q289" s="198"/>
    </row>
    <row r="290" spans="9:17">
      <c r="I290" s="20"/>
      <c r="J290" s="20"/>
      <c r="K290" s="20"/>
      <c r="L290" s="20"/>
      <c r="M290" s="20"/>
      <c r="N290" s="20"/>
      <c r="O290" s="198"/>
      <c r="P290" s="20"/>
      <c r="Q290" s="198"/>
    </row>
    <row r="291" spans="9:17">
      <c r="I291" s="20"/>
      <c r="J291" s="20"/>
      <c r="K291" s="20"/>
      <c r="L291" s="20"/>
      <c r="M291" s="20"/>
      <c r="N291" s="20"/>
      <c r="O291" s="198"/>
      <c r="P291" s="20"/>
      <c r="Q291" s="198"/>
    </row>
    <row r="292" spans="9:17">
      <c r="I292" s="20"/>
      <c r="J292" s="20"/>
      <c r="K292" s="20"/>
      <c r="L292" s="20"/>
      <c r="M292" s="20"/>
      <c r="N292" s="20"/>
      <c r="O292" s="198"/>
      <c r="P292" s="20"/>
      <c r="Q292" s="198"/>
    </row>
    <row r="293" spans="9:17">
      <c r="I293" s="20"/>
      <c r="J293" s="20"/>
      <c r="K293" s="20"/>
      <c r="L293" s="20"/>
      <c r="M293" s="20"/>
      <c r="N293" s="20"/>
      <c r="O293" s="198"/>
      <c r="P293" s="20"/>
      <c r="Q293" s="198"/>
    </row>
    <row r="294" spans="9:17">
      <c r="I294" s="20"/>
      <c r="J294" s="20"/>
      <c r="K294" s="20"/>
      <c r="L294" s="20"/>
      <c r="M294" s="20"/>
      <c r="N294" s="20"/>
      <c r="O294" s="198"/>
      <c r="P294" s="20"/>
      <c r="Q294" s="198"/>
    </row>
    <row r="295" spans="9:17">
      <c r="I295" s="20"/>
      <c r="J295" s="20"/>
      <c r="K295" s="20"/>
      <c r="L295" s="20"/>
      <c r="M295" s="20"/>
      <c r="N295" s="20"/>
      <c r="O295" s="198"/>
      <c r="P295" s="20"/>
      <c r="Q295" s="198"/>
    </row>
    <row r="296" spans="9:17">
      <c r="I296" s="20"/>
      <c r="J296" s="20"/>
      <c r="K296" s="20"/>
      <c r="L296" s="20"/>
      <c r="M296" s="20"/>
      <c r="N296" s="20"/>
      <c r="O296" s="198"/>
      <c r="P296" s="20"/>
      <c r="Q296" s="198"/>
    </row>
    <row r="297" spans="9:17">
      <c r="I297" s="20"/>
      <c r="J297" s="20"/>
      <c r="K297" s="20"/>
      <c r="L297" s="20"/>
      <c r="M297" s="20"/>
      <c r="N297" s="20"/>
      <c r="O297" s="198"/>
      <c r="P297" s="20"/>
      <c r="Q297" s="198"/>
    </row>
    <row r="298" spans="9:17">
      <c r="I298" s="20"/>
      <c r="J298" s="20"/>
      <c r="K298" s="20"/>
      <c r="L298" s="20"/>
      <c r="M298" s="20"/>
      <c r="N298" s="20"/>
      <c r="O298" s="198"/>
      <c r="P298" s="20"/>
      <c r="Q298" s="198"/>
    </row>
    <row r="299" spans="9:17">
      <c r="I299" s="20"/>
      <c r="J299" s="20"/>
      <c r="K299" s="20"/>
      <c r="L299" s="20"/>
      <c r="M299" s="20"/>
      <c r="N299" s="20"/>
      <c r="O299" s="198"/>
      <c r="P299" s="20"/>
      <c r="Q299" s="198"/>
    </row>
    <row r="300" spans="9:17">
      <c r="I300" s="20"/>
      <c r="J300" s="20"/>
      <c r="K300" s="20"/>
      <c r="L300" s="20"/>
      <c r="M300" s="20"/>
      <c r="N300" s="20"/>
      <c r="O300" s="198"/>
      <c r="P300" s="20"/>
      <c r="Q300" s="198"/>
    </row>
    <row r="301" spans="9:17">
      <c r="I301" s="20"/>
      <c r="J301" s="20"/>
      <c r="K301" s="20"/>
      <c r="L301" s="20"/>
      <c r="M301" s="20"/>
      <c r="N301" s="20"/>
      <c r="O301" s="198"/>
      <c r="P301" s="20"/>
      <c r="Q301" s="198"/>
    </row>
    <row r="302" spans="9:17">
      <c r="I302" s="20"/>
      <c r="J302" s="20"/>
      <c r="K302" s="20"/>
      <c r="L302" s="20"/>
      <c r="M302" s="20"/>
      <c r="N302" s="20"/>
      <c r="O302" s="198"/>
      <c r="P302" s="20"/>
      <c r="Q302" s="198"/>
    </row>
    <row r="303" spans="9:17">
      <c r="I303" s="20"/>
      <c r="J303" s="20"/>
      <c r="K303" s="20"/>
      <c r="L303" s="20"/>
      <c r="M303" s="20"/>
      <c r="N303" s="20"/>
      <c r="O303" s="198"/>
      <c r="P303" s="20"/>
      <c r="Q303" s="198"/>
    </row>
    <row r="304" spans="9:17">
      <c r="K304" s="20"/>
    </row>
  </sheetData>
  <sheetProtection password="81B0" sheet="1"/>
  <mergeCells count="36">
    <mergeCell ref="J118:K118"/>
    <mergeCell ref="J66:K66"/>
    <mergeCell ref="J76:K76"/>
    <mergeCell ref="J33:K33"/>
    <mergeCell ref="J39:K39"/>
    <mergeCell ref="J80:K80"/>
    <mergeCell ref="J81:K81"/>
    <mergeCell ref="J82:K82"/>
    <mergeCell ref="J83:K83"/>
    <mergeCell ref="I14:K14"/>
    <mergeCell ref="I16:K16"/>
    <mergeCell ref="I19:K19"/>
    <mergeCell ref="J70:K70"/>
    <mergeCell ref="J48:K48"/>
    <mergeCell ref="J30:K30"/>
    <mergeCell ref="I149:K149"/>
    <mergeCell ref="I151:K151"/>
    <mergeCell ref="I154:K154"/>
    <mergeCell ref="I186:K186"/>
    <mergeCell ref="J47:K47"/>
    <mergeCell ref="J108:K108"/>
    <mergeCell ref="J112:K112"/>
    <mergeCell ref="J113:K113"/>
    <mergeCell ref="J79:K79"/>
    <mergeCell ref="J115:K115"/>
    <mergeCell ref="J101:K101"/>
    <mergeCell ref="J119:K119"/>
    <mergeCell ref="J98:K98"/>
    <mergeCell ref="J99:K99"/>
    <mergeCell ref="J100:K100"/>
    <mergeCell ref="J114:K114"/>
    <mergeCell ref="J127:K127"/>
    <mergeCell ref="J130:K130"/>
    <mergeCell ref="J131:K131"/>
    <mergeCell ref="J136:K136"/>
    <mergeCell ref="J141:K141"/>
  </mergeCells>
  <phoneticPr fontId="3" type="noConversion"/>
  <conditionalFormatting sqref="L156:M156">
    <cfRule type="cellIs" dxfId="19" priority="36" stopIfTrue="1" operator="equal">
      <formula>98</formula>
    </cfRule>
    <cfRule type="cellIs" dxfId="18" priority="37" stopIfTrue="1" operator="equal">
      <formula>96</formula>
    </cfRule>
    <cfRule type="cellIs" dxfId="17" priority="38" stopIfTrue="1" operator="equal">
      <formula>42</formula>
    </cfRule>
    <cfRule type="cellIs" dxfId="16" priority="39" stopIfTrue="1" operator="equal">
      <formula>97</formula>
    </cfRule>
    <cfRule type="cellIs" dxfId="15" priority="40" stopIfTrue="1" operator="equal">
      <formula>33</formula>
    </cfRule>
  </conditionalFormatting>
  <conditionalFormatting sqref="K145">
    <cfRule type="cellIs" dxfId="14" priority="25" stopIfTrue="1" operator="equal">
      <formula>0</formula>
    </cfRule>
  </conditionalFormatting>
  <conditionalFormatting sqref="M19">
    <cfRule type="cellIs" dxfId="13" priority="24" stopIfTrue="1" operator="equal">
      <formula>0</formula>
    </cfRule>
  </conditionalFormatting>
  <conditionalFormatting sqref="M154">
    <cfRule type="cellIs" dxfId="12" priority="23" stopIfTrue="1" operator="equal">
      <formula>0</formula>
    </cfRule>
  </conditionalFormatting>
  <conditionalFormatting sqref="K28">
    <cfRule type="cellIs" dxfId="11" priority="22" stopIfTrue="1" operator="notEqual">
      <formula>"ИЗБЕРЕТЕ ДЕЙНОСТ"</formula>
    </cfRule>
  </conditionalFormatting>
  <conditionalFormatting sqref="J28">
    <cfRule type="cellIs" dxfId="10" priority="21" stopIfTrue="1" operator="notEqual">
      <formula>0</formula>
    </cfRule>
  </conditionalFormatting>
  <conditionalFormatting sqref="L21">
    <cfRule type="cellIs" dxfId="9" priority="6" stopIfTrue="1" operator="equal">
      <formula>98</formula>
    </cfRule>
    <cfRule type="cellIs" dxfId="8" priority="7" stopIfTrue="1" operator="equal">
      <formula>96</formula>
    </cfRule>
    <cfRule type="cellIs" dxfId="7" priority="8" stopIfTrue="1" operator="equal">
      <formula>42</formula>
    </cfRule>
    <cfRule type="cellIs" dxfId="6" priority="9" stopIfTrue="1" operator="equal">
      <formula>97</formula>
    </cfRule>
    <cfRule type="cellIs" dxfId="5" priority="10" stopIfTrue="1" operator="equal">
      <formula>33</formula>
    </cfRule>
  </conditionalFormatting>
  <conditionalFormatting sqref="M21">
    <cfRule type="cellIs" dxfId="4" priority="1" stopIfTrue="1" operator="equal">
      <formula>"ЧУЖДИ СРЕДСТВА"</formula>
    </cfRule>
    <cfRule type="cellIs" dxfId="3" priority="2" stopIfTrue="1" operator="equal">
      <formula>"СЕС - ДМП"</formula>
    </cfRule>
    <cfRule type="cellIs" dxfId="2" priority="3" stopIfTrue="1" operator="equal">
      <formula>"СЕС - РА"</formula>
    </cfRule>
    <cfRule type="cellIs" dxfId="1" priority="4" stopIfTrue="1" operator="equal">
      <formula>"СЕС - ДЕС"</formula>
    </cfRule>
    <cfRule type="cellIs" dxfId="0" priority="5" stopIfTrue="1" operator="equal">
      <formula>"СЕС - КСФ"</formula>
    </cfRule>
  </conditionalFormatting>
  <dataValidations xWindow="382" yWindow="578" count="6">
    <dataValidation type="whole" operator="lessThan" allowBlank="1" showInputMessage="1" showErrorMessage="1" error="Въвежда се цяло число!" sqref="L116:Q118 L49:Q65 L128:Q130 L141:Q141 L34:Q38 L137:Q139 L77:Q82 L40:Q47 L120:Q126 L31:Q32 L67:Q69 L71:Q75 L102:Q107 L109:Q114 L132:Q135 L84:Q91 L93:Q100">
      <formula1>999999999999999000</formula1>
    </dataValidation>
    <dataValidation allowBlank="1" showInputMessage="1" showErrorMessage="1" prompt="Средногодишни щатни бройки - без бройките за дейности, финансирани по единни разходни стандарти._x000a__x000a_" sqref="L162:M164"/>
    <dataValidation allowBlank="1" showInputMessage="1" showErrorMessage="1" prompt="Щатни бройки - без бройките за дейности, финансирани по единни разходни стандарти._x000a__x000a_" sqref="L159:M161"/>
    <dataValidation allowBlank="1" showInputMessage="1" showErrorMessage="1" prompt="Средна годишна брутна заплата - без бройките за дейности, финансирани по единни разходни стандарти._x000a__x000a_" sqref="L165:M167"/>
    <dataValidation type="list" allowBlank="1" showDropDown="1" showInputMessage="1" showErrorMessage="1" prompt="Използва се само  за финансово-правна форма СЕС-КСФ (код 98)_x000a_" sqref="K26">
      <formula1>OP_LIST</formula1>
    </dataValidation>
    <dataValidation type="list" allowBlank="1" showInputMessage="1" showErrorMessage="1" promptTitle="ВЪВЕДЕТЕ ДЕЙНОСТ" sqref="K28">
      <formula1>EBK_DEIN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IV735"/>
  <sheetViews>
    <sheetView topLeftCell="E1" workbookViewId="0">
      <selection activeCell="D1" sqref="A1:D65536"/>
    </sheetView>
  </sheetViews>
  <sheetFormatPr defaultRowHeight="14.25"/>
  <cols>
    <col min="1" max="1" width="61.140625" style="607" hidden="1" customWidth="1"/>
    <col min="2" max="2" width="160" style="613" hidden="1" customWidth="1"/>
    <col min="3" max="3" width="137" style="607" hidden="1" customWidth="1"/>
    <col min="4" max="4" width="48.140625" style="607" hidden="1" customWidth="1"/>
    <col min="5" max="5" width="48.140625" style="607" customWidth="1"/>
    <col min="6" max="16384" width="9.140625" style="607"/>
  </cols>
  <sheetData>
    <row r="1" spans="1:5">
      <c r="A1" s="607" t="s">
        <v>915</v>
      </c>
      <c r="B1" s="613" t="s">
        <v>922</v>
      </c>
    </row>
    <row r="2" spans="1:5" ht="31.5" customHeight="1">
      <c r="A2" s="614">
        <v>0</v>
      </c>
      <c r="B2" s="615" t="s">
        <v>950</v>
      </c>
      <c r="C2" s="616" t="s">
        <v>998</v>
      </c>
    </row>
    <row r="3" spans="1:5" ht="35.25" customHeight="1">
      <c r="A3" s="614">
        <v>33</v>
      </c>
      <c r="B3" s="615" t="s">
        <v>951</v>
      </c>
      <c r="C3" s="616" t="s">
        <v>999</v>
      </c>
      <c r="D3" s="615"/>
    </row>
    <row r="4" spans="1:5" ht="35.25" customHeight="1">
      <c r="A4" s="614">
        <v>42</v>
      </c>
      <c r="B4" s="615" t="s">
        <v>952</v>
      </c>
      <c r="C4" s="616" t="s">
        <v>1000</v>
      </c>
    </row>
    <row r="5" spans="1:5" ht="19.5">
      <c r="A5" s="614">
        <v>96</v>
      </c>
      <c r="B5" s="615" t="s">
        <v>953</v>
      </c>
      <c r="C5" s="616" t="s">
        <v>1001</v>
      </c>
    </row>
    <row r="6" spans="1:5" ht="19.5">
      <c r="A6" s="614">
        <v>97</v>
      </c>
      <c r="B6" s="615" t="s">
        <v>954</v>
      </c>
      <c r="C6" s="616" t="s">
        <v>1002</v>
      </c>
      <c r="D6" s="615"/>
    </row>
    <row r="7" spans="1:5" ht="19.5">
      <c r="A7" s="614">
        <v>98</v>
      </c>
      <c r="B7" s="615" t="s">
        <v>955</v>
      </c>
      <c r="C7" s="616" t="s">
        <v>1003</v>
      </c>
      <c r="D7" s="617"/>
    </row>
    <row r="8" spans="1:5" ht="15">
      <c r="A8" s="617"/>
      <c r="B8" s="617"/>
      <c r="C8" s="617"/>
      <c r="D8" s="617"/>
    </row>
    <row r="9" spans="1:5" ht="15.75">
      <c r="A9" s="615"/>
      <c r="B9" s="615"/>
      <c r="C9" s="618"/>
      <c r="D9" s="617"/>
    </row>
    <row r="10" spans="1:5">
      <c r="A10" s="607" t="s">
        <v>915</v>
      </c>
      <c r="B10" s="613" t="s">
        <v>921</v>
      </c>
    </row>
    <row r="11" spans="1:5">
      <c r="B11" s="613" t="s">
        <v>3</v>
      </c>
    </row>
    <row r="12" spans="1:5" ht="15.75">
      <c r="A12" s="619">
        <v>1101</v>
      </c>
      <c r="B12" s="620" t="s">
        <v>4</v>
      </c>
      <c r="C12" s="619">
        <v>1101</v>
      </c>
      <c r="E12" s="621"/>
    </row>
    <row r="13" spans="1:5" ht="15.75">
      <c r="A13" s="619">
        <v>1103</v>
      </c>
      <c r="B13" s="622" t="s">
        <v>5</v>
      </c>
      <c r="C13" s="619">
        <v>1103</v>
      </c>
      <c r="E13" s="621"/>
    </row>
    <row r="14" spans="1:5" ht="15.75">
      <c r="A14" s="619">
        <v>1104</v>
      </c>
      <c r="B14" s="623" t="s">
        <v>6</v>
      </c>
      <c r="C14" s="619">
        <v>1104</v>
      </c>
      <c r="E14" s="621"/>
    </row>
    <row r="15" spans="1:5" ht="15.75">
      <c r="A15" s="619">
        <v>1105</v>
      </c>
      <c r="B15" s="623" t="s">
        <v>7</v>
      </c>
      <c r="C15" s="619">
        <v>1105</v>
      </c>
      <c r="E15" s="621"/>
    </row>
    <row r="16" spans="1:5" ht="15.75">
      <c r="A16" s="619">
        <v>1106</v>
      </c>
      <c r="B16" s="623" t="s">
        <v>8</v>
      </c>
      <c r="C16" s="619">
        <v>1106</v>
      </c>
      <c r="E16" s="621"/>
    </row>
    <row r="17" spans="1:5" ht="15.75">
      <c r="A17" s="619">
        <v>1107</v>
      </c>
      <c r="B17" s="623" t="s">
        <v>9</v>
      </c>
      <c r="C17" s="619">
        <v>1107</v>
      </c>
      <c r="E17" s="621"/>
    </row>
    <row r="18" spans="1:5" ht="15.75">
      <c r="A18" s="619">
        <v>1108</v>
      </c>
      <c r="B18" s="623" t="s">
        <v>10</v>
      </c>
      <c r="C18" s="619">
        <v>1108</v>
      </c>
      <c r="E18" s="621"/>
    </row>
    <row r="19" spans="1:5" ht="15.75">
      <c r="A19" s="619">
        <v>1111</v>
      </c>
      <c r="B19" s="624" t="s">
        <v>11</v>
      </c>
      <c r="C19" s="619">
        <v>1111</v>
      </c>
      <c r="E19" s="621"/>
    </row>
    <row r="20" spans="1:5" ht="15.75">
      <c r="A20" s="619">
        <v>1115</v>
      </c>
      <c r="B20" s="624" t="s">
        <v>12</v>
      </c>
      <c r="C20" s="619">
        <v>1115</v>
      </c>
      <c r="E20" s="621"/>
    </row>
    <row r="21" spans="1:5" ht="15.75">
      <c r="A21" s="619">
        <v>1116</v>
      </c>
      <c r="B21" s="624" t="s">
        <v>13</v>
      </c>
      <c r="C21" s="619">
        <v>1116</v>
      </c>
      <c r="E21" s="621"/>
    </row>
    <row r="22" spans="1:5" ht="15.75">
      <c r="A22" s="619">
        <v>1117</v>
      </c>
      <c r="B22" s="624" t="s">
        <v>14</v>
      </c>
      <c r="C22" s="619">
        <v>1117</v>
      </c>
      <c r="E22" s="621"/>
    </row>
    <row r="23" spans="1:5" ht="15.75">
      <c r="A23" s="619">
        <v>1121</v>
      </c>
      <c r="B23" s="623" t="s">
        <v>15</v>
      </c>
      <c r="C23" s="619">
        <v>1121</v>
      </c>
      <c r="E23" s="621"/>
    </row>
    <row r="24" spans="1:5" ht="15.75">
      <c r="A24" s="619">
        <v>1122</v>
      </c>
      <c r="B24" s="623" t="s">
        <v>16</v>
      </c>
      <c r="C24" s="619">
        <v>1122</v>
      </c>
      <c r="E24" s="621"/>
    </row>
    <row r="25" spans="1:5" ht="15.75">
      <c r="A25" s="619">
        <v>1123</v>
      </c>
      <c r="B25" s="623" t="s">
        <v>17</v>
      </c>
      <c r="C25" s="619">
        <v>1123</v>
      </c>
      <c r="E25" s="621"/>
    </row>
    <row r="26" spans="1:5" ht="15.75">
      <c r="A26" s="619">
        <v>1125</v>
      </c>
      <c r="B26" s="625" t="s">
        <v>18</v>
      </c>
      <c r="C26" s="619">
        <v>1125</v>
      </c>
      <c r="E26" s="621"/>
    </row>
    <row r="27" spans="1:5" ht="15.75">
      <c r="A27" s="619">
        <v>1128</v>
      </c>
      <c r="B27" s="623" t="s">
        <v>19</v>
      </c>
      <c r="C27" s="619">
        <v>1128</v>
      </c>
      <c r="E27" s="621"/>
    </row>
    <row r="28" spans="1:5" ht="15.75">
      <c r="A28" s="619">
        <v>1139</v>
      </c>
      <c r="B28" s="626" t="s">
        <v>20</v>
      </c>
      <c r="C28" s="619">
        <v>1139</v>
      </c>
      <c r="E28" s="621"/>
    </row>
    <row r="29" spans="1:5" ht="15.75">
      <c r="A29" s="619">
        <v>1141</v>
      </c>
      <c r="B29" s="624" t="s">
        <v>21</v>
      </c>
      <c r="C29" s="619">
        <v>1141</v>
      </c>
      <c r="E29" s="621"/>
    </row>
    <row r="30" spans="1:5" ht="15.75">
      <c r="A30" s="619">
        <v>1142</v>
      </c>
      <c r="B30" s="623" t="s">
        <v>22</v>
      </c>
      <c r="C30" s="619">
        <v>1142</v>
      </c>
      <c r="E30" s="621"/>
    </row>
    <row r="31" spans="1:5" ht="15.75">
      <c r="A31" s="619">
        <v>1143</v>
      </c>
      <c r="B31" s="624" t="s">
        <v>23</v>
      </c>
      <c r="C31" s="619">
        <v>1143</v>
      </c>
      <c r="E31" s="621"/>
    </row>
    <row r="32" spans="1:5" ht="15.75">
      <c r="A32" s="619">
        <v>1144</v>
      </c>
      <c r="B32" s="624" t="s">
        <v>24</v>
      </c>
      <c r="C32" s="619">
        <v>1144</v>
      </c>
      <c r="E32" s="621"/>
    </row>
    <row r="33" spans="1:5" ht="15.75">
      <c r="A33" s="619">
        <v>1145</v>
      </c>
      <c r="B33" s="623" t="s">
        <v>25</v>
      </c>
      <c r="C33" s="619">
        <v>1145</v>
      </c>
      <c r="E33" s="621"/>
    </row>
    <row r="34" spans="1:5" ht="15.75">
      <c r="A34" s="619">
        <v>1146</v>
      </c>
      <c r="B34" s="624" t="s">
        <v>26</v>
      </c>
      <c r="C34" s="619">
        <v>1146</v>
      </c>
      <c r="E34" s="621"/>
    </row>
    <row r="35" spans="1:5" ht="15.75">
      <c r="A35" s="619">
        <v>1147</v>
      </c>
      <c r="B35" s="624" t="s">
        <v>27</v>
      </c>
      <c r="C35" s="619">
        <v>1147</v>
      </c>
      <c r="E35" s="621"/>
    </row>
    <row r="36" spans="1:5" ht="15.75">
      <c r="A36" s="619">
        <v>1148</v>
      </c>
      <c r="B36" s="624" t="s">
        <v>28</v>
      </c>
      <c r="C36" s="619">
        <v>1148</v>
      </c>
      <c r="E36" s="621"/>
    </row>
    <row r="37" spans="1:5" ht="15.75">
      <c r="A37" s="619">
        <v>1149</v>
      </c>
      <c r="B37" s="624" t="s">
        <v>29</v>
      </c>
      <c r="C37" s="619">
        <v>1149</v>
      </c>
      <c r="E37" s="621"/>
    </row>
    <row r="38" spans="1:5" ht="15.75">
      <c r="A38" s="619">
        <v>1151</v>
      </c>
      <c r="B38" s="624" t="s">
        <v>30</v>
      </c>
      <c r="C38" s="619">
        <v>1151</v>
      </c>
      <c r="E38" s="621"/>
    </row>
    <row r="39" spans="1:5" ht="15.75">
      <c r="A39" s="619">
        <v>1158</v>
      </c>
      <c r="B39" s="623" t="s">
        <v>31</v>
      </c>
      <c r="C39" s="619">
        <v>1158</v>
      </c>
      <c r="E39" s="621"/>
    </row>
    <row r="40" spans="1:5" ht="15.75">
      <c r="A40" s="619">
        <v>1161</v>
      </c>
      <c r="B40" s="623" t="s">
        <v>32</v>
      </c>
      <c r="C40" s="619">
        <v>1161</v>
      </c>
      <c r="E40" s="621"/>
    </row>
    <row r="41" spans="1:5" ht="15.75">
      <c r="A41" s="619">
        <v>1162</v>
      </c>
      <c r="B41" s="623" t="s">
        <v>33</v>
      </c>
      <c r="C41" s="619">
        <v>1162</v>
      </c>
      <c r="E41" s="621"/>
    </row>
    <row r="42" spans="1:5" ht="15.75">
      <c r="A42" s="619">
        <v>1163</v>
      </c>
      <c r="B42" s="623" t="s">
        <v>34</v>
      </c>
      <c r="C42" s="619">
        <v>1163</v>
      </c>
      <c r="E42" s="621"/>
    </row>
    <row r="43" spans="1:5" ht="15.75">
      <c r="A43" s="619">
        <v>1168</v>
      </c>
      <c r="B43" s="623" t="s">
        <v>35</v>
      </c>
      <c r="C43" s="619">
        <v>1168</v>
      </c>
      <c r="E43" s="621"/>
    </row>
    <row r="44" spans="1:5" ht="15.75">
      <c r="A44" s="619">
        <v>1179</v>
      </c>
      <c r="B44" s="624" t="s">
        <v>36</v>
      </c>
      <c r="C44" s="619">
        <v>1179</v>
      </c>
      <c r="E44" s="621"/>
    </row>
    <row r="45" spans="1:5" ht="15.75">
      <c r="A45" s="619">
        <v>2201</v>
      </c>
      <c r="B45" s="624" t="s">
        <v>37</v>
      </c>
      <c r="C45" s="619">
        <v>2201</v>
      </c>
      <c r="E45" s="621"/>
    </row>
    <row r="46" spans="1:5" ht="15.75">
      <c r="A46" s="619">
        <v>2205</v>
      </c>
      <c r="B46" s="623" t="s">
        <v>38</v>
      </c>
      <c r="C46" s="619">
        <v>2205</v>
      </c>
      <c r="E46" s="621"/>
    </row>
    <row r="47" spans="1:5" ht="15.75">
      <c r="A47" s="619">
        <v>2206</v>
      </c>
      <c r="B47" s="626" t="s">
        <v>39</v>
      </c>
      <c r="C47" s="619">
        <v>2206</v>
      </c>
      <c r="E47" s="621"/>
    </row>
    <row r="48" spans="1:5" ht="15.75">
      <c r="A48" s="619">
        <v>2215</v>
      </c>
      <c r="B48" s="623" t="s">
        <v>40</v>
      </c>
      <c r="C48" s="619">
        <v>2215</v>
      </c>
      <c r="E48" s="621"/>
    </row>
    <row r="49" spans="1:5" ht="15.75">
      <c r="A49" s="619">
        <v>2218</v>
      </c>
      <c r="B49" s="623" t="s">
        <v>41</v>
      </c>
      <c r="C49" s="619">
        <v>2218</v>
      </c>
      <c r="E49" s="621"/>
    </row>
    <row r="50" spans="1:5" ht="15.75">
      <c r="A50" s="619">
        <v>2219</v>
      </c>
      <c r="B50" s="623" t="s">
        <v>42</v>
      </c>
      <c r="C50" s="619">
        <v>2219</v>
      </c>
      <c r="E50" s="621"/>
    </row>
    <row r="51" spans="1:5" ht="15.75">
      <c r="A51" s="619">
        <v>2221</v>
      </c>
      <c r="B51" s="624" t="s">
        <v>43</v>
      </c>
      <c r="C51" s="619">
        <v>2221</v>
      </c>
      <c r="E51" s="621"/>
    </row>
    <row r="52" spans="1:5" ht="15.75">
      <c r="A52" s="619">
        <v>2222</v>
      </c>
      <c r="B52" s="627" t="s">
        <v>44</v>
      </c>
      <c r="C52" s="619">
        <v>2222</v>
      </c>
      <c r="E52" s="621"/>
    </row>
    <row r="53" spans="1:5" ht="15.75">
      <c r="A53" s="619">
        <v>2223</v>
      </c>
      <c r="B53" s="627" t="s">
        <v>1433</v>
      </c>
      <c r="C53" s="619">
        <v>2223</v>
      </c>
      <c r="E53" s="621"/>
    </row>
    <row r="54" spans="1:5" ht="15.75">
      <c r="A54" s="619">
        <v>2224</v>
      </c>
      <c r="B54" s="626" t="s">
        <v>45</v>
      </c>
      <c r="C54" s="619">
        <v>2224</v>
      </c>
      <c r="E54" s="621"/>
    </row>
    <row r="55" spans="1:5" ht="15.75">
      <c r="A55" s="619">
        <v>2225</v>
      </c>
      <c r="B55" s="623" t="s">
        <v>46</v>
      </c>
      <c r="C55" s="619">
        <v>2225</v>
      </c>
      <c r="E55" s="621"/>
    </row>
    <row r="56" spans="1:5" ht="15.75">
      <c r="A56" s="619">
        <v>2228</v>
      </c>
      <c r="B56" s="623" t="s">
        <v>47</v>
      </c>
      <c r="C56" s="619">
        <v>2228</v>
      </c>
      <c r="E56" s="621"/>
    </row>
    <row r="57" spans="1:5" ht="15.75">
      <c r="A57" s="619">
        <v>2239</v>
      </c>
      <c r="B57" s="624" t="s">
        <v>48</v>
      </c>
      <c r="C57" s="619">
        <v>2239</v>
      </c>
      <c r="E57" s="621"/>
    </row>
    <row r="58" spans="1:5" ht="15.75">
      <c r="A58" s="619">
        <v>2241</v>
      </c>
      <c r="B58" s="627" t="s">
        <v>49</v>
      </c>
      <c r="C58" s="619">
        <v>2241</v>
      </c>
      <c r="E58" s="621"/>
    </row>
    <row r="59" spans="1:5" ht="15.75">
      <c r="A59" s="619">
        <v>2242</v>
      </c>
      <c r="B59" s="627" t="s">
        <v>50</v>
      </c>
      <c r="C59" s="619">
        <v>2242</v>
      </c>
      <c r="E59" s="621"/>
    </row>
    <row r="60" spans="1:5" ht="15.75">
      <c r="A60" s="619">
        <v>2243</v>
      </c>
      <c r="B60" s="627" t="s">
        <v>51</v>
      </c>
      <c r="C60" s="619">
        <v>2243</v>
      </c>
      <c r="E60" s="621"/>
    </row>
    <row r="61" spans="1:5" ht="15.75">
      <c r="A61" s="619">
        <v>2244</v>
      </c>
      <c r="B61" s="627" t="s">
        <v>52</v>
      </c>
      <c r="C61" s="619">
        <v>2244</v>
      </c>
      <c r="E61" s="621"/>
    </row>
    <row r="62" spans="1:5" ht="15.75">
      <c r="A62" s="619">
        <v>2245</v>
      </c>
      <c r="B62" s="628" t="s">
        <v>53</v>
      </c>
      <c r="C62" s="619">
        <v>2245</v>
      </c>
      <c r="E62" s="621"/>
    </row>
    <row r="63" spans="1:5" ht="15.75">
      <c r="A63" s="619">
        <v>2246</v>
      </c>
      <c r="B63" s="627" t="s">
        <v>54</v>
      </c>
      <c r="C63" s="619">
        <v>2246</v>
      </c>
      <c r="E63" s="621"/>
    </row>
    <row r="64" spans="1:5" ht="15.75">
      <c r="A64" s="619">
        <v>2247</v>
      </c>
      <c r="B64" s="627" t="s">
        <v>55</v>
      </c>
      <c r="C64" s="619">
        <v>2247</v>
      </c>
      <c r="E64" s="621"/>
    </row>
    <row r="65" spans="1:5" ht="15.75">
      <c r="A65" s="619">
        <v>2248</v>
      </c>
      <c r="B65" s="627" t="s">
        <v>56</v>
      </c>
      <c r="C65" s="619">
        <v>2248</v>
      </c>
      <c r="E65" s="621"/>
    </row>
    <row r="66" spans="1:5" ht="15.75">
      <c r="A66" s="619">
        <v>2249</v>
      </c>
      <c r="B66" s="627" t="s">
        <v>57</v>
      </c>
      <c r="C66" s="619">
        <v>2249</v>
      </c>
      <c r="E66" s="621"/>
    </row>
    <row r="67" spans="1:5" ht="15.75">
      <c r="A67" s="619">
        <v>2258</v>
      </c>
      <c r="B67" s="623" t="s">
        <v>58</v>
      </c>
      <c r="C67" s="619">
        <v>2258</v>
      </c>
      <c r="E67" s="621"/>
    </row>
    <row r="68" spans="1:5" ht="15.75">
      <c r="A68" s="619">
        <v>2259</v>
      </c>
      <c r="B68" s="626" t="s">
        <v>59</v>
      </c>
      <c r="C68" s="619">
        <v>2259</v>
      </c>
      <c r="E68" s="621"/>
    </row>
    <row r="69" spans="1:5" ht="15.75">
      <c r="A69" s="619">
        <v>2261</v>
      </c>
      <c r="B69" s="624" t="s">
        <v>60</v>
      </c>
      <c r="C69" s="619">
        <v>2261</v>
      </c>
      <c r="E69" s="621"/>
    </row>
    <row r="70" spans="1:5" ht="15.75">
      <c r="A70" s="619">
        <v>2268</v>
      </c>
      <c r="B70" s="623" t="s">
        <v>61</v>
      </c>
      <c r="C70" s="619">
        <v>2268</v>
      </c>
      <c r="E70" s="621"/>
    </row>
    <row r="71" spans="1:5" ht="15.75">
      <c r="A71" s="619">
        <v>2279</v>
      </c>
      <c r="B71" s="624" t="s">
        <v>62</v>
      </c>
      <c r="C71" s="619">
        <v>2279</v>
      </c>
      <c r="E71" s="621"/>
    </row>
    <row r="72" spans="1:5" ht="15.75">
      <c r="A72" s="619">
        <v>2281</v>
      </c>
      <c r="B72" s="626" t="s">
        <v>63</v>
      </c>
      <c r="C72" s="619">
        <v>2281</v>
      </c>
      <c r="E72" s="621"/>
    </row>
    <row r="73" spans="1:5" ht="15.75">
      <c r="A73" s="619">
        <v>2282</v>
      </c>
      <c r="B73" s="626" t="s">
        <v>64</v>
      </c>
      <c r="C73" s="619">
        <v>2282</v>
      </c>
      <c r="E73" s="621"/>
    </row>
    <row r="74" spans="1:5" ht="15.75">
      <c r="A74" s="619">
        <v>2283</v>
      </c>
      <c r="B74" s="626" t="s">
        <v>65</v>
      </c>
      <c r="C74" s="619">
        <v>2283</v>
      </c>
      <c r="E74" s="621"/>
    </row>
    <row r="75" spans="1:5" ht="15.75">
      <c r="A75" s="619">
        <v>2284</v>
      </c>
      <c r="B75" s="626" t="s">
        <v>66</v>
      </c>
      <c r="C75" s="619">
        <v>2284</v>
      </c>
      <c r="E75" s="621"/>
    </row>
    <row r="76" spans="1:5" ht="15.75">
      <c r="A76" s="619">
        <v>2285</v>
      </c>
      <c r="B76" s="626" t="s">
        <v>67</v>
      </c>
      <c r="C76" s="619">
        <v>2285</v>
      </c>
      <c r="E76" s="621"/>
    </row>
    <row r="77" spans="1:5" ht="15.75">
      <c r="A77" s="619">
        <v>2288</v>
      </c>
      <c r="B77" s="626" t="s">
        <v>68</v>
      </c>
      <c r="C77" s="619">
        <v>2288</v>
      </c>
      <c r="E77" s="621"/>
    </row>
    <row r="78" spans="1:5" ht="15.75">
      <c r="A78" s="619">
        <v>2289</v>
      </c>
      <c r="B78" s="626" t="s">
        <v>69</v>
      </c>
      <c r="C78" s="619">
        <v>2289</v>
      </c>
      <c r="E78" s="621"/>
    </row>
    <row r="79" spans="1:5" ht="15.75">
      <c r="A79" s="619">
        <v>3301</v>
      </c>
      <c r="B79" s="623" t="s">
        <v>70</v>
      </c>
      <c r="C79" s="619">
        <v>3301</v>
      </c>
      <c r="E79" s="621"/>
    </row>
    <row r="80" spans="1:5" ht="15.75">
      <c r="A80" s="619">
        <v>3311</v>
      </c>
      <c r="B80" s="623" t="s">
        <v>1415</v>
      </c>
      <c r="C80" s="619">
        <v>3311</v>
      </c>
      <c r="E80" s="621"/>
    </row>
    <row r="81" spans="1:5" ht="15.75">
      <c r="A81" s="619">
        <v>3312</v>
      </c>
      <c r="B81" s="624" t="s">
        <v>1416</v>
      </c>
      <c r="C81" s="619">
        <v>3312</v>
      </c>
      <c r="E81" s="621"/>
    </row>
    <row r="82" spans="1:5" ht="15.75">
      <c r="A82" s="619">
        <v>3318</v>
      </c>
      <c r="B82" s="626" t="s">
        <v>71</v>
      </c>
      <c r="C82" s="619">
        <v>3318</v>
      </c>
      <c r="E82" s="621"/>
    </row>
    <row r="83" spans="1:5" ht="15.75">
      <c r="A83" s="619">
        <v>3321</v>
      </c>
      <c r="B83" s="623" t="s">
        <v>1417</v>
      </c>
      <c r="C83" s="619">
        <v>3321</v>
      </c>
      <c r="E83" s="621"/>
    </row>
    <row r="84" spans="1:5" ht="15.75">
      <c r="A84" s="619">
        <v>3322</v>
      </c>
      <c r="B84" s="624" t="s">
        <v>1418</v>
      </c>
      <c r="C84" s="619">
        <v>3322</v>
      </c>
      <c r="E84" s="621"/>
    </row>
    <row r="85" spans="1:5" ht="15.75">
      <c r="A85" s="619">
        <v>3323</v>
      </c>
      <c r="B85" s="626" t="s">
        <v>1419</v>
      </c>
      <c r="C85" s="619">
        <v>3323</v>
      </c>
      <c r="E85" s="621"/>
    </row>
    <row r="86" spans="1:5" ht="15.75">
      <c r="A86" s="619">
        <v>3324</v>
      </c>
      <c r="B86" s="626" t="s">
        <v>72</v>
      </c>
      <c r="C86" s="619">
        <v>3324</v>
      </c>
      <c r="E86" s="621"/>
    </row>
    <row r="87" spans="1:5" ht="15.75">
      <c r="A87" s="619">
        <v>3325</v>
      </c>
      <c r="B87" s="624" t="s">
        <v>1420</v>
      </c>
      <c r="C87" s="619">
        <v>3325</v>
      </c>
      <c r="E87" s="621"/>
    </row>
    <row r="88" spans="1:5" ht="15.75">
      <c r="A88" s="619">
        <v>3326</v>
      </c>
      <c r="B88" s="623" t="s">
        <v>1421</v>
      </c>
      <c r="C88" s="619">
        <v>3326</v>
      </c>
      <c r="E88" s="621"/>
    </row>
    <row r="89" spans="1:5" ht="15.75">
      <c r="A89" s="619">
        <v>3327</v>
      </c>
      <c r="B89" s="623" t="s">
        <v>1422</v>
      </c>
      <c r="C89" s="619">
        <v>3327</v>
      </c>
      <c r="E89" s="621"/>
    </row>
    <row r="90" spans="1:5" ht="15.75">
      <c r="A90" s="619">
        <v>3332</v>
      </c>
      <c r="B90" s="623" t="s">
        <v>73</v>
      </c>
      <c r="C90" s="619">
        <v>3332</v>
      </c>
      <c r="E90" s="621"/>
    </row>
    <row r="91" spans="1:5" ht="15.75">
      <c r="A91" s="619">
        <v>3333</v>
      </c>
      <c r="B91" s="624" t="s">
        <v>74</v>
      </c>
      <c r="C91" s="619">
        <v>3333</v>
      </c>
      <c r="E91" s="621"/>
    </row>
    <row r="92" spans="1:5" ht="15.75">
      <c r="A92" s="619">
        <v>3334</v>
      </c>
      <c r="B92" s="624" t="s">
        <v>526</v>
      </c>
      <c r="C92" s="619">
        <v>3334</v>
      </c>
      <c r="E92" s="621"/>
    </row>
    <row r="93" spans="1:5" ht="15.75">
      <c r="A93" s="619">
        <v>3336</v>
      </c>
      <c r="B93" s="624" t="s">
        <v>527</v>
      </c>
      <c r="C93" s="619">
        <v>3336</v>
      </c>
      <c r="E93" s="621"/>
    </row>
    <row r="94" spans="1:5" ht="15.75">
      <c r="A94" s="619">
        <v>3337</v>
      </c>
      <c r="B94" s="623" t="s">
        <v>1423</v>
      </c>
      <c r="C94" s="619">
        <v>3337</v>
      </c>
      <c r="E94" s="621"/>
    </row>
    <row r="95" spans="1:5" ht="15.75">
      <c r="A95" s="619">
        <v>3338</v>
      </c>
      <c r="B95" s="623" t="s">
        <v>1424</v>
      </c>
      <c r="C95" s="619">
        <v>3338</v>
      </c>
      <c r="E95" s="621"/>
    </row>
    <row r="96" spans="1:5" ht="15.75">
      <c r="A96" s="619">
        <v>3341</v>
      </c>
      <c r="B96" s="624" t="s">
        <v>528</v>
      </c>
      <c r="C96" s="619">
        <v>3341</v>
      </c>
      <c r="E96" s="621"/>
    </row>
    <row r="97" spans="1:5" ht="15.75">
      <c r="A97" s="619">
        <v>3349</v>
      </c>
      <c r="B97" s="624" t="s">
        <v>75</v>
      </c>
      <c r="C97" s="619">
        <v>3349</v>
      </c>
      <c r="E97" s="621"/>
    </row>
    <row r="98" spans="1:5" ht="15.75">
      <c r="A98" s="619">
        <v>3359</v>
      </c>
      <c r="B98" s="624" t="s">
        <v>76</v>
      </c>
      <c r="C98" s="619">
        <v>3359</v>
      </c>
      <c r="E98" s="621"/>
    </row>
    <row r="99" spans="1:5" ht="15.75">
      <c r="A99" s="619">
        <v>3369</v>
      </c>
      <c r="B99" s="624" t="s">
        <v>77</v>
      </c>
      <c r="C99" s="619">
        <v>3369</v>
      </c>
      <c r="E99" s="621"/>
    </row>
    <row r="100" spans="1:5" ht="15.75">
      <c r="A100" s="619">
        <v>3388</v>
      </c>
      <c r="B100" s="623" t="s">
        <v>78</v>
      </c>
      <c r="C100" s="619">
        <v>3388</v>
      </c>
      <c r="E100" s="621"/>
    </row>
    <row r="101" spans="1:5" ht="15.75">
      <c r="A101" s="619">
        <v>3389</v>
      </c>
      <c r="B101" s="624" t="s">
        <v>79</v>
      </c>
      <c r="C101" s="619">
        <v>3389</v>
      </c>
      <c r="E101" s="621"/>
    </row>
    <row r="102" spans="1:5" ht="15.75">
      <c r="A102" s="619">
        <v>4401</v>
      </c>
      <c r="B102" s="623" t="s">
        <v>80</v>
      </c>
      <c r="C102" s="619">
        <v>4401</v>
      </c>
      <c r="E102" s="621"/>
    </row>
    <row r="103" spans="1:5" ht="15.75">
      <c r="A103" s="619">
        <v>4412</v>
      </c>
      <c r="B103" s="626" t="s">
        <v>81</v>
      </c>
      <c r="C103" s="619">
        <v>4412</v>
      </c>
      <c r="E103" s="621"/>
    </row>
    <row r="104" spans="1:5" ht="15.75">
      <c r="A104" s="619">
        <v>4415</v>
      </c>
      <c r="B104" s="624" t="s">
        <v>82</v>
      </c>
      <c r="C104" s="619">
        <v>4415</v>
      </c>
      <c r="E104" s="621"/>
    </row>
    <row r="105" spans="1:5" ht="15.75">
      <c r="A105" s="619">
        <v>4418</v>
      </c>
      <c r="B105" s="624" t="s">
        <v>83</v>
      </c>
      <c r="C105" s="619">
        <v>4418</v>
      </c>
      <c r="E105" s="621"/>
    </row>
    <row r="106" spans="1:5" ht="15.75">
      <c r="A106" s="619">
        <v>4429</v>
      </c>
      <c r="B106" s="623" t="s">
        <v>84</v>
      </c>
      <c r="C106" s="619">
        <v>4429</v>
      </c>
      <c r="E106" s="621"/>
    </row>
    <row r="107" spans="1:5" ht="15.75">
      <c r="A107" s="619">
        <v>4431</v>
      </c>
      <c r="B107" s="624" t="s">
        <v>1425</v>
      </c>
      <c r="C107" s="619">
        <v>4431</v>
      </c>
      <c r="E107" s="621"/>
    </row>
    <row r="108" spans="1:5" ht="15.75">
      <c r="A108" s="619">
        <v>4433</v>
      </c>
      <c r="B108" s="624" t="s">
        <v>85</v>
      </c>
      <c r="C108" s="619">
        <v>4433</v>
      </c>
      <c r="E108" s="621"/>
    </row>
    <row r="109" spans="1:5" ht="15.75">
      <c r="A109" s="619">
        <v>4436</v>
      </c>
      <c r="B109" s="624" t="s">
        <v>86</v>
      </c>
      <c r="C109" s="619">
        <v>4436</v>
      </c>
      <c r="E109" s="621"/>
    </row>
    <row r="110" spans="1:5" ht="15.75">
      <c r="A110" s="619">
        <v>4437</v>
      </c>
      <c r="B110" s="625" t="s">
        <v>87</v>
      </c>
      <c r="C110" s="619">
        <v>4437</v>
      </c>
      <c r="E110" s="621"/>
    </row>
    <row r="111" spans="1:5" ht="15.75">
      <c r="A111" s="619">
        <v>4448</v>
      </c>
      <c r="B111" s="625" t="s">
        <v>1454</v>
      </c>
      <c r="C111" s="619">
        <v>4448</v>
      </c>
      <c r="E111" s="621"/>
    </row>
    <row r="112" spans="1:5" ht="15.75">
      <c r="A112" s="619">
        <v>4450</v>
      </c>
      <c r="B112" s="624" t="s">
        <v>88</v>
      </c>
      <c r="C112" s="619">
        <v>4450</v>
      </c>
      <c r="E112" s="621"/>
    </row>
    <row r="113" spans="1:5" ht="15.75">
      <c r="A113" s="619">
        <v>4451</v>
      </c>
      <c r="B113" s="629" t="s">
        <v>89</v>
      </c>
      <c r="C113" s="619">
        <v>4451</v>
      </c>
      <c r="E113" s="621"/>
    </row>
    <row r="114" spans="1:5" ht="15.75">
      <c r="A114" s="619">
        <v>4452</v>
      </c>
      <c r="B114" s="629" t="s">
        <v>90</v>
      </c>
      <c r="C114" s="619">
        <v>4452</v>
      </c>
      <c r="E114" s="621"/>
    </row>
    <row r="115" spans="1:5" ht="15.75">
      <c r="A115" s="619">
        <v>4453</v>
      </c>
      <c r="B115" s="629" t="s">
        <v>91</v>
      </c>
      <c r="C115" s="619">
        <v>4453</v>
      </c>
      <c r="E115" s="621"/>
    </row>
    <row r="116" spans="1:5" ht="15.75">
      <c r="A116" s="619">
        <v>4454</v>
      </c>
      <c r="B116" s="630" t="s">
        <v>92</v>
      </c>
      <c r="C116" s="619">
        <v>4454</v>
      </c>
      <c r="E116" s="621"/>
    </row>
    <row r="117" spans="1:5" ht="15.75">
      <c r="A117" s="619">
        <v>4455</v>
      </c>
      <c r="B117" s="630" t="s">
        <v>1426</v>
      </c>
      <c r="C117" s="619">
        <v>4455</v>
      </c>
      <c r="E117" s="621"/>
    </row>
    <row r="118" spans="1:5" ht="15.75">
      <c r="A118" s="619">
        <v>4456</v>
      </c>
      <c r="B118" s="629" t="s">
        <v>93</v>
      </c>
      <c r="C118" s="619">
        <v>4456</v>
      </c>
      <c r="E118" s="621"/>
    </row>
    <row r="119" spans="1:5" ht="15.75">
      <c r="A119" s="619">
        <v>4457</v>
      </c>
      <c r="B119" s="631" t="s">
        <v>1427</v>
      </c>
      <c r="C119" s="619">
        <v>4457</v>
      </c>
      <c r="E119" s="621"/>
    </row>
    <row r="120" spans="1:5" ht="15.75">
      <c r="A120" s="619">
        <v>4458</v>
      </c>
      <c r="B120" s="631" t="s">
        <v>1455</v>
      </c>
      <c r="C120" s="619">
        <v>4458</v>
      </c>
      <c r="E120" s="621"/>
    </row>
    <row r="121" spans="1:5" ht="15.75">
      <c r="A121" s="619">
        <v>4459</v>
      </c>
      <c r="B121" s="631" t="s">
        <v>1014</v>
      </c>
      <c r="C121" s="619">
        <v>4459</v>
      </c>
      <c r="E121" s="621"/>
    </row>
    <row r="122" spans="1:5" ht="15.75">
      <c r="A122" s="619">
        <v>4465</v>
      </c>
      <c r="B122" s="620" t="s">
        <v>94</v>
      </c>
      <c r="C122" s="619">
        <v>4465</v>
      </c>
      <c r="E122" s="621"/>
    </row>
    <row r="123" spans="1:5" ht="15.75">
      <c r="A123" s="619">
        <v>4467</v>
      </c>
      <c r="B123" s="622" t="s">
        <v>95</v>
      </c>
      <c r="C123" s="619">
        <v>4467</v>
      </c>
      <c r="E123" s="621"/>
    </row>
    <row r="124" spans="1:5" ht="15.75">
      <c r="A124" s="619">
        <v>4468</v>
      </c>
      <c r="B124" s="623" t="s">
        <v>96</v>
      </c>
      <c r="C124" s="619">
        <v>4468</v>
      </c>
      <c r="E124" s="621"/>
    </row>
    <row r="125" spans="1:5" ht="15.75">
      <c r="A125" s="619">
        <v>4469</v>
      </c>
      <c r="B125" s="624" t="s">
        <v>97</v>
      </c>
      <c r="C125" s="619">
        <v>4469</v>
      </c>
      <c r="E125" s="621"/>
    </row>
    <row r="126" spans="1:5" ht="15.75">
      <c r="A126" s="619">
        <v>5501</v>
      </c>
      <c r="B126" s="623" t="s">
        <v>98</v>
      </c>
      <c r="C126" s="619">
        <v>5501</v>
      </c>
      <c r="E126" s="621"/>
    </row>
    <row r="127" spans="1:5" ht="15.75">
      <c r="A127" s="619">
        <v>5511</v>
      </c>
      <c r="B127" s="628" t="s">
        <v>99</v>
      </c>
      <c r="C127" s="619">
        <v>5511</v>
      </c>
      <c r="E127" s="621"/>
    </row>
    <row r="128" spans="1:5" ht="15.75">
      <c r="A128" s="619">
        <v>5512</v>
      </c>
      <c r="B128" s="623" t="s">
        <v>100</v>
      </c>
      <c r="C128" s="619">
        <v>5512</v>
      </c>
      <c r="E128" s="621"/>
    </row>
    <row r="129" spans="1:5" ht="15.75">
      <c r="A129" s="619">
        <v>5513</v>
      </c>
      <c r="B129" s="631" t="s">
        <v>1456</v>
      </c>
      <c r="C129" s="619">
        <v>5513</v>
      </c>
      <c r="E129" s="621"/>
    </row>
    <row r="130" spans="1:5" ht="15.75">
      <c r="A130" s="619">
        <v>5514</v>
      </c>
      <c r="B130" s="631" t="s">
        <v>533</v>
      </c>
      <c r="C130" s="619">
        <v>5514</v>
      </c>
      <c r="E130" s="621"/>
    </row>
    <row r="131" spans="1:5" ht="15.75">
      <c r="A131" s="619">
        <v>5515</v>
      </c>
      <c r="B131" s="631" t="s">
        <v>534</v>
      </c>
      <c r="C131" s="619">
        <v>5515</v>
      </c>
      <c r="E131" s="621"/>
    </row>
    <row r="132" spans="1:5" ht="15.75">
      <c r="A132" s="619">
        <v>5516</v>
      </c>
      <c r="B132" s="631" t="s">
        <v>1457</v>
      </c>
      <c r="C132" s="619">
        <v>5516</v>
      </c>
      <c r="E132" s="621"/>
    </row>
    <row r="133" spans="1:5" ht="15.75">
      <c r="A133" s="619">
        <v>5517</v>
      </c>
      <c r="B133" s="631" t="s">
        <v>535</v>
      </c>
      <c r="C133" s="619">
        <v>5517</v>
      </c>
      <c r="E133" s="621"/>
    </row>
    <row r="134" spans="1:5" ht="15.75">
      <c r="A134" s="619">
        <v>5518</v>
      </c>
      <c r="B134" s="623" t="s">
        <v>536</v>
      </c>
      <c r="C134" s="619">
        <v>5518</v>
      </c>
      <c r="E134" s="621"/>
    </row>
    <row r="135" spans="1:5" ht="15.75">
      <c r="A135" s="619">
        <v>5519</v>
      </c>
      <c r="B135" s="623" t="s">
        <v>537</v>
      </c>
      <c r="C135" s="619">
        <v>5519</v>
      </c>
      <c r="E135" s="621"/>
    </row>
    <row r="136" spans="1:5" ht="15.75">
      <c r="A136" s="619">
        <v>5521</v>
      </c>
      <c r="B136" s="623" t="s">
        <v>538</v>
      </c>
      <c r="C136" s="619">
        <v>5521</v>
      </c>
      <c r="E136" s="621"/>
    </row>
    <row r="137" spans="1:5" ht="15.75">
      <c r="A137" s="619">
        <v>5522</v>
      </c>
      <c r="B137" s="632" t="s">
        <v>539</v>
      </c>
      <c r="C137" s="619">
        <v>5522</v>
      </c>
      <c r="E137" s="621"/>
    </row>
    <row r="138" spans="1:5" ht="15.75">
      <c r="A138" s="619">
        <v>5524</v>
      </c>
      <c r="B138" s="620" t="s">
        <v>540</v>
      </c>
      <c r="C138" s="619">
        <v>5524</v>
      </c>
      <c r="E138" s="621"/>
    </row>
    <row r="139" spans="1:5" ht="15.75">
      <c r="A139" s="619">
        <v>5525</v>
      </c>
      <c r="B139" s="628" t="s">
        <v>541</v>
      </c>
      <c r="C139" s="619">
        <v>5525</v>
      </c>
      <c r="E139" s="621"/>
    </row>
    <row r="140" spans="1:5" ht="15.75">
      <c r="A140" s="619">
        <v>5526</v>
      </c>
      <c r="B140" s="625" t="s">
        <v>542</v>
      </c>
      <c r="C140" s="619">
        <v>5526</v>
      </c>
      <c r="E140" s="621"/>
    </row>
    <row r="141" spans="1:5" ht="15.75">
      <c r="A141" s="619">
        <v>5527</v>
      </c>
      <c r="B141" s="625" t="s">
        <v>543</v>
      </c>
      <c r="C141" s="619">
        <v>5527</v>
      </c>
      <c r="E141" s="621"/>
    </row>
    <row r="142" spans="1:5" ht="15.75">
      <c r="A142" s="619">
        <v>5528</v>
      </c>
      <c r="B142" s="625" t="s">
        <v>544</v>
      </c>
      <c r="C142" s="619">
        <v>5528</v>
      </c>
      <c r="E142" s="621"/>
    </row>
    <row r="143" spans="1:5" ht="15.75">
      <c r="A143" s="619">
        <v>5529</v>
      </c>
      <c r="B143" s="625" t="s">
        <v>545</v>
      </c>
      <c r="C143" s="619">
        <v>5529</v>
      </c>
      <c r="E143" s="621"/>
    </row>
    <row r="144" spans="1:5" ht="15.75">
      <c r="A144" s="619">
        <v>5530</v>
      </c>
      <c r="B144" s="625" t="s">
        <v>546</v>
      </c>
      <c r="C144" s="619">
        <v>5530</v>
      </c>
      <c r="E144" s="621"/>
    </row>
    <row r="145" spans="1:5" ht="15.75">
      <c r="A145" s="619">
        <v>5531</v>
      </c>
      <c r="B145" s="628" t="s">
        <v>547</v>
      </c>
      <c r="C145" s="619">
        <v>5531</v>
      </c>
      <c r="E145" s="621"/>
    </row>
    <row r="146" spans="1:5" ht="15.75">
      <c r="A146" s="619">
        <v>5532</v>
      </c>
      <c r="B146" s="632" t="s">
        <v>548</v>
      </c>
      <c r="C146" s="619">
        <v>5532</v>
      </c>
      <c r="E146" s="621"/>
    </row>
    <row r="147" spans="1:5" ht="15.75">
      <c r="A147" s="619">
        <v>5533</v>
      </c>
      <c r="B147" s="632" t="s">
        <v>549</v>
      </c>
      <c r="C147" s="619">
        <v>5533</v>
      </c>
      <c r="E147" s="621"/>
    </row>
    <row r="148" spans="1:5" ht="15.75">
      <c r="A148" s="633">
        <v>5534</v>
      </c>
      <c r="B148" s="632" t="s">
        <v>550</v>
      </c>
      <c r="C148" s="633">
        <v>5534</v>
      </c>
      <c r="E148" s="621"/>
    </row>
    <row r="149" spans="1:5" ht="15.75">
      <c r="A149" s="633">
        <v>5535</v>
      </c>
      <c r="B149" s="632" t="s">
        <v>551</v>
      </c>
      <c r="C149" s="633">
        <v>5535</v>
      </c>
      <c r="E149" s="621"/>
    </row>
    <row r="150" spans="1:5" ht="15.75">
      <c r="A150" s="619">
        <v>5538</v>
      </c>
      <c r="B150" s="628" t="s">
        <v>552</v>
      </c>
      <c r="C150" s="619">
        <v>5538</v>
      </c>
      <c r="E150" s="621"/>
    </row>
    <row r="151" spans="1:5" ht="15.75">
      <c r="A151" s="619">
        <v>5540</v>
      </c>
      <c r="B151" s="632" t="s">
        <v>553</v>
      </c>
      <c r="C151" s="619">
        <v>5540</v>
      </c>
      <c r="E151" s="621"/>
    </row>
    <row r="152" spans="1:5" ht="15.75">
      <c r="A152" s="619">
        <v>5541</v>
      </c>
      <c r="B152" s="632" t="s">
        <v>1488</v>
      </c>
      <c r="C152" s="619">
        <v>5541</v>
      </c>
      <c r="E152" s="621"/>
    </row>
    <row r="153" spans="1:5" ht="15.75">
      <c r="A153" s="619">
        <v>5545</v>
      </c>
      <c r="B153" s="632" t="s">
        <v>1489</v>
      </c>
      <c r="C153" s="619">
        <v>5545</v>
      </c>
      <c r="E153" s="621"/>
    </row>
    <row r="154" spans="1:5" ht="15.75">
      <c r="A154" s="619">
        <v>5546</v>
      </c>
      <c r="B154" s="632" t="s">
        <v>554</v>
      </c>
      <c r="C154" s="619">
        <v>5546</v>
      </c>
      <c r="E154" s="621"/>
    </row>
    <row r="155" spans="1:5" ht="15.75">
      <c r="A155" s="619">
        <v>5547</v>
      </c>
      <c r="B155" s="632" t="s">
        <v>555</v>
      </c>
      <c r="C155" s="619">
        <v>5547</v>
      </c>
      <c r="E155" s="621"/>
    </row>
    <row r="156" spans="1:5" ht="15.75">
      <c r="A156" s="619">
        <v>5548</v>
      </c>
      <c r="B156" s="632" t="s">
        <v>556</v>
      </c>
      <c r="C156" s="619">
        <v>5548</v>
      </c>
      <c r="E156" s="621"/>
    </row>
    <row r="157" spans="1:5" ht="15.75">
      <c r="A157" s="619">
        <v>5550</v>
      </c>
      <c r="B157" s="632" t="s">
        <v>557</v>
      </c>
      <c r="C157" s="619">
        <v>5550</v>
      </c>
      <c r="E157" s="621"/>
    </row>
    <row r="158" spans="1:5" ht="15.75">
      <c r="A158" s="619">
        <v>5551</v>
      </c>
      <c r="B158" s="632" t="s">
        <v>558</v>
      </c>
      <c r="C158" s="619">
        <v>5551</v>
      </c>
      <c r="E158" s="621"/>
    </row>
    <row r="159" spans="1:5" ht="15.75">
      <c r="A159" s="619">
        <v>5553</v>
      </c>
      <c r="B159" s="632" t="s">
        <v>559</v>
      </c>
      <c r="C159" s="619">
        <v>5553</v>
      </c>
      <c r="E159" s="621"/>
    </row>
    <row r="160" spans="1:5" ht="15.75">
      <c r="A160" s="619">
        <v>5554</v>
      </c>
      <c r="B160" s="628" t="s">
        <v>560</v>
      </c>
      <c r="C160" s="619">
        <v>5554</v>
      </c>
      <c r="E160" s="621"/>
    </row>
    <row r="161" spans="1:5" ht="15.75">
      <c r="A161" s="619">
        <v>5556</v>
      </c>
      <c r="B161" s="624" t="s">
        <v>561</v>
      </c>
      <c r="C161" s="619">
        <v>5556</v>
      </c>
      <c r="E161" s="621"/>
    </row>
    <row r="162" spans="1:5" ht="15.75">
      <c r="A162" s="619">
        <v>5561</v>
      </c>
      <c r="B162" s="634" t="s">
        <v>1490</v>
      </c>
      <c r="C162" s="619">
        <v>5561</v>
      </c>
      <c r="E162" s="621"/>
    </row>
    <row r="163" spans="1:5" ht="15.75">
      <c r="A163" s="619">
        <v>5562</v>
      </c>
      <c r="B163" s="634" t="s">
        <v>1474</v>
      </c>
      <c r="C163" s="619">
        <v>5562</v>
      </c>
      <c r="E163" s="621"/>
    </row>
    <row r="164" spans="1:5" ht="15.75">
      <c r="A164" s="619">
        <v>5588</v>
      </c>
      <c r="B164" s="623" t="s">
        <v>562</v>
      </c>
      <c r="C164" s="619">
        <v>5588</v>
      </c>
      <c r="E164" s="621"/>
    </row>
    <row r="165" spans="1:5" ht="15.75">
      <c r="A165" s="619">
        <v>5589</v>
      </c>
      <c r="B165" s="623" t="s">
        <v>563</v>
      </c>
      <c r="C165" s="619">
        <v>5589</v>
      </c>
      <c r="E165" s="621"/>
    </row>
    <row r="166" spans="1:5" ht="15.75">
      <c r="A166" s="619">
        <v>6601</v>
      </c>
      <c r="B166" s="623" t="s">
        <v>564</v>
      </c>
      <c r="C166" s="619">
        <v>6601</v>
      </c>
      <c r="E166" s="621"/>
    </row>
    <row r="167" spans="1:5" ht="15.75">
      <c r="A167" s="619">
        <v>6602</v>
      </c>
      <c r="B167" s="624" t="s">
        <v>565</v>
      </c>
      <c r="C167" s="619">
        <v>6602</v>
      </c>
      <c r="E167" s="621"/>
    </row>
    <row r="168" spans="1:5" ht="15.75">
      <c r="A168" s="619">
        <v>6603</v>
      </c>
      <c r="B168" s="624" t="s">
        <v>566</v>
      </c>
      <c r="C168" s="619">
        <v>6603</v>
      </c>
      <c r="E168" s="621"/>
    </row>
    <row r="169" spans="1:5" ht="15.75">
      <c r="A169" s="619">
        <v>6604</v>
      </c>
      <c r="B169" s="624" t="s">
        <v>567</v>
      </c>
      <c r="C169" s="619">
        <v>6604</v>
      </c>
      <c r="E169" s="621"/>
    </row>
    <row r="170" spans="1:5" ht="15.75">
      <c r="A170" s="619">
        <v>6605</v>
      </c>
      <c r="B170" s="624" t="s">
        <v>1482</v>
      </c>
      <c r="C170" s="619">
        <v>6605</v>
      </c>
      <c r="E170" s="621"/>
    </row>
    <row r="171" spans="1:5" ht="15.75">
      <c r="A171" s="633">
        <v>6606</v>
      </c>
      <c r="B171" s="626" t="s">
        <v>568</v>
      </c>
      <c r="C171" s="633">
        <v>6606</v>
      </c>
      <c r="E171" s="621"/>
    </row>
    <row r="172" spans="1:5" ht="15.75">
      <c r="A172" s="619">
        <v>6618</v>
      </c>
      <c r="B172" s="623" t="s">
        <v>569</v>
      </c>
      <c r="C172" s="619">
        <v>6618</v>
      </c>
      <c r="E172" s="621"/>
    </row>
    <row r="173" spans="1:5" ht="15.75">
      <c r="A173" s="619">
        <v>6619</v>
      </c>
      <c r="B173" s="624" t="s">
        <v>570</v>
      </c>
      <c r="C173" s="619">
        <v>6619</v>
      </c>
      <c r="E173" s="621"/>
    </row>
    <row r="174" spans="1:5" ht="15.75">
      <c r="A174" s="619">
        <v>6621</v>
      </c>
      <c r="B174" s="623" t="s">
        <v>571</v>
      </c>
      <c r="C174" s="619">
        <v>6621</v>
      </c>
      <c r="E174" s="621"/>
    </row>
    <row r="175" spans="1:5" ht="15.75">
      <c r="A175" s="619">
        <v>6622</v>
      </c>
      <c r="B175" s="624" t="s">
        <v>572</v>
      </c>
      <c r="C175" s="619">
        <v>6622</v>
      </c>
      <c r="E175" s="621"/>
    </row>
    <row r="176" spans="1:5" ht="15.75">
      <c r="A176" s="619">
        <v>6623</v>
      </c>
      <c r="B176" s="624" t="s">
        <v>573</v>
      </c>
      <c r="C176" s="619">
        <v>6623</v>
      </c>
      <c r="E176" s="621"/>
    </row>
    <row r="177" spans="1:5" ht="15.75">
      <c r="A177" s="619">
        <v>6624</v>
      </c>
      <c r="B177" s="624" t="s">
        <v>574</v>
      </c>
      <c r="C177" s="619">
        <v>6624</v>
      </c>
      <c r="E177" s="621"/>
    </row>
    <row r="178" spans="1:5" ht="15.75">
      <c r="A178" s="619">
        <v>6625</v>
      </c>
      <c r="B178" s="625" t="s">
        <v>575</v>
      </c>
      <c r="C178" s="619">
        <v>6625</v>
      </c>
      <c r="E178" s="621"/>
    </row>
    <row r="179" spans="1:5" ht="15.75">
      <c r="A179" s="619">
        <v>6626</v>
      </c>
      <c r="B179" s="625" t="s">
        <v>105</v>
      </c>
      <c r="C179" s="619">
        <v>6626</v>
      </c>
      <c r="E179" s="621"/>
    </row>
    <row r="180" spans="1:5" ht="15.75">
      <c r="A180" s="619">
        <v>6627</v>
      </c>
      <c r="B180" s="625" t="s">
        <v>106</v>
      </c>
      <c r="C180" s="619">
        <v>6627</v>
      </c>
      <c r="E180" s="621"/>
    </row>
    <row r="181" spans="1:5" ht="15.75">
      <c r="A181" s="619">
        <v>6628</v>
      </c>
      <c r="B181" s="631" t="s">
        <v>107</v>
      </c>
      <c r="C181" s="619">
        <v>6628</v>
      </c>
      <c r="E181" s="621"/>
    </row>
    <row r="182" spans="1:5" ht="15.75">
      <c r="A182" s="619">
        <v>6629</v>
      </c>
      <c r="B182" s="634" t="s">
        <v>108</v>
      </c>
      <c r="C182" s="619">
        <v>6629</v>
      </c>
      <c r="E182" s="621"/>
    </row>
    <row r="183" spans="1:5" ht="15.75">
      <c r="A183" s="635">
        <v>7701</v>
      </c>
      <c r="B183" s="623" t="s">
        <v>109</v>
      </c>
      <c r="C183" s="635">
        <v>7701</v>
      </c>
      <c r="E183" s="621"/>
    </row>
    <row r="184" spans="1:5" ht="15.75">
      <c r="A184" s="619">
        <v>7708</v>
      </c>
      <c r="B184" s="623" t="s">
        <v>110</v>
      </c>
      <c r="C184" s="619">
        <v>7708</v>
      </c>
      <c r="E184" s="621"/>
    </row>
    <row r="185" spans="1:5" ht="15.75">
      <c r="A185" s="619">
        <v>7711</v>
      </c>
      <c r="B185" s="626" t="s">
        <v>111</v>
      </c>
      <c r="C185" s="619">
        <v>7711</v>
      </c>
      <c r="E185" s="621"/>
    </row>
    <row r="186" spans="1:5" ht="15.75">
      <c r="A186" s="619">
        <v>7712</v>
      </c>
      <c r="B186" s="623" t="s">
        <v>112</v>
      </c>
      <c r="C186" s="619">
        <v>7712</v>
      </c>
      <c r="E186" s="621"/>
    </row>
    <row r="187" spans="1:5" ht="15.75">
      <c r="A187" s="619">
        <v>7713</v>
      </c>
      <c r="B187" s="636" t="s">
        <v>113</v>
      </c>
      <c r="C187" s="619">
        <v>7713</v>
      </c>
      <c r="E187" s="621"/>
    </row>
    <row r="188" spans="1:5" ht="15.75">
      <c r="A188" s="619">
        <v>7714</v>
      </c>
      <c r="B188" s="622" t="s">
        <v>114</v>
      </c>
      <c r="C188" s="619">
        <v>7714</v>
      </c>
      <c r="E188" s="621"/>
    </row>
    <row r="189" spans="1:5" ht="15.75">
      <c r="A189" s="619">
        <v>7718</v>
      </c>
      <c r="B189" s="623" t="s">
        <v>115</v>
      </c>
      <c r="C189" s="619">
        <v>7718</v>
      </c>
      <c r="E189" s="621"/>
    </row>
    <row r="190" spans="1:5" ht="15.75">
      <c r="A190" s="619">
        <v>7719</v>
      </c>
      <c r="B190" s="624" t="s">
        <v>116</v>
      </c>
      <c r="C190" s="619">
        <v>7719</v>
      </c>
      <c r="E190" s="621"/>
    </row>
    <row r="191" spans="1:5" ht="15.75">
      <c r="A191" s="619">
        <v>7731</v>
      </c>
      <c r="B191" s="623" t="s">
        <v>117</v>
      </c>
      <c r="C191" s="619">
        <v>7731</v>
      </c>
      <c r="E191" s="621"/>
    </row>
    <row r="192" spans="1:5" ht="15.75">
      <c r="A192" s="619">
        <v>7732</v>
      </c>
      <c r="B192" s="624" t="s">
        <v>118</v>
      </c>
      <c r="C192" s="619">
        <v>7732</v>
      </c>
      <c r="E192" s="621"/>
    </row>
    <row r="193" spans="1:5" ht="15.75">
      <c r="A193" s="619">
        <v>7733</v>
      </c>
      <c r="B193" s="624" t="s">
        <v>119</v>
      </c>
      <c r="C193" s="619">
        <v>7733</v>
      </c>
      <c r="E193" s="621"/>
    </row>
    <row r="194" spans="1:5" ht="15.75">
      <c r="A194" s="619">
        <v>7735</v>
      </c>
      <c r="B194" s="624" t="s">
        <v>120</v>
      </c>
      <c r="C194" s="619">
        <v>7735</v>
      </c>
      <c r="E194" s="621"/>
    </row>
    <row r="195" spans="1:5" ht="15.75">
      <c r="A195" s="619">
        <v>7736</v>
      </c>
      <c r="B195" s="623" t="s">
        <v>121</v>
      </c>
      <c r="C195" s="619">
        <v>7736</v>
      </c>
      <c r="E195" s="621"/>
    </row>
    <row r="196" spans="1:5" ht="15.75">
      <c r="A196" s="619">
        <v>7737</v>
      </c>
      <c r="B196" s="624" t="s">
        <v>122</v>
      </c>
      <c r="C196" s="619">
        <v>7737</v>
      </c>
      <c r="E196" s="621"/>
    </row>
    <row r="197" spans="1:5" ht="15.75">
      <c r="A197" s="619">
        <v>7738</v>
      </c>
      <c r="B197" s="624" t="s">
        <v>123</v>
      </c>
      <c r="C197" s="619">
        <v>7738</v>
      </c>
      <c r="E197" s="621"/>
    </row>
    <row r="198" spans="1:5" ht="15.75">
      <c r="A198" s="619">
        <v>7739</v>
      </c>
      <c r="B198" s="628" t="s">
        <v>124</v>
      </c>
      <c r="C198" s="619">
        <v>7739</v>
      </c>
      <c r="E198" s="621"/>
    </row>
    <row r="199" spans="1:5" ht="15.75">
      <c r="A199" s="619">
        <v>7740</v>
      </c>
      <c r="B199" s="628" t="s">
        <v>125</v>
      </c>
      <c r="C199" s="619">
        <v>7740</v>
      </c>
      <c r="E199" s="621"/>
    </row>
    <row r="200" spans="1:5" ht="15.75">
      <c r="A200" s="619">
        <v>7741</v>
      </c>
      <c r="B200" s="624" t="s">
        <v>126</v>
      </c>
      <c r="C200" s="619">
        <v>7741</v>
      </c>
      <c r="E200" s="621"/>
    </row>
    <row r="201" spans="1:5" ht="15.75">
      <c r="A201" s="619">
        <v>7742</v>
      </c>
      <c r="B201" s="624" t="s">
        <v>127</v>
      </c>
      <c r="C201" s="619">
        <v>7742</v>
      </c>
      <c r="E201" s="621"/>
    </row>
    <row r="202" spans="1:5" ht="15.75">
      <c r="A202" s="619">
        <v>7743</v>
      </c>
      <c r="B202" s="624" t="s">
        <v>128</v>
      </c>
      <c r="C202" s="619">
        <v>7743</v>
      </c>
      <c r="E202" s="621"/>
    </row>
    <row r="203" spans="1:5" ht="15.75">
      <c r="A203" s="619">
        <v>7744</v>
      </c>
      <c r="B203" s="634" t="s">
        <v>129</v>
      </c>
      <c r="C203" s="619">
        <v>7744</v>
      </c>
      <c r="E203" s="621"/>
    </row>
    <row r="204" spans="1:5" ht="15.75">
      <c r="A204" s="619">
        <v>7745</v>
      </c>
      <c r="B204" s="624" t="s">
        <v>130</v>
      </c>
      <c r="C204" s="619">
        <v>7745</v>
      </c>
      <c r="E204" s="621"/>
    </row>
    <row r="205" spans="1:5" ht="15.75">
      <c r="A205" s="619">
        <v>7746</v>
      </c>
      <c r="B205" s="624" t="s">
        <v>131</v>
      </c>
      <c r="C205" s="619">
        <v>7746</v>
      </c>
      <c r="E205" s="621"/>
    </row>
    <row r="206" spans="1:5" ht="15.75">
      <c r="A206" s="619">
        <v>7747</v>
      </c>
      <c r="B206" s="623" t="s">
        <v>132</v>
      </c>
      <c r="C206" s="619">
        <v>7747</v>
      </c>
      <c r="E206" s="621"/>
    </row>
    <row r="207" spans="1:5" ht="15.75">
      <c r="A207" s="619">
        <v>7748</v>
      </c>
      <c r="B207" s="626" t="s">
        <v>133</v>
      </c>
      <c r="C207" s="619">
        <v>7748</v>
      </c>
      <c r="E207" s="621"/>
    </row>
    <row r="208" spans="1:5" ht="15.75">
      <c r="A208" s="619">
        <v>7751</v>
      </c>
      <c r="B208" s="624" t="s">
        <v>134</v>
      </c>
      <c r="C208" s="619">
        <v>7751</v>
      </c>
      <c r="E208" s="621"/>
    </row>
    <row r="209" spans="1:5" ht="15.75">
      <c r="A209" s="619">
        <v>7752</v>
      </c>
      <c r="B209" s="624" t="s">
        <v>135</v>
      </c>
      <c r="C209" s="619">
        <v>7752</v>
      </c>
      <c r="E209" s="621"/>
    </row>
    <row r="210" spans="1:5" ht="15.75">
      <c r="A210" s="619">
        <v>7755</v>
      </c>
      <c r="B210" s="625" t="s">
        <v>136</v>
      </c>
      <c r="C210" s="619">
        <v>7755</v>
      </c>
      <c r="E210" s="621"/>
    </row>
    <row r="211" spans="1:5" ht="15.75">
      <c r="A211" s="619">
        <v>7758</v>
      </c>
      <c r="B211" s="623" t="s">
        <v>137</v>
      </c>
      <c r="C211" s="619">
        <v>7758</v>
      </c>
      <c r="E211" s="621"/>
    </row>
    <row r="212" spans="1:5" ht="15.75">
      <c r="A212" s="619">
        <v>7759</v>
      </c>
      <c r="B212" s="624" t="s">
        <v>138</v>
      </c>
      <c r="C212" s="619">
        <v>7759</v>
      </c>
      <c r="E212" s="621"/>
    </row>
    <row r="213" spans="1:5" ht="15.75">
      <c r="A213" s="619">
        <v>7761</v>
      </c>
      <c r="B213" s="623" t="s">
        <v>139</v>
      </c>
      <c r="C213" s="619">
        <v>7761</v>
      </c>
      <c r="E213" s="621"/>
    </row>
    <row r="214" spans="1:5" ht="15.75">
      <c r="A214" s="619">
        <v>7762</v>
      </c>
      <c r="B214" s="623" t="s">
        <v>140</v>
      </c>
      <c r="C214" s="619">
        <v>7762</v>
      </c>
      <c r="E214" s="621"/>
    </row>
    <row r="215" spans="1:5" ht="15.75">
      <c r="A215" s="619">
        <v>7768</v>
      </c>
      <c r="B215" s="623" t="s">
        <v>141</v>
      </c>
      <c r="C215" s="619">
        <v>7768</v>
      </c>
      <c r="E215" s="621"/>
    </row>
    <row r="216" spans="1:5" ht="15.75">
      <c r="A216" s="619">
        <v>8801</v>
      </c>
      <c r="B216" s="626" t="s">
        <v>142</v>
      </c>
      <c r="C216" s="619">
        <v>8801</v>
      </c>
      <c r="E216" s="621"/>
    </row>
    <row r="217" spans="1:5" ht="15.75">
      <c r="A217" s="619">
        <v>8802</v>
      </c>
      <c r="B217" s="623" t="s">
        <v>143</v>
      </c>
      <c r="C217" s="619">
        <v>8802</v>
      </c>
      <c r="E217" s="621"/>
    </row>
    <row r="218" spans="1:5" ht="15.75">
      <c r="A218" s="619">
        <v>8803</v>
      </c>
      <c r="B218" s="623" t="s">
        <v>144</v>
      </c>
      <c r="C218" s="619">
        <v>8803</v>
      </c>
      <c r="E218" s="621"/>
    </row>
    <row r="219" spans="1:5" ht="15.75">
      <c r="A219" s="619">
        <v>8804</v>
      </c>
      <c r="B219" s="623" t="s">
        <v>145</v>
      </c>
      <c r="C219" s="619">
        <v>8804</v>
      </c>
      <c r="E219" s="621"/>
    </row>
    <row r="220" spans="1:5" ht="15.75">
      <c r="A220" s="619">
        <v>8805</v>
      </c>
      <c r="B220" s="625" t="s">
        <v>146</v>
      </c>
      <c r="C220" s="619">
        <v>8805</v>
      </c>
      <c r="E220" s="621"/>
    </row>
    <row r="221" spans="1:5" ht="15.75">
      <c r="A221" s="619">
        <v>8807</v>
      </c>
      <c r="B221" s="631" t="s">
        <v>147</v>
      </c>
      <c r="C221" s="619">
        <v>8807</v>
      </c>
      <c r="E221" s="621"/>
    </row>
    <row r="222" spans="1:5" ht="15.75">
      <c r="A222" s="619">
        <v>8808</v>
      </c>
      <c r="B222" s="624" t="s">
        <v>148</v>
      </c>
      <c r="C222" s="619">
        <v>8808</v>
      </c>
      <c r="E222" s="621"/>
    </row>
    <row r="223" spans="1:5" ht="15.75">
      <c r="A223" s="619">
        <v>8809</v>
      </c>
      <c r="B223" s="624" t="s">
        <v>149</v>
      </c>
      <c r="C223" s="619">
        <v>8809</v>
      </c>
      <c r="E223" s="621"/>
    </row>
    <row r="224" spans="1:5" ht="15.75">
      <c r="A224" s="619">
        <v>8811</v>
      </c>
      <c r="B224" s="623" t="s">
        <v>150</v>
      </c>
      <c r="C224" s="619">
        <v>8811</v>
      </c>
      <c r="E224" s="621"/>
    </row>
    <row r="225" spans="1:5" ht="15.75">
      <c r="A225" s="619">
        <v>8813</v>
      </c>
      <c r="B225" s="624" t="s">
        <v>151</v>
      </c>
      <c r="C225" s="619">
        <v>8813</v>
      </c>
      <c r="E225" s="621"/>
    </row>
    <row r="226" spans="1:5" ht="15.75">
      <c r="A226" s="619">
        <v>8814</v>
      </c>
      <c r="B226" s="623" t="s">
        <v>152</v>
      </c>
      <c r="C226" s="619">
        <v>8814</v>
      </c>
      <c r="E226" s="621"/>
    </row>
    <row r="227" spans="1:5" ht="15.75">
      <c r="A227" s="619">
        <v>8815</v>
      </c>
      <c r="B227" s="623" t="s">
        <v>153</v>
      </c>
      <c r="C227" s="619">
        <v>8815</v>
      </c>
      <c r="E227" s="621"/>
    </row>
    <row r="228" spans="1:5" ht="15.75">
      <c r="A228" s="619">
        <v>8816</v>
      </c>
      <c r="B228" s="624" t="s">
        <v>154</v>
      </c>
      <c r="C228" s="619">
        <v>8816</v>
      </c>
      <c r="E228" s="621"/>
    </row>
    <row r="229" spans="1:5" ht="15.75">
      <c r="A229" s="619">
        <v>8817</v>
      </c>
      <c r="B229" s="624" t="s">
        <v>155</v>
      </c>
      <c r="C229" s="619">
        <v>8817</v>
      </c>
      <c r="E229" s="621"/>
    </row>
    <row r="230" spans="1:5" ht="15.75">
      <c r="A230" s="619">
        <v>8821</v>
      </c>
      <c r="B230" s="624" t="s">
        <v>156</v>
      </c>
      <c r="C230" s="619">
        <v>8821</v>
      </c>
      <c r="E230" s="621"/>
    </row>
    <row r="231" spans="1:5" ht="15.75">
      <c r="A231" s="619">
        <v>8824</v>
      </c>
      <c r="B231" s="626" t="s">
        <v>157</v>
      </c>
      <c r="C231" s="619">
        <v>8824</v>
      </c>
      <c r="E231" s="621"/>
    </row>
    <row r="232" spans="1:5" ht="15.75">
      <c r="A232" s="619">
        <v>8825</v>
      </c>
      <c r="B232" s="626" t="s">
        <v>158</v>
      </c>
      <c r="C232" s="619">
        <v>8825</v>
      </c>
      <c r="E232" s="621"/>
    </row>
    <row r="233" spans="1:5" ht="15.75">
      <c r="A233" s="619">
        <v>8826</v>
      </c>
      <c r="B233" s="626" t="s">
        <v>159</v>
      </c>
      <c r="C233" s="619">
        <v>8826</v>
      </c>
      <c r="E233" s="621"/>
    </row>
    <row r="234" spans="1:5" ht="15.75">
      <c r="A234" s="619">
        <v>8827</v>
      </c>
      <c r="B234" s="626" t="s">
        <v>160</v>
      </c>
      <c r="C234" s="619">
        <v>8827</v>
      </c>
      <c r="E234" s="621"/>
    </row>
    <row r="235" spans="1:5" ht="15.75">
      <c r="A235" s="619">
        <v>8828</v>
      </c>
      <c r="B235" s="623" t="s">
        <v>161</v>
      </c>
      <c r="C235" s="619">
        <v>8828</v>
      </c>
      <c r="E235" s="621"/>
    </row>
    <row r="236" spans="1:5" ht="15.75">
      <c r="A236" s="619">
        <v>8829</v>
      </c>
      <c r="B236" s="623" t="s">
        <v>162</v>
      </c>
      <c r="C236" s="619">
        <v>8829</v>
      </c>
      <c r="E236" s="621"/>
    </row>
    <row r="237" spans="1:5" ht="15.75">
      <c r="A237" s="619">
        <v>8831</v>
      </c>
      <c r="B237" s="623" t="s">
        <v>163</v>
      </c>
      <c r="C237" s="619">
        <v>8831</v>
      </c>
      <c r="E237" s="621"/>
    </row>
    <row r="238" spans="1:5" ht="15.75">
      <c r="A238" s="619">
        <v>8832</v>
      </c>
      <c r="B238" s="624" t="s">
        <v>164</v>
      </c>
      <c r="C238" s="619">
        <v>8832</v>
      </c>
      <c r="E238" s="621"/>
    </row>
    <row r="239" spans="1:5" ht="15.75">
      <c r="A239" s="619">
        <v>8833</v>
      </c>
      <c r="B239" s="623" t="s">
        <v>165</v>
      </c>
      <c r="C239" s="619">
        <v>8833</v>
      </c>
      <c r="E239" s="621"/>
    </row>
    <row r="240" spans="1:5" ht="15.75">
      <c r="A240" s="619">
        <v>8834</v>
      </c>
      <c r="B240" s="624" t="s">
        <v>166</v>
      </c>
      <c r="C240" s="619">
        <v>8834</v>
      </c>
      <c r="E240" s="621"/>
    </row>
    <row r="241" spans="1:5" ht="15.75">
      <c r="A241" s="619">
        <v>8835</v>
      </c>
      <c r="B241" s="624" t="s">
        <v>167</v>
      </c>
      <c r="C241" s="619">
        <v>8835</v>
      </c>
      <c r="E241" s="621"/>
    </row>
    <row r="242" spans="1:5" ht="15.75">
      <c r="A242" s="619">
        <v>8836</v>
      </c>
      <c r="B242" s="623" t="s">
        <v>168</v>
      </c>
      <c r="C242" s="619">
        <v>8836</v>
      </c>
      <c r="E242" s="621"/>
    </row>
    <row r="243" spans="1:5" ht="15.75">
      <c r="A243" s="619">
        <v>8837</v>
      </c>
      <c r="B243" s="623" t="s">
        <v>169</v>
      </c>
      <c r="C243" s="619">
        <v>8837</v>
      </c>
      <c r="E243" s="621"/>
    </row>
    <row r="244" spans="1:5" ht="15.75">
      <c r="A244" s="619">
        <v>8838</v>
      </c>
      <c r="B244" s="623" t="s">
        <v>170</v>
      </c>
      <c r="C244" s="619">
        <v>8838</v>
      </c>
      <c r="E244" s="621"/>
    </row>
    <row r="245" spans="1:5" ht="15.75">
      <c r="A245" s="619">
        <v>8839</v>
      </c>
      <c r="B245" s="624" t="s">
        <v>171</v>
      </c>
      <c r="C245" s="619">
        <v>8839</v>
      </c>
      <c r="E245" s="621"/>
    </row>
    <row r="246" spans="1:5" ht="15.75">
      <c r="A246" s="619">
        <v>8845</v>
      </c>
      <c r="B246" s="625" t="s">
        <v>172</v>
      </c>
      <c r="C246" s="619">
        <v>8845</v>
      </c>
      <c r="E246" s="621"/>
    </row>
    <row r="247" spans="1:5" ht="15.75">
      <c r="A247" s="619">
        <v>8848</v>
      </c>
      <c r="B247" s="631" t="s">
        <v>173</v>
      </c>
      <c r="C247" s="619">
        <v>8848</v>
      </c>
      <c r="E247" s="621"/>
    </row>
    <row r="248" spans="1:5" ht="15.75">
      <c r="A248" s="619">
        <v>8849</v>
      </c>
      <c r="B248" s="623" t="s">
        <v>174</v>
      </c>
      <c r="C248" s="619">
        <v>8849</v>
      </c>
      <c r="E248" s="621"/>
    </row>
    <row r="249" spans="1:5" ht="15.75">
      <c r="A249" s="619">
        <v>8851</v>
      </c>
      <c r="B249" s="623" t="s">
        <v>175</v>
      </c>
      <c r="C249" s="619">
        <v>8851</v>
      </c>
      <c r="E249" s="621"/>
    </row>
    <row r="250" spans="1:5" ht="15.75">
      <c r="A250" s="619">
        <v>8852</v>
      </c>
      <c r="B250" s="623" t="s">
        <v>176</v>
      </c>
      <c r="C250" s="619">
        <v>8852</v>
      </c>
      <c r="E250" s="621"/>
    </row>
    <row r="251" spans="1:5" ht="15.75">
      <c r="A251" s="619">
        <v>8853</v>
      </c>
      <c r="B251" s="623" t="s">
        <v>177</v>
      </c>
      <c r="C251" s="619">
        <v>8853</v>
      </c>
      <c r="E251" s="621"/>
    </row>
    <row r="252" spans="1:5" ht="15.75">
      <c r="A252" s="619">
        <v>8855</v>
      </c>
      <c r="B252" s="625" t="s">
        <v>178</v>
      </c>
      <c r="C252" s="619">
        <v>8855</v>
      </c>
      <c r="E252" s="621"/>
    </row>
    <row r="253" spans="1:5" ht="15.75">
      <c r="A253" s="619">
        <v>8858</v>
      </c>
      <c r="B253" s="634" t="s">
        <v>179</v>
      </c>
      <c r="C253" s="619">
        <v>8858</v>
      </c>
      <c r="E253" s="621"/>
    </row>
    <row r="254" spans="1:5" ht="15.75">
      <c r="A254" s="619">
        <v>8859</v>
      </c>
      <c r="B254" s="624" t="s">
        <v>180</v>
      </c>
      <c r="C254" s="619">
        <v>8859</v>
      </c>
      <c r="E254" s="621"/>
    </row>
    <row r="255" spans="1:5" ht="15.75">
      <c r="A255" s="619">
        <v>8861</v>
      </c>
      <c r="B255" s="623" t="s">
        <v>181</v>
      </c>
      <c r="C255" s="619">
        <v>8861</v>
      </c>
      <c r="E255" s="621"/>
    </row>
    <row r="256" spans="1:5" ht="15.75">
      <c r="A256" s="619">
        <v>8862</v>
      </c>
      <c r="B256" s="624" t="s">
        <v>182</v>
      </c>
      <c r="C256" s="619">
        <v>8862</v>
      </c>
      <c r="E256" s="621"/>
    </row>
    <row r="257" spans="1:5" ht="15.75">
      <c r="A257" s="619">
        <v>8863</v>
      </c>
      <c r="B257" s="624" t="s">
        <v>183</v>
      </c>
      <c r="C257" s="619">
        <v>8863</v>
      </c>
      <c r="E257" s="621"/>
    </row>
    <row r="258" spans="1:5" ht="15.75">
      <c r="A258" s="619">
        <v>8864</v>
      </c>
      <c r="B258" s="623" t="s">
        <v>184</v>
      </c>
      <c r="C258" s="619">
        <v>8864</v>
      </c>
      <c r="E258" s="621"/>
    </row>
    <row r="259" spans="1:5" ht="15.75">
      <c r="A259" s="619">
        <v>8865</v>
      </c>
      <c r="B259" s="624" t="s">
        <v>185</v>
      </c>
      <c r="C259" s="619">
        <v>8865</v>
      </c>
      <c r="E259" s="621"/>
    </row>
    <row r="260" spans="1:5" ht="15.75">
      <c r="A260" s="619">
        <v>8866</v>
      </c>
      <c r="B260" s="624" t="s">
        <v>468</v>
      </c>
      <c r="C260" s="619">
        <v>8866</v>
      </c>
      <c r="E260" s="621"/>
    </row>
    <row r="261" spans="1:5" ht="15.75">
      <c r="A261" s="619">
        <v>8867</v>
      </c>
      <c r="B261" s="624" t="s">
        <v>469</v>
      </c>
      <c r="C261" s="619">
        <v>8867</v>
      </c>
      <c r="E261" s="621"/>
    </row>
    <row r="262" spans="1:5" ht="15.75">
      <c r="A262" s="619">
        <v>8868</v>
      </c>
      <c r="B262" s="624" t="s">
        <v>470</v>
      </c>
      <c r="C262" s="619">
        <v>8868</v>
      </c>
      <c r="E262" s="621"/>
    </row>
    <row r="263" spans="1:5" ht="15.75">
      <c r="A263" s="619">
        <v>8869</v>
      </c>
      <c r="B263" s="623" t="s">
        <v>471</v>
      </c>
      <c r="C263" s="619">
        <v>8869</v>
      </c>
      <c r="E263" s="621"/>
    </row>
    <row r="264" spans="1:5" ht="15.75">
      <c r="A264" s="619">
        <v>8871</v>
      </c>
      <c r="B264" s="624" t="s">
        <v>472</v>
      </c>
      <c r="C264" s="619">
        <v>8871</v>
      </c>
      <c r="E264" s="621"/>
    </row>
    <row r="265" spans="1:5" ht="15.75">
      <c r="A265" s="619">
        <v>8872</v>
      </c>
      <c r="B265" s="624" t="s">
        <v>193</v>
      </c>
      <c r="C265" s="619">
        <v>8872</v>
      </c>
      <c r="E265" s="621"/>
    </row>
    <row r="266" spans="1:5" ht="15.75">
      <c r="A266" s="619">
        <v>8873</v>
      </c>
      <c r="B266" s="624" t="s">
        <v>194</v>
      </c>
      <c r="C266" s="619">
        <v>8873</v>
      </c>
      <c r="E266" s="621"/>
    </row>
    <row r="267" spans="1:5" ht="15.75">
      <c r="A267" s="619">
        <v>8875</v>
      </c>
      <c r="B267" s="624" t="s">
        <v>195</v>
      </c>
      <c r="C267" s="619">
        <v>8875</v>
      </c>
      <c r="E267" s="621"/>
    </row>
    <row r="268" spans="1:5" ht="15.75">
      <c r="A268" s="619">
        <v>8876</v>
      </c>
      <c r="B268" s="624" t="s">
        <v>196</v>
      </c>
      <c r="C268" s="619">
        <v>8876</v>
      </c>
      <c r="E268" s="621"/>
    </row>
    <row r="269" spans="1:5" ht="15.75">
      <c r="A269" s="619">
        <v>8877</v>
      </c>
      <c r="B269" s="623" t="s">
        <v>197</v>
      </c>
      <c r="C269" s="619">
        <v>8877</v>
      </c>
      <c r="E269" s="621"/>
    </row>
    <row r="270" spans="1:5" ht="15.75">
      <c r="A270" s="619">
        <v>8878</v>
      </c>
      <c r="B270" s="634" t="s">
        <v>198</v>
      </c>
      <c r="C270" s="619">
        <v>8878</v>
      </c>
      <c r="E270" s="621"/>
    </row>
    <row r="271" spans="1:5" ht="15.75">
      <c r="A271" s="619">
        <v>8885</v>
      </c>
      <c r="B271" s="626" t="s">
        <v>199</v>
      </c>
      <c r="C271" s="619">
        <v>8885</v>
      </c>
      <c r="E271" s="621"/>
    </row>
    <row r="272" spans="1:5" ht="15.75">
      <c r="A272" s="619">
        <v>8888</v>
      </c>
      <c r="B272" s="623" t="s">
        <v>200</v>
      </c>
      <c r="C272" s="619">
        <v>8888</v>
      </c>
      <c r="E272" s="621"/>
    </row>
    <row r="273" spans="1:5" ht="15.75">
      <c r="A273" s="619">
        <v>8897</v>
      </c>
      <c r="B273" s="623" t="s">
        <v>201</v>
      </c>
      <c r="C273" s="619">
        <v>8897</v>
      </c>
      <c r="E273" s="621"/>
    </row>
    <row r="274" spans="1:5" ht="15.75">
      <c r="A274" s="619">
        <v>8898</v>
      </c>
      <c r="B274" s="623" t="s">
        <v>202</v>
      </c>
      <c r="C274" s="619">
        <v>8898</v>
      </c>
      <c r="E274" s="621"/>
    </row>
    <row r="275" spans="1:5" ht="15.75">
      <c r="A275" s="619">
        <v>9910</v>
      </c>
      <c r="B275" s="626" t="s">
        <v>203</v>
      </c>
      <c r="C275" s="619">
        <v>9910</v>
      </c>
      <c r="E275" s="621"/>
    </row>
    <row r="276" spans="1:5" ht="15.75">
      <c r="A276" s="619">
        <v>9997</v>
      </c>
      <c r="B276" s="623" t="s">
        <v>204</v>
      </c>
      <c r="C276" s="619">
        <v>9997</v>
      </c>
      <c r="E276" s="621"/>
    </row>
    <row r="277" spans="1:5" ht="15.75">
      <c r="A277" s="619">
        <v>9998</v>
      </c>
      <c r="B277" s="623" t="s">
        <v>205</v>
      </c>
      <c r="C277" s="619">
        <v>9998</v>
      </c>
      <c r="E277" s="621"/>
    </row>
    <row r="282" spans="1:5" hidden="1">
      <c r="A282" s="637" t="s">
        <v>915</v>
      </c>
      <c r="B282" s="638" t="s">
        <v>920</v>
      </c>
    </row>
    <row r="283" spans="1:5" hidden="1">
      <c r="A283" s="608" t="s">
        <v>206</v>
      </c>
      <c r="B283" s="609"/>
    </row>
    <row r="284" spans="1:5" hidden="1">
      <c r="A284" s="610" t="s">
        <v>976</v>
      </c>
      <c r="B284" s="611"/>
    </row>
    <row r="285" spans="1:5" hidden="1">
      <c r="A285" s="639" t="s">
        <v>965</v>
      </c>
      <c r="B285" s="640" t="s">
        <v>977</v>
      </c>
    </row>
    <row r="286" spans="1:5" hidden="1">
      <c r="A286" s="639" t="s">
        <v>966</v>
      </c>
      <c r="B286" s="640" t="s">
        <v>978</v>
      </c>
    </row>
    <row r="287" spans="1:5" hidden="1">
      <c r="A287" s="639" t="s">
        <v>967</v>
      </c>
      <c r="B287" s="640" t="s">
        <v>979</v>
      </c>
    </row>
    <row r="288" spans="1:5" hidden="1">
      <c r="A288" s="639" t="s">
        <v>968</v>
      </c>
      <c r="B288" s="640" t="s">
        <v>980</v>
      </c>
    </row>
    <row r="289" spans="1:2" hidden="1">
      <c r="A289" s="639" t="s">
        <v>969</v>
      </c>
      <c r="B289" s="641" t="s">
        <v>981</v>
      </c>
    </row>
    <row r="290" spans="1:2" hidden="1">
      <c r="A290" s="639" t="s">
        <v>970</v>
      </c>
      <c r="B290" s="640" t="s">
        <v>982</v>
      </c>
    </row>
    <row r="291" spans="1:2" hidden="1">
      <c r="A291" s="639" t="s">
        <v>971</v>
      </c>
      <c r="B291" s="640" t="s">
        <v>983</v>
      </c>
    </row>
    <row r="292" spans="1:2" hidden="1">
      <c r="A292" s="639" t="s">
        <v>972</v>
      </c>
      <c r="B292" s="641" t="s">
        <v>984</v>
      </c>
    </row>
    <row r="293" spans="1:2" hidden="1">
      <c r="A293" s="639" t="s">
        <v>973</v>
      </c>
      <c r="B293" s="640" t="s">
        <v>985</v>
      </c>
    </row>
    <row r="294" spans="1:2" hidden="1">
      <c r="A294" s="639" t="s">
        <v>974</v>
      </c>
      <c r="B294" s="640" t="s">
        <v>986</v>
      </c>
    </row>
    <row r="295" spans="1:2" hidden="1">
      <c r="A295" s="639" t="s">
        <v>975</v>
      </c>
      <c r="B295" s="641" t="s">
        <v>987</v>
      </c>
    </row>
    <row r="296" spans="1:2" hidden="1">
      <c r="A296" s="639" t="s">
        <v>988</v>
      </c>
      <c r="B296" s="642">
        <v>98315</v>
      </c>
    </row>
    <row r="297" spans="1:2" hidden="1">
      <c r="A297" s="610" t="s">
        <v>989</v>
      </c>
      <c r="B297" s="612"/>
    </row>
    <row r="298" spans="1:2" hidden="1">
      <c r="A298" s="639" t="s">
        <v>990</v>
      </c>
      <c r="B298" s="643" t="s">
        <v>207</v>
      </c>
    </row>
    <row r="299" spans="1:2" hidden="1">
      <c r="A299" s="639" t="s">
        <v>1472</v>
      </c>
      <c r="B299" s="643" t="s">
        <v>208</v>
      </c>
    </row>
    <row r="300" spans="1:2" hidden="1">
      <c r="A300" s="639" t="s">
        <v>991</v>
      </c>
      <c r="B300" s="643" t="s">
        <v>209</v>
      </c>
    </row>
    <row r="301" spans="1:2" hidden="1">
      <c r="A301" s="639" t="s">
        <v>992</v>
      </c>
      <c r="B301" s="643" t="s">
        <v>210</v>
      </c>
    </row>
    <row r="302" spans="1:2" hidden="1">
      <c r="A302" s="639" t="s">
        <v>993</v>
      </c>
      <c r="B302" s="643" t="s">
        <v>211</v>
      </c>
    </row>
    <row r="303" spans="1:2" hidden="1">
      <c r="A303" s="639" t="s">
        <v>1473</v>
      </c>
      <c r="B303" s="643" t="s">
        <v>212</v>
      </c>
    </row>
    <row r="304" spans="1:2" hidden="1">
      <c r="A304" s="639" t="s">
        <v>994</v>
      </c>
      <c r="B304" s="643" t="s">
        <v>995</v>
      </c>
    </row>
    <row r="305" spans="1:2" hidden="1">
      <c r="A305" s="639" t="s">
        <v>996</v>
      </c>
      <c r="B305" s="643" t="s">
        <v>213</v>
      </c>
    </row>
    <row r="306" spans="1:2" hidden="1">
      <c r="A306" s="639" t="s">
        <v>997</v>
      </c>
      <c r="B306" s="643" t="s">
        <v>214</v>
      </c>
    </row>
    <row r="309" spans="1:2">
      <c r="A309" s="607" t="s">
        <v>915</v>
      </c>
      <c r="B309" s="613" t="s">
        <v>919</v>
      </c>
    </row>
    <row r="310" spans="1:2" ht="15.75">
      <c r="B310" s="613" t="s">
        <v>916</v>
      </c>
    </row>
    <row r="311" spans="1:2" ht="19.5">
      <c r="B311" s="613" t="s">
        <v>917</v>
      </c>
    </row>
    <row r="312" spans="1:2" ht="16.5">
      <c r="A312" s="644" t="s">
        <v>1005</v>
      </c>
      <c r="B312" s="645" t="s">
        <v>215</v>
      </c>
    </row>
    <row r="313" spans="1:2" ht="16.5">
      <c r="A313" s="644" t="s">
        <v>1006</v>
      </c>
      <c r="B313" s="645" t="s">
        <v>216</v>
      </c>
    </row>
    <row r="314" spans="1:2" ht="16.5">
      <c r="A314" s="644" t="s">
        <v>1007</v>
      </c>
      <c r="B314" s="645" t="s">
        <v>217</v>
      </c>
    </row>
    <row r="315" spans="1:2" ht="16.5">
      <c r="A315" s="644" t="s">
        <v>1008</v>
      </c>
      <c r="B315" s="645" t="s">
        <v>218</v>
      </c>
    </row>
    <row r="316" spans="1:2" ht="16.5">
      <c r="A316" s="644" t="s">
        <v>1009</v>
      </c>
      <c r="B316" s="645" t="s">
        <v>219</v>
      </c>
    </row>
    <row r="317" spans="1:2" ht="16.5">
      <c r="A317" s="644" t="s">
        <v>1010</v>
      </c>
      <c r="B317" s="645" t="s">
        <v>220</v>
      </c>
    </row>
    <row r="318" spans="1:2" ht="16.5">
      <c r="A318" s="644" t="s">
        <v>1016</v>
      </c>
      <c r="B318" s="645" t="s">
        <v>221</v>
      </c>
    </row>
    <row r="319" spans="1:2" ht="16.5">
      <c r="A319" s="644" t="s">
        <v>1017</v>
      </c>
      <c r="B319" s="645" t="s">
        <v>222</v>
      </c>
    </row>
    <row r="320" spans="1:2" ht="16.5">
      <c r="A320" s="644" t="s">
        <v>1018</v>
      </c>
      <c r="B320" s="645" t="s">
        <v>223</v>
      </c>
    </row>
    <row r="321" spans="1:2" ht="16.5">
      <c r="A321" s="644" t="s">
        <v>1019</v>
      </c>
      <c r="B321" s="645" t="s">
        <v>224</v>
      </c>
    </row>
    <row r="322" spans="1:2" ht="16.5">
      <c r="A322" s="644" t="s">
        <v>1020</v>
      </c>
      <c r="B322" s="645" t="s">
        <v>225</v>
      </c>
    </row>
    <row r="323" spans="1:2" ht="16.5">
      <c r="A323" s="644" t="s">
        <v>1021</v>
      </c>
      <c r="B323" s="646" t="s">
        <v>226</v>
      </c>
    </row>
    <row r="324" spans="1:2" ht="16.5">
      <c r="A324" s="644" t="s">
        <v>1022</v>
      </c>
      <c r="B324" s="646" t="s">
        <v>227</v>
      </c>
    </row>
    <row r="325" spans="1:2" ht="16.5">
      <c r="A325" s="644" t="s">
        <v>1023</v>
      </c>
      <c r="B325" s="645" t="s">
        <v>228</v>
      </c>
    </row>
    <row r="326" spans="1:2" ht="16.5">
      <c r="A326" s="644" t="s">
        <v>1024</v>
      </c>
      <c r="B326" s="645" t="s">
        <v>229</v>
      </c>
    </row>
    <row r="327" spans="1:2" ht="16.5">
      <c r="A327" s="644" t="s">
        <v>1025</v>
      </c>
      <c r="B327" s="645" t="s">
        <v>230</v>
      </c>
    </row>
    <row r="328" spans="1:2" ht="16.5">
      <c r="A328" s="644" t="s">
        <v>1026</v>
      </c>
      <c r="B328" s="645" t="s">
        <v>1491</v>
      </c>
    </row>
    <row r="329" spans="1:2" ht="16.5">
      <c r="A329" s="644" t="s">
        <v>1027</v>
      </c>
      <c r="B329" s="645" t="s">
        <v>932</v>
      </c>
    </row>
    <row r="330" spans="1:2" ht="16.5">
      <c r="A330" s="644" t="s">
        <v>1028</v>
      </c>
      <c r="B330" s="645" t="s">
        <v>1492</v>
      </c>
    </row>
    <row r="331" spans="1:2" ht="16.5">
      <c r="A331" s="644" t="s">
        <v>1029</v>
      </c>
      <c r="B331" s="645" t="s">
        <v>1493</v>
      </c>
    </row>
    <row r="332" spans="1:2" ht="16.5">
      <c r="A332" s="644" t="s">
        <v>1030</v>
      </c>
      <c r="B332" s="645" t="s">
        <v>933</v>
      </c>
    </row>
    <row r="333" spans="1:2" ht="16.5">
      <c r="A333" s="644" t="s">
        <v>1031</v>
      </c>
      <c r="B333" s="645" t="s">
        <v>231</v>
      </c>
    </row>
    <row r="334" spans="1:2" ht="16.5">
      <c r="A334" s="644" t="s">
        <v>1032</v>
      </c>
      <c r="B334" s="645" t="s">
        <v>232</v>
      </c>
    </row>
    <row r="335" spans="1:2" ht="31.5">
      <c r="A335" s="647" t="s">
        <v>1033</v>
      </c>
      <c r="B335" s="648" t="s">
        <v>475</v>
      </c>
    </row>
    <row r="336" spans="1:2" ht="16.5">
      <c r="A336" s="649" t="s">
        <v>1034</v>
      </c>
      <c r="B336" s="650" t="s">
        <v>476</v>
      </c>
    </row>
    <row r="337" spans="1:2" ht="16.5">
      <c r="A337" s="649" t="s">
        <v>1035</v>
      </c>
      <c r="B337" s="650" t="s">
        <v>477</v>
      </c>
    </row>
    <row r="338" spans="1:2" ht="16.5">
      <c r="A338" s="649" t="s">
        <v>1036</v>
      </c>
      <c r="B338" s="650" t="s">
        <v>961</v>
      </c>
    </row>
    <row r="339" spans="1:2" ht="16.5">
      <c r="A339" s="644" t="s">
        <v>1037</v>
      </c>
      <c r="B339" s="650" t="s">
        <v>1450</v>
      </c>
    </row>
    <row r="340" spans="1:2" ht="16.5">
      <c r="A340" s="644" t="s">
        <v>1038</v>
      </c>
      <c r="B340" s="645" t="s">
        <v>478</v>
      </c>
    </row>
    <row r="341" spans="1:2" ht="16.5">
      <c r="A341" s="644" t="s">
        <v>1039</v>
      </c>
      <c r="B341" s="645" t="s">
        <v>962</v>
      </c>
    </row>
    <row r="342" spans="1:2" ht="16.5">
      <c r="A342" s="644" t="s">
        <v>1040</v>
      </c>
      <c r="B342" s="645" t="s">
        <v>479</v>
      </c>
    </row>
    <row r="343" spans="1:2" ht="16.5">
      <c r="A343" s="644" t="s">
        <v>1041</v>
      </c>
      <c r="B343" s="645" t="s">
        <v>480</v>
      </c>
    </row>
    <row r="344" spans="1:2" ht="16.5">
      <c r="A344" s="644" t="s">
        <v>1042</v>
      </c>
      <c r="B344" s="645" t="s">
        <v>481</v>
      </c>
    </row>
    <row r="345" spans="1:2" ht="16.5">
      <c r="A345" s="644" t="s">
        <v>1043</v>
      </c>
      <c r="B345" s="650" t="s">
        <v>482</v>
      </c>
    </row>
    <row r="346" spans="1:2" ht="16.5">
      <c r="A346" s="644" t="s">
        <v>1044</v>
      </c>
      <c r="B346" s="650" t="s">
        <v>483</v>
      </c>
    </row>
    <row r="347" spans="1:2" ht="16.5">
      <c r="A347" s="644" t="s">
        <v>1045</v>
      </c>
      <c r="B347" s="650" t="s">
        <v>956</v>
      </c>
    </row>
    <row r="348" spans="1:2" ht="16.5">
      <c r="A348" s="644" t="s">
        <v>1046</v>
      </c>
      <c r="B348" s="645" t="s">
        <v>484</v>
      </c>
    </row>
    <row r="349" spans="1:2" ht="16.5">
      <c r="A349" s="644" t="s">
        <v>1047</v>
      </c>
      <c r="B349" s="645" t="s">
        <v>485</v>
      </c>
    </row>
    <row r="350" spans="1:2" ht="16.5">
      <c r="A350" s="644" t="s">
        <v>1048</v>
      </c>
      <c r="B350" s="650" t="s">
        <v>486</v>
      </c>
    </row>
    <row r="351" spans="1:2" ht="16.5">
      <c r="A351" s="644" t="s">
        <v>1049</v>
      </c>
      <c r="B351" s="645" t="s">
        <v>487</v>
      </c>
    </row>
    <row r="352" spans="1:2" ht="16.5">
      <c r="A352" s="644" t="s">
        <v>1050</v>
      </c>
      <c r="B352" s="645" t="s">
        <v>488</v>
      </c>
    </row>
    <row r="353" spans="1:256" ht="16.5">
      <c r="A353" s="644" t="s">
        <v>1051</v>
      </c>
      <c r="B353" s="645" t="s">
        <v>489</v>
      </c>
    </row>
    <row r="354" spans="1:256" ht="16.5">
      <c r="A354" s="644" t="s">
        <v>1052</v>
      </c>
      <c r="B354" s="645" t="s">
        <v>490</v>
      </c>
    </row>
    <row r="355" spans="1:256" ht="16.5">
      <c r="A355" s="644" t="s">
        <v>1053</v>
      </c>
      <c r="B355" s="645" t="s">
        <v>931</v>
      </c>
    </row>
    <row r="356" spans="1:256" ht="16.5">
      <c r="A356" s="644" t="s">
        <v>1494</v>
      </c>
      <c r="B356" s="645" t="s">
        <v>1496</v>
      </c>
    </row>
    <row r="357" spans="1:256" ht="16.5">
      <c r="A357" s="644" t="s">
        <v>1495</v>
      </c>
      <c r="B357" s="645" t="s">
        <v>1497</v>
      </c>
    </row>
    <row r="358" spans="1:256" ht="16.5">
      <c r="A358" s="644" t="s">
        <v>1054</v>
      </c>
      <c r="B358" s="645" t="s">
        <v>491</v>
      </c>
    </row>
    <row r="359" spans="1:256" ht="16.5">
      <c r="A359" s="644" t="s">
        <v>1055</v>
      </c>
      <c r="B359" s="645" t="s">
        <v>492</v>
      </c>
    </row>
    <row r="360" spans="1:256" ht="16.5">
      <c r="A360" s="651" t="s">
        <v>1056</v>
      </c>
      <c r="B360" s="652" t="s">
        <v>493</v>
      </c>
    </row>
    <row r="361" spans="1:256" ht="16.5">
      <c r="A361" s="651" t="s">
        <v>1057</v>
      </c>
      <c r="B361" s="652" t="s">
        <v>494</v>
      </c>
    </row>
    <row r="362" spans="1:256" ht="16.5">
      <c r="A362" s="651" t="s">
        <v>1058</v>
      </c>
      <c r="B362" s="652" t="s">
        <v>495</v>
      </c>
    </row>
    <row r="363" spans="1:256" ht="16.5">
      <c r="A363" s="644" t="s">
        <v>1059</v>
      </c>
      <c r="B363" s="645" t="s">
        <v>496</v>
      </c>
    </row>
    <row r="364" spans="1:256" ht="19.5">
      <c r="A364" s="653"/>
      <c r="B364" s="654" t="s">
        <v>918</v>
      </c>
    </row>
    <row r="365" spans="1:256" ht="18.75">
      <c r="A365" s="655"/>
      <c r="B365" s="656" t="s">
        <v>497</v>
      </c>
      <c r="D365" s="600"/>
      <c r="E365" s="600"/>
      <c r="F365" s="600"/>
      <c r="G365" s="600"/>
      <c r="H365" s="600"/>
      <c r="I365" s="600"/>
      <c r="J365" s="600"/>
      <c r="K365" s="600"/>
      <c r="L365" s="600"/>
      <c r="M365" s="600"/>
      <c r="N365" s="600"/>
      <c r="O365" s="600"/>
      <c r="P365" s="600"/>
      <c r="Q365" s="600"/>
      <c r="R365" s="600"/>
      <c r="S365" s="600"/>
      <c r="T365" s="600"/>
      <c r="U365" s="600"/>
      <c r="V365" s="600"/>
      <c r="W365" s="600"/>
      <c r="X365" s="600"/>
      <c r="Y365" s="600"/>
      <c r="Z365" s="600"/>
      <c r="AA365" s="600"/>
      <c r="AB365" s="600"/>
      <c r="AC365" s="600"/>
      <c r="AD365" s="600"/>
      <c r="AE365" s="600"/>
      <c r="AF365" s="600"/>
      <c r="AG365" s="600"/>
      <c r="AH365" s="600"/>
      <c r="AI365" s="600"/>
      <c r="AJ365" s="600"/>
      <c r="AK365" s="600"/>
      <c r="AL365" s="600"/>
      <c r="AM365" s="600"/>
      <c r="AN365" s="600"/>
      <c r="AO365" s="600"/>
      <c r="AP365" s="600"/>
      <c r="AQ365" s="600"/>
      <c r="AR365" s="600"/>
      <c r="AS365" s="600"/>
      <c r="AT365" s="600"/>
      <c r="AU365" s="600"/>
      <c r="AV365" s="600"/>
      <c r="AW365" s="600"/>
      <c r="AX365" s="600"/>
      <c r="AY365" s="600"/>
      <c r="AZ365" s="600"/>
      <c r="BA365" s="600"/>
      <c r="BB365" s="600"/>
      <c r="BC365" s="600"/>
      <c r="BD365" s="600"/>
      <c r="BE365" s="600"/>
      <c r="BF365" s="600"/>
      <c r="BG365" s="600"/>
      <c r="BH365" s="600"/>
      <c r="BI365" s="600"/>
      <c r="BJ365" s="600"/>
      <c r="BK365" s="600"/>
      <c r="BL365" s="600"/>
      <c r="BM365" s="600"/>
      <c r="BN365" s="600"/>
      <c r="BO365" s="600"/>
      <c r="BP365" s="600"/>
      <c r="BQ365" s="600"/>
      <c r="BR365" s="600"/>
      <c r="BS365" s="600"/>
      <c r="BT365" s="600"/>
      <c r="BU365" s="600"/>
      <c r="BV365" s="600"/>
      <c r="BW365" s="600"/>
      <c r="BX365" s="600"/>
      <c r="BY365" s="600"/>
      <c r="BZ365" s="600"/>
      <c r="CA365" s="600"/>
      <c r="CB365" s="600"/>
      <c r="CC365" s="600"/>
      <c r="CD365" s="600"/>
      <c r="CE365" s="600"/>
      <c r="CF365" s="600"/>
      <c r="CG365" s="600"/>
      <c r="CH365" s="600"/>
      <c r="CI365" s="600"/>
      <c r="CJ365" s="600"/>
      <c r="CK365" s="600"/>
      <c r="CL365" s="600"/>
      <c r="CM365" s="600"/>
      <c r="CN365" s="600"/>
      <c r="CO365" s="600"/>
      <c r="CP365" s="600"/>
      <c r="CQ365" s="600"/>
      <c r="CR365" s="600"/>
      <c r="CS365" s="600"/>
      <c r="CT365" s="600"/>
      <c r="CU365" s="600"/>
      <c r="CV365" s="600"/>
      <c r="CW365" s="600"/>
      <c r="CX365" s="600"/>
      <c r="CY365" s="600"/>
      <c r="CZ365" s="600"/>
      <c r="DA365" s="600"/>
      <c r="DB365" s="600"/>
      <c r="DC365" s="600"/>
      <c r="DD365" s="600"/>
      <c r="DE365" s="600"/>
      <c r="DF365" s="600"/>
      <c r="DG365" s="600"/>
      <c r="DH365" s="600"/>
      <c r="DI365" s="600"/>
      <c r="DJ365" s="600"/>
      <c r="DK365" s="600"/>
      <c r="DL365" s="600"/>
      <c r="DM365" s="600"/>
      <c r="DN365" s="600"/>
      <c r="DO365" s="600"/>
      <c r="DP365" s="600"/>
      <c r="DQ365" s="600"/>
      <c r="DR365" s="600"/>
      <c r="DS365" s="600"/>
      <c r="DT365" s="600"/>
      <c r="DU365" s="600"/>
      <c r="DV365" s="600"/>
      <c r="DW365" s="600"/>
      <c r="DX365" s="600"/>
      <c r="DY365" s="600"/>
      <c r="DZ365" s="600"/>
      <c r="EA365" s="600"/>
      <c r="EB365" s="600"/>
      <c r="EC365" s="600"/>
      <c r="ED365" s="600"/>
      <c r="EE365" s="600"/>
      <c r="EF365" s="600"/>
      <c r="EG365" s="600"/>
      <c r="EH365" s="600"/>
      <c r="EI365" s="600"/>
      <c r="EJ365" s="600"/>
      <c r="EK365" s="600"/>
      <c r="EL365" s="600"/>
      <c r="EM365" s="600"/>
      <c r="EN365" s="600"/>
      <c r="EO365" s="600"/>
      <c r="EP365" s="600"/>
      <c r="EQ365" s="600"/>
      <c r="ER365" s="600"/>
      <c r="ES365" s="600"/>
      <c r="ET365" s="600"/>
      <c r="EU365" s="600"/>
      <c r="EV365" s="600"/>
      <c r="EW365" s="600"/>
      <c r="EX365" s="600"/>
      <c r="EY365" s="600"/>
      <c r="EZ365" s="600"/>
      <c r="FA365" s="600"/>
      <c r="FB365" s="600"/>
      <c r="FC365" s="600"/>
      <c r="FD365" s="600"/>
      <c r="FE365" s="600"/>
      <c r="FF365" s="600"/>
      <c r="FG365" s="600"/>
      <c r="FH365" s="600"/>
      <c r="FI365" s="600"/>
      <c r="FJ365" s="600"/>
      <c r="FK365" s="600"/>
      <c r="FL365" s="600"/>
      <c r="FM365" s="600"/>
      <c r="FN365" s="600"/>
      <c r="FO365" s="600"/>
      <c r="FP365" s="600"/>
      <c r="FQ365" s="600"/>
      <c r="FR365" s="600"/>
      <c r="FS365" s="600"/>
      <c r="FT365" s="600"/>
      <c r="FU365" s="600"/>
      <c r="FV365" s="600"/>
      <c r="FW365" s="600"/>
      <c r="FX365" s="600"/>
      <c r="FY365" s="600"/>
      <c r="FZ365" s="600"/>
      <c r="GA365" s="600"/>
      <c r="GB365" s="600"/>
      <c r="GC365" s="600"/>
      <c r="GD365" s="600"/>
      <c r="GE365" s="600"/>
      <c r="GF365" s="600"/>
      <c r="GG365" s="600"/>
      <c r="GH365" s="600"/>
      <c r="GI365" s="600"/>
      <c r="GJ365" s="600"/>
      <c r="GK365" s="600"/>
      <c r="GL365" s="600"/>
      <c r="GM365" s="600"/>
      <c r="GN365" s="600"/>
      <c r="GO365" s="600"/>
      <c r="GP365" s="600"/>
      <c r="GQ365" s="600"/>
      <c r="GR365" s="600"/>
      <c r="GS365" s="600"/>
      <c r="GT365" s="600"/>
      <c r="GU365" s="600"/>
      <c r="GV365" s="600"/>
      <c r="GW365" s="600"/>
      <c r="GX365" s="600"/>
      <c r="GY365" s="600"/>
      <c r="GZ365" s="600"/>
      <c r="HA365" s="600"/>
      <c r="HB365" s="600"/>
      <c r="HC365" s="600"/>
      <c r="HD365" s="600"/>
      <c r="HE365" s="600"/>
      <c r="HF365" s="600"/>
      <c r="HG365" s="600"/>
      <c r="HH365" s="600"/>
      <c r="HI365" s="600"/>
      <c r="HJ365" s="600"/>
      <c r="HK365" s="600"/>
      <c r="HL365" s="600"/>
      <c r="HM365" s="600"/>
      <c r="HN365" s="600"/>
      <c r="HO365" s="600"/>
      <c r="HP365" s="600"/>
      <c r="HQ365" s="600"/>
      <c r="HR365" s="600"/>
      <c r="HS365" s="600"/>
      <c r="HT365" s="600"/>
      <c r="HU365" s="600"/>
      <c r="HV365" s="600"/>
      <c r="HW365" s="600"/>
      <c r="HX365" s="600"/>
      <c r="HY365" s="600"/>
      <c r="HZ365" s="600"/>
      <c r="IA365" s="600"/>
      <c r="IB365" s="600"/>
      <c r="IC365" s="600"/>
      <c r="ID365" s="600"/>
      <c r="IE365" s="600"/>
      <c r="IF365" s="600"/>
      <c r="IG365" s="600"/>
      <c r="IH365" s="600"/>
      <c r="II365" s="600"/>
      <c r="IJ365" s="600"/>
      <c r="IK365" s="600"/>
      <c r="IL365" s="600"/>
      <c r="IM365" s="600"/>
      <c r="IN365" s="600"/>
      <c r="IO365" s="600"/>
      <c r="IP365" s="600"/>
      <c r="IQ365" s="600"/>
      <c r="IR365" s="600"/>
      <c r="IS365" s="600"/>
      <c r="IT365" s="600"/>
      <c r="IU365" s="600"/>
      <c r="IV365" s="600"/>
    </row>
    <row r="366" spans="1:256" ht="18.75">
      <c r="A366" s="655"/>
      <c r="B366" s="657" t="s">
        <v>498</v>
      </c>
    </row>
    <row r="367" spans="1:256" ht="18.75">
      <c r="A367" s="658" t="s">
        <v>1060</v>
      </c>
      <c r="B367" s="659" t="s">
        <v>499</v>
      </c>
    </row>
    <row r="368" spans="1:256" ht="18.75">
      <c r="A368" s="658" t="s">
        <v>1061</v>
      </c>
      <c r="B368" s="659" t="s">
        <v>500</v>
      </c>
    </row>
    <row r="369" spans="1:5" ht="18.75">
      <c r="A369" s="658" t="s">
        <v>1062</v>
      </c>
      <c r="B369" s="659" t="s">
        <v>501</v>
      </c>
    </row>
    <row r="370" spans="1:5" ht="18.75">
      <c r="A370" s="658" t="s">
        <v>1063</v>
      </c>
      <c r="B370" s="659" t="s">
        <v>502</v>
      </c>
    </row>
    <row r="371" spans="1:5" ht="18.75">
      <c r="A371" s="658" t="s">
        <v>1064</v>
      </c>
      <c r="B371" s="659" t="s">
        <v>266</v>
      </c>
    </row>
    <row r="372" spans="1:5" ht="18.75">
      <c r="A372" s="658" t="s">
        <v>1065</v>
      </c>
      <c r="B372" s="659" t="s">
        <v>267</v>
      </c>
    </row>
    <row r="373" spans="1:5" ht="18.75">
      <c r="A373" s="658" t="s">
        <v>1066</v>
      </c>
      <c r="B373" s="659" t="s">
        <v>268</v>
      </c>
    </row>
    <row r="374" spans="1:5" ht="18.75">
      <c r="A374" s="658" t="s">
        <v>1067</v>
      </c>
      <c r="B374" s="660" t="s">
        <v>269</v>
      </c>
    </row>
    <row r="375" spans="1:5" ht="18.75">
      <c r="A375" s="658" t="s">
        <v>1068</v>
      </c>
      <c r="B375" s="660" t="s">
        <v>270</v>
      </c>
    </row>
    <row r="376" spans="1:5" ht="18.75">
      <c r="A376" s="658" t="s">
        <v>1069</v>
      </c>
      <c r="B376" s="660" t="s">
        <v>271</v>
      </c>
    </row>
    <row r="377" spans="1:5" ht="18.75">
      <c r="A377" s="658" t="s">
        <v>1070</v>
      </c>
      <c r="B377" s="661" t="s">
        <v>272</v>
      </c>
    </row>
    <row r="378" spans="1:5" ht="18.75">
      <c r="A378" s="658" t="s">
        <v>1071</v>
      </c>
      <c r="B378" s="661" t="s">
        <v>273</v>
      </c>
    </row>
    <row r="379" spans="1:5" ht="18.75">
      <c r="A379" s="658" t="s">
        <v>1072</v>
      </c>
      <c r="B379" s="660" t="s">
        <v>274</v>
      </c>
    </row>
    <row r="380" spans="1:5" ht="18.75">
      <c r="A380" s="658" t="s">
        <v>1073</v>
      </c>
      <c r="B380" s="660" t="s">
        <v>275</v>
      </c>
    </row>
    <row r="381" spans="1:5" ht="18.75">
      <c r="A381" s="658" t="s">
        <v>1074</v>
      </c>
      <c r="B381" s="659" t="s">
        <v>277</v>
      </c>
      <c r="C381" s="662" t="s">
        <v>276</v>
      </c>
      <c r="D381" s="601"/>
      <c r="E381" s="602"/>
    </row>
    <row r="382" spans="1:5" ht="18.75">
      <c r="A382" s="658" t="s">
        <v>1075</v>
      </c>
      <c r="B382" s="660" t="s">
        <v>278</v>
      </c>
      <c r="C382" s="662" t="s">
        <v>276</v>
      </c>
      <c r="D382" s="601"/>
      <c r="E382" s="602"/>
    </row>
    <row r="383" spans="1:5" ht="18.75">
      <c r="A383" s="658" t="s">
        <v>1076</v>
      </c>
      <c r="B383" s="660" t="s">
        <v>279</v>
      </c>
      <c r="C383" s="662" t="s">
        <v>276</v>
      </c>
      <c r="D383" s="601"/>
      <c r="E383" s="602"/>
    </row>
    <row r="384" spans="1:5" ht="18.75">
      <c r="A384" s="658" t="s">
        <v>1077</v>
      </c>
      <c r="B384" s="660" t="s">
        <v>280</v>
      </c>
      <c r="C384" s="662" t="s">
        <v>276</v>
      </c>
      <c r="D384" s="601"/>
      <c r="E384" s="602"/>
    </row>
    <row r="385" spans="1:5" ht="18.75">
      <c r="A385" s="658" t="s">
        <v>1078</v>
      </c>
      <c r="B385" s="660" t="s">
        <v>281</v>
      </c>
      <c r="C385" s="662" t="s">
        <v>276</v>
      </c>
      <c r="D385" s="601"/>
      <c r="E385" s="602"/>
    </row>
    <row r="386" spans="1:5" ht="18.75">
      <c r="A386" s="658" t="s">
        <v>1079</v>
      </c>
      <c r="B386" s="660" t="s">
        <v>282</v>
      </c>
      <c r="C386" s="662" t="s">
        <v>276</v>
      </c>
      <c r="D386" s="601"/>
      <c r="E386" s="602"/>
    </row>
    <row r="387" spans="1:5" ht="18.75">
      <c r="A387" s="658" t="s">
        <v>1080</v>
      </c>
      <c r="B387" s="660" t="s">
        <v>283</v>
      </c>
      <c r="C387" s="662" t="s">
        <v>276</v>
      </c>
      <c r="D387" s="601"/>
      <c r="E387" s="602"/>
    </row>
    <row r="388" spans="1:5" ht="18.75">
      <c r="A388" s="658" t="s">
        <v>1081</v>
      </c>
      <c r="B388" s="659" t="s">
        <v>284</v>
      </c>
      <c r="C388" s="662" t="s">
        <v>276</v>
      </c>
      <c r="D388" s="601"/>
      <c r="E388" s="602"/>
    </row>
    <row r="389" spans="1:5" ht="18.75">
      <c r="A389" s="658" t="s">
        <v>1082</v>
      </c>
      <c r="B389" s="660" t="s">
        <v>285</v>
      </c>
      <c r="C389" s="662" t="s">
        <v>276</v>
      </c>
      <c r="D389" s="601"/>
      <c r="E389" s="602"/>
    </row>
    <row r="390" spans="1:5" ht="18.75">
      <c r="A390" s="658" t="s">
        <v>1083</v>
      </c>
      <c r="B390" s="659" t="s">
        <v>286</v>
      </c>
      <c r="C390" s="662" t="s">
        <v>276</v>
      </c>
      <c r="D390" s="601"/>
      <c r="E390" s="602"/>
    </row>
    <row r="391" spans="1:5" ht="18.75">
      <c r="A391" s="658" t="s">
        <v>1084</v>
      </c>
      <c r="B391" s="659" t="s">
        <v>287</v>
      </c>
      <c r="C391" s="662" t="s">
        <v>276</v>
      </c>
      <c r="D391" s="601"/>
      <c r="E391" s="602"/>
    </row>
    <row r="392" spans="1:5" ht="18.75">
      <c r="A392" s="658" t="s">
        <v>1085</v>
      </c>
      <c r="B392" s="659" t="s">
        <v>288</v>
      </c>
      <c r="C392" s="662" t="s">
        <v>276</v>
      </c>
      <c r="D392" s="601"/>
      <c r="E392" s="602"/>
    </row>
    <row r="393" spans="1:5" ht="18.75">
      <c r="A393" s="658" t="s">
        <v>1086</v>
      </c>
      <c r="B393" s="659" t="s">
        <v>289</v>
      </c>
      <c r="C393" s="662" t="s">
        <v>276</v>
      </c>
      <c r="D393" s="601"/>
      <c r="E393" s="602"/>
    </row>
    <row r="394" spans="1:5" ht="18.75">
      <c r="A394" s="658" t="s">
        <v>1087</v>
      </c>
      <c r="B394" s="659" t="s">
        <v>1479</v>
      </c>
      <c r="C394" s="662" t="s">
        <v>276</v>
      </c>
      <c r="D394" s="601"/>
      <c r="E394" s="602"/>
    </row>
    <row r="395" spans="1:5" ht="18.75">
      <c r="A395" s="658" t="s">
        <v>1088</v>
      </c>
      <c r="B395" s="659" t="s">
        <v>290</v>
      </c>
      <c r="C395" s="662" t="s">
        <v>276</v>
      </c>
      <c r="D395" s="601"/>
      <c r="E395" s="602"/>
    </row>
    <row r="396" spans="1:5" ht="18.75">
      <c r="A396" s="658" t="s">
        <v>1089</v>
      </c>
      <c r="B396" s="659" t="s">
        <v>291</v>
      </c>
      <c r="C396" s="662" t="s">
        <v>276</v>
      </c>
      <c r="D396" s="601"/>
      <c r="E396" s="602"/>
    </row>
    <row r="397" spans="1:5" ht="18.75">
      <c r="A397" s="658" t="s">
        <v>1090</v>
      </c>
      <c r="B397" s="659" t="s">
        <v>292</v>
      </c>
      <c r="C397" s="662" t="s">
        <v>276</v>
      </c>
      <c r="D397" s="601"/>
      <c r="E397" s="602"/>
    </row>
    <row r="398" spans="1:5" ht="18.75">
      <c r="A398" s="658" t="s">
        <v>1091</v>
      </c>
      <c r="B398" s="663" t="s">
        <v>293</v>
      </c>
      <c r="C398" s="662" t="s">
        <v>276</v>
      </c>
      <c r="D398" s="601"/>
      <c r="E398" s="602"/>
    </row>
    <row r="399" spans="1:5" ht="18.75">
      <c r="A399" s="658" t="s">
        <v>1092</v>
      </c>
      <c r="B399" s="664" t="s">
        <v>958</v>
      </c>
      <c r="C399" s="662" t="s">
        <v>276</v>
      </c>
      <c r="D399" s="601"/>
      <c r="E399" s="602"/>
    </row>
    <row r="400" spans="1:5" ht="18.75">
      <c r="A400" s="665" t="s">
        <v>1093</v>
      </c>
      <c r="B400" s="666" t="s">
        <v>294</v>
      </c>
      <c r="C400" s="662" t="s">
        <v>276</v>
      </c>
      <c r="D400" s="601"/>
      <c r="E400" s="602"/>
    </row>
    <row r="401" spans="1:5" ht="18.75">
      <c r="A401" s="655" t="s">
        <v>276</v>
      </c>
      <c r="B401" s="667" t="s">
        <v>295</v>
      </c>
      <c r="C401" s="662" t="s">
        <v>276</v>
      </c>
      <c r="D401" s="603"/>
      <c r="E401" s="602"/>
    </row>
    <row r="402" spans="1:5" ht="18.75">
      <c r="A402" s="668" t="s">
        <v>1094</v>
      </c>
      <c r="B402" s="645" t="s">
        <v>296</v>
      </c>
      <c r="C402" s="662" t="s">
        <v>276</v>
      </c>
      <c r="D402" s="604"/>
      <c r="E402" s="602"/>
    </row>
    <row r="403" spans="1:5" ht="18.75">
      <c r="A403" s="668" t="s">
        <v>1095</v>
      </c>
      <c r="B403" s="650" t="s">
        <v>297</v>
      </c>
      <c r="C403" s="662" t="s">
        <v>276</v>
      </c>
      <c r="D403" s="601"/>
      <c r="E403" s="602"/>
    </row>
    <row r="404" spans="1:5" ht="18.75">
      <c r="A404" s="668" t="s">
        <v>1096</v>
      </c>
      <c r="B404" s="650" t="s">
        <v>298</v>
      </c>
      <c r="C404" s="662" t="s">
        <v>276</v>
      </c>
      <c r="D404" s="601"/>
      <c r="E404" s="602"/>
    </row>
    <row r="405" spans="1:5" ht="18.75">
      <c r="A405" s="668" t="s">
        <v>1475</v>
      </c>
      <c r="B405" s="650" t="s">
        <v>1476</v>
      </c>
      <c r="C405" s="662" t="s">
        <v>276</v>
      </c>
      <c r="D405" s="601"/>
      <c r="E405" s="602"/>
    </row>
    <row r="406" spans="1:5" ht="18.75">
      <c r="A406" s="668" t="s">
        <v>1477</v>
      </c>
      <c r="B406" s="667" t="s">
        <v>1478</v>
      </c>
      <c r="C406" s="662"/>
      <c r="D406" s="601"/>
      <c r="E406" s="602"/>
    </row>
    <row r="407" spans="1:5" ht="18.75">
      <c r="A407" s="669" t="s">
        <v>1434</v>
      </c>
      <c r="B407" s="645" t="s">
        <v>1435</v>
      </c>
      <c r="C407" s="662"/>
      <c r="D407" s="601"/>
      <c r="E407" s="602"/>
    </row>
    <row r="408" spans="1:5" ht="18.75">
      <c r="A408" s="670" t="s">
        <v>276</v>
      </c>
      <c r="B408" s="656" t="s">
        <v>299</v>
      </c>
      <c r="C408" s="662" t="s">
        <v>276</v>
      </c>
      <c r="D408" s="604"/>
      <c r="E408" s="602"/>
    </row>
    <row r="409" spans="1:5" ht="16.5">
      <c r="A409" s="669" t="s">
        <v>1050</v>
      </c>
      <c r="B409" s="645" t="s">
        <v>488</v>
      </c>
      <c r="C409" s="662" t="s">
        <v>276</v>
      </c>
      <c r="D409" s="605"/>
      <c r="E409" s="602"/>
    </row>
    <row r="410" spans="1:5" ht="16.5">
      <c r="A410" s="669" t="s">
        <v>1051</v>
      </c>
      <c r="B410" s="645" t="s">
        <v>489</v>
      </c>
      <c r="C410" s="662" t="s">
        <v>276</v>
      </c>
      <c r="D410" s="605"/>
      <c r="E410" s="602"/>
    </row>
    <row r="411" spans="1:5" ht="16.5">
      <c r="A411" s="669" t="s">
        <v>1052</v>
      </c>
      <c r="B411" s="645" t="s">
        <v>490</v>
      </c>
      <c r="C411" s="662" t="s">
        <v>276</v>
      </c>
      <c r="D411" s="605"/>
      <c r="E411" s="602"/>
    </row>
    <row r="412" spans="1:5" ht="18.75">
      <c r="A412" s="669" t="s">
        <v>1480</v>
      </c>
      <c r="B412" s="671" t="s">
        <v>1481</v>
      </c>
      <c r="C412" s="662" t="s">
        <v>276</v>
      </c>
      <c r="D412" s="601"/>
      <c r="E412" s="602"/>
    </row>
    <row r="413" spans="1:5" ht="18.75">
      <c r="A413" s="669" t="s">
        <v>1099</v>
      </c>
      <c r="B413" s="645" t="s">
        <v>1428</v>
      </c>
      <c r="C413" s="662"/>
      <c r="D413" s="604"/>
      <c r="E413" s="602"/>
    </row>
    <row r="414" spans="1:5" ht="18.75">
      <c r="A414" s="669" t="s">
        <v>1453</v>
      </c>
      <c r="B414" s="671" t="s">
        <v>1452</v>
      </c>
      <c r="C414" s="662" t="s">
        <v>276</v>
      </c>
      <c r="D414" s="601"/>
      <c r="E414" s="602"/>
    </row>
    <row r="415" spans="1:5" ht="18.75">
      <c r="A415" s="669" t="s">
        <v>1436</v>
      </c>
      <c r="B415" s="645" t="s">
        <v>1451</v>
      </c>
      <c r="C415" s="662" t="s">
        <v>276</v>
      </c>
      <c r="D415" s="601"/>
      <c r="E415" s="602"/>
    </row>
    <row r="416" spans="1:5" ht="18.75">
      <c r="A416" s="669" t="s">
        <v>1100</v>
      </c>
      <c r="B416" s="650" t="s">
        <v>957</v>
      </c>
      <c r="C416" s="662" t="s">
        <v>276</v>
      </c>
      <c r="D416" s="601"/>
      <c r="E416" s="602"/>
    </row>
    <row r="417" spans="1:5" ht="18.75">
      <c r="A417" s="669" t="s">
        <v>1098</v>
      </c>
      <c r="B417" s="645" t="s">
        <v>964</v>
      </c>
      <c r="C417" s="662" t="s">
        <v>276</v>
      </c>
      <c r="D417" s="601"/>
      <c r="E417" s="602"/>
    </row>
    <row r="418" spans="1:5" ht="18.75">
      <c r="A418" s="669"/>
      <c r="B418" s="656" t="s">
        <v>1462</v>
      </c>
      <c r="C418" s="662"/>
      <c r="D418" s="601"/>
      <c r="E418" s="602"/>
    </row>
    <row r="419" spans="1:5" ht="18.75">
      <c r="A419" s="669" t="s">
        <v>1101</v>
      </c>
      <c r="B419" s="645" t="s">
        <v>742</v>
      </c>
      <c r="C419" s="662" t="s">
        <v>276</v>
      </c>
      <c r="D419" s="601"/>
      <c r="E419" s="602"/>
    </row>
    <row r="420" spans="1:5" ht="16.5">
      <c r="A420" s="669" t="s">
        <v>1102</v>
      </c>
      <c r="B420" s="645" t="s">
        <v>743</v>
      </c>
      <c r="C420" s="662" t="s">
        <v>276</v>
      </c>
      <c r="D420" s="605"/>
      <c r="E420" s="602"/>
    </row>
    <row r="421" spans="1:5" ht="16.5">
      <c r="A421" s="669"/>
      <c r="B421" s="672" t="s">
        <v>1463</v>
      </c>
      <c r="C421" s="662" t="s">
        <v>276</v>
      </c>
      <c r="D421" s="605"/>
      <c r="E421" s="602"/>
    </row>
    <row r="422" spans="1:5" ht="18.75">
      <c r="A422" s="669" t="s">
        <v>1097</v>
      </c>
      <c r="B422" s="645" t="s">
        <v>963</v>
      </c>
      <c r="C422" s="662" t="s">
        <v>276</v>
      </c>
      <c r="D422" s="601"/>
      <c r="E422" s="602"/>
    </row>
    <row r="423" spans="1:5" ht="18.75">
      <c r="A423" s="669" t="s">
        <v>1461</v>
      </c>
      <c r="B423" s="645" t="s">
        <v>1460</v>
      </c>
      <c r="C423" s="662"/>
      <c r="D423" s="601"/>
      <c r="E423" s="602"/>
    </row>
    <row r="424" spans="1:5" ht="18.75">
      <c r="A424" s="669" t="s">
        <v>1448</v>
      </c>
      <c r="B424" s="650" t="s">
        <v>1449</v>
      </c>
      <c r="C424" s="662"/>
      <c r="D424" s="601"/>
      <c r="E424" s="602"/>
    </row>
    <row r="425" spans="1:5" ht="18.75">
      <c r="A425" s="669" t="s">
        <v>1458</v>
      </c>
      <c r="B425" s="650" t="s">
        <v>1459</v>
      </c>
      <c r="C425" s="662"/>
      <c r="D425" s="601"/>
      <c r="E425" s="602"/>
    </row>
    <row r="426" spans="1:5" ht="18.75">
      <c r="A426" s="669" t="s">
        <v>1466</v>
      </c>
      <c r="B426" s="650" t="s">
        <v>1467</v>
      </c>
      <c r="C426" s="662"/>
      <c r="D426" s="601"/>
      <c r="E426" s="602"/>
    </row>
    <row r="427" spans="1:5" ht="18.75">
      <c r="A427" s="669"/>
      <c r="B427" s="673" t="s">
        <v>1464</v>
      </c>
      <c r="C427" s="662"/>
      <c r="D427" s="601"/>
      <c r="E427" s="602"/>
    </row>
    <row r="428" spans="1:5" ht="16.5">
      <c r="A428" s="669" t="s">
        <v>1103</v>
      </c>
      <c r="B428" s="645" t="s">
        <v>744</v>
      </c>
      <c r="C428" s="662" t="s">
        <v>276</v>
      </c>
      <c r="D428" s="605"/>
      <c r="E428" s="602"/>
    </row>
    <row r="429" spans="1:5" ht="16.5">
      <c r="A429" s="674" t="s">
        <v>1104</v>
      </c>
      <c r="B429" s="645" t="s">
        <v>745</v>
      </c>
      <c r="C429" s="662" t="s">
        <v>276</v>
      </c>
      <c r="D429" s="606"/>
      <c r="E429" s="602"/>
    </row>
    <row r="430" spans="1:5" ht="16.5">
      <c r="A430" s="669" t="s">
        <v>1105</v>
      </c>
      <c r="B430" s="652" t="s">
        <v>746</v>
      </c>
      <c r="C430" s="662" t="s">
        <v>276</v>
      </c>
      <c r="D430" s="605"/>
      <c r="E430" s="602"/>
    </row>
    <row r="431" spans="1:5" ht="16.5">
      <c r="A431" s="669" t="s">
        <v>1106</v>
      </c>
      <c r="B431" s="675" t="s">
        <v>747</v>
      </c>
      <c r="C431" s="662" t="s">
        <v>276</v>
      </c>
      <c r="D431" s="605"/>
      <c r="E431" s="602"/>
    </row>
    <row r="432" spans="1:5" ht="16.5">
      <c r="A432" s="669"/>
      <c r="B432" s="676" t="s">
        <v>1465</v>
      </c>
      <c r="C432" s="662"/>
      <c r="D432" s="605"/>
      <c r="E432" s="602"/>
    </row>
    <row r="433" spans="1:5" ht="18.75">
      <c r="A433" s="658" t="s">
        <v>1107</v>
      </c>
      <c r="B433" s="677" t="s">
        <v>748</v>
      </c>
      <c r="C433" s="662" t="s">
        <v>276</v>
      </c>
      <c r="D433" s="200"/>
      <c r="E433" s="602"/>
    </row>
    <row r="434" spans="1:5" ht="18.75">
      <c r="A434" s="658" t="s">
        <v>1108</v>
      </c>
      <c r="B434" s="677" t="s">
        <v>749</v>
      </c>
      <c r="C434" s="662" t="s">
        <v>276</v>
      </c>
      <c r="D434" s="200"/>
      <c r="E434" s="602"/>
    </row>
    <row r="435" spans="1:5" ht="19.5">
      <c r="A435" s="658" t="s">
        <v>1109</v>
      </c>
      <c r="B435" s="205" t="s">
        <v>750</v>
      </c>
      <c r="C435" s="662" t="s">
        <v>276</v>
      </c>
      <c r="D435" s="200"/>
      <c r="E435" s="602"/>
    </row>
    <row r="436" spans="1:5" ht="18.75">
      <c r="A436" s="658" t="s">
        <v>1110</v>
      </c>
      <c r="B436" s="677" t="s">
        <v>751</v>
      </c>
      <c r="C436" s="662" t="s">
        <v>276</v>
      </c>
      <c r="D436" s="200"/>
      <c r="E436" s="602"/>
    </row>
    <row r="437" spans="1:5" ht="18.75">
      <c r="A437" s="658" t="s">
        <v>1111</v>
      </c>
      <c r="B437" s="677" t="s">
        <v>752</v>
      </c>
      <c r="C437" s="662" t="s">
        <v>276</v>
      </c>
      <c r="D437" s="200"/>
      <c r="E437" s="602"/>
    </row>
    <row r="438" spans="1:5" ht="18.75">
      <c r="A438" s="658" t="s">
        <v>1112</v>
      </c>
      <c r="B438" s="678" t="s">
        <v>753</v>
      </c>
      <c r="C438" s="662" t="s">
        <v>276</v>
      </c>
      <c r="D438" s="200"/>
      <c r="E438" s="602"/>
    </row>
    <row r="439" spans="1:5" ht="18.75">
      <c r="A439" s="658" t="s">
        <v>1113</v>
      </c>
      <c r="B439" s="678" t="s">
        <v>754</v>
      </c>
      <c r="C439" s="662" t="s">
        <v>276</v>
      </c>
      <c r="D439" s="200"/>
      <c r="E439" s="602"/>
    </row>
    <row r="440" spans="1:5" ht="18.75">
      <c r="A440" s="658" t="s">
        <v>1114</v>
      </c>
      <c r="B440" s="678" t="s">
        <v>755</v>
      </c>
      <c r="C440" s="662" t="s">
        <v>276</v>
      </c>
      <c r="D440" s="200"/>
      <c r="E440" s="602"/>
    </row>
    <row r="441" spans="1:5" ht="18.75">
      <c r="A441" s="658" t="s">
        <v>1115</v>
      </c>
      <c r="B441" s="678" t="s">
        <v>756</v>
      </c>
      <c r="C441" s="662" t="s">
        <v>276</v>
      </c>
      <c r="D441" s="200"/>
      <c r="E441" s="602"/>
    </row>
    <row r="442" spans="1:5" ht="18.75">
      <c r="A442" s="658" t="s">
        <v>1116</v>
      </c>
      <c r="B442" s="678" t="s">
        <v>302</v>
      </c>
      <c r="C442" s="662" t="s">
        <v>276</v>
      </c>
      <c r="D442" s="200"/>
      <c r="E442" s="602"/>
    </row>
    <row r="443" spans="1:5" ht="18.75">
      <c r="A443" s="658" t="s">
        <v>1117</v>
      </c>
      <c r="B443" s="677" t="s">
        <v>303</v>
      </c>
      <c r="C443" s="662" t="s">
        <v>276</v>
      </c>
      <c r="D443" s="200"/>
      <c r="E443" s="602"/>
    </row>
    <row r="444" spans="1:5" ht="18.75">
      <c r="A444" s="658" t="s">
        <v>1118</v>
      </c>
      <c r="B444" s="677" t="s">
        <v>304</v>
      </c>
      <c r="C444" s="662" t="s">
        <v>276</v>
      </c>
      <c r="D444" s="200"/>
      <c r="E444" s="602"/>
    </row>
    <row r="445" spans="1:5" ht="18.75">
      <c r="A445" s="658" t="s">
        <v>1119</v>
      </c>
      <c r="B445" s="677" t="s">
        <v>305</v>
      </c>
      <c r="C445" s="662" t="s">
        <v>276</v>
      </c>
      <c r="D445" s="200"/>
      <c r="E445" s="602"/>
    </row>
    <row r="446" spans="1:5" ht="18.75">
      <c r="A446" s="658" t="s">
        <v>1120</v>
      </c>
      <c r="B446" s="677" t="s">
        <v>306</v>
      </c>
      <c r="C446" s="662" t="s">
        <v>276</v>
      </c>
      <c r="D446" s="200"/>
      <c r="E446" s="602"/>
    </row>
    <row r="447" spans="1:5" ht="18.75">
      <c r="A447" s="658" t="s">
        <v>1121</v>
      </c>
      <c r="B447" s="677" t="s">
        <v>307</v>
      </c>
      <c r="C447" s="662" t="s">
        <v>276</v>
      </c>
      <c r="D447" s="200"/>
      <c r="E447" s="602"/>
    </row>
    <row r="448" spans="1:5" ht="19.5">
      <c r="A448" s="658" t="s">
        <v>1122</v>
      </c>
      <c r="B448" s="205" t="s">
        <v>308</v>
      </c>
      <c r="C448" s="662" t="s">
        <v>276</v>
      </c>
      <c r="D448" s="200"/>
      <c r="E448" s="602"/>
    </row>
    <row r="449" spans="1:5" ht="18.75">
      <c r="A449" s="658" t="s">
        <v>1123</v>
      </c>
      <c r="B449" s="677" t="s">
        <v>309</v>
      </c>
      <c r="C449" s="662" t="s">
        <v>276</v>
      </c>
      <c r="D449" s="200"/>
      <c r="E449" s="602"/>
    </row>
    <row r="450" spans="1:5" ht="18.75">
      <c r="A450" s="658" t="s">
        <v>1124</v>
      </c>
      <c r="B450" s="677" t="s">
        <v>310</v>
      </c>
      <c r="C450" s="662" t="s">
        <v>276</v>
      </c>
      <c r="D450" s="200"/>
      <c r="E450" s="602"/>
    </row>
    <row r="451" spans="1:5" ht="18.75">
      <c r="A451" s="658" t="s">
        <v>1125</v>
      </c>
      <c r="B451" s="677" t="s">
        <v>311</v>
      </c>
      <c r="C451" s="662" t="s">
        <v>276</v>
      </c>
      <c r="D451" s="200"/>
      <c r="E451" s="602"/>
    </row>
    <row r="452" spans="1:5" ht="18.75">
      <c r="A452" s="658" t="s">
        <v>1126</v>
      </c>
      <c r="B452" s="677" t="s">
        <v>312</v>
      </c>
      <c r="C452" s="662" t="s">
        <v>276</v>
      </c>
      <c r="D452" s="200"/>
      <c r="E452" s="602"/>
    </row>
    <row r="453" spans="1:5" ht="18.75">
      <c r="A453" s="658" t="s">
        <v>1127</v>
      </c>
      <c r="B453" s="677" t="s">
        <v>313</v>
      </c>
      <c r="C453" s="662" t="s">
        <v>276</v>
      </c>
      <c r="D453" s="200"/>
      <c r="E453" s="602"/>
    </row>
    <row r="454" spans="1:5" ht="18.75">
      <c r="A454" s="658" t="s">
        <v>1128</v>
      </c>
      <c r="B454" s="677" t="s">
        <v>314</v>
      </c>
      <c r="C454" s="662" t="s">
        <v>276</v>
      </c>
      <c r="D454" s="200"/>
      <c r="E454" s="602"/>
    </row>
    <row r="455" spans="1:5" ht="18.75">
      <c r="A455" s="658" t="s">
        <v>1129</v>
      </c>
      <c r="B455" s="677" t="s">
        <v>315</v>
      </c>
      <c r="C455" s="662" t="s">
        <v>276</v>
      </c>
      <c r="D455" s="200"/>
      <c r="E455" s="602"/>
    </row>
    <row r="456" spans="1:5" ht="18.75">
      <c r="A456" s="658" t="s">
        <v>1130</v>
      </c>
      <c r="B456" s="677" t="s">
        <v>316</v>
      </c>
      <c r="C456" s="662" t="s">
        <v>276</v>
      </c>
      <c r="D456" s="200"/>
      <c r="E456" s="602"/>
    </row>
    <row r="457" spans="1:5" ht="18.75">
      <c r="A457" s="658" t="s">
        <v>1131</v>
      </c>
      <c r="B457" s="677" t="s">
        <v>317</v>
      </c>
      <c r="C457" s="662" t="s">
        <v>276</v>
      </c>
      <c r="D457" s="200"/>
      <c r="E457" s="602"/>
    </row>
    <row r="458" spans="1:5" ht="18.75">
      <c r="A458" s="658" t="s">
        <v>1132</v>
      </c>
      <c r="B458" s="677" t="s">
        <v>318</v>
      </c>
      <c r="C458" s="662" t="s">
        <v>276</v>
      </c>
      <c r="D458" s="200"/>
      <c r="E458" s="602"/>
    </row>
    <row r="459" spans="1:5" ht="18.75">
      <c r="A459" s="658" t="s">
        <v>1133</v>
      </c>
      <c r="B459" s="677" t="s">
        <v>319</v>
      </c>
      <c r="C459" s="662" t="s">
        <v>276</v>
      </c>
      <c r="D459" s="200"/>
      <c r="E459" s="602"/>
    </row>
    <row r="460" spans="1:5" ht="18.75">
      <c r="A460" s="658" t="s">
        <v>1134</v>
      </c>
      <c r="B460" s="677" t="s">
        <v>320</v>
      </c>
      <c r="C460" s="662" t="s">
        <v>276</v>
      </c>
      <c r="D460" s="200"/>
      <c r="E460" s="602"/>
    </row>
    <row r="461" spans="1:5" ht="18.75">
      <c r="A461" s="658" t="s">
        <v>1135</v>
      </c>
      <c r="B461" s="677" t="s">
        <v>321</v>
      </c>
      <c r="C461" s="662" t="s">
        <v>276</v>
      </c>
      <c r="D461" s="200"/>
      <c r="E461" s="602"/>
    </row>
    <row r="462" spans="1:5" ht="18.75">
      <c r="A462" s="658" t="s">
        <v>1136</v>
      </c>
      <c r="B462" s="677" t="s">
        <v>322</v>
      </c>
      <c r="C462" s="662" t="s">
        <v>276</v>
      </c>
      <c r="D462" s="200"/>
      <c r="E462" s="602"/>
    </row>
    <row r="463" spans="1:5" ht="18.75">
      <c r="A463" s="658" t="s">
        <v>1137</v>
      </c>
      <c r="B463" s="677" t="s">
        <v>323</v>
      </c>
      <c r="C463" s="662" t="s">
        <v>276</v>
      </c>
      <c r="D463" s="200"/>
      <c r="E463" s="602"/>
    </row>
    <row r="464" spans="1:5" ht="19.5">
      <c r="A464" s="658" t="s">
        <v>1138</v>
      </c>
      <c r="B464" s="205" t="s">
        <v>324</v>
      </c>
      <c r="C464" s="662" t="s">
        <v>276</v>
      </c>
      <c r="D464" s="200"/>
      <c r="E464" s="602"/>
    </row>
    <row r="465" spans="1:5" ht="18.75">
      <c r="A465" s="658" t="s">
        <v>1139</v>
      </c>
      <c r="B465" s="677" t="s">
        <v>325</v>
      </c>
      <c r="C465" s="662" t="s">
        <v>276</v>
      </c>
      <c r="D465" s="200"/>
      <c r="E465" s="602"/>
    </row>
    <row r="466" spans="1:5" ht="18.75">
      <c r="A466" s="658" t="s">
        <v>1140</v>
      </c>
      <c r="B466" s="677" t="s">
        <v>326</v>
      </c>
      <c r="C466" s="662" t="s">
        <v>276</v>
      </c>
      <c r="D466" s="200"/>
      <c r="E466" s="602"/>
    </row>
    <row r="467" spans="1:5" ht="18.75">
      <c r="A467" s="658" t="s">
        <v>1141</v>
      </c>
      <c r="B467" s="677" t="s">
        <v>327</v>
      </c>
      <c r="C467" s="662" t="s">
        <v>276</v>
      </c>
      <c r="D467" s="200"/>
      <c r="E467" s="602"/>
    </row>
    <row r="468" spans="1:5" ht="18.75">
      <c r="A468" s="658" t="s">
        <v>1142</v>
      </c>
      <c r="B468" s="677" t="s">
        <v>328</v>
      </c>
      <c r="C468" s="662" t="s">
        <v>276</v>
      </c>
      <c r="D468" s="200"/>
      <c r="E468" s="602"/>
    </row>
    <row r="469" spans="1:5" ht="18.75">
      <c r="A469" s="658" t="s">
        <v>1143</v>
      </c>
      <c r="B469" s="677" t="s">
        <v>329</v>
      </c>
      <c r="C469" s="662" t="s">
        <v>276</v>
      </c>
      <c r="D469" s="200"/>
      <c r="E469" s="602"/>
    </row>
    <row r="470" spans="1:5" ht="18.75">
      <c r="A470" s="658" t="s">
        <v>1144</v>
      </c>
      <c r="B470" s="677" t="s">
        <v>330</v>
      </c>
      <c r="C470" s="662" t="s">
        <v>276</v>
      </c>
      <c r="D470" s="200"/>
      <c r="E470" s="602"/>
    </row>
    <row r="471" spans="1:5" ht="18.75">
      <c r="A471" s="658" t="s">
        <v>1145</v>
      </c>
      <c r="B471" s="677" t="s">
        <v>331</v>
      </c>
      <c r="C471" s="662" t="s">
        <v>276</v>
      </c>
      <c r="D471" s="200"/>
      <c r="E471" s="602"/>
    </row>
    <row r="472" spans="1:5" ht="19.5">
      <c r="A472" s="658" t="s">
        <v>1146</v>
      </c>
      <c r="B472" s="205" t="s">
        <v>332</v>
      </c>
      <c r="C472" s="662" t="s">
        <v>276</v>
      </c>
      <c r="D472" s="200"/>
      <c r="E472" s="602"/>
    </row>
    <row r="473" spans="1:5" ht="18.75">
      <c r="A473" s="658" t="s">
        <v>1147</v>
      </c>
      <c r="B473" s="677" t="s">
        <v>333</v>
      </c>
      <c r="C473" s="662" t="s">
        <v>276</v>
      </c>
      <c r="D473" s="200"/>
      <c r="E473" s="602"/>
    </row>
    <row r="474" spans="1:5" ht="18.75">
      <c r="A474" s="658" t="s">
        <v>1148</v>
      </c>
      <c r="B474" s="677" t="s">
        <v>334</v>
      </c>
      <c r="C474" s="662" t="s">
        <v>276</v>
      </c>
      <c r="D474" s="200"/>
      <c r="E474" s="602"/>
    </row>
    <row r="475" spans="1:5" ht="18.75">
      <c r="A475" s="658" t="s">
        <v>1149</v>
      </c>
      <c r="B475" s="677" t="s">
        <v>335</v>
      </c>
      <c r="C475" s="662" t="s">
        <v>276</v>
      </c>
      <c r="D475" s="200"/>
      <c r="E475" s="602"/>
    </row>
    <row r="476" spans="1:5" ht="18.75">
      <c r="A476" s="658" t="s">
        <v>1150</v>
      </c>
      <c r="B476" s="677" t="s">
        <v>336</v>
      </c>
      <c r="C476" s="662" t="s">
        <v>276</v>
      </c>
      <c r="D476" s="200"/>
      <c r="E476" s="602"/>
    </row>
    <row r="477" spans="1:5" ht="18.75">
      <c r="A477" s="658" t="s">
        <v>1151</v>
      </c>
      <c r="B477" s="677" t="s">
        <v>337</v>
      </c>
      <c r="C477" s="662" t="s">
        <v>276</v>
      </c>
      <c r="D477" s="200"/>
      <c r="E477" s="602"/>
    </row>
    <row r="478" spans="1:5" ht="18.75">
      <c r="A478" s="658" t="s">
        <v>1152</v>
      </c>
      <c r="B478" s="677" t="s">
        <v>338</v>
      </c>
      <c r="C478" s="662" t="s">
        <v>276</v>
      </c>
      <c r="D478" s="200"/>
      <c r="E478" s="602"/>
    </row>
    <row r="479" spans="1:5" ht="18.75">
      <c r="A479" s="658" t="s">
        <v>1153</v>
      </c>
      <c r="B479" s="677" t="s">
        <v>339</v>
      </c>
      <c r="C479" s="662" t="s">
        <v>276</v>
      </c>
      <c r="D479" s="200"/>
      <c r="E479" s="602"/>
    </row>
    <row r="480" spans="1:5" ht="18.75">
      <c r="A480" s="658" t="s">
        <v>1154</v>
      </c>
      <c r="B480" s="677" t="s">
        <v>340</v>
      </c>
      <c r="C480" s="662" t="s">
        <v>276</v>
      </c>
      <c r="D480" s="200"/>
      <c r="E480" s="602"/>
    </row>
    <row r="481" spans="1:5" ht="18.75">
      <c r="A481" s="658" t="s">
        <v>1155</v>
      </c>
      <c r="B481" s="677" t="s">
        <v>341</v>
      </c>
      <c r="C481" s="662" t="s">
        <v>276</v>
      </c>
      <c r="D481" s="200"/>
      <c r="E481" s="602"/>
    </row>
    <row r="482" spans="1:5" ht="18.75">
      <c r="A482" s="658" t="s">
        <v>1156</v>
      </c>
      <c r="B482" s="677" t="s">
        <v>342</v>
      </c>
      <c r="C482" s="662" t="s">
        <v>276</v>
      </c>
      <c r="D482" s="200"/>
      <c r="E482" s="602"/>
    </row>
    <row r="483" spans="1:5" ht="18.75">
      <c r="A483" s="658" t="s">
        <v>1157</v>
      </c>
      <c r="B483" s="677" t="s">
        <v>343</v>
      </c>
      <c r="C483" s="662" t="s">
        <v>276</v>
      </c>
      <c r="D483" s="200"/>
      <c r="E483" s="602"/>
    </row>
    <row r="484" spans="1:5" ht="18.75">
      <c r="A484" s="658" t="s">
        <v>1158</v>
      </c>
      <c r="B484" s="677" t="s">
        <v>344</v>
      </c>
      <c r="C484" s="662" t="s">
        <v>276</v>
      </c>
      <c r="D484" s="200"/>
      <c r="E484" s="602"/>
    </row>
    <row r="485" spans="1:5" ht="19.5">
      <c r="A485" s="658" t="s">
        <v>1159</v>
      </c>
      <c r="B485" s="205" t="s">
        <v>345</v>
      </c>
      <c r="C485" s="662" t="s">
        <v>276</v>
      </c>
      <c r="D485" s="200"/>
      <c r="E485" s="602"/>
    </row>
    <row r="486" spans="1:5" ht="18.75">
      <c r="A486" s="658" t="s">
        <v>1160</v>
      </c>
      <c r="B486" s="677" t="s">
        <v>346</v>
      </c>
      <c r="C486" s="662" t="s">
        <v>276</v>
      </c>
      <c r="D486" s="200"/>
      <c r="E486" s="602"/>
    </row>
    <row r="487" spans="1:5" ht="18.75">
      <c r="A487" s="658" t="s">
        <v>1161</v>
      </c>
      <c r="B487" s="677" t="s">
        <v>347</v>
      </c>
      <c r="C487" s="662" t="s">
        <v>276</v>
      </c>
      <c r="D487" s="200"/>
      <c r="E487" s="602"/>
    </row>
    <row r="488" spans="1:5" ht="18.75">
      <c r="A488" s="658" t="s">
        <v>1162</v>
      </c>
      <c r="B488" s="677" t="s">
        <v>348</v>
      </c>
      <c r="C488" s="662" t="s">
        <v>276</v>
      </c>
      <c r="D488" s="200"/>
      <c r="E488" s="602"/>
    </row>
    <row r="489" spans="1:5" ht="18.75">
      <c r="A489" s="658" t="s">
        <v>1163</v>
      </c>
      <c r="B489" s="677" t="s">
        <v>349</v>
      </c>
      <c r="C489" s="662" t="s">
        <v>276</v>
      </c>
      <c r="D489" s="200"/>
      <c r="E489" s="602"/>
    </row>
    <row r="490" spans="1:5" ht="18.75">
      <c r="A490" s="658" t="s">
        <v>1164</v>
      </c>
      <c r="B490" s="677" t="s">
        <v>350</v>
      </c>
      <c r="C490" s="662" t="s">
        <v>276</v>
      </c>
      <c r="D490" s="200"/>
      <c r="E490" s="602"/>
    </row>
    <row r="491" spans="1:5" ht="18.75">
      <c r="A491" s="658" t="s">
        <v>1165</v>
      </c>
      <c r="B491" s="677" t="s">
        <v>351</v>
      </c>
      <c r="C491" s="662" t="s">
        <v>276</v>
      </c>
      <c r="D491" s="200"/>
      <c r="E491" s="602"/>
    </row>
    <row r="492" spans="1:5" ht="18.75">
      <c r="A492" s="658" t="s">
        <v>1166</v>
      </c>
      <c r="B492" s="677" t="s">
        <v>352</v>
      </c>
      <c r="C492" s="662" t="s">
        <v>276</v>
      </c>
      <c r="D492" s="200"/>
      <c r="E492" s="602"/>
    </row>
    <row r="493" spans="1:5" ht="18.75">
      <c r="A493" s="658" t="s">
        <v>1167</v>
      </c>
      <c r="B493" s="677" t="s">
        <v>353</v>
      </c>
      <c r="C493" s="662" t="s">
        <v>276</v>
      </c>
      <c r="D493" s="200"/>
      <c r="E493" s="602"/>
    </row>
    <row r="494" spans="1:5" ht="18.75">
      <c r="A494" s="658" t="s">
        <v>1168</v>
      </c>
      <c r="B494" s="677" t="s">
        <v>354</v>
      </c>
      <c r="C494" s="662" t="s">
        <v>276</v>
      </c>
      <c r="D494" s="200"/>
      <c r="E494" s="602"/>
    </row>
    <row r="495" spans="1:5" ht="19.5">
      <c r="A495" s="658" t="s">
        <v>1169</v>
      </c>
      <c r="B495" s="205" t="s">
        <v>355</v>
      </c>
      <c r="C495" s="662" t="s">
        <v>276</v>
      </c>
      <c r="D495" s="200"/>
      <c r="E495" s="602"/>
    </row>
    <row r="496" spans="1:5" ht="18.75">
      <c r="A496" s="658" t="s">
        <v>1170</v>
      </c>
      <c r="B496" s="677" t="s">
        <v>356</v>
      </c>
      <c r="C496" s="662" t="s">
        <v>276</v>
      </c>
      <c r="D496" s="200"/>
      <c r="E496" s="602"/>
    </row>
    <row r="497" spans="1:5" ht="18.75">
      <c r="A497" s="658" t="s">
        <v>1171</v>
      </c>
      <c r="B497" s="677" t="s">
        <v>357</v>
      </c>
      <c r="C497" s="662" t="s">
        <v>276</v>
      </c>
      <c r="D497" s="200"/>
      <c r="E497" s="602"/>
    </row>
    <row r="498" spans="1:5" ht="18.75">
      <c r="A498" s="658" t="s">
        <v>1172</v>
      </c>
      <c r="B498" s="677" t="s">
        <v>358</v>
      </c>
      <c r="C498" s="662" t="s">
        <v>276</v>
      </c>
      <c r="D498" s="200"/>
      <c r="E498" s="602"/>
    </row>
    <row r="499" spans="1:5" ht="18.75">
      <c r="A499" s="658" t="s">
        <v>1173</v>
      </c>
      <c r="B499" s="677" t="s">
        <v>359</v>
      </c>
      <c r="C499" s="662" t="s">
        <v>276</v>
      </c>
      <c r="D499" s="200"/>
      <c r="E499" s="602"/>
    </row>
    <row r="500" spans="1:5" ht="18.75">
      <c r="A500" s="658" t="s">
        <v>1174</v>
      </c>
      <c r="B500" s="677" t="s">
        <v>360</v>
      </c>
      <c r="C500" s="662" t="s">
        <v>276</v>
      </c>
      <c r="D500" s="200"/>
      <c r="E500" s="602"/>
    </row>
    <row r="501" spans="1:5" ht="18.75">
      <c r="A501" s="658" t="s">
        <v>1175</v>
      </c>
      <c r="B501" s="677" t="s">
        <v>361</v>
      </c>
      <c r="C501" s="662" t="s">
        <v>276</v>
      </c>
      <c r="D501" s="200"/>
      <c r="E501" s="602"/>
    </row>
    <row r="502" spans="1:5" ht="18.75">
      <c r="A502" s="658" t="s">
        <v>1176</v>
      </c>
      <c r="B502" s="677" t="s">
        <v>362</v>
      </c>
      <c r="C502" s="662" t="s">
        <v>276</v>
      </c>
      <c r="D502" s="200"/>
      <c r="E502" s="602"/>
    </row>
    <row r="503" spans="1:5" ht="19.5">
      <c r="A503" s="658" t="s">
        <v>1177</v>
      </c>
      <c r="B503" s="205" t="s">
        <v>363</v>
      </c>
      <c r="C503" s="662" t="s">
        <v>276</v>
      </c>
      <c r="D503" s="200"/>
      <c r="E503" s="602"/>
    </row>
    <row r="504" spans="1:5" ht="18.75">
      <c r="A504" s="658" t="s">
        <v>1178</v>
      </c>
      <c r="B504" s="677" t="s">
        <v>364</v>
      </c>
      <c r="C504" s="662" t="s">
        <v>276</v>
      </c>
      <c r="D504" s="200"/>
      <c r="E504" s="602"/>
    </row>
    <row r="505" spans="1:5" ht="18.75">
      <c r="A505" s="658" t="s">
        <v>1179</v>
      </c>
      <c r="B505" s="677" t="s">
        <v>365</v>
      </c>
      <c r="C505" s="662" t="s">
        <v>276</v>
      </c>
      <c r="D505" s="200"/>
      <c r="E505" s="602"/>
    </row>
    <row r="506" spans="1:5" ht="18.75">
      <c r="A506" s="658" t="s">
        <v>1180</v>
      </c>
      <c r="B506" s="677" t="s">
        <v>366</v>
      </c>
      <c r="C506" s="662" t="s">
        <v>276</v>
      </c>
      <c r="D506" s="200"/>
      <c r="E506" s="602"/>
    </row>
    <row r="507" spans="1:5" ht="18.75">
      <c r="A507" s="658" t="s">
        <v>1181</v>
      </c>
      <c r="B507" s="677" t="s">
        <v>367</v>
      </c>
      <c r="C507" s="662" t="s">
        <v>276</v>
      </c>
      <c r="D507" s="200"/>
      <c r="E507" s="602"/>
    </row>
    <row r="508" spans="1:5" ht="18.75">
      <c r="A508" s="658" t="s">
        <v>1182</v>
      </c>
      <c r="B508" s="677" t="s">
        <v>368</v>
      </c>
      <c r="C508" s="662" t="s">
        <v>276</v>
      </c>
      <c r="D508" s="200"/>
      <c r="E508" s="602"/>
    </row>
    <row r="509" spans="1:5" ht="19.5">
      <c r="A509" s="658" t="s">
        <v>1183</v>
      </c>
      <c r="B509" s="205" t="s">
        <v>369</v>
      </c>
      <c r="C509" s="662" t="s">
        <v>276</v>
      </c>
      <c r="D509" s="200"/>
      <c r="E509" s="602"/>
    </row>
    <row r="510" spans="1:5" ht="18.75">
      <c r="A510" s="658" t="s">
        <v>1184</v>
      </c>
      <c r="B510" s="677" t="s">
        <v>370</v>
      </c>
      <c r="C510" s="662" t="s">
        <v>276</v>
      </c>
      <c r="D510" s="200"/>
      <c r="E510" s="602"/>
    </row>
    <row r="511" spans="1:5" ht="18.75">
      <c r="A511" s="658" t="s">
        <v>1185</v>
      </c>
      <c r="B511" s="677" t="s">
        <v>371</v>
      </c>
      <c r="C511" s="662" t="s">
        <v>276</v>
      </c>
      <c r="D511" s="200"/>
      <c r="E511" s="602"/>
    </row>
    <row r="512" spans="1:5" ht="18.75">
      <c r="A512" s="658" t="s">
        <v>1186</v>
      </c>
      <c r="B512" s="677" t="s">
        <v>372</v>
      </c>
      <c r="C512" s="662" t="s">
        <v>276</v>
      </c>
      <c r="D512" s="200"/>
      <c r="E512" s="602"/>
    </row>
    <row r="513" spans="1:5" ht="18.75">
      <c r="A513" s="658" t="s">
        <v>1187</v>
      </c>
      <c r="B513" s="677" t="s">
        <v>373</v>
      </c>
      <c r="C513" s="662" t="s">
        <v>276</v>
      </c>
      <c r="D513" s="200"/>
      <c r="E513" s="602"/>
    </row>
    <row r="514" spans="1:5" ht="18.75">
      <c r="A514" s="658" t="s">
        <v>1188</v>
      </c>
      <c r="B514" s="677" t="s">
        <v>374</v>
      </c>
      <c r="C514" s="662" t="s">
        <v>276</v>
      </c>
      <c r="D514" s="200"/>
      <c r="E514" s="602"/>
    </row>
    <row r="515" spans="1:5" ht="18.75">
      <c r="A515" s="658" t="s">
        <v>1189</v>
      </c>
      <c r="B515" s="677" t="s">
        <v>375</v>
      </c>
      <c r="C515" s="662" t="s">
        <v>276</v>
      </c>
      <c r="D515" s="200"/>
      <c r="E515" s="602"/>
    </row>
    <row r="516" spans="1:5" ht="18.75">
      <c r="A516" s="658" t="s">
        <v>1190</v>
      </c>
      <c r="B516" s="677" t="s">
        <v>376</v>
      </c>
      <c r="C516" s="662" t="s">
        <v>276</v>
      </c>
      <c r="D516" s="200"/>
      <c r="E516" s="602"/>
    </row>
    <row r="517" spans="1:5" ht="18.75">
      <c r="A517" s="658" t="s">
        <v>1191</v>
      </c>
      <c r="B517" s="677" t="s">
        <v>377</v>
      </c>
      <c r="C517" s="662" t="s">
        <v>276</v>
      </c>
      <c r="D517" s="200"/>
      <c r="E517" s="602"/>
    </row>
    <row r="518" spans="1:5" ht="18.75">
      <c r="A518" s="658" t="s">
        <v>1192</v>
      </c>
      <c r="B518" s="677" t="s">
        <v>378</v>
      </c>
      <c r="C518" s="662" t="s">
        <v>276</v>
      </c>
      <c r="D518" s="200"/>
      <c r="E518" s="602"/>
    </row>
    <row r="519" spans="1:5" ht="19.5">
      <c r="A519" s="658" t="s">
        <v>1193</v>
      </c>
      <c r="B519" s="205" t="s">
        <v>379</v>
      </c>
      <c r="C519" s="662" t="s">
        <v>276</v>
      </c>
      <c r="D519" s="200"/>
      <c r="E519" s="602"/>
    </row>
    <row r="520" spans="1:5" ht="18.75">
      <c r="A520" s="658" t="s">
        <v>1194</v>
      </c>
      <c r="B520" s="677" t="s">
        <v>380</v>
      </c>
      <c r="C520" s="662" t="s">
        <v>276</v>
      </c>
      <c r="D520" s="200"/>
      <c r="E520" s="602"/>
    </row>
    <row r="521" spans="1:5" ht="18.75">
      <c r="A521" s="658" t="s">
        <v>1195</v>
      </c>
      <c r="B521" s="677" t="s">
        <v>760</v>
      </c>
      <c r="C521" s="662" t="s">
        <v>276</v>
      </c>
      <c r="D521" s="200"/>
      <c r="E521" s="602"/>
    </row>
    <row r="522" spans="1:5" ht="18.75">
      <c r="A522" s="658" t="s">
        <v>1196</v>
      </c>
      <c r="B522" s="677" t="s">
        <v>761</v>
      </c>
      <c r="C522" s="662" t="s">
        <v>276</v>
      </c>
      <c r="D522" s="200"/>
      <c r="E522" s="602"/>
    </row>
    <row r="523" spans="1:5" ht="18.75">
      <c r="A523" s="658" t="s">
        <v>1197</v>
      </c>
      <c r="B523" s="677" t="s">
        <v>762</v>
      </c>
      <c r="C523" s="662" t="s">
        <v>276</v>
      </c>
      <c r="D523" s="200"/>
      <c r="E523" s="602"/>
    </row>
    <row r="524" spans="1:5" ht="18.75">
      <c r="A524" s="658" t="s">
        <v>1198</v>
      </c>
      <c r="B524" s="677" t="s">
        <v>763</v>
      </c>
      <c r="C524" s="662" t="s">
        <v>276</v>
      </c>
      <c r="D524" s="200"/>
      <c r="E524" s="602"/>
    </row>
    <row r="525" spans="1:5" ht="18.75">
      <c r="A525" s="658" t="s">
        <v>1199</v>
      </c>
      <c r="B525" s="677" t="s">
        <v>764</v>
      </c>
      <c r="C525" s="662" t="s">
        <v>276</v>
      </c>
      <c r="D525" s="200"/>
      <c r="E525" s="602"/>
    </row>
    <row r="526" spans="1:5" ht="19.5">
      <c r="A526" s="658" t="s">
        <v>1200</v>
      </c>
      <c r="B526" s="205" t="s">
        <v>765</v>
      </c>
      <c r="C526" s="662" t="s">
        <v>276</v>
      </c>
      <c r="D526" s="200"/>
      <c r="E526" s="602"/>
    </row>
    <row r="527" spans="1:5" ht="18.75">
      <c r="A527" s="658" t="s">
        <v>1201</v>
      </c>
      <c r="B527" s="677" t="s">
        <v>766</v>
      </c>
      <c r="C527" s="662" t="s">
        <v>276</v>
      </c>
      <c r="D527" s="200"/>
      <c r="E527" s="602"/>
    </row>
    <row r="528" spans="1:5" ht="18.75">
      <c r="A528" s="658" t="s">
        <v>1202</v>
      </c>
      <c r="B528" s="677" t="s">
        <v>767</v>
      </c>
      <c r="C528" s="662" t="s">
        <v>276</v>
      </c>
      <c r="D528" s="200"/>
      <c r="E528" s="602"/>
    </row>
    <row r="529" spans="1:5" ht="18.75">
      <c r="A529" s="658" t="s">
        <v>1203</v>
      </c>
      <c r="B529" s="677" t="s">
        <v>768</v>
      </c>
      <c r="C529" s="662" t="s">
        <v>276</v>
      </c>
      <c r="D529" s="200"/>
      <c r="E529" s="602"/>
    </row>
    <row r="530" spans="1:5" ht="18.75">
      <c r="A530" s="658" t="s">
        <v>1204</v>
      </c>
      <c r="B530" s="677" t="s">
        <v>769</v>
      </c>
      <c r="C530" s="662" t="s">
        <v>276</v>
      </c>
      <c r="D530" s="200"/>
      <c r="E530" s="602"/>
    </row>
    <row r="531" spans="1:5" ht="18.75">
      <c r="A531" s="658" t="s">
        <v>1205</v>
      </c>
      <c r="B531" s="677" t="s">
        <v>770</v>
      </c>
      <c r="C531" s="662" t="s">
        <v>276</v>
      </c>
      <c r="D531" s="200"/>
      <c r="E531" s="602"/>
    </row>
    <row r="532" spans="1:5" ht="18.75">
      <c r="A532" s="658" t="s">
        <v>1206</v>
      </c>
      <c r="B532" s="677" t="s">
        <v>771</v>
      </c>
      <c r="C532" s="662" t="s">
        <v>276</v>
      </c>
      <c r="D532" s="200"/>
      <c r="E532" s="602"/>
    </row>
    <row r="533" spans="1:5" ht="19.5">
      <c r="A533" s="658" t="s">
        <v>1207</v>
      </c>
      <c r="B533" s="205" t="s">
        <v>772</v>
      </c>
      <c r="C533" s="662" t="s">
        <v>276</v>
      </c>
      <c r="D533" s="200"/>
      <c r="E533" s="602"/>
    </row>
    <row r="534" spans="1:5" ht="18.75">
      <c r="A534" s="658" t="s">
        <v>1208</v>
      </c>
      <c r="B534" s="677" t="s">
        <v>773</v>
      </c>
      <c r="C534" s="662" t="s">
        <v>276</v>
      </c>
      <c r="D534" s="200"/>
      <c r="E534" s="602"/>
    </row>
    <row r="535" spans="1:5" ht="18.75">
      <c r="A535" s="658" t="s">
        <v>1209</v>
      </c>
      <c r="B535" s="677" t="s">
        <v>774</v>
      </c>
      <c r="C535" s="662" t="s">
        <v>276</v>
      </c>
      <c r="D535" s="200"/>
      <c r="E535" s="602"/>
    </row>
    <row r="536" spans="1:5" ht="18.75">
      <c r="A536" s="658" t="s">
        <v>1210</v>
      </c>
      <c r="B536" s="677" t="s">
        <v>775</v>
      </c>
      <c r="C536" s="662" t="s">
        <v>276</v>
      </c>
      <c r="D536" s="200"/>
      <c r="E536" s="602"/>
    </row>
    <row r="537" spans="1:5" ht="18.75">
      <c r="A537" s="658" t="s">
        <v>1211</v>
      </c>
      <c r="B537" s="677" t="s">
        <v>776</v>
      </c>
      <c r="C537" s="662" t="s">
        <v>276</v>
      </c>
      <c r="D537" s="200"/>
      <c r="E537" s="602"/>
    </row>
    <row r="538" spans="1:5" ht="18.75">
      <c r="A538" s="658" t="s">
        <v>1212</v>
      </c>
      <c r="B538" s="677" t="s">
        <v>777</v>
      </c>
      <c r="C538" s="662" t="s">
        <v>276</v>
      </c>
      <c r="D538" s="200"/>
      <c r="E538" s="602"/>
    </row>
    <row r="539" spans="1:5" ht="18.75">
      <c r="A539" s="658" t="s">
        <v>1213</v>
      </c>
      <c r="B539" s="677" t="s">
        <v>778</v>
      </c>
      <c r="C539" s="662" t="s">
        <v>276</v>
      </c>
      <c r="D539" s="200"/>
      <c r="E539" s="602"/>
    </row>
    <row r="540" spans="1:5" ht="18.75">
      <c r="A540" s="658" t="s">
        <v>1214</v>
      </c>
      <c r="B540" s="677" t="s">
        <v>779</v>
      </c>
      <c r="C540" s="662" t="s">
        <v>276</v>
      </c>
      <c r="D540" s="200"/>
      <c r="E540" s="602"/>
    </row>
    <row r="541" spans="1:5" ht="18.75">
      <c r="A541" s="658" t="s">
        <v>1215</v>
      </c>
      <c r="B541" s="677" t="s">
        <v>780</v>
      </c>
      <c r="C541" s="662" t="s">
        <v>276</v>
      </c>
      <c r="D541" s="200"/>
      <c r="E541" s="602"/>
    </row>
    <row r="542" spans="1:5" ht="18.75">
      <c r="A542" s="658" t="s">
        <v>1216</v>
      </c>
      <c r="B542" s="677" t="s">
        <v>781</v>
      </c>
      <c r="C542" s="662" t="s">
        <v>276</v>
      </c>
      <c r="D542" s="200"/>
      <c r="E542" s="602"/>
    </row>
    <row r="543" spans="1:5" ht="18.75">
      <c r="A543" s="658" t="s">
        <v>1217</v>
      </c>
      <c r="B543" s="677" t="s">
        <v>782</v>
      </c>
      <c r="C543" s="662" t="s">
        <v>276</v>
      </c>
      <c r="D543" s="200"/>
      <c r="E543" s="602"/>
    </row>
    <row r="544" spans="1:5" ht="18.75">
      <c r="A544" s="658" t="s">
        <v>1218</v>
      </c>
      <c r="B544" s="677" t="s">
        <v>783</v>
      </c>
      <c r="C544" s="662" t="s">
        <v>276</v>
      </c>
      <c r="D544" s="200"/>
      <c r="E544" s="602"/>
    </row>
    <row r="545" spans="1:5" ht="18.75">
      <c r="A545" s="658" t="s">
        <v>1219</v>
      </c>
      <c r="B545" s="677" t="s">
        <v>784</v>
      </c>
      <c r="C545" s="662" t="s">
        <v>276</v>
      </c>
      <c r="D545" s="200"/>
      <c r="E545" s="602"/>
    </row>
    <row r="546" spans="1:5" ht="18.75">
      <c r="A546" s="658" t="s">
        <v>1220</v>
      </c>
      <c r="B546" s="677" t="s">
        <v>785</v>
      </c>
      <c r="C546" s="662" t="s">
        <v>276</v>
      </c>
      <c r="D546" s="200"/>
      <c r="E546" s="602"/>
    </row>
    <row r="547" spans="1:5" ht="19.5">
      <c r="A547" s="658" t="s">
        <v>1221</v>
      </c>
      <c r="B547" s="205" t="s">
        <v>786</v>
      </c>
      <c r="C547" s="662" t="s">
        <v>276</v>
      </c>
      <c r="D547" s="200"/>
      <c r="E547" s="602"/>
    </row>
    <row r="548" spans="1:5" ht="18.75">
      <c r="A548" s="658" t="s">
        <v>1222</v>
      </c>
      <c r="B548" s="677" t="s">
        <v>787</v>
      </c>
      <c r="C548" s="662" t="s">
        <v>276</v>
      </c>
      <c r="D548" s="200"/>
      <c r="E548" s="602"/>
    </row>
    <row r="549" spans="1:5" ht="18.75">
      <c r="A549" s="658" t="s">
        <v>1223</v>
      </c>
      <c r="B549" s="677" t="s">
        <v>788</v>
      </c>
      <c r="C549" s="662" t="s">
        <v>276</v>
      </c>
      <c r="D549" s="200"/>
      <c r="E549" s="602"/>
    </row>
    <row r="550" spans="1:5" ht="18.75">
      <c r="A550" s="658" t="s">
        <v>1224</v>
      </c>
      <c r="B550" s="677" t="s">
        <v>789</v>
      </c>
      <c r="C550" s="662" t="s">
        <v>276</v>
      </c>
      <c r="D550" s="200"/>
      <c r="E550" s="602"/>
    </row>
    <row r="551" spans="1:5" ht="18.75">
      <c r="A551" s="658" t="s">
        <v>1225</v>
      </c>
      <c r="B551" s="677" t="s">
        <v>790</v>
      </c>
      <c r="C551" s="662" t="s">
        <v>276</v>
      </c>
      <c r="D551" s="200"/>
      <c r="E551" s="602"/>
    </row>
    <row r="552" spans="1:5" ht="18.75">
      <c r="A552" s="658" t="s">
        <v>1226</v>
      </c>
      <c r="B552" s="677" t="s">
        <v>791</v>
      </c>
      <c r="C552" s="662" t="s">
        <v>276</v>
      </c>
      <c r="D552" s="200"/>
      <c r="E552" s="602"/>
    </row>
    <row r="553" spans="1:5" ht="18.75">
      <c r="A553" s="658" t="s">
        <v>1227</v>
      </c>
      <c r="B553" s="677" t="s">
        <v>792</v>
      </c>
      <c r="C553" s="662" t="s">
        <v>276</v>
      </c>
      <c r="D553" s="200"/>
      <c r="E553" s="602"/>
    </row>
    <row r="554" spans="1:5" ht="18.75">
      <c r="A554" s="658" t="s">
        <v>1228</v>
      </c>
      <c r="B554" s="677" t="s">
        <v>793</v>
      </c>
      <c r="C554" s="662" t="s">
        <v>276</v>
      </c>
      <c r="D554" s="200"/>
      <c r="E554" s="602"/>
    </row>
    <row r="555" spans="1:5" ht="19.5">
      <c r="A555" s="658" t="s">
        <v>1229</v>
      </c>
      <c r="B555" s="205" t="s">
        <v>794</v>
      </c>
      <c r="C555" s="662" t="s">
        <v>276</v>
      </c>
      <c r="D555" s="200"/>
      <c r="E555" s="602"/>
    </row>
    <row r="556" spans="1:5" ht="18.75">
      <c r="A556" s="658" t="s">
        <v>1230</v>
      </c>
      <c r="B556" s="677" t="s">
        <v>795</v>
      </c>
      <c r="C556" s="662" t="s">
        <v>276</v>
      </c>
      <c r="D556" s="200"/>
      <c r="E556" s="602"/>
    </row>
    <row r="557" spans="1:5" ht="18.75">
      <c r="A557" s="658" t="s">
        <v>1231</v>
      </c>
      <c r="B557" s="677" t="s">
        <v>796</v>
      </c>
      <c r="C557" s="662" t="s">
        <v>276</v>
      </c>
      <c r="D557" s="200"/>
      <c r="E557" s="602"/>
    </row>
    <row r="558" spans="1:5" ht="18.75">
      <c r="A558" s="658" t="s">
        <v>1232</v>
      </c>
      <c r="B558" s="677" t="s">
        <v>797</v>
      </c>
      <c r="C558" s="662" t="s">
        <v>276</v>
      </c>
      <c r="D558" s="200"/>
      <c r="E558" s="602"/>
    </row>
    <row r="559" spans="1:5" ht="18.75">
      <c r="A559" s="658" t="s">
        <v>1233</v>
      </c>
      <c r="B559" s="677" t="s">
        <v>798</v>
      </c>
      <c r="C559" s="662" t="s">
        <v>276</v>
      </c>
      <c r="D559" s="200"/>
      <c r="E559" s="602"/>
    </row>
    <row r="560" spans="1:5" ht="18.75">
      <c r="A560" s="658" t="s">
        <v>1234</v>
      </c>
      <c r="B560" s="677" t="s">
        <v>799</v>
      </c>
      <c r="C560" s="662" t="s">
        <v>276</v>
      </c>
      <c r="D560" s="200"/>
      <c r="E560" s="602"/>
    </row>
    <row r="561" spans="1:5" ht="18.75">
      <c r="A561" s="658" t="s">
        <v>1235</v>
      </c>
      <c r="B561" s="677" t="s">
        <v>948</v>
      </c>
      <c r="C561" s="662" t="s">
        <v>276</v>
      </c>
      <c r="D561" s="200"/>
      <c r="E561" s="602"/>
    </row>
    <row r="562" spans="1:5" ht="18.75">
      <c r="A562" s="658" t="s">
        <v>1236</v>
      </c>
      <c r="B562" s="677" t="s">
        <v>800</v>
      </c>
      <c r="C562" s="662" t="s">
        <v>276</v>
      </c>
      <c r="D562" s="200"/>
      <c r="E562" s="602"/>
    </row>
    <row r="563" spans="1:5" ht="18.75">
      <c r="A563" s="658" t="s">
        <v>1237</v>
      </c>
      <c r="B563" s="677" t="s">
        <v>801</v>
      </c>
      <c r="C563" s="662" t="s">
        <v>276</v>
      </c>
      <c r="D563" s="200"/>
      <c r="E563" s="602"/>
    </row>
    <row r="564" spans="1:5" ht="18.75">
      <c r="A564" s="658" t="s">
        <v>1238</v>
      </c>
      <c r="B564" s="677" t="s">
        <v>802</v>
      </c>
      <c r="C564" s="662" t="s">
        <v>276</v>
      </c>
      <c r="D564" s="200"/>
      <c r="E564" s="602"/>
    </row>
    <row r="565" spans="1:5" ht="19.5">
      <c r="A565" s="658" t="s">
        <v>1239</v>
      </c>
      <c r="B565" s="205" t="s">
        <v>803</v>
      </c>
      <c r="C565" s="662" t="s">
        <v>276</v>
      </c>
      <c r="D565" s="200"/>
      <c r="E565" s="602"/>
    </row>
    <row r="566" spans="1:5" ht="18.75">
      <c r="A566" s="658" t="s">
        <v>1240</v>
      </c>
      <c r="B566" s="677" t="s">
        <v>804</v>
      </c>
      <c r="C566" s="662" t="s">
        <v>276</v>
      </c>
      <c r="D566" s="200"/>
      <c r="E566" s="602"/>
    </row>
    <row r="567" spans="1:5" ht="18.75">
      <c r="A567" s="658" t="s">
        <v>1241</v>
      </c>
      <c r="B567" s="677" t="s">
        <v>805</v>
      </c>
      <c r="C567" s="662" t="s">
        <v>276</v>
      </c>
      <c r="D567" s="200"/>
      <c r="E567" s="602"/>
    </row>
    <row r="568" spans="1:5" ht="18.75">
      <c r="A568" s="658" t="s">
        <v>1242</v>
      </c>
      <c r="B568" s="677" t="s">
        <v>806</v>
      </c>
      <c r="C568" s="662" t="s">
        <v>276</v>
      </c>
      <c r="D568" s="200"/>
      <c r="E568" s="602"/>
    </row>
    <row r="569" spans="1:5" ht="18.75">
      <c r="A569" s="658" t="s">
        <v>1243</v>
      </c>
      <c r="B569" s="677" t="s">
        <v>807</v>
      </c>
      <c r="C569" s="662" t="s">
        <v>276</v>
      </c>
      <c r="D569" s="200"/>
      <c r="E569" s="602"/>
    </row>
    <row r="570" spans="1:5" ht="18.75">
      <c r="A570" s="658" t="s">
        <v>1244</v>
      </c>
      <c r="B570" s="677" t="s">
        <v>808</v>
      </c>
      <c r="C570" s="662" t="s">
        <v>276</v>
      </c>
      <c r="D570" s="200"/>
      <c r="E570" s="602"/>
    </row>
    <row r="571" spans="1:5" ht="18.75">
      <c r="A571" s="658" t="s">
        <v>1245</v>
      </c>
      <c r="B571" s="677" t="s">
        <v>809</v>
      </c>
      <c r="C571" s="662" t="s">
        <v>276</v>
      </c>
      <c r="D571" s="200"/>
      <c r="E571" s="602"/>
    </row>
    <row r="572" spans="1:5" ht="18.75">
      <c r="A572" s="658" t="s">
        <v>1246</v>
      </c>
      <c r="B572" s="677" t="s">
        <v>810</v>
      </c>
      <c r="C572" s="662" t="s">
        <v>276</v>
      </c>
      <c r="D572" s="200"/>
      <c r="E572" s="602"/>
    </row>
    <row r="573" spans="1:5" ht="18.75">
      <c r="A573" s="658" t="s">
        <v>1247</v>
      </c>
      <c r="B573" s="677" t="s">
        <v>811</v>
      </c>
      <c r="C573" s="662" t="s">
        <v>276</v>
      </c>
      <c r="D573" s="200"/>
      <c r="E573" s="602"/>
    </row>
    <row r="574" spans="1:5" ht="18.75">
      <c r="A574" s="658" t="s">
        <v>1248</v>
      </c>
      <c r="B574" s="677" t="s">
        <v>812</v>
      </c>
      <c r="C574" s="662" t="s">
        <v>276</v>
      </c>
      <c r="D574" s="200"/>
      <c r="E574" s="602"/>
    </row>
    <row r="575" spans="1:5" ht="19.5">
      <c r="A575" s="658" t="s">
        <v>1249</v>
      </c>
      <c r="B575" s="205" t="s">
        <v>813</v>
      </c>
      <c r="C575" s="662" t="s">
        <v>276</v>
      </c>
      <c r="D575" s="200"/>
      <c r="E575" s="602"/>
    </row>
    <row r="576" spans="1:5" ht="18.75">
      <c r="A576" s="658" t="s">
        <v>1250</v>
      </c>
      <c r="B576" s="677" t="s">
        <v>814</v>
      </c>
      <c r="C576" s="662" t="s">
        <v>276</v>
      </c>
      <c r="D576" s="200"/>
      <c r="E576" s="602"/>
    </row>
    <row r="577" spans="1:5" ht="18.75">
      <c r="A577" s="658" t="s">
        <v>1251</v>
      </c>
      <c r="B577" s="677" t="s">
        <v>815</v>
      </c>
      <c r="C577" s="662" t="s">
        <v>276</v>
      </c>
      <c r="D577" s="200"/>
      <c r="E577" s="602"/>
    </row>
    <row r="578" spans="1:5" ht="18.75">
      <c r="A578" s="658" t="s">
        <v>1252</v>
      </c>
      <c r="B578" s="677" t="s">
        <v>816</v>
      </c>
      <c r="C578" s="662" t="s">
        <v>276</v>
      </c>
      <c r="D578" s="201"/>
      <c r="E578" s="602"/>
    </row>
    <row r="579" spans="1:5" ht="18.75">
      <c r="A579" s="658" t="s">
        <v>1253</v>
      </c>
      <c r="B579" s="677" t="s">
        <v>817</v>
      </c>
      <c r="C579" s="662" t="s">
        <v>276</v>
      </c>
      <c r="D579" s="200"/>
      <c r="E579" s="602"/>
    </row>
    <row r="580" spans="1:5" ht="18.75">
      <c r="A580" s="658" t="s">
        <v>1254</v>
      </c>
      <c r="B580" s="677" t="s">
        <v>818</v>
      </c>
      <c r="C580" s="662" t="s">
        <v>276</v>
      </c>
      <c r="D580" s="200"/>
      <c r="E580" s="602"/>
    </row>
    <row r="581" spans="1:5" ht="18.75">
      <c r="A581" s="658" t="s">
        <v>1255</v>
      </c>
      <c r="B581" s="677" t="s">
        <v>819</v>
      </c>
      <c r="C581" s="662" t="s">
        <v>276</v>
      </c>
      <c r="D581" s="200"/>
      <c r="E581" s="602"/>
    </row>
    <row r="582" spans="1:5" ht="18.75">
      <c r="A582" s="658" t="s">
        <v>1256</v>
      </c>
      <c r="B582" s="677" t="s">
        <v>820</v>
      </c>
      <c r="C582" s="662" t="s">
        <v>276</v>
      </c>
      <c r="D582" s="200"/>
      <c r="E582" s="602"/>
    </row>
    <row r="583" spans="1:5" ht="18.75">
      <c r="A583" s="658" t="s">
        <v>1257</v>
      </c>
      <c r="B583" s="677" t="s">
        <v>821</v>
      </c>
      <c r="C583" s="662" t="s">
        <v>276</v>
      </c>
      <c r="D583" s="200"/>
      <c r="E583" s="602"/>
    </row>
    <row r="584" spans="1:5" ht="18.75">
      <c r="A584" s="658" t="s">
        <v>1258</v>
      </c>
      <c r="B584" s="677" t="s">
        <v>822</v>
      </c>
      <c r="C584" s="662" t="s">
        <v>276</v>
      </c>
      <c r="D584" s="200"/>
      <c r="E584" s="602"/>
    </row>
    <row r="585" spans="1:5" ht="18.75">
      <c r="A585" s="658" t="s">
        <v>1259</v>
      </c>
      <c r="B585" s="677" t="s">
        <v>823</v>
      </c>
      <c r="C585" s="662" t="s">
        <v>276</v>
      </c>
      <c r="D585" s="200"/>
      <c r="E585" s="602"/>
    </row>
    <row r="586" spans="1:5" ht="18.75">
      <c r="A586" s="658" t="s">
        <v>1260</v>
      </c>
      <c r="B586" s="677" t="s">
        <v>824</v>
      </c>
      <c r="C586" s="662" t="s">
        <v>276</v>
      </c>
      <c r="D586" s="200"/>
      <c r="E586" s="602"/>
    </row>
    <row r="587" spans="1:5" ht="19.5">
      <c r="A587" s="658" t="s">
        <v>1261</v>
      </c>
      <c r="B587" s="205" t="s">
        <v>825</v>
      </c>
      <c r="C587" s="662" t="s">
        <v>276</v>
      </c>
      <c r="D587" s="200"/>
      <c r="E587" s="602"/>
    </row>
    <row r="588" spans="1:5" ht="18.75">
      <c r="A588" s="658" t="s">
        <v>1262</v>
      </c>
      <c r="B588" s="677" t="s">
        <v>826</v>
      </c>
      <c r="C588" s="662" t="s">
        <v>276</v>
      </c>
      <c r="D588" s="200"/>
      <c r="E588" s="602"/>
    </row>
    <row r="589" spans="1:5" ht="18.75">
      <c r="A589" s="658" t="s">
        <v>1263</v>
      </c>
      <c r="B589" s="677" t="s">
        <v>827</v>
      </c>
      <c r="C589" s="662" t="s">
        <v>276</v>
      </c>
      <c r="D589" s="200"/>
      <c r="E589" s="602"/>
    </row>
    <row r="590" spans="1:5" ht="18.75">
      <c r="A590" s="658" t="s">
        <v>1264</v>
      </c>
      <c r="B590" s="677" t="s">
        <v>828</v>
      </c>
      <c r="C590" s="662" t="s">
        <v>276</v>
      </c>
      <c r="D590" s="200"/>
      <c r="E590" s="602"/>
    </row>
    <row r="591" spans="1:5" ht="18.75">
      <c r="A591" s="658" t="s">
        <v>1265</v>
      </c>
      <c r="B591" s="677" t="s">
        <v>829</v>
      </c>
      <c r="C591" s="662" t="s">
        <v>276</v>
      </c>
      <c r="D591" s="200"/>
      <c r="E591" s="602"/>
    </row>
    <row r="592" spans="1:5" ht="18.75">
      <c r="A592" s="658" t="s">
        <v>1266</v>
      </c>
      <c r="B592" s="677" t="s">
        <v>830</v>
      </c>
      <c r="C592" s="662" t="s">
        <v>276</v>
      </c>
      <c r="D592" s="200"/>
      <c r="E592" s="602"/>
    </row>
    <row r="593" spans="1:5" ht="18.75">
      <c r="A593" s="658" t="s">
        <v>1267</v>
      </c>
      <c r="B593" s="677" t="s">
        <v>831</v>
      </c>
      <c r="C593" s="662" t="s">
        <v>276</v>
      </c>
      <c r="D593" s="200"/>
      <c r="E593" s="602"/>
    </row>
    <row r="594" spans="1:5" ht="18.75">
      <c r="A594" s="658" t="s">
        <v>1268</v>
      </c>
      <c r="B594" s="677" t="s">
        <v>832</v>
      </c>
      <c r="C594" s="662" t="s">
        <v>276</v>
      </c>
      <c r="D594" s="200"/>
      <c r="E594" s="602"/>
    </row>
    <row r="595" spans="1:5" ht="18.75">
      <c r="A595" s="658" t="s">
        <v>1269</v>
      </c>
      <c r="B595" s="677" t="s">
        <v>833</v>
      </c>
      <c r="C595" s="662" t="s">
        <v>276</v>
      </c>
      <c r="D595" s="200"/>
      <c r="E595" s="602"/>
    </row>
    <row r="596" spans="1:5" ht="18.75">
      <c r="A596" s="658" t="s">
        <v>1270</v>
      </c>
      <c r="B596" s="679" t="s">
        <v>834</v>
      </c>
      <c r="C596" s="662" t="s">
        <v>276</v>
      </c>
      <c r="D596" s="200"/>
      <c r="E596" s="602"/>
    </row>
    <row r="597" spans="1:5" ht="18.75">
      <c r="A597" s="658" t="s">
        <v>1271</v>
      </c>
      <c r="B597" s="677" t="s">
        <v>835</v>
      </c>
      <c r="C597" s="662" t="s">
        <v>276</v>
      </c>
      <c r="D597" s="200"/>
      <c r="E597" s="602"/>
    </row>
    <row r="598" spans="1:5" ht="18.75">
      <c r="A598" s="658" t="s">
        <v>1272</v>
      </c>
      <c r="B598" s="677" t="s">
        <v>836</v>
      </c>
      <c r="C598" s="662" t="s">
        <v>276</v>
      </c>
      <c r="D598" s="200"/>
      <c r="E598" s="602"/>
    </row>
    <row r="599" spans="1:5" ht="18.75">
      <c r="A599" s="658" t="s">
        <v>1273</v>
      </c>
      <c r="B599" s="677" t="s">
        <v>837</v>
      </c>
      <c r="C599" s="662" t="s">
        <v>276</v>
      </c>
      <c r="D599" s="200"/>
      <c r="E599" s="602"/>
    </row>
    <row r="600" spans="1:5" ht="18.75">
      <c r="A600" s="658" t="s">
        <v>1274</v>
      </c>
      <c r="B600" s="677" t="s">
        <v>838</v>
      </c>
      <c r="C600" s="662" t="s">
        <v>276</v>
      </c>
      <c r="D600" s="200"/>
      <c r="E600" s="602"/>
    </row>
    <row r="601" spans="1:5" ht="19.5">
      <c r="A601" s="658" t="s">
        <v>1275</v>
      </c>
      <c r="B601" s="205" t="s">
        <v>839</v>
      </c>
      <c r="C601" s="662" t="s">
        <v>276</v>
      </c>
      <c r="D601" s="200"/>
      <c r="E601" s="602"/>
    </row>
    <row r="602" spans="1:5" ht="18.75">
      <c r="A602" s="658" t="s">
        <v>1276</v>
      </c>
      <c r="B602" s="677" t="s">
        <v>840</v>
      </c>
      <c r="C602" s="662" t="s">
        <v>276</v>
      </c>
      <c r="D602" s="200"/>
      <c r="E602" s="602"/>
    </row>
    <row r="603" spans="1:5" ht="18.75">
      <c r="A603" s="658" t="s">
        <v>1277</v>
      </c>
      <c r="B603" s="677" t="s">
        <v>841</v>
      </c>
      <c r="C603" s="662" t="s">
        <v>276</v>
      </c>
      <c r="D603" s="200"/>
      <c r="E603" s="602"/>
    </row>
    <row r="604" spans="1:5" ht="18.75">
      <c r="A604" s="658" t="s">
        <v>1278</v>
      </c>
      <c r="B604" s="677" t="s">
        <v>842</v>
      </c>
      <c r="C604" s="662" t="s">
        <v>276</v>
      </c>
      <c r="D604" s="200"/>
      <c r="E604" s="602"/>
    </row>
    <row r="605" spans="1:5" ht="18.75">
      <c r="A605" s="658" t="s">
        <v>1279</v>
      </c>
      <c r="B605" s="677" t="s">
        <v>323</v>
      </c>
      <c r="C605" s="662" t="s">
        <v>276</v>
      </c>
      <c r="D605" s="200"/>
      <c r="E605" s="602"/>
    </row>
    <row r="606" spans="1:5" ht="18.75">
      <c r="A606" s="658" t="s">
        <v>1280</v>
      </c>
      <c r="B606" s="677" t="s">
        <v>843</v>
      </c>
      <c r="C606" s="662" t="s">
        <v>276</v>
      </c>
      <c r="D606" s="200"/>
      <c r="E606" s="602"/>
    </row>
    <row r="607" spans="1:5" ht="18.75">
      <c r="A607" s="658" t="s">
        <v>1281</v>
      </c>
      <c r="B607" s="677" t="s">
        <v>844</v>
      </c>
      <c r="C607" s="662" t="s">
        <v>276</v>
      </c>
      <c r="D607" s="200"/>
      <c r="E607" s="602"/>
    </row>
    <row r="608" spans="1:5" ht="18.75">
      <c r="A608" s="658" t="s">
        <v>1282</v>
      </c>
      <c r="B608" s="677" t="s">
        <v>845</v>
      </c>
      <c r="C608" s="662" t="s">
        <v>276</v>
      </c>
      <c r="D608" s="200"/>
      <c r="E608" s="602"/>
    </row>
    <row r="609" spans="1:5" ht="19.5">
      <c r="A609" s="658" t="s">
        <v>1283</v>
      </c>
      <c r="B609" s="205" t="s">
        <v>846</v>
      </c>
      <c r="C609" s="662" t="s">
        <v>276</v>
      </c>
      <c r="D609" s="200"/>
      <c r="E609" s="602"/>
    </row>
    <row r="610" spans="1:5" ht="18.75">
      <c r="A610" s="658" t="s">
        <v>1284</v>
      </c>
      <c r="B610" s="677" t="s">
        <v>847</v>
      </c>
      <c r="C610" s="662" t="s">
        <v>276</v>
      </c>
      <c r="D610" s="200"/>
      <c r="E610" s="602"/>
    </row>
    <row r="611" spans="1:5" ht="18.75">
      <c r="A611" s="658" t="s">
        <v>1285</v>
      </c>
      <c r="B611" s="677" t="s">
        <v>848</v>
      </c>
      <c r="C611" s="662" t="s">
        <v>276</v>
      </c>
      <c r="D611" s="200"/>
      <c r="E611" s="602"/>
    </row>
    <row r="612" spans="1:5" ht="18.75">
      <c r="A612" s="658" t="s">
        <v>1286</v>
      </c>
      <c r="B612" s="677" t="s">
        <v>849</v>
      </c>
      <c r="C612" s="662" t="s">
        <v>276</v>
      </c>
      <c r="D612" s="200"/>
      <c r="E612" s="602"/>
    </row>
    <row r="613" spans="1:5" ht="18.75">
      <c r="A613" s="658" t="s">
        <v>1287</v>
      </c>
      <c r="B613" s="677" t="s">
        <v>850</v>
      </c>
      <c r="C613" s="662" t="s">
        <v>276</v>
      </c>
      <c r="D613" s="200"/>
      <c r="E613" s="602"/>
    </row>
    <row r="614" spans="1:5" ht="18.75">
      <c r="A614" s="658" t="s">
        <v>1288</v>
      </c>
      <c r="B614" s="677" t="s">
        <v>851</v>
      </c>
      <c r="C614" s="662" t="s">
        <v>276</v>
      </c>
      <c r="D614" s="200"/>
      <c r="E614" s="602"/>
    </row>
    <row r="615" spans="1:5" ht="18.75">
      <c r="A615" s="658" t="s">
        <v>1289</v>
      </c>
      <c r="B615" s="677" t="s">
        <v>852</v>
      </c>
      <c r="C615" s="662" t="s">
        <v>276</v>
      </c>
      <c r="D615" s="200"/>
      <c r="E615" s="602"/>
    </row>
    <row r="616" spans="1:5" ht="19.5">
      <c r="A616" s="658" t="s">
        <v>1290</v>
      </c>
      <c r="B616" s="205" t="s">
        <v>853</v>
      </c>
      <c r="C616" s="662" t="s">
        <v>276</v>
      </c>
      <c r="D616" s="200"/>
      <c r="E616" s="602"/>
    </row>
    <row r="617" spans="1:5" ht="18.75">
      <c r="A617" s="658" t="s">
        <v>1291</v>
      </c>
      <c r="B617" s="677" t="s">
        <v>854</v>
      </c>
      <c r="C617" s="662" t="s">
        <v>276</v>
      </c>
      <c r="D617" s="200"/>
      <c r="E617" s="602"/>
    </row>
    <row r="618" spans="1:5" ht="18.75">
      <c r="A618" s="658" t="s">
        <v>1292</v>
      </c>
      <c r="B618" s="677" t="s">
        <v>855</v>
      </c>
      <c r="C618" s="662" t="s">
        <v>276</v>
      </c>
      <c r="D618" s="200"/>
      <c r="E618" s="602"/>
    </row>
    <row r="619" spans="1:5" ht="18.75">
      <c r="A619" s="658" t="s">
        <v>1293</v>
      </c>
      <c r="B619" s="677" t="s">
        <v>856</v>
      </c>
      <c r="C619" s="662" t="s">
        <v>276</v>
      </c>
      <c r="D619" s="200"/>
      <c r="E619" s="602"/>
    </row>
    <row r="620" spans="1:5" ht="18.75">
      <c r="A620" s="658" t="s">
        <v>1294</v>
      </c>
      <c r="B620" s="677" t="s">
        <v>857</v>
      </c>
      <c r="C620" s="662" t="s">
        <v>276</v>
      </c>
      <c r="D620" s="200"/>
      <c r="E620" s="602"/>
    </row>
    <row r="621" spans="1:5" ht="19.5">
      <c r="A621" s="658" t="s">
        <v>1295</v>
      </c>
      <c r="B621" s="205" t="s">
        <v>858</v>
      </c>
      <c r="C621" s="662" t="s">
        <v>276</v>
      </c>
      <c r="D621" s="200"/>
      <c r="E621" s="602"/>
    </row>
    <row r="622" spans="1:5" ht="18.75">
      <c r="A622" s="658" t="s">
        <v>1296</v>
      </c>
      <c r="B622" s="677" t="s">
        <v>859</v>
      </c>
      <c r="C622" s="662" t="s">
        <v>276</v>
      </c>
      <c r="D622" s="200"/>
      <c r="E622" s="602"/>
    </row>
    <row r="623" spans="1:5" ht="18.75">
      <c r="A623" s="658" t="s">
        <v>1297</v>
      </c>
      <c r="B623" s="677" t="s">
        <v>860</v>
      </c>
      <c r="C623" s="662" t="s">
        <v>276</v>
      </c>
      <c r="D623" s="200"/>
      <c r="E623" s="602"/>
    </row>
    <row r="624" spans="1:5" ht="18.75">
      <c r="A624" s="658" t="s">
        <v>1298</v>
      </c>
      <c r="B624" s="677" t="s">
        <v>861</v>
      </c>
      <c r="C624" s="662" t="s">
        <v>276</v>
      </c>
      <c r="D624" s="200"/>
      <c r="E624" s="602"/>
    </row>
    <row r="625" spans="1:5" ht="18.75">
      <c r="A625" s="658" t="s">
        <v>1299</v>
      </c>
      <c r="B625" s="677" t="s">
        <v>862</v>
      </c>
      <c r="C625" s="662" t="s">
        <v>276</v>
      </c>
      <c r="D625" s="200"/>
      <c r="E625" s="602"/>
    </row>
    <row r="626" spans="1:5" ht="18.75">
      <c r="A626" s="658" t="s">
        <v>1300</v>
      </c>
      <c r="B626" s="677" t="s">
        <v>863</v>
      </c>
      <c r="C626" s="662" t="s">
        <v>276</v>
      </c>
      <c r="D626" s="200"/>
      <c r="E626" s="602"/>
    </row>
    <row r="627" spans="1:5" ht="18.75">
      <c r="A627" s="658" t="s">
        <v>1301</v>
      </c>
      <c r="B627" s="677" t="s">
        <v>864</v>
      </c>
      <c r="C627" s="662" t="s">
        <v>276</v>
      </c>
      <c r="D627" s="200"/>
      <c r="E627" s="602"/>
    </row>
    <row r="628" spans="1:5" ht="18.75">
      <c r="A628" s="658" t="s">
        <v>1302</v>
      </c>
      <c r="B628" s="677" t="s">
        <v>865</v>
      </c>
      <c r="C628" s="662" t="s">
        <v>276</v>
      </c>
      <c r="D628" s="200"/>
      <c r="E628" s="602"/>
    </row>
    <row r="629" spans="1:5" ht="18.75">
      <c r="A629" s="658" t="s">
        <v>1303</v>
      </c>
      <c r="B629" s="677" t="s">
        <v>866</v>
      </c>
      <c r="C629" s="662" t="s">
        <v>276</v>
      </c>
      <c r="D629" s="200"/>
      <c r="E629" s="602"/>
    </row>
    <row r="630" spans="1:5" ht="18.75">
      <c r="A630" s="658" t="s">
        <v>1304</v>
      </c>
      <c r="B630" s="677" t="s">
        <v>867</v>
      </c>
      <c r="C630" s="662" t="s">
        <v>276</v>
      </c>
      <c r="D630" s="200"/>
      <c r="E630" s="602"/>
    </row>
    <row r="631" spans="1:5" ht="19.5">
      <c r="A631" s="658" t="s">
        <v>1305</v>
      </c>
      <c r="B631" s="205" t="s">
        <v>868</v>
      </c>
      <c r="C631" s="662" t="s">
        <v>276</v>
      </c>
      <c r="D631" s="200"/>
      <c r="E631" s="602"/>
    </row>
    <row r="632" spans="1:5" ht="18.75">
      <c r="A632" s="658" t="s">
        <v>1306</v>
      </c>
      <c r="B632" s="677" t="s">
        <v>869</v>
      </c>
      <c r="C632" s="662" t="s">
        <v>276</v>
      </c>
      <c r="D632" s="200"/>
      <c r="E632" s="602"/>
    </row>
    <row r="633" spans="1:5" ht="18.75">
      <c r="A633" s="658" t="s">
        <v>1307</v>
      </c>
      <c r="B633" s="677" t="s">
        <v>870</v>
      </c>
      <c r="C633" s="662" t="s">
        <v>276</v>
      </c>
      <c r="D633" s="200"/>
      <c r="E633" s="602"/>
    </row>
    <row r="634" spans="1:5" ht="18.75">
      <c r="A634" s="658" t="s">
        <v>1308</v>
      </c>
      <c r="B634" s="677" t="s">
        <v>871</v>
      </c>
      <c r="C634" s="662" t="s">
        <v>276</v>
      </c>
      <c r="D634" s="200"/>
      <c r="E634" s="602"/>
    </row>
    <row r="635" spans="1:5" ht="18.75">
      <c r="A635" s="658" t="s">
        <v>1309</v>
      </c>
      <c r="B635" s="677" t="s">
        <v>872</v>
      </c>
      <c r="C635" s="662" t="s">
        <v>276</v>
      </c>
      <c r="D635" s="200"/>
      <c r="E635" s="602"/>
    </row>
    <row r="636" spans="1:5" ht="18.75">
      <c r="A636" s="658" t="s">
        <v>1310</v>
      </c>
      <c r="B636" s="677" t="s">
        <v>873</v>
      </c>
      <c r="C636" s="662" t="s">
        <v>276</v>
      </c>
      <c r="D636" s="200"/>
      <c r="E636" s="602"/>
    </row>
    <row r="637" spans="1:5" ht="18.75">
      <c r="A637" s="658" t="s">
        <v>1311</v>
      </c>
      <c r="B637" s="677" t="s">
        <v>874</v>
      </c>
      <c r="C637" s="662" t="s">
        <v>276</v>
      </c>
      <c r="D637" s="200"/>
      <c r="E637" s="602"/>
    </row>
    <row r="638" spans="1:5" ht="18.75">
      <c r="A638" s="658" t="s">
        <v>1312</v>
      </c>
      <c r="B638" s="677" t="s">
        <v>875</v>
      </c>
      <c r="C638" s="662" t="s">
        <v>276</v>
      </c>
      <c r="D638" s="200"/>
      <c r="E638" s="602"/>
    </row>
    <row r="639" spans="1:5" ht="18.75">
      <c r="A639" s="658" t="s">
        <v>1313</v>
      </c>
      <c r="B639" s="677" t="s">
        <v>876</v>
      </c>
      <c r="C639" s="662" t="s">
        <v>276</v>
      </c>
      <c r="D639" s="200"/>
      <c r="E639" s="602"/>
    </row>
    <row r="640" spans="1:5" ht="18.75">
      <c r="A640" s="658" t="s">
        <v>1314</v>
      </c>
      <c r="B640" s="677" t="s">
        <v>877</v>
      </c>
      <c r="C640" s="662" t="s">
        <v>276</v>
      </c>
      <c r="D640" s="200"/>
      <c r="E640" s="602"/>
    </row>
    <row r="641" spans="1:5" ht="18.75">
      <c r="A641" s="658" t="s">
        <v>1315</v>
      </c>
      <c r="B641" s="677" t="s">
        <v>878</v>
      </c>
      <c r="C641" s="662" t="s">
        <v>276</v>
      </c>
      <c r="D641" s="200"/>
      <c r="E641" s="602"/>
    </row>
    <row r="642" spans="1:5" ht="18.75">
      <c r="A642" s="658" t="s">
        <v>1316</v>
      </c>
      <c r="B642" s="677" t="s">
        <v>879</v>
      </c>
      <c r="C642" s="662" t="s">
        <v>276</v>
      </c>
      <c r="D642" s="200"/>
      <c r="E642" s="602"/>
    </row>
    <row r="643" spans="1:5" ht="18.75">
      <c r="A643" s="658" t="s">
        <v>1317</v>
      </c>
      <c r="B643" s="677" t="s">
        <v>880</v>
      </c>
      <c r="C643" s="662" t="s">
        <v>276</v>
      </c>
      <c r="D643" s="200"/>
      <c r="E643" s="602"/>
    </row>
    <row r="644" spans="1:5" ht="18.75">
      <c r="A644" s="658" t="s">
        <v>1318</v>
      </c>
      <c r="B644" s="677" t="s">
        <v>881</v>
      </c>
      <c r="C644" s="662" t="s">
        <v>276</v>
      </c>
      <c r="D644" s="200"/>
      <c r="E644" s="602"/>
    </row>
    <row r="645" spans="1:5" ht="18.75">
      <c r="A645" s="658" t="s">
        <v>1319</v>
      </c>
      <c r="B645" s="677" t="s">
        <v>882</v>
      </c>
      <c r="C645" s="662" t="s">
        <v>276</v>
      </c>
      <c r="D645" s="200"/>
      <c r="E645" s="602"/>
    </row>
    <row r="646" spans="1:5" ht="18.75">
      <c r="A646" s="658" t="s">
        <v>1320</v>
      </c>
      <c r="B646" s="677" t="s">
        <v>883</v>
      </c>
      <c r="C646" s="662" t="s">
        <v>276</v>
      </c>
      <c r="D646" s="200"/>
      <c r="E646" s="602"/>
    </row>
    <row r="647" spans="1:5" ht="18.75">
      <c r="A647" s="658" t="s">
        <v>1321</v>
      </c>
      <c r="B647" s="677" t="s">
        <v>884</v>
      </c>
      <c r="C647" s="662" t="s">
        <v>276</v>
      </c>
      <c r="D647" s="200"/>
      <c r="E647" s="602"/>
    </row>
    <row r="648" spans="1:5" ht="18.75">
      <c r="A648" s="658" t="s">
        <v>1322</v>
      </c>
      <c r="B648" s="677" t="s">
        <v>885</v>
      </c>
      <c r="C648" s="662" t="s">
        <v>276</v>
      </c>
      <c r="D648" s="200"/>
      <c r="E648" s="602"/>
    </row>
    <row r="649" spans="1:5" ht="18.75">
      <c r="A649" s="658" t="s">
        <v>1323</v>
      </c>
      <c r="B649" s="677" t="s">
        <v>886</v>
      </c>
      <c r="C649" s="662" t="s">
        <v>276</v>
      </c>
      <c r="D649" s="200"/>
      <c r="E649" s="602"/>
    </row>
    <row r="650" spans="1:5" ht="18.75">
      <c r="A650" s="658" t="s">
        <v>1324</v>
      </c>
      <c r="B650" s="677" t="s">
        <v>887</v>
      </c>
      <c r="C650" s="662" t="s">
        <v>276</v>
      </c>
      <c r="D650" s="200"/>
      <c r="E650" s="602"/>
    </row>
    <row r="651" spans="1:5" ht="18.75">
      <c r="A651" s="658" t="s">
        <v>1325</v>
      </c>
      <c r="B651" s="677" t="s">
        <v>888</v>
      </c>
      <c r="C651" s="662" t="s">
        <v>276</v>
      </c>
      <c r="D651" s="200"/>
      <c r="E651" s="602"/>
    </row>
    <row r="652" spans="1:5" ht="18.75">
      <c r="A652" s="658" t="s">
        <v>1326</v>
      </c>
      <c r="B652" s="677" t="s">
        <v>889</v>
      </c>
      <c r="C652" s="662" t="s">
        <v>276</v>
      </c>
      <c r="D652" s="200"/>
      <c r="E652" s="602"/>
    </row>
    <row r="653" spans="1:5" ht="18.75">
      <c r="A653" s="658" t="s">
        <v>1327</v>
      </c>
      <c r="B653" s="677" t="s">
        <v>890</v>
      </c>
      <c r="C653" s="662" t="s">
        <v>276</v>
      </c>
      <c r="D653" s="200"/>
      <c r="E653" s="602"/>
    </row>
    <row r="654" spans="1:5" ht="18.75">
      <c r="A654" s="658" t="s">
        <v>1328</v>
      </c>
      <c r="B654" s="677" t="s">
        <v>891</v>
      </c>
      <c r="C654" s="662" t="s">
        <v>276</v>
      </c>
      <c r="D654" s="200"/>
      <c r="E654" s="602"/>
    </row>
    <row r="655" spans="1:5" ht="18.75">
      <c r="A655" s="658" t="s">
        <v>1329</v>
      </c>
      <c r="B655" s="677" t="s">
        <v>892</v>
      </c>
      <c r="C655" s="662" t="s">
        <v>276</v>
      </c>
      <c r="D655" s="200"/>
      <c r="E655" s="602"/>
    </row>
    <row r="656" spans="1:5" ht="18.75">
      <c r="A656" s="658" t="s">
        <v>1330</v>
      </c>
      <c r="B656" s="677" t="s">
        <v>893</v>
      </c>
      <c r="C656" s="662" t="s">
        <v>276</v>
      </c>
      <c r="D656" s="200"/>
      <c r="E656" s="602"/>
    </row>
    <row r="657" spans="1:5" ht="19.5">
      <c r="A657" s="658" t="s">
        <v>1331</v>
      </c>
      <c r="B657" s="205" t="s">
        <v>894</v>
      </c>
      <c r="C657" s="662" t="s">
        <v>276</v>
      </c>
      <c r="D657" s="200"/>
      <c r="E657" s="602"/>
    </row>
    <row r="658" spans="1:5" ht="18.75">
      <c r="A658" s="658" t="s">
        <v>1332</v>
      </c>
      <c r="B658" s="677" t="s">
        <v>895</v>
      </c>
      <c r="C658" s="662" t="s">
        <v>276</v>
      </c>
      <c r="D658" s="200"/>
      <c r="E658" s="602"/>
    </row>
    <row r="659" spans="1:5" ht="18.75">
      <c r="A659" s="658" t="s">
        <v>1333</v>
      </c>
      <c r="B659" s="677" t="s">
        <v>896</v>
      </c>
      <c r="C659" s="662" t="s">
        <v>276</v>
      </c>
      <c r="D659" s="200"/>
      <c r="E659" s="602"/>
    </row>
    <row r="660" spans="1:5" ht="18.75">
      <c r="A660" s="658" t="s">
        <v>1334</v>
      </c>
      <c r="B660" s="677" t="s">
        <v>897</v>
      </c>
      <c r="C660" s="662" t="s">
        <v>276</v>
      </c>
      <c r="D660" s="200"/>
      <c r="E660" s="602"/>
    </row>
    <row r="661" spans="1:5" ht="18.75">
      <c r="A661" s="658" t="s">
        <v>1335</v>
      </c>
      <c r="B661" s="677" t="s">
        <v>394</v>
      </c>
      <c r="C661" s="662" t="s">
        <v>276</v>
      </c>
      <c r="D661" s="200"/>
      <c r="E661" s="602"/>
    </row>
    <row r="662" spans="1:5" ht="18.75">
      <c r="A662" s="658" t="s">
        <v>1336</v>
      </c>
      <c r="B662" s="677" t="s">
        <v>395</v>
      </c>
      <c r="C662" s="662" t="s">
        <v>276</v>
      </c>
      <c r="D662" s="200"/>
      <c r="E662" s="602"/>
    </row>
    <row r="663" spans="1:5" ht="18.75">
      <c r="A663" s="658" t="s">
        <v>1337</v>
      </c>
      <c r="B663" s="677" t="s">
        <v>396</v>
      </c>
      <c r="C663" s="662" t="s">
        <v>276</v>
      </c>
      <c r="D663" s="200"/>
      <c r="E663" s="602"/>
    </row>
    <row r="664" spans="1:5" ht="18.75">
      <c r="A664" s="658" t="s">
        <v>1338</v>
      </c>
      <c r="B664" s="677" t="s">
        <v>397</v>
      </c>
      <c r="C664" s="662" t="s">
        <v>276</v>
      </c>
      <c r="D664" s="200"/>
      <c r="E664" s="602"/>
    </row>
    <row r="665" spans="1:5" ht="18.75">
      <c r="A665" s="658" t="s">
        <v>1339</v>
      </c>
      <c r="B665" s="677" t="s">
        <v>398</v>
      </c>
      <c r="C665" s="662" t="s">
        <v>276</v>
      </c>
      <c r="D665" s="200"/>
      <c r="E665" s="602"/>
    </row>
    <row r="666" spans="1:5" ht="18.75">
      <c r="A666" s="658" t="s">
        <v>1340</v>
      </c>
      <c r="B666" s="677" t="s">
        <v>399</v>
      </c>
      <c r="C666" s="662" t="s">
        <v>276</v>
      </c>
      <c r="D666" s="200"/>
      <c r="E666" s="602"/>
    </row>
    <row r="667" spans="1:5" ht="18.75">
      <c r="A667" s="658" t="s">
        <v>1341</v>
      </c>
      <c r="B667" s="677" t="s">
        <v>400</v>
      </c>
      <c r="C667" s="662" t="s">
        <v>276</v>
      </c>
      <c r="D667" s="200"/>
      <c r="E667" s="602"/>
    </row>
    <row r="668" spans="1:5" ht="18.75">
      <c r="A668" s="658" t="s">
        <v>1342</v>
      </c>
      <c r="B668" s="677" t="s">
        <v>401</v>
      </c>
      <c r="C668" s="662" t="s">
        <v>276</v>
      </c>
      <c r="D668" s="200"/>
      <c r="E668" s="602"/>
    </row>
    <row r="669" spans="1:5" ht="18.75">
      <c r="A669" s="658" t="s">
        <v>1343</v>
      </c>
      <c r="B669" s="677" t="s">
        <v>402</v>
      </c>
      <c r="C669" s="662" t="s">
        <v>276</v>
      </c>
      <c r="D669" s="200"/>
      <c r="E669" s="602"/>
    </row>
    <row r="670" spans="1:5" ht="18.75">
      <c r="A670" s="658" t="s">
        <v>1344</v>
      </c>
      <c r="B670" s="677" t="s">
        <v>403</v>
      </c>
      <c r="C670" s="662" t="s">
        <v>276</v>
      </c>
      <c r="D670" s="200"/>
      <c r="E670" s="602"/>
    </row>
    <row r="671" spans="1:5" ht="18.75">
      <c r="A671" s="658" t="s">
        <v>1345</v>
      </c>
      <c r="B671" s="677" t="s">
        <v>404</v>
      </c>
      <c r="C671" s="662" t="s">
        <v>276</v>
      </c>
      <c r="D671" s="200"/>
      <c r="E671" s="602"/>
    </row>
    <row r="672" spans="1:5" ht="18.75">
      <c r="A672" s="658" t="s">
        <v>1346</v>
      </c>
      <c r="B672" s="677" t="s">
        <v>405</v>
      </c>
      <c r="C672" s="662" t="s">
        <v>276</v>
      </c>
      <c r="D672" s="200"/>
      <c r="E672" s="602"/>
    </row>
    <row r="673" spans="1:5" ht="18.75">
      <c r="A673" s="658" t="s">
        <v>1347</v>
      </c>
      <c r="B673" s="677" t="s">
        <v>406</v>
      </c>
      <c r="C673" s="662" t="s">
        <v>276</v>
      </c>
      <c r="D673" s="200"/>
      <c r="E673" s="602"/>
    </row>
    <row r="674" spans="1:5" ht="18.75">
      <c r="A674" s="658" t="s">
        <v>1348</v>
      </c>
      <c r="B674" s="677" t="s">
        <v>407</v>
      </c>
      <c r="C674" s="662" t="s">
        <v>276</v>
      </c>
      <c r="D674" s="200"/>
      <c r="E674" s="602"/>
    </row>
    <row r="675" spans="1:5" ht="18.75">
      <c r="A675" s="658" t="s">
        <v>1349</v>
      </c>
      <c r="B675" s="677" t="s">
        <v>408</v>
      </c>
      <c r="C675" s="662" t="s">
        <v>276</v>
      </c>
      <c r="D675" s="200"/>
      <c r="E675" s="602"/>
    </row>
    <row r="676" spans="1:5" ht="18.75">
      <c r="A676" s="658" t="s">
        <v>1350</v>
      </c>
      <c r="B676" s="677" t="s">
        <v>409</v>
      </c>
      <c r="C676" s="662" t="s">
        <v>276</v>
      </c>
      <c r="D676" s="200"/>
      <c r="E676" s="602"/>
    </row>
    <row r="677" spans="1:5" ht="18.75">
      <c r="A677" s="658" t="s">
        <v>1351</v>
      </c>
      <c r="B677" s="677" t="s">
        <v>410</v>
      </c>
      <c r="C677" s="662" t="s">
        <v>276</v>
      </c>
      <c r="D677" s="200"/>
      <c r="E677" s="602"/>
    </row>
    <row r="678" spans="1:5" ht="18.75">
      <c r="A678" s="658" t="s">
        <v>1352</v>
      </c>
      <c r="B678" s="677" t="s">
        <v>411</v>
      </c>
      <c r="C678" s="662" t="s">
        <v>276</v>
      </c>
      <c r="D678" s="200"/>
      <c r="E678" s="602"/>
    </row>
    <row r="679" spans="1:5" ht="18.75">
      <c r="A679" s="658" t="s">
        <v>1353</v>
      </c>
      <c r="B679" s="677" t="s">
        <v>412</v>
      </c>
      <c r="C679" s="662" t="s">
        <v>276</v>
      </c>
      <c r="D679" s="200"/>
      <c r="E679" s="602"/>
    </row>
    <row r="680" spans="1:5" ht="18.75">
      <c r="A680" s="658" t="s">
        <v>1354</v>
      </c>
      <c r="B680" s="677" t="s">
        <v>413</v>
      </c>
      <c r="C680" s="662" t="s">
        <v>276</v>
      </c>
      <c r="D680" s="200"/>
      <c r="E680" s="602"/>
    </row>
    <row r="681" spans="1:5" ht="18.75">
      <c r="A681" s="658" t="s">
        <v>1355</v>
      </c>
      <c r="B681" s="677" t="s">
        <v>414</v>
      </c>
      <c r="C681" s="662" t="s">
        <v>276</v>
      </c>
      <c r="D681" s="200"/>
      <c r="E681" s="602"/>
    </row>
    <row r="682" spans="1:5" ht="18.75">
      <c r="A682" s="658" t="s">
        <v>1356</v>
      </c>
      <c r="B682" s="677" t="s">
        <v>415</v>
      </c>
      <c r="C682" s="662" t="s">
        <v>276</v>
      </c>
      <c r="D682" s="200"/>
      <c r="E682" s="602"/>
    </row>
    <row r="683" spans="1:5" ht="18.75">
      <c r="A683" s="658" t="s">
        <v>1357</v>
      </c>
      <c r="B683" s="677" t="s">
        <v>416</v>
      </c>
      <c r="C683" s="662" t="s">
        <v>276</v>
      </c>
      <c r="D683" s="200"/>
      <c r="E683" s="602"/>
    </row>
    <row r="684" spans="1:5" ht="18.75">
      <c r="A684" s="658" t="s">
        <v>1358</v>
      </c>
      <c r="B684" s="677" t="s">
        <v>417</v>
      </c>
      <c r="C684" s="662" t="s">
        <v>276</v>
      </c>
      <c r="D684" s="200"/>
      <c r="E684" s="602"/>
    </row>
    <row r="685" spans="1:5" ht="18.75">
      <c r="A685" s="658" t="s">
        <v>1359</v>
      </c>
      <c r="B685" s="677" t="s">
        <v>418</v>
      </c>
      <c r="C685" s="662" t="s">
        <v>276</v>
      </c>
      <c r="D685" s="200"/>
      <c r="E685" s="602"/>
    </row>
    <row r="686" spans="1:5" ht="18.75">
      <c r="A686" s="658" t="s">
        <v>1360</v>
      </c>
      <c r="B686" s="677" t="s">
        <v>419</v>
      </c>
      <c r="C686" s="662" t="s">
        <v>276</v>
      </c>
      <c r="D686" s="200"/>
      <c r="E686" s="602"/>
    </row>
    <row r="687" spans="1:5" ht="18.75">
      <c r="A687" s="658" t="s">
        <v>1361</v>
      </c>
      <c r="B687" s="677" t="s">
        <v>420</v>
      </c>
      <c r="C687" s="662" t="s">
        <v>276</v>
      </c>
      <c r="D687" s="200"/>
      <c r="E687" s="602"/>
    </row>
    <row r="688" spans="1:5" ht="18.75">
      <c r="A688" s="658" t="s">
        <v>1362</v>
      </c>
      <c r="B688" s="677" t="s">
        <v>421</v>
      </c>
      <c r="C688" s="662" t="s">
        <v>276</v>
      </c>
      <c r="D688" s="200"/>
      <c r="E688" s="602"/>
    </row>
    <row r="689" spans="1:5" ht="19.5">
      <c r="A689" s="658" t="s">
        <v>1363</v>
      </c>
      <c r="B689" s="205" t="s">
        <v>422</v>
      </c>
      <c r="C689" s="662" t="s">
        <v>276</v>
      </c>
      <c r="D689" s="200"/>
      <c r="E689" s="602"/>
    </row>
    <row r="690" spans="1:5" ht="18.75">
      <c r="A690" s="658" t="s">
        <v>1364</v>
      </c>
      <c r="B690" s="677" t="s">
        <v>423</v>
      </c>
      <c r="C690" s="662" t="s">
        <v>276</v>
      </c>
      <c r="D690" s="200"/>
      <c r="E690" s="602"/>
    </row>
    <row r="691" spans="1:5" ht="18.75">
      <c r="A691" s="658" t="s">
        <v>1365</v>
      </c>
      <c r="B691" s="677" t="s">
        <v>424</v>
      </c>
      <c r="C691" s="662" t="s">
        <v>276</v>
      </c>
      <c r="D691" s="200"/>
      <c r="E691" s="602"/>
    </row>
    <row r="692" spans="1:5" ht="18.75">
      <c r="A692" s="658" t="s">
        <v>1366</v>
      </c>
      <c r="B692" s="677" t="s">
        <v>425</v>
      </c>
      <c r="C692" s="662" t="s">
        <v>276</v>
      </c>
      <c r="D692" s="200"/>
      <c r="E692" s="602"/>
    </row>
    <row r="693" spans="1:5" ht="18.75">
      <c r="A693" s="658" t="s">
        <v>1367</v>
      </c>
      <c r="B693" s="677" t="s">
        <v>426</v>
      </c>
      <c r="C693" s="662" t="s">
        <v>276</v>
      </c>
      <c r="D693" s="200"/>
      <c r="E693" s="602"/>
    </row>
    <row r="694" spans="1:5" ht="18.75">
      <c r="A694" s="658" t="s">
        <v>1368</v>
      </c>
      <c r="B694" s="677" t="s">
        <v>427</v>
      </c>
      <c r="C694" s="662" t="s">
        <v>276</v>
      </c>
      <c r="D694" s="200"/>
      <c r="E694" s="602"/>
    </row>
    <row r="695" spans="1:5" ht="19.5">
      <c r="A695" s="658" t="s">
        <v>1369</v>
      </c>
      <c r="B695" s="205" t="s">
        <v>428</v>
      </c>
      <c r="C695" s="662" t="s">
        <v>276</v>
      </c>
      <c r="D695" s="200"/>
      <c r="E695" s="602"/>
    </row>
    <row r="696" spans="1:5" ht="18.75">
      <c r="A696" s="658" t="s">
        <v>1370</v>
      </c>
      <c r="B696" s="677" t="s">
        <v>429</v>
      </c>
      <c r="C696" s="662" t="s">
        <v>276</v>
      </c>
      <c r="D696" s="200"/>
      <c r="E696" s="602"/>
    </row>
    <row r="697" spans="1:5" ht="18.75">
      <c r="A697" s="658" t="s">
        <v>1371</v>
      </c>
      <c r="B697" s="677" t="s">
        <v>430</v>
      </c>
      <c r="C697" s="662" t="s">
        <v>276</v>
      </c>
      <c r="D697" s="200"/>
      <c r="E697" s="602"/>
    </row>
    <row r="698" spans="1:5" ht="18.75">
      <c r="A698" s="658" t="s">
        <v>1372</v>
      </c>
      <c r="B698" s="677" t="s">
        <v>431</v>
      </c>
      <c r="C698" s="662" t="s">
        <v>276</v>
      </c>
      <c r="D698" s="200"/>
      <c r="E698" s="602"/>
    </row>
    <row r="699" spans="1:5" ht="18.75">
      <c r="A699" s="658" t="s">
        <v>1373</v>
      </c>
      <c r="B699" s="677" t="s">
        <v>432</v>
      </c>
      <c r="C699" s="662" t="s">
        <v>276</v>
      </c>
      <c r="D699" s="200"/>
      <c r="E699" s="602"/>
    </row>
    <row r="700" spans="1:5" ht="18.75">
      <c r="A700" s="658" t="s">
        <v>1374</v>
      </c>
      <c r="B700" s="677" t="s">
        <v>433</v>
      </c>
      <c r="C700" s="662" t="s">
        <v>276</v>
      </c>
      <c r="D700" s="200"/>
      <c r="E700" s="602"/>
    </row>
    <row r="701" spans="1:5" ht="18.75">
      <c r="A701" s="658" t="s">
        <v>1375</v>
      </c>
      <c r="B701" s="677" t="s">
        <v>434</v>
      </c>
      <c r="C701" s="662" t="s">
        <v>276</v>
      </c>
      <c r="D701" s="200"/>
      <c r="E701" s="602"/>
    </row>
    <row r="702" spans="1:5" ht="18.75">
      <c r="A702" s="658" t="s">
        <v>1376</v>
      </c>
      <c r="B702" s="677" t="s">
        <v>435</v>
      </c>
      <c r="C702" s="662" t="s">
        <v>276</v>
      </c>
      <c r="D702" s="200"/>
      <c r="E702" s="602"/>
    </row>
    <row r="703" spans="1:5" ht="18.75">
      <c r="A703" s="658" t="s">
        <v>1377</v>
      </c>
      <c r="B703" s="677" t="s">
        <v>436</v>
      </c>
      <c r="C703" s="662" t="s">
        <v>276</v>
      </c>
      <c r="D703" s="200"/>
      <c r="E703" s="602"/>
    </row>
    <row r="704" spans="1:5" ht="18.75">
      <c r="A704" s="658" t="s">
        <v>1378</v>
      </c>
      <c r="B704" s="677" t="s">
        <v>437</v>
      </c>
      <c r="C704" s="662" t="s">
        <v>276</v>
      </c>
      <c r="D704" s="200"/>
      <c r="E704" s="602"/>
    </row>
    <row r="705" spans="1:5" ht="18.75">
      <c r="A705" s="658" t="s">
        <v>1379</v>
      </c>
      <c r="B705" s="677" t="s">
        <v>438</v>
      </c>
      <c r="C705" s="662" t="s">
        <v>276</v>
      </c>
      <c r="D705" s="200"/>
      <c r="E705" s="602"/>
    </row>
    <row r="706" spans="1:5" ht="19.5">
      <c r="A706" s="658" t="s">
        <v>1380</v>
      </c>
      <c r="B706" s="205" t="s">
        <v>439</v>
      </c>
      <c r="C706" s="662" t="s">
        <v>276</v>
      </c>
      <c r="D706" s="200"/>
      <c r="E706" s="602"/>
    </row>
    <row r="707" spans="1:5" ht="18.75">
      <c r="A707" s="658" t="s">
        <v>1381</v>
      </c>
      <c r="B707" s="677" t="s">
        <v>440</v>
      </c>
      <c r="C707" s="662" t="s">
        <v>276</v>
      </c>
      <c r="D707" s="200"/>
      <c r="E707" s="602"/>
    </row>
    <row r="708" spans="1:5" ht="18.75">
      <c r="A708" s="658" t="s">
        <v>1382</v>
      </c>
      <c r="B708" s="677" t="s">
        <v>441</v>
      </c>
      <c r="C708" s="662" t="s">
        <v>276</v>
      </c>
      <c r="D708" s="200"/>
      <c r="E708" s="602"/>
    </row>
    <row r="709" spans="1:5" ht="18.75">
      <c r="A709" s="658" t="s">
        <v>1383</v>
      </c>
      <c r="B709" s="677" t="s">
        <v>442</v>
      </c>
      <c r="C709" s="662" t="s">
        <v>276</v>
      </c>
      <c r="D709" s="200"/>
      <c r="E709" s="602"/>
    </row>
    <row r="710" spans="1:5" ht="18.75">
      <c r="A710" s="658" t="s">
        <v>1384</v>
      </c>
      <c r="B710" s="677" t="s">
        <v>443</v>
      </c>
      <c r="C710" s="662" t="s">
        <v>276</v>
      </c>
      <c r="D710" s="200"/>
      <c r="E710" s="602"/>
    </row>
    <row r="711" spans="1:5" ht="18.75">
      <c r="A711" s="658" t="s">
        <v>1385</v>
      </c>
      <c r="B711" s="677" t="s">
        <v>444</v>
      </c>
      <c r="C711" s="662" t="s">
        <v>276</v>
      </c>
      <c r="D711" s="200"/>
      <c r="E711" s="602"/>
    </row>
    <row r="712" spans="1:5" ht="18.75">
      <c r="A712" s="658" t="s">
        <v>1386</v>
      </c>
      <c r="B712" s="677" t="s">
        <v>445</v>
      </c>
      <c r="C712" s="662" t="s">
        <v>276</v>
      </c>
      <c r="D712" s="200"/>
      <c r="E712" s="602"/>
    </row>
    <row r="713" spans="1:5" ht="18.75">
      <c r="A713" s="658" t="s">
        <v>1387</v>
      </c>
      <c r="B713" s="677" t="s">
        <v>446</v>
      </c>
      <c r="C713" s="662" t="s">
        <v>276</v>
      </c>
      <c r="D713" s="200"/>
      <c r="E713" s="602"/>
    </row>
    <row r="714" spans="1:5" ht="18.75">
      <c r="A714" s="658" t="s">
        <v>1388</v>
      </c>
      <c r="B714" s="677" t="s">
        <v>447</v>
      </c>
      <c r="C714" s="662" t="s">
        <v>276</v>
      </c>
      <c r="D714" s="200"/>
      <c r="E714" s="602"/>
    </row>
    <row r="715" spans="1:5" ht="18.75">
      <c r="A715" s="658" t="s">
        <v>1389</v>
      </c>
      <c r="B715" s="677" t="s">
        <v>448</v>
      </c>
      <c r="C715" s="662" t="s">
        <v>276</v>
      </c>
      <c r="D715" s="200"/>
      <c r="E715" s="602"/>
    </row>
    <row r="716" spans="1:5" ht="19.5">
      <c r="A716" s="658" t="s">
        <v>1390</v>
      </c>
      <c r="B716" s="205" t="s">
        <v>449</v>
      </c>
      <c r="C716" s="662" t="s">
        <v>276</v>
      </c>
      <c r="D716" s="200"/>
      <c r="E716" s="602"/>
    </row>
    <row r="717" spans="1:5" ht="18.75">
      <c r="A717" s="658" t="s">
        <v>1391</v>
      </c>
      <c r="B717" s="677" t="s">
        <v>450</v>
      </c>
      <c r="C717" s="662" t="s">
        <v>276</v>
      </c>
      <c r="D717" s="200"/>
      <c r="E717" s="602"/>
    </row>
    <row r="718" spans="1:5" ht="18.75">
      <c r="A718" s="658" t="s">
        <v>1392</v>
      </c>
      <c r="B718" s="677" t="s">
        <v>451</v>
      </c>
      <c r="C718" s="662" t="s">
        <v>276</v>
      </c>
      <c r="D718" s="200"/>
      <c r="E718" s="602"/>
    </row>
    <row r="719" spans="1:5" ht="18.75">
      <c r="A719" s="658" t="s">
        <v>1393</v>
      </c>
      <c r="B719" s="677" t="s">
        <v>452</v>
      </c>
      <c r="C719" s="662" t="s">
        <v>276</v>
      </c>
      <c r="D719" s="200"/>
      <c r="E719" s="602"/>
    </row>
    <row r="720" spans="1:5" ht="18.75">
      <c r="A720" s="658" t="s">
        <v>1394</v>
      </c>
      <c r="B720" s="677" t="s">
        <v>453</v>
      </c>
      <c r="C720" s="662" t="s">
        <v>276</v>
      </c>
      <c r="D720" s="200"/>
      <c r="E720" s="602"/>
    </row>
    <row r="721" spans="1:5" ht="19.5">
      <c r="A721" s="658" t="s">
        <v>1395</v>
      </c>
      <c r="B721" s="205" t="s">
        <v>454</v>
      </c>
      <c r="C721" s="662" t="s">
        <v>276</v>
      </c>
      <c r="D721" s="200"/>
      <c r="E721" s="602"/>
    </row>
    <row r="722" spans="1:5" ht="19.5">
      <c r="A722" s="200"/>
      <c r="B722" s="205"/>
      <c r="C722" s="662"/>
      <c r="D722" s="200"/>
      <c r="E722" s="602"/>
    </row>
    <row r="723" spans="1:5">
      <c r="A723" s="607" t="s">
        <v>915</v>
      </c>
      <c r="B723" s="613" t="s">
        <v>914</v>
      </c>
      <c r="C723" s="680" t="s">
        <v>915</v>
      </c>
    </row>
    <row r="724" spans="1:5">
      <c r="A724" s="680"/>
      <c r="B724" s="681">
        <v>44592</v>
      </c>
      <c r="C724" s="680" t="s">
        <v>1396</v>
      </c>
    </row>
    <row r="725" spans="1:5">
      <c r="A725" s="680"/>
      <c r="B725" s="681">
        <v>44620</v>
      </c>
      <c r="C725" s="680" t="s">
        <v>1397</v>
      </c>
    </row>
    <row r="726" spans="1:5">
      <c r="A726" s="680"/>
      <c r="B726" s="681">
        <v>44651</v>
      </c>
      <c r="C726" s="680" t="s">
        <v>1398</v>
      </c>
    </row>
    <row r="727" spans="1:5">
      <c r="A727" s="680"/>
      <c r="B727" s="681">
        <v>44681</v>
      </c>
      <c r="C727" s="680" t="s">
        <v>1399</v>
      </c>
    </row>
    <row r="728" spans="1:5">
      <c r="A728" s="680"/>
      <c r="B728" s="681">
        <v>44712</v>
      </c>
      <c r="C728" s="680" t="s">
        <v>1400</v>
      </c>
    </row>
    <row r="729" spans="1:5">
      <c r="A729" s="680"/>
      <c r="B729" s="681">
        <v>44742</v>
      </c>
      <c r="C729" s="680" t="s">
        <v>1401</v>
      </c>
    </row>
    <row r="730" spans="1:5">
      <c r="A730" s="680"/>
      <c r="B730" s="681">
        <v>44773</v>
      </c>
      <c r="C730" s="680" t="s">
        <v>1402</v>
      </c>
    </row>
    <row r="731" spans="1:5">
      <c r="A731" s="680"/>
      <c r="B731" s="681">
        <v>44804</v>
      </c>
      <c r="C731" s="680" t="s">
        <v>1403</v>
      </c>
    </row>
    <row r="732" spans="1:5">
      <c r="A732" s="680"/>
      <c r="B732" s="681">
        <v>44834</v>
      </c>
      <c r="C732" s="680" t="s">
        <v>1404</v>
      </c>
    </row>
    <row r="733" spans="1:5">
      <c r="A733" s="680"/>
      <c r="B733" s="681">
        <v>44865</v>
      </c>
      <c r="C733" s="680" t="s">
        <v>1405</v>
      </c>
    </row>
    <row r="734" spans="1:5">
      <c r="A734" s="680"/>
      <c r="B734" s="681">
        <v>44895</v>
      </c>
      <c r="C734" s="680" t="s">
        <v>1406</v>
      </c>
    </row>
    <row r="735" spans="1:5">
      <c r="A735" s="680"/>
      <c r="B735" s="681">
        <v>44926</v>
      </c>
      <c r="C735" s="680" t="s">
        <v>1407</v>
      </c>
    </row>
  </sheetData>
  <sheetProtection password="81B0" sheet="1"/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OTCHET F</vt:lpstr>
      <vt:lpstr>Sheet1</vt:lpstr>
      <vt:lpstr>INF</vt:lpstr>
      <vt:lpstr>list</vt:lpstr>
      <vt:lpstr>Date</vt:lpstr>
      <vt:lpstr>EBK_DEIN</vt:lpstr>
      <vt:lpstr>EBK_DEIN2</vt:lpstr>
      <vt:lpstr>list</vt:lpstr>
      <vt:lpstr>OP_LIST</vt:lpstr>
      <vt:lpstr>OP_LIST2</vt:lpstr>
      <vt:lpstr>PRBK</vt:lpstr>
      <vt:lpstr>SMETKA</vt:lpstr>
    </vt:vector>
  </TitlesOfParts>
  <Company>MoF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Economic Station</dc:creator>
  <cp:lastModifiedBy>User</cp:lastModifiedBy>
  <cp:lastPrinted>2017-12-14T08:03:15Z</cp:lastPrinted>
  <dcterms:created xsi:type="dcterms:W3CDTF">1997-12-10T11:54:07Z</dcterms:created>
  <dcterms:modified xsi:type="dcterms:W3CDTF">2023-07-18T15:43:19Z</dcterms:modified>
</cp:coreProperties>
</file>