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B086C22F-0FB2-42AA-9F51-C6C06EC660E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8" i="1"/>
  <c r="C10" i="1"/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<sst xmlns="http://schemas.openxmlformats.org/spreadsheetml/2006/main" count="19" uniqueCount="19">
  <si>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</si>
  <si>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</si>
  <si>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</si>
  <si>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</si>
  <si>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</si>
  <si>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</si>
  <si>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</si>
  <si>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</si>
  <si>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</si>
  <si>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</si>
  <si>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</si>
  <si>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</si>
  <si>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</si>
  <si>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Admin-Kurssuche</t>
  </si>
  <si>
    <t>Admin-Usersuche</t>
  </si>
  <si>
    <t>Admin-User anzeigen, bearbeiten</t>
  </si>
  <si>
    <t>User-Kind anmelden</t>
  </si>
  <si>
    <t>Admin-Teilnehmer anzeigen, entfernen</t>
  </si>
  <si>
    <t>User-Warenkorb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</si>
</sst>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9" fontId="1" fillId="0" borderId="24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141</c:v>
                </c:pt>
                <c:pt idx="1">
                  <c:v>75.896825396825392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141</c:v>
                </c:pt>
                <c:pt idx="1">
                  <c:v>94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141</c:v>
                </c:pt>
                <c:pt idx="1">
                  <c:v>75.896825396825392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141</c:v>
                </c:pt>
                <c:pt idx="1">
                  <c:v>94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10" sqref="C10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8"/>
      <c r="B1" s="38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8"/>
      <c r="B2" s="38"/>
      <c r="C2" s="42" t="s">
        <v>5</v>
      </c>
      <c r="D2" s="42"/>
      <c r="E2" s="42"/>
      <c r="F2" s="42"/>
      <c r="G2" s="33"/>
      <c r="H2" s="45"/>
      <c r="I2" s="46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2" t="s">
        <v>6</v>
      </c>
      <c r="D3" s="42"/>
      <c r="E3" s="42"/>
      <c r="F3" s="42"/>
      <c r="G3" s="33">
        <f>B38</f>
        <v>141</v>
      </c>
      <c r="H3" s="45"/>
      <c r="I3" s="46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2" t="s">
        <v>7</v>
      </c>
      <c r="D4" s="42"/>
      <c r="E4" s="42"/>
      <c r="F4" s="42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1" t="s">
        <v>1</v>
      </c>
      <c r="B6" s="41"/>
      <c r="C6" s="39" t="s">
        <v>8</v>
      </c>
      <c r="D6" s="39"/>
      <c r="E6" s="39"/>
      <c r="F6" s="39"/>
      <c r="G6" s="39"/>
      <c r="H6" s="39"/>
      <c r="I6" s="39"/>
      <c r="J6" s="39"/>
      <c r="K6" s="39"/>
      <c r="L6" s="40"/>
      <c r="M6" s="43" t="s">
        <v>11</v>
      </c>
      <c r="N6" s="44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thickBot="1" x14ac:dyDescent="0.65">
      <c r="A8" s="3" t="s">
        <v>13</v>
      </c>
      <c r="B8" s="18">
        <v>13</v>
      </c>
      <c r="C8" s="19">
        <f>B8/(4+3)*2</f>
        <v>3.7142857142857144</v>
      </c>
      <c r="D8" s="19"/>
      <c r="E8" s="19"/>
      <c r="F8" s="20"/>
      <c r="G8" s="19"/>
      <c r="H8" s="20"/>
      <c r="I8" s="19"/>
      <c r="J8" s="20"/>
      <c r="K8" s="19"/>
      <c r="L8" s="20"/>
      <c r="M8" s="27">
        <f t="shared" ref="M8:M37" si="0">B8-SUM(C8:L8)</f>
        <v>9.2857142857142847</v>
      </c>
      <c r="N8" s="37">
        <f t="shared" ref="N8:N38" si="1">IFERROR(1-(M8/B8),"")</f>
        <v>0.28571428571428581</v>
      </c>
    </row>
    <row r="9" spans="1:14" ht="30" customHeight="1" thickTop="1" thickBot="1" x14ac:dyDescent="0.65">
      <c r="A9" s="4" t="s">
        <v>14</v>
      </c>
      <c r="B9" s="21">
        <v>13</v>
      </c>
      <c r="C9" s="19">
        <v>0</v>
      </c>
      <c r="D9" s="19"/>
      <c r="E9" s="22"/>
      <c r="F9" s="23"/>
      <c r="G9" s="22"/>
      <c r="H9" s="23"/>
      <c r="I9" s="22"/>
      <c r="J9" s="23"/>
      <c r="K9" s="22"/>
      <c r="L9" s="23"/>
      <c r="M9" s="28">
        <f t="shared" si="0"/>
        <v>13</v>
      </c>
      <c r="N9" s="37">
        <f t="shared" si="1"/>
        <v>0</v>
      </c>
    </row>
    <row r="10" spans="1:14" ht="30" customHeight="1" thickTop="1" thickBot="1" x14ac:dyDescent="0.65">
      <c r="A10" s="4" t="s">
        <v>15</v>
      </c>
      <c r="B10" s="21">
        <v>34</v>
      </c>
      <c r="C10" s="19">
        <f>B10/(0.5+8.5)*0.5</f>
        <v>1.8888888888888888</v>
      </c>
      <c r="D10" s="19"/>
      <c r="E10" s="22"/>
      <c r="F10" s="23"/>
      <c r="G10" s="22"/>
      <c r="H10" s="23"/>
      <c r="I10" s="22"/>
      <c r="J10" s="23"/>
      <c r="K10" s="22"/>
      <c r="L10" s="23"/>
      <c r="M10" s="28">
        <f t="shared" si="0"/>
        <v>32.111111111111114</v>
      </c>
      <c r="N10" s="37">
        <f t="shared" si="1"/>
        <v>5.5555555555555469E-2</v>
      </c>
    </row>
    <row r="11" spans="1:14" ht="30" customHeight="1" thickTop="1" thickBot="1" x14ac:dyDescent="0.65">
      <c r="A11" s="4" t="s">
        <v>16</v>
      </c>
      <c r="B11" s="21">
        <v>34</v>
      </c>
      <c r="C11" s="19">
        <v>34</v>
      </c>
      <c r="D11" s="19">
        <v>0</v>
      </c>
      <c r="E11" s="22">
        <v>0</v>
      </c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37">
        <f t="shared" si="1"/>
        <v>1</v>
      </c>
    </row>
    <row r="12" spans="1:14" ht="30" customHeight="1" thickTop="1" x14ac:dyDescent="0.6">
      <c r="A12" s="4" t="s">
        <v>17</v>
      </c>
      <c r="B12" s="21">
        <v>34</v>
      </c>
      <c r="C12" s="19">
        <f>B12/(3+1)*3</f>
        <v>25.5</v>
      </c>
      <c r="D12" s="19"/>
      <c r="E12" s="22"/>
      <c r="F12" s="23"/>
      <c r="G12" s="22"/>
      <c r="H12" s="23"/>
      <c r="I12" s="22"/>
      <c r="J12" s="23"/>
      <c r="K12" s="22"/>
      <c r="L12" s="23"/>
      <c r="M12" s="28">
        <f t="shared" si="0"/>
        <v>8.5</v>
      </c>
      <c r="N12" s="37">
        <f t="shared" si="1"/>
        <v>0.75</v>
      </c>
    </row>
    <row r="13" spans="1:14" ht="30" customHeight="1" x14ac:dyDescent="0.6">
      <c r="A13" s="4" t="s">
        <v>18</v>
      </c>
      <c r="B13" s="21">
        <v>13</v>
      </c>
      <c r="C13" s="22">
        <v>0</v>
      </c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13</v>
      </c>
      <c r="N13" s="37">
        <f t="shared" si="1"/>
        <v>0</v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141</v>
      </c>
      <c r="C38" s="11">
        <f>IFERROR(IF(B38-SUM(C8:C37)=B38,NA(),B38-SUM(C8:C37)),NA())</f>
        <v>75.896825396825392</v>
      </c>
      <c r="D38" s="11" t="e">
        <f t="shared" ref="D38:L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75.896825396825392</v>
      </c>
      <c r="N38" s="30">
        <f t="shared" si="1"/>
        <v>0.46172464257570645</v>
      </c>
    </row>
    <row r="39" spans="1:14" ht="17.25" thickBot="1" x14ac:dyDescent="0.65">
      <c r="A39" s="8" t="s">
        <v>4</v>
      </c>
      <c r="B39" s="12">
        <f>SUM(B8:B37)</f>
        <v>141</v>
      </c>
      <c r="C39" s="13">
        <f t="shared" ref="C39:L39" si="3">IFERROR((IF(B39-($B$38/$G$4) &lt; 0,"-", B39-($B$38/$G$4))),IFERROR(B39-($B$38/20),"-"))</f>
        <v>94</v>
      </c>
      <c r="D39" s="13">
        <f t="shared" si="3"/>
        <v>47</v>
      </c>
      <c r="E39" s="13">
        <f t="shared" si="3"/>
        <v>0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C48" sqref="C4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2020-01-14T11:55:42Z</dcterms:modified>
</cp:coreProperties>
</file>