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19E9B126-7C2B-49CE-A17A-90510296BE96}" xr6:coauthVersionLast="47" xr6:coauthVersionMax="47" xr10:uidLastSave="{00000000-0000-0000-0000-000000000000}"/>
  <bookViews>
    <workbookView xWindow="1380" yWindow="600" windowWidth="27420" windowHeight="17400" xr2:uid="{29702620-5456-439A-8B1B-50A6C6D0FE40}"/>
  </bookViews>
  <sheets>
    <sheet name="Лист1" sheetId="1" r:id="rId1"/>
  </sheets>
  <externalReferences>
    <externalReference r:id="rId2"/>
  </externalReferences>
  <definedNames>
    <definedName name="b">Лист1!$C$9</definedName>
    <definedName name="cd">Лист1!$C$18</definedName>
    <definedName name="cs">Лист1!$C$15</definedName>
    <definedName name="ct">Лист1!$C$11</definedName>
    <definedName name="h">Лист1!$C$7</definedName>
    <definedName name="k">Лист1!$C$6</definedName>
    <definedName name="mu">Лист1!$C$8</definedName>
    <definedName name="phi">Лист1!$C$12</definedName>
    <definedName name="pinit">Лист1!$C$17</definedName>
    <definedName name="q">Лист1!$C$10</definedName>
    <definedName name="rd">Лист1!$C$19</definedName>
    <definedName name="re">Лист1!$C$13</definedName>
    <definedName name="rw">Лист1!$C$14</definedName>
    <definedName name="skin">Лист1!$C$16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 a="1"/>
  <c r="Q9" i="1" a="1"/>
  <c r="Q10" i="1" a="1"/>
  <c r="Q11" i="1" a="1"/>
  <c r="Q12" i="1" a="1"/>
  <c r="Q13" i="1" a="1"/>
  <c r="Q14" i="1" a="1"/>
  <c r="Q15" i="1" a="1"/>
  <c r="Q16" i="1" a="1"/>
  <c r="Q17" i="1" a="1"/>
  <c r="Q18" i="1" a="1"/>
  <c r="Q19" i="1" a="1"/>
  <c r="Q20" i="1" a="1"/>
  <c r="Q21" i="1" a="1"/>
  <c r="Q22" i="1" a="1"/>
  <c r="Q23" i="1" a="1"/>
  <c r="N11" i="1" a="1"/>
  <c r="L11" i="1" a="1"/>
  <c r="Q7" i="1" a="1"/>
  <c r="Q23" i="1" l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N11" i="1"/>
  <c r="L11" i="1"/>
  <c r="Q7" i="1"/>
  <c r="M8" i="1" l="1" a="1"/>
  <c r="M7" i="1" a="1"/>
  <c r="C18" i="1" a="1"/>
  <c r="F8" i="1" a="1"/>
  <c r="F9" i="1" a="1"/>
  <c r="F10" i="1" a="1"/>
  <c r="F11" i="1" a="1"/>
  <c r="F12" i="1" a="1"/>
  <c r="F13" i="1" a="1"/>
  <c r="F14" i="1" a="1"/>
  <c r="F15" i="1" a="1"/>
  <c r="F16" i="1" a="1"/>
  <c r="F17" i="1" a="1"/>
  <c r="F18" i="1" a="1"/>
  <c r="F19" i="1" a="1"/>
  <c r="F20" i="1" a="1"/>
  <c r="F21" i="1" a="1"/>
  <c r="F22" i="1" a="1"/>
  <c r="F7" i="1" a="1"/>
  <c r="M8" i="1" l="1"/>
  <c r="M7" i="1"/>
  <c r="C18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M11" i="1" a="1"/>
  <c r="G7" i="1" a="1"/>
  <c r="G22" i="1" a="1"/>
  <c r="G21" i="1" a="1"/>
  <c r="G20" i="1" a="1"/>
  <c r="G19" i="1" a="1"/>
  <c r="G18" i="1" a="1"/>
  <c r="G17" i="1" a="1"/>
  <c r="G16" i="1" a="1"/>
  <c r="G15" i="1" a="1"/>
  <c r="G14" i="1" a="1"/>
  <c r="G13" i="1" a="1"/>
  <c r="G12" i="1" a="1"/>
  <c r="G11" i="1" a="1"/>
  <c r="G10" i="1" a="1"/>
  <c r="G9" i="1" a="1"/>
  <c r="G8" i="1" a="1"/>
  <c r="M11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7" i="1"/>
  <c r="R8" i="1" a="1"/>
  <c r="R9" i="1" a="1"/>
  <c r="R10" i="1" a="1"/>
  <c r="R11" i="1" a="1"/>
  <c r="R12" i="1" a="1"/>
  <c r="R13" i="1" a="1"/>
  <c r="R14" i="1" a="1"/>
  <c r="R15" i="1" a="1"/>
  <c r="R16" i="1" a="1"/>
  <c r="R17" i="1" a="1"/>
  <c r="R18" i="1" a="1"/>
  <c r="R19" i="1" a="1"/>
  <c r="R20" i="1" a="1"/>
  <c r="R21" i="1" a="1"/>
  <c r="R22" i="1" a="1"/>
  <c r="R23" i="1" a="1"/>
  <c r="R7" i="1" a="1"/>
  <c r="H8" i="1" a="1"/>
  <c r="H10" i="1" a="1"/>
  <c r="H12" i="1" a="1"/>
  <c r="H14" i="1" a="1"/>
  <c r="H16" i="1" a="1"/>
  <c r="H18" i="1" a="1"/>
  <c r="H20" i="1" a="1"/>
  <c r="H22" i="1" a="1"/>
  <c r="H9" i="1" a="1"/>
  <c r="H11" i="1" a="1"/>
  <c r="H13" i="1" a="1"/>
  <c r="H15" i="1" a="1"/>
  <c r="H17" i="1" a="1"/>
  <c r="H19" i="1" a="1"/>
  <c r="H21" i="1" a="1"/>
  <c r="H7" i="1" a="1"/>
  <c r="R7" i="1" l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H7" i="1"/>
  <c r="H21" i="1"/>
  <c r="H19" i="1"/>
  <c r="H17" i="1"/>
  <c r="H15" i="1"/>
  <c r="H13" i="1"/>
  <c r="H11" i="1"/>
  <c r="H9" i="1"/>
  <c r="H22" i="1"/>
  <c r="H20" i="1"/>
  <c r="H18" i="1"/>
  <c r="H16" i="1"/>
  <c r="H14" i="1"/>
  <c r="H12" i="1"/>
  <c r="H10" i="1"/>
  <c r="H8" i="1"/>
  <c r="S7" i="1" a="1"/>
  <c r="S22" i="1" a="1"/>
  <c r="S20" i="1" a="1"/>
  <c r="S18" i="1" a="1"/>
  <c r="S16" i="1" a="1"/>
  <c r="S14" i="1" a="1"/>
  <c r="S12" i="1" a="1"/>
  <c r="S10" i="1" a="1"/>
  <c r="S8" i="1" a="1"/>
  <c r="S23" i="1" a="1"/>
  <c r="S21" i="1" a="1"/>
  <c r="S19" i="1" a="1"/>
  <c r="S17" i="1" a="1"/>
  <c r="S15" i="1" a="1"/>
  <c r="S13" i="1" a="1"/>
  <c r="S11" i="1" a="1"/>
  <c r="S9" i="1" a="1"/>
  <c r="S9" i="1" l="1"/>
  <c r="S11" i="1"/>
  <c r="S13" i="1"/>
  <c r="S15" i="1"/>
  <c r="S17" i="1"/>
  <c r="S19" i="1"/>
  <c r="S21" i="1"/>
  <c r="S23" i="1"/>
  <c r="S8" i="1"/>
  <c r="S10" i="1"/>
  <c r="S12" i="1"/>
  <c r="S14" i="1"/>
  <c r="S16" i="1"/>
  <c r="S18" i="1"/>
  <c r="S20" i="1"/>
  <c r="S22" i="1"/>
  <c r="S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<sst xmlns="http://schemas.openxmlformats.org/spreadsheetml/2006/main" count="27" uniqueCount="21">
  <si>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Построение кривой падения и восстановления давления</t>
  </si>
  <si>
    <t>k</t>
  </si>
  <si>
    <t>h</t>
  </si>
  <si>
    <t>mu</t>
  </si>
  <si>
    <t>b</t>
  </si>
  <si>
    <t>q</t>
  </si>
  <si>
    <t>ct</t>
  </si>
  <si>
    <t>phi</t>
  </si>
  <si>
    <t>re</t>
  </si>
  <si>
    <t>t час</t>
  </si>
  <si>
    <t>td</t>
  </si>
  <si>
    <t>rw</t>
  </si>
  <si>
    <t>pd</t>
  </si>
  <si>
    <t>cs</t>
  </si>
  <si>
    <t>skin</t>
  </si>
  <si>
    <t>cd</t>
  </si>
  <si>
    <t>rd</t>
  </si>
  <si>
    <t>pwf</t>
  </si>
  <si>
    <t>pinit</t>
  </si>
  <si>
    <t>Теперь зададим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</si>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</sst>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Лист1!$R$6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Лист1!$P$7:$P$23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Лист1!$S$7:$S$23</c:f>
              <c:numCache>
                <c:formatCode>General</c:formatCode>
                <c:ptCount val="17"/>
                <c:pt idx="0">
                  <c:v>179.71303950104851</c:v>
                </c:pt>
                <c:pt idx="1">
                  <c:v>154.36392138137023</c:v>
                </c:pt>
                <c:pt idx="2">
                  <c:v>142.85428129631089</c:v>
                </c:pt>
                <c:pt idx="3">
                  <c:v>136.58762888794351</c:v>
                </c:pt>
                <c:pt idx="4">
                  <c:v>132.63070993097659</c:v>
                </c:pt>
                <c:pt idx="5">
                  <c:v>129.83679969290648</c:v>
                </c:pt>
                <c:pt idx="6">
                  <c:v>127.70106971104703</c:v>
                </c:pt>
                <c:pt idx="7">
                  <c:v>125.9761885598152</c:v>
                </c:pt>
                <c:pt idx="8">
                  <c:v>124.52883475094059</c:v>
                </c:pt>
                <c:pt idx="9">
                  <c:v>123.2808870856349</c:v>
                </c:pt>
                <c:pt idx="10">
                  <c:v>192.47015798117314</c:v>
                </c:pt>
                <c:pt idx="11">
                  <c:v>216.83903937689777</c:v>
                </c:pt>
                <c:pt idx="12">
                  <c:v>227.46291079627838</c:v>
                </c:pt>
                <c:pt idx="13">
                  <c:v>232.9215106318899</c:v>
                </c:pt>
                <c:pt idx="14">
                  <c:v>236.13548529100794</c:v>
                </c:pt>
                <c:pt idx="15">
                  <c:v>238.24181805398504</c:v>
                </c:pt>
                <c:pt idx="16">
                  <c:v>239.73764521544348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E-4664-A392-9F795BCF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533200"/>
        <c:axId val="1623534864"/>
      </c:scatterChart>
      <c:valAx>
        <c:axId val="162353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534864"/>
        <c:crosses val="autoZero"/>
        <c:crossBetween val="midCat"/>
      </c:valAx>
      <c:valAx>
        <c:axId val="16235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53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8</xdr:row>
      <xdr:rowOff>41910</xdr:rowOff>
    </xdr:from>
    <xdr:to>
      <xdr:col>15</xdr:col>
      <xdr:colOff>335280</xdr:colOff>
      <xdr:row>23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C4D546-85BD-4E3B-BE0F-754FFF0F7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nifloc_vba-master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UniflocVBA_7"/>
    </sheetNames>
    <definedNames>
      <definedName name="encode_json"/>
      <definedName name="transient_cd_from_cs"/>
      <definedName name="transient_p_from_pd_atma"/>
      <definedName name="transient_pd_radial"/>
      <definedName name="transient_pd_superposition"/>
      <definedName name="transient_td_from_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E487-D3C8-4369-B650-7D9FBA9BB79D}">
  <sheetPr codeName="Лист1"/>
  <dimension ref="B3:S23"/>
  <sheetViews>
    <sheetView tabSelected="1" workbookViewId="0">
      <selection activeCell="J29" sqref="J29"/>
    </sheetView>
  </sheetViews>
  <sheetFormatPr defaultRowHeight="15" x14ac:dyDescent="0.25"/>
  <sheetData>
    <row r="3" spans="2:19" x14ac:dyDescent="0.25">
      <c r="B3" t="s">
        <v>0</v>
      </c>
    </row>
    <row r="5" spans="2:19" x14ac:dyDescent="0.25">
      <c r="L5" t="s">
        <v>19</v>
      </c>
    </row>
    <row r="6" spans="2:19" x14ac:dyDescent="0.25">
      <c r="B6" t="s">
        <v>1</v>
      </c>
      <c r="C6">
        <v>30</v>
      </c>
      <c r="E6" t="s">
        <v>9</v>
      </c>
      <c r="F6" t="s">
        <v>10</v>
      </c>
      <c r="G6" t="s">
        <v>12</v>
      </c>
      <c r="H6" t="s">
        <v>17</v>
      </c>
      <c r="L6" t="s">
        <v>9</v>
      </c>
      <c r="M6" t="s">
        <v>10</v>
      </c>
      <c r="N6" t="s">
        <v>20</v>
      </c>
      <c r="P6" t="s">
        <v>9</v>
      </c>
      <c r="Q6" t="s">
        <v>10</v>
      </c>
      <c r="R6" t="s">
        <v>12</v>
      </c>
      <c r="S6" t="s">
        <v>17</v>
      </c>
    </row>
    <row r="7" spans="2:19" x14ac:dyDescent="0.25">
      <c r="B7" t="s">
        <v>2</v>
      </c>
      <c r="C7">
        <v>10</v>
      </c>
      <c r="E7">
        <v>1</v>
      </c>
      <c r="F7" cm="1">
        <f t="array" ref="F7">[1]!transient_td_from_t(E7,rw,k,phi,mu,ct)</f>
        <v>53999.999999999993</v>
      </c>
      <c r="G7" cm="1">
        <f t="array" ref="G7">[1]!transient_pd_radial(F7,cd,skin,rd,3)</f>
        <v>3.8178685768034484</v>
      </c>
      <c r="H7" cm="1">
        <f t="array" ref="H7">[1]!transient_p_from_pd_atma(G7,q,pinit,k,h,mu,b)</f>
        <v>242.97130395010484</v>
      </c>
      <c r="L7">
        <v>0</v>
      </c>
      <c r="M7" cm="1">
        <f t="array" ref="M7">[1]!transient_td_from_t(L7,rw,k,phi,mu,ct)</f>
        <v>0</v>
      </c>
      <c r="N7">
        <v>10</v>
      </c>
      <c r="P7">
        <v>1</v>
      </c>
      <c r="Q7" cm="1">
        <f t="array" ref="Q7">[1]!transient_td_from_t(P7,rw,k,phi,mu,ct)</f>
        <v>53999.999999999993</v>
      </c>
      <c r="R7" cm="1">
        <f t="array" ref="R7">[1]!transient_pd_superposition(Q7,rd,$N$11,$M$11,1,cd,skin,3)</f>
        <v>38.178685768034484</v>
      </c>
      <c r="S7" cm="1">
        <f t="array" ref="S7">[1]!transient_p_from_pd_atma(R7,q,pinit,k,h,mu,b)</f>
        <v>179.71303950104851</v>
      </c>
    </row>
    <row r="8" spans="2:19" x14ac:dyDescent="0.25">
      <c r="B8" t="s">
        <v>3</v>
      </c>
      <c r="C8">
        <v>1</v>
      </c>
      <c r="E8">
        <v>2</v>
      </c>
      <c r="F8" cm="1">
        <f t="array" ref="F8">[1]!transient_td_from_t(E8,rw,k,phi,mu,ct)</f>
        <v>107999.99999999999</v>
      </c>
      <c r="G8" cm="1">
        <f t="array" ref="G8">[1]!transient_pd_radial(F8,cd,skin,rd,3)</f>
        <v>5.1947897131249192</v>
      </c>
      <c r="H8" cm="1">
        <f t="array" ref="H8">[1]!transient_p_from_pd_atma(G8,q,pinit,k,h,mu,b)</f>
        <v>240.43639213813702</v>
      </c>
      <c r="L8">
        <v>10</v>
      </c>
      <c r="M8" cm="1">
        <f t="array" ref="M8">[1]!transient_td_from_t(L8,rw,k,phi,mu,ct)</f>
        <v>539999.99999999988</v>
      </c>
      <c r="N8">
        <v>0</v>
      </c>
      <c r="P8">
        <v>2</v>
      </c>
      <c r="Q8" cm="1">
        <f t="array" ref="Q8">[1]!transient_td_from_t(P8,rw,k,phi,mu,ct)</f>
        <v>107999.99999999999</v>
      </c>
      <c r="R8" cm="1">
        <f t="array" ref="R8">[1]!transient_pd_superposition(Q8,rd,$N$11,$M$11,1,cd,skin,3)</f>
        <v>51.947897131249192</v>
      </c>
      <c r="S8" cm="1">
        <f t="array" ref="S8">[1]!transient_p_from_pd_atma(R8,q,pinit,k,h,mu,b)</f>
        <v>154.36392138137023</v>
      </c>
    </row>
    <row r="9" spans="2:19" x14ac:dyDescent="0.25">
      <c r="B9" t="s">
        <v>4</v>
      </c>
      <c r="C9">
        <v>1</v>
      </c>
      <c r="E9">
        <v>3</v>
      </c>
      <c r="F9" cm="1">
        <f t="array" ref="F9">[1]!transient_td_from_t(E9,rw,k,phi,mu,ct)</f>
        <v>161999.99999999997</v>
      </c>
      <c r="G9" cm="1">
        <f t="array" ref="G9">[1]!transient_pd_radial(F9,cd,skin,rd,3)</f>
        <v>5.8199738568000612</v>
      </c>
      <c r="H9" cm="1">
        <f t="array" ref="H9">[1]!transient_p_from_pd_atma(G9,q,pinit,k,h,mu,b)</f>
        <v>239.2854281296311</v>
      </c>
      <c r="P9">
        <v>3</v>
      </c>
      <c r="Q9" cm="1">
        <f t="array" ref="Q9">[1]!transient_td_from_t(P9,rw,k,phi,mu,ct)</f>
        <v>161999.99999999997</v>
      </c>
      <c r="R9" cm="1">
        <f t="array" ref="R9">[1]!transient_pd_superposition(Q9,rd,$N$11,$M$11,1,cd,skin,3)</f>
        <v>58.199738568000612</v>
      </c>
      <c r="S9" cm="1">
        <f t="array" ref="S9">[1]!transient_p_from_pd_atma(R9,q,pinit,k,h,mu,b)</f>
        <v>142.85428129631089</v>
      </c>
    </row>
    <row r="10" spans="2:19" x14ac:dyDescent="0.25">
      <c r="B10" t="s">
        <v>5</v>
      </c>
      <c r="C10">
        <v>30</v>
      </c>
      <c r="E10">
        <v>4</v>
      </c>
      <c r="F10" cm="1">
        <f t="array" ref="F10">[1]!transient_td_from_t(E10,rw,k,phi,mu,ct)</f>
        <v>215999.99999999997</v>
      </c>
      <c r="G10" cm="1">
        <f t="array" ref="G10">[1]!transient_pd_radial(F10,cd,skin,rd,3)</f>
        <v>6.1603677953316947</v>
      </c>
      <c r="H10" cm="1">
        <f t="array" ref="H10">[1]!transient_p_from_pd_atma(G10,q,pinit,k,h,mu,b)</f>
        <v>238.65876288879434</v>
      </c>
      <c r="P10">
        <v>4</v>
      </c>
      <c r="Q10" cm="1">
        <f t="array" ref="Q10">[1]!transient_td_from_t(P10,rw,k,phi,mu,ct)</f>
        <v>215999.99999999997</v>
      </c>
      <c r="R10" cm="1">
        <f t="array" ref="R10">[1]!transient_pd_superposition(Q10,rd,$N$11,$M$11,1,cd,skin,3)</f>
        <v>61.603677953316947</v>
      </c>
      <c r="S10" cm="1">
        <f t="array" ref="S10">[1]!transient_p_from_pd_atma(R10,q,pinit,k,h,mu,b)</f>
        <v>136.58762888794351</v>
      </c>
    </row>
    <row r="11" spans="2:19" x14ac:dyDescent="0.25">
      <c r="B11" t="s">
        <v>6</v>
      </c>
      <c r="C11" s="1">
        <v>1E-4</v>
      </c>
      <c r="E11">
        <v>5</v>
      </c>
      <c r="F11" cm="1">
        <f t="array" ref="F11">[1]!transient_td_from_t(E11,rw,k,phi,mu,ct)</f>
        <v>269999.99999999994</v>
      </c>
      <c r="G11" cm="1">
        <f t="array" ref="G11">[1]!transient_pd_radial(F11,cd,skin,rd,3)</f>
        <v>6.3753009271604242</v>
      </c>
      <c r="H11" cm="1">
        <f t="array" ref="H11">[1]!transient_p_from_pd_atma(G11,q,pinit,k,h,mu,b)</f>
        <v>238.26307099309767</v>
      </c>
      <c r="L11" t="str" cm="1">
        <f t="array" ref="L11">[1]!encode_json(L7:L8)</f>
        <v>[0,10]</v>
      </c>
      <c r="M11" t="str" cm="1">
        <f t="array" ref="M11">[1]!encode_json(M7:M8)</f>
        <v>[0,540000]</v>
      </c>
      <c r="N11" t="str" cm="1">
        <f t="array" ref="N11">[1]!encode_json(N7:N8)</f>
        <v>[10,0]</v>
      </c>
      <c r="P11">
        <v>5</v>
      </c>
      <c r="Q11" cm="1">
        <f t="array" ref="Q11">[1]!transient_td_from_t(P11,rw,k,phi,mu,ct)</f>
        <v>269999.99999999994</v>
      </c>
      <c r="R11" cm="1">
        <f t="array" ref="R11">[1]!transient_pd_superposition(Q11,rd,$N$11,$M$11,1,cd,skin,3)</f>
        <v>63.753009271604242</v>
      </c>
      <c r="S11" cm="1">
        <f t="array" ref="S11">[1]!transient_p_from_pd_atma(R11,q,pinit,k,h,mu,b)</f>
        <v>132.63070993097659</v>
      </c>
    </row>
    <row r="12" spans="2:19" x14ac:dyDescent="0.25">
      <c r="B12" t="s">
        <v>7</v>
      </c>
      <c r="C12">
        <v>0.2</v>
      </c>
      <c r="E12">
        <v>6</v>
      </c>
      <c r="F12" cm="1">
        <f t="array" ref="F12">[1]!transient_td_from_t(E12,rw,k,phi,mu,ct)</f>
        <v>323999.99999999994</v>
      </c>
      <c r="G12" cm="1">
        <f t="array" ref="G12">[1]!transient_pd_radial(F12,cd,skin,rd,3)</f>
        <v>6.5270613963657524</v>
      </c>
      <c r="H12" cm="1">
        <f t="array" ref="H12">[1]!transient_p_from_pd_atma(G12,q,pinit,k,h,mu,b)</f>
        <v>237.98367996929065</v>
      </c>
      <c r="P12">
        <v>6</v>
      </c>
      <c r="Q12" cm="1">
        <f t="array" ref="Q12">[1]!transient_td_from_t(P12,rw,k,phi,mu,ct)</f>
        <v>323999.99999999994</v>
      </c>
      <c r="R12" cm="1">
        <f t="array" ref="R12">[1]!transient_pd_superposition(Q12,rd,$N$11,$M$11,1,cd,skin,3)</f>
        <v>65.270613963657524</v>
      </c>
      <c r="S12" cm="1">
        <f t="array" ref="S12">[1]!transient_p_from_pd_atma(R12,q,pinit,k,h,mu,b)</f>
        <v>129.83679969290648</v>
      </c>
    </row>
    <row r="13" spans="2:19" x14ac:dyDescent="0.25">
      <c r="B13" t="s">
        <v>8</v>
      </c>
      <c r="C13">
        <v>1000</v>
      </c>
      <c r="E13">
        <v>7</v>
      </c>
      <c r="F13" cm="1">
        <f t="array" ref="F13">[1]!transient_td_from_t(E13,rw,k,phi,mu,ct)</f>
        <v>377999.99999999994</v>
      </c>
      <c r="G13" cm="1">
        <f t="array" ref="G13">[1]!transient_pd_radial(F13,cd,skin,rd,3)</f>
        <v>6.6430706294922857</v>
      </c>
      <c r="H13" cm="1">
        <f t="array" ref="H13">[1]!transient_p_from_pd_atma(G13,q,pinit,k,h,mu,b)</f>
        <v>237.7701069711047</v>
      </c>
      <c r="P13">
        <v>7</v>
      </c>
      <c r="Q13" cm="1">
        <f t="array" ref="Q13">[1]!transient_td_from_t(P13,rw,k,phi,mu,ct)</f>
        <v>377999.99999999994</v>
      </c>
      <c r="R13" cm="1">
        <f t="array" ref="R13">[1]!transient_pd_superposition(Q13,rd,$N$11,$M$11,1,cd,skin,3)</f>
        <v>66.430706294922857</v>
      </c>
      <c r="S13" cm="1">
        <f t="array" ref="S13">[1]!transient_p_from_pd_atma(R13,q,pinit,k,h,mu,b)</f>
        <v>127.70106971104703</v>
      </c>
    </row>
    <row r="14" spans="2:19" x14ac:dyDescent="0.25">
      <c r="B14" t="s">
        <v>11</v>
      </c>
      <c r="C14">
        <v>0.1</v>
      </c>
      <c r="E14">
        <v>8</v>
      </c>
      <c r="F14" cm="1">
        <f t="array" ref="F14">[1]!transient_td_from_t(E14,rw,k,phi,mu,ct)</f>
        <v>431999.99999999994</v>
      </c>
      <c r="G14" cm="1">
        <f t="array" ref="G14">[1]!transient_pd_radial(F14,cd,skin,rd,3)</f>
        <v>6.7367632504174253</v>
      </c>
      <c r="H14" cm="1">
        <f t="array" ref="H14">[1]!transient_p_from_pd_atma(G14,q,pinit,k,h,mu,b)</f>
        <v>237.59761885598152</v>
      </c>
      <c r="P14">
        <v>8</v>
      </c>
      <c r="Q14" cm="1">
        <f t="array" ref="Q14">[1]!transient_td_from_t(P14,rw,k,phi,mu,ct)</f>
        <v>431999.99999999994</v>
      </c>
      <c r="R14" cm="1">
        <f t="array" ref="R14">[1]!transient_pd_superposition(Q14,rd,$N$11,$M$11,1,cd,skin,3)</f>
        <v>67.367632504174253</v>
      </c>
      <c r="S14" cm="1">
        <f t="array" ref="S14">[1]!transient_p_from_pd_atma(R14,q,pinit,k,h,mu,b)</f>
        <v>125.9761885598152</v>
      </c>
    </row>
    <row r="15" spans="2:19" x14ac:dyDescent="0.25">
      <c r="B15" t="s">
        <v>13</v>
      </c>
      <c r="C15">
        <v>0.1</v>
      </c>
      <c r="E15">
        <v>9</v>
      </c>
      <c r="F15" cm="1">
        <f t="array" ref="F15">[1]!transient_td_from_t(E15,rw,k,phi,mu,ct)</f>
        <v>485999.99999999994</v>
      </c>
      <c r="G15" cm="1">
        <f t="array" ref="G15">[1]!transient_pd_radial(F15,cd,skin,rd,3)</f>
        <v>6.8153810564399464</v>
      </c>
      <c r="H15" cm="1">
        <f t="array" ref="H15">[1]!transient_p_from_pd_atma(G15,q,pinit,k,h,mu,b)</f>
        <v>237.45288347509407</v>
      </c>
      <c r="P15">
        <v>9</v>
      </c>
      <c r="Q15" cm="1">
        <f t="array" ref="Q15">[1]!transient_td_from_t(P15,rw,k,phi,mu,ct)</f>
        <v>485999.99999999994</v>
      </c>
      <c r="R15" cm="1">
        <f t="array" ref="R15">[1]!transient_pd_superposition(Q15,rd,$N$11,$M$11,1,cd,skin,3)</f>
        <v>68.153810564399464</v>
      </c>
      <c r="S15" cm="1">
        <f t="array" ref="S15">[1]!transient_p_from_pd_atma(R15,q,pinit,k,h,mu,b)</f>
        <v>124.52883475094059</v>
      </c>
    </row>
    <row r="16" spans="2:19" x14ac:dyDescent="0.25">
      <c r="B16" t="s">
        <v>14</v>
      </c>
      <c r="C16">
        <v>0</v>
      </c>
      <c r="E16">
        <v>10</v>
      </c>
      <c r="F16" cm="1">
        <f t="array" ref="F16">[1]!transient_td_from_t(E16,rw,k,phi,mu,ct)</f>
        <v>539999.99999999988</v>
      </c>
      <c r="G16" cm="1">
        <f t="array" ref="G16">[1]!transient_pd_radial(F16,cd,skin,rd,3)</f>
        <v>6.8831674586836016</v>
      </c>
      <c r="H16" cm="1">
        <f t="array" ref="H16">[1]!transient_p_from_pd_atma(G16,q,pinit,k,h,mu,b)</f>
        <v>237.32808870856348</v>
      </c>
      <c r="P16">
        <v>10</v>
      </c>
      <c r="Q16" cm="1">
        <f t="array" ref="Q16">[1]!transient_td_from_t(P16,rw,k,phi,mu,ct)</f>
        <v>539999.99999999988</v>
      </c>
      <c r="R16" cm="1">
        <f t="array" ref="R16">[1]!transient_pd_superposition(Q16,rd,$N$11,$M$11,1,cd,skin,3)</f>
        <v>68.831674586836016</v>
      </c>
      <c r="S16" cm="1">
        <f t="array" ref="S16">[1]!transient_p_from_pd_atma(R16,q,pinit,k,h,mu,b)</f>
        <v>123.2808870856349</v>
      </c>
    </row>
    <row r="17" spans="2:19" x14ac:dyDescent="0.25">
      <c r="B17" t="s">
        <v>18</v>
      </c>
      <c r="C17">
        <v>250</v>
      </c>
      <c r="E17">
        <v>11</v>
      </c>
      <c r="F17" cm="1">
        <f t="array" ref="F17">[1]!transient_td_from_t(E17,rw,k,phi,mu,ct)</f>
        <v>593999.99999999988</v>
      </c>
      <c r="G17" cm="1">
        <f t="array" ref="G17">[1]!transient_pd_radial(F17,cd,skin,rd,3)</f>
        <v>6.9427920975285815</v>
      </c>
      <c r="H17" cm="1">
        <f t="array" ref="H17">[1]!transient_p_from_pd_atma(G17,q,pinit,k,h,mu,b)</f>
        <v>237.21831974844989</v>
      </c>
      <c r="P17">
        <v>11</v>
      </c>
      <c r="Q17" cm="1">
        <f t="array" ref="Q17">[1]!transient_td_from_t(P17,rw,k,phi,mu,ct)</f>
        <v>593999.99999999988</v>
      </c>
      <c r="R17" cm="1">
        <f t="array" ref="R17">[1]!transient_pd_superposition(Q17,rd,$N$11,$M$11,1,cd,skin,3)</f>
        <v>31.249235208488244</v>
      </c>
      <c r="S17" cm="1">
        <f t="array" ref="S17">[1]!transient_p_from_pd_atma(R17,q,pinit,k,h,mu,b)</f>
        <v>192.47015798117314</v>
      </c>
    </row>
    <row r="18" spans="2:19" x14ac:dyDescent="0.25">
      <c r="B18" s="2" t="s">
        <v>15</v>
      </c>
      <c r="C18" s="2" cm="1">
        <f t="array" ref="C18">[1]!transient_cd_from_cs(cs,rw,h,phi,ct)</f>
        <v>7949.9999999999991</v>
      </c>
      <c r="E18">
        <v>12</v>
      </c>
      <c r="F18" cm="1">
        <f t="array" ref="F18">[1]!transient_td_from_t(E18,rw,k,phi,mu,ct)</f>
        <v>647999.99999999988</v>
      </c>
      <c r="G18" cm="1">
        <f t="array" ref="G18">[1]!transient_pd_radial(F18,cd,skin,rd,3)</f>
        <v>6.9960368953179568</v>
      </c>
      <c r="H18" cm="1">
        <f t="array" ref="H18">[1]!transient_p_from_pd_atma(G18,q,pinit,k,h,mu,b)</f>
        <v>237.12029607571964</v>
      </c>
      <c r="P18">
        <v>12</v>
      </c>
      <c r="Q18" cm="1">
        <f t="array" ref="Q18">[1]!transient_td_from_t(P18,rw,k,phi,mu,ct)</f>
        <v>647999.99999999988</v>
      </c>
      <c r="R18" cm="1">
        <f t="array" ref="R18">[1]!transient_pd_superposition(Q18,rd,$N$11,$M$11,1,cd,skin,3)</f>
        <v>18.012471821348299</v>
      </c>
      <c r="S18" cm="1">
        <f t="array" ref="S18">[1]!transient_p_from_pd_atma(R18,q,pinit,k,h,mu,b)</f>
        <v>216.83903937689777</v>
      </c>
    </row>
    <row r="19" spans="2:19" x14ac:dyDescent="0.25">
      <c r="B19" t="s">
        <v>16</v>
      </c>
      <c r="C19">
        <v>1</v>
      </c>
      <c r="E19">
        <v>13</v>
      </c>
      <c r="F19" cm="1">
        <f t="array" ref="F19">[1]!transient_td_from_t(E19,rw,k,phi,mu,ct)</f>
        <v>701999.99999999988</v>
      </c>
      <c r="G19" cm="1">
        <f t="array" ref="G19">[1]!transient_pd_radial(F19,cd,skin,rd,3)</f>
        <v>7.04415034824342</v>
      </c>
      <c r="H19" cm="1">
        <f t="array" ref="H19">[1]!transient_p_from_pd_atma(G19,q,pinit,k,h,mu,b)</f>
        <v>237.03171920888386</v>
      </c>
      <c r="P19">
        <v>13</v>
      </c>
      <c r="Q19" cm="1">
        <f t="array" ref="Q19">[1]!transient_td_from_t(P19,rw,k,phi,mu,ct)</f>
        <v>701999.99999999988</v>
      </c>
      <c r="R19" cm="1">
        <f t="array" ref="R19">[1]!transient_pd_superposition(Q19,rd,$N$11,$M$11,1,cd,skin,3)</f>
        <v>12.24176491239632</v>
      </c>
      <c r="S19" cm="1">
        <f t="array" ref="S19">[1]!transient_p_from_pd_atma(R19,q,pinit,k,h,mu,b)</f>
        <v>227.46291079627838</v>
      </c>
    </row>
    <row r="20" spans="2:19" x14ac:dyDescent="0.25">
      <c r="E20">
        <v>14</v>
      </c>
      <c r="F20" cm="1">
        <f t="array" ref="F20">[1]!transient_td_from_t(E20,rw,k,phi,mu,ct)</f>
        <v>755999.99999999988</v>
      </c>
      <c r="G20" cm="1">
        <f t="array" ref="G20">[1]!transient_pd_radial(F20,cd,skin,rd,3)</f>
        <v>7.08804239424353</v>
      </c>
      <c r="H20" cm="1">
        <f t="array" ref="H20">[1]!transient_p_from_pd_atma(G20,q,pinit,k,h,mu,b)</f>
        <v>236.95091395219765</v>
      </c>
      <c r="P20">
        <v>14</v>
      </c>
      <c r="Q20" cm="1">
        <f t="array" ref="Q20">[1]!transient_td_from_t(P20,rw,k,phi,mu,ct)</f>
        <v>755999.99999999988</v>
      </c>
      <c r="R20" cm="1">
        <f t="array" ref="R20">[1]!transient_pd_superposition(Q20,rd,$N$11,$M$11,1,cd,skin,3)</f>
        <v>9.2767459902825067</v>
      </c>
      <c r="S20" cm="1">
        <f t="array" ref="S20">[1]!transient_p_from_pd_atma(R20,q,pinit,k,h,mu,b)</f>
        <v>232.9215106318899</v>
      </c>
    </row>
    <row r="21" spans="2:19" x14ac:dyDescent="0.25">
      <c r="E21">
        <v>15</v>
      </c>
      <c r="F21" cm="1">
        <f t="array" ref="F21">[1]!transient_td_from_t(E21,rw,k,phi,mu,ct)</f>
        <v>809999.99999999988</v>
      </c>
      <c r="G21" cm="1">
        <f t="array" ref="G21">[1]!transient_pd_radial(F21,cd,skin,rd,3)</f>
        <v>7.1283978695282713</v>
      </c>
      <c r="H21" cm="1">
        <f t="array" ref="H21">[1]!transient_p_from_pd_atma(G21,q,pinit,k,h,mu,b)</f>
        <v>236.87661952219844</v>
      </c>
      <c r="P21">
        <v>15</v>
      </c>
      <c r="Q21" cm="1">
        <f t="array" ref="Q21">[1]!transient_td_from_t(P21,rw,k,phi,mu,ct)</f>
        <v>809999.99999999988</v>
      </c>
      <c r="R21" cm="1">
        <f t="array" ref="R21">[1]!transient_pd_superposition(Q21,rd,$N$11,$M$11,1,cd,skin,3)</f>
        <v>7.5309694236784708</v>
      </c>
      <c r="S21" cm="1">
        <f t="array" ref="S21">[1]!transient_p_from_pd_atma(R21,q,pinit,k,h,mu,b)</f>
        <v>236.13548529100794</v>
      </c>
    </row>
    <row r="22" spans="2:19" x14ac:dyDescent="0.25">
      <c r="E22">
        <v>16</v>
      </c>
      <c r="F22" cm="1">
        <f t="array" ref="F22">[1]!transient_td_from_t(E22,rw,k,phi,mu,ct)</f>
        <v>863999.99999999988</v>
      </c>
      <c r="G22" cm="1">
        <f t="array" ref="G22">[1]!transient_pd_radial(F22,cd,skin,rd,3)</f>
        <v>7.1657459127018228</v>
      </c>
      <c r="H22" cm="1">
        <f t="array" ref="H22">[1]!transient_p_from_pd_atma(G22,q,pinit,k,h,mu,b)</f>
        <v>236.80786177471595</v>
      </c>
      <c r="P22">
        <v>16</v>
      </c>
      <c r="Q22" cm="1">
        <f t="array" ref="Q22">[1]!transient_td_from_t(P22,rw,k,phi,mu,ct)</f>
        <v>863999.99999999988</v>
      </c>
      <c r="R22" cm="1">
        <f t="array" ref="R22">[1]!transient_pd_superposition(Q22,rd,$N$11,$M$11,1,cd,skin,3)</f>
        <v>6.3868451635062229</v>
      </c>
      <c r="S22" cm="1">
        <f t="array" ref="S22">[1]!transient_p_from_pd_atma(R22,q,pinit,k,h,mu,b)</f>
        <v>238.24181805398504</v>
      </c>
    </row>
    <row r="23" spans="2:19" x14ac:dyDescent="0.25">
      <c r="P23">
        <v>17</v>
      </c>
      <c r="Q23" cm="1">
        <f t="array" ref="Q23">[1]!transient_td_from_t(P23,rw,k,phi,mu,ct)</f>
        <v>917999.99999999988</v>
      </c>
      <c r="R23" cm="1">
        <f t="array" ref="R23">[1]!transient_pd_superposition(Q23,rd,$N$11,$M$11,1,cd,skin,3)</f>
        <v>5.574337199650472</v>
      </c>
      <c r="S23" cm="1">
        <f t="array" ref="S23">[1]!transient_p_from_pd_atma(R23,q,pinit,k,h,mu,b)</f>
        <v>239.73764521544348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Лист1</vt:lpstr>
      <vt:lpstr>b</vt:lpstr>
      <vt:lpstr>cd</vt:lpstr>
      <vt:lpstr>cs</vt:lpstr>
      <vt:lpstr>ct</vt:lpstr>
      <vt:lpstr>h</vt:lpstr>
      <vt:lpstr>k</vt:lpstr>
      <vt:lpstr>mu</vt:lpstr>
      <vt:lpstr>phi</vt:lpstr>
      <vt:lpstr>pinit</vt:lpstr>
      <vt:lpstr>q</vt:lpstr>
      <vt:lpstr>rd</vt:lpstr>
      <vt:lpstr>re</vt:lpstr>
      <vt:lpstr>rw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2022-11-11T07:44:18Z</dcterms:created>
  <dcterms:modified xsi:type="dcterms:W3CDTF">2022-11-11T10:27:15Z</dcterms:modified>
</cp:coreProperties>
</file>