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8C48197F-90C4-42EA-826D-164535E20A5D}" xr6:coauthVersionLast="47" xr6:coauthVersionMax="47" xr10:uidLastSave="{00000000-0000-0000-0000-000000000000}"/>
  <bookViews>
    <workbookView xWindow="-108" yWindow="-108" windowWidth="23256" windowHeight="14016" xr2:uid="{0F6AF6A5-E8D5-4D5B-9C77-42921EABD3C2}"/>
  </bookViews>
  <sheets>
    <sheet name="Interp2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2" l="1"/>
  <c r="B64" i="2" s="1"/>
  <c r="B65" i="2" s="1"/>
  <c r="B66" i="2" s="1"/>
  <c r="B67" i="2" s="1"/>
  <c r="B68" i="2" s="1"/>
  <c r="B69" i="2" s="1"/>
  <c r="B70" i="2" s="1"/>
  <c r="B71" i="2" s="1"/>
  <c r="B72" i="2" s="1"/>
  <c r="D62" i="2" a="1"/>
  <c r="C62" i="2" a="1"/>
  <c r="G1" i="2"/>
  <c r="F62" i="2" a="1"/>
  <c r="F63" i="2" l="1"/>
  <c r="F66" i="2"/>
  <c r="F69" i="2"/>
  <c r="F72" i="2"/>
  <c r="G63" i="2"/>
  <c r="G66" i="2"/>
  <c r="G69" i="2"/>
  <c r="G72" i="2"/>
  <c r="H63" i="2"/>
  <c r="H66" i="2"/>
  <c r="H69" i="2"/>
  <c r="H72" i="2"/>
  <c r="I63" i="2"/>
  <c r="I66" i="2"/>
  <c r="I69" i="2"/>
  <c r="I72" i="2"/>
  <c r="F64" i="2"/>
  <c r="F67" i="2"/>
  <c r="F70" i="2"/>
  <c r="G64" i="2"/>
  <c r="G67" i="2"/>
  <c r="G70" i="2"/>
  <c r="H64" i="2"/>
  <c r="H67" i="2"/>
  <c r="H70" i="2"/>
  <c r="I64" i="2"/>
  <c r="I67" i="2"/>
  <c r="I70" i="2"/>
  <c r="F62" i="2"/>
  <c r="F65" i="2"/>
  <c r="F68" i="2"/>
  <c r="F71" i="2"/>
  <c r="G62" i="2"/>
  <c r="G65" i="2"/>
  <c r="G68" i="2"/>
  <c r="G71" i="2"/>
  <c r="H62" i="2"/>
  <c r="H65" i="2"/>
  <c r="H68" i="2"/>
  <c r="H71" i="2"/>
  <c r="I62" i="2"/>
  <c r="I65" i="2"/>
  <c r="I68" i="2"/>
  <c r="I71" i="2"/>
  <c r="C69" i="2"/>
  <c r="C70" i="2"/>
  <c r="C71" i="2"/>
  <c r="C72" i="2"/>
  <c r="C62" i="2"/>
  <c r="C63" i="2"/>
  <c r="C64" i="2"/>
  <c r="C65" i="2"/>
  <c r="C66" i="2"/>
  <c r="C67" i="2"/>
  <c r="C68" i="2"/>
  <c r="D69" i="2"/>
  <c r="D70" i="2"/>
  <c r="D71" i="2"/>
  <c r="D72" i="2"/>
  <c r="D62" i="2"/>
  <c r="D63" i="2"/>
  <c r="D64" i="2"/>
  <c r="D65" i="2"/>
  <c r="D66" i="2"/>
  <c r="D67" i="2"/>
  <c r="D68" i="2"/>
</calcChain>
</file>

<file path=xl/sharedStrings.xml><?xml version="1.0" encoding="utf-8"?>
<sst xmlns="http://schemas.openxmlformats.org/spreadsheetml/2006/main" count="68" uniqueCount="63">
  <si>
    <t>AlgLib Spline Functions</t>
  </si>
  <si>
    <t>See AlgLib User Guide for more details of spline types</t>
  </si>
  <si>
    <t>http://www.alglib.net/interpolation/spline3.php</t>
  </si>
  <si>
    <t>CSpline2DA</t>
  </si>
  <si>
    <t xml:space="preserve"> 2D Cubic spline interpolation</t>
  </si>
  <si>
    <t>Input:</t>
  </si>
  <si>
    <t>X Values</t>
  </si>
  <si>
    <t xml:space="preserve"> X values of the data points in a single row range</t>
  </si>
  <si>
    <t>Y Values</t>
  </si>
  <si>
    <t xml:space="preserve"> Y values of the data points in a single column ranges</t>
  </si>
  <si>
    <t>Function values</t>
  </si>
  <si>
    <t xml:space="preserve"> Function values corresponding to X and Y values</t>
  </si>
  <si>
    <t>Interpolation XY values</t>
  </si>
  <si>
    <t xml:space="preserve"> XY values where output is required in a 2 column range</t>
  </si>
  <si>
    <t xml:space="preserve"> If "Interpolation XY values" is omitted the function returns the cubic coefficients for each segment </t>
  </si>
  <si>
    <t>Out</t>
  </si>
  <si>
    <t xml:space="preserve"> Output index: 1 = Y values, 2 = Y values and derivatives</t>
  </si>
  <si>
    <t>Output:</t>
  </si>
  <si>
    <t>Output is a 1, 4 or 20 column array, enter as an array function:</t>
  </si>
  <si>
    <t>To enter an array function:</t>
  </si>
  <si>
    <t>Enter the function in the top left cell of the output range</t>
  </si>
  <si>
    <t>Select the entire output range</t>
  </si>
  <si>
    <t>Press F2</t>
  </si>
  <si>
    <t>Press Ctrl-shift-enter</t>
  </si>
  <si>
    <t xml:space="preserve"> Interpolation points specified</t>
  </si>
  <si>
    <t>Interpolation points omitted</t>
  </si>
  <si>
    <t>Column 1</t>
  </si>
  <si>
    <t>Spline Y values (S(x,y)</t>
  </si>
  <si>
    <t xml:space="preserve"> x(i)</t>
  </si>
  <si>
    <t>Column 2 }</t>
  </si>
  <si>
    <t>dS(x,y)/dX</t>
  </si>
  <si>
    <t xml:space="preserve"> y(i)</t>
  </si>
  <si>
    <t>Column 3 } Out &gt; 1</t>
  </si>
  <si>
    <t>dS(x,y)/dY</t>
  </si>
  <si>
    <t xml:space="preserve"> x(i+1)</t>
  </si>
  <si>
    <t>Column 4 }</t>
  </si>
  <si>
    <t>d2S(x,y)/dXdY</t>
  </si>
  <si>
    <t xml:space="preserve"> y(i+1)</t>
  </si>
  <si>
    <t>Columns 5-20</t>
  </si>
  <si>
    <t xml:space="preserve"> b(i)</t>
  </si>
  <si>
    <t>Coefficients of 4 interpolation cubics</t>
  </si>
  <si>
    <t>LinSpline2DA</t>
  </si>
  <si>
    <t xml:space="preserve"> 2D Linear spline interpolation</t>
  </si>
  <si>
    <t>Input:  as CSpline2DA</t>
  </si>
  <si>
    <t>Output is a 1 or 8 column array, enter as an array function:</t>
  </si>
  <si>
    <t>Example 1; Fit spline to data for density of air under varying temperature and pressure</t>
  </si>
  <si>
    <t>Density of air in T/m3</t>
  </si>
  <si>
    <t>Temp</t>
  </si>
  <si>
    <t>Pressure, MPa</t>
  </si>
  <si>
    <t>K</t>
  </si>
  <si>
    <t>Pressure</t>
  </si>
  <si>
    <t>Temperature</t>
  </si>
  <si>
    <t>S(x,y)</t>
  </si>
  <si>
    <t>crv_interpolation_2D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</si>
  <si>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Out, type =1</t>
    </r>
    <r>
      <rPr>
        <b/>
        <sz val="10"/>
        <rFont val="Arial"/>
        <family val="2"/>
      </rPr>
      <t>)</t>
    </r>
  </si>
  <si>
    <t>type</t>
  </si>
  <si>
    <t>Type =1 - cubic interpolation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</si>
  <si>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, type =0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</si>
  <si>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</si>
  <si>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</si>
  <si>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</si>
  <si>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https://newtonexcelbach.com/2017/11/28/update-to-al-spline-matrix/</t>
  </si>
  <si>
    <t xml:space="preserve">See original macroses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</si>
</sst>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2" applyAlignment="1" applyProtection="1"/>
    <xf numFmtId="0" fontId="1" fillId="0" borderId="0" xfId="0" applyFont="1"/>
    <xf numFmtId="0" fontId="6" fillId="0" borderId="0" xfId="0" quotePrefix="1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4" xfId="0" applyFont="1" applyBorder="1"/>
    <xf numFmtId="0" fontId="0" fillId="0" borderId="5" xfId="0" applyBorder="1"/>
    <xf numFmtId="164" fontId="0" fillId="0" borderId="0" xfId="0" applyNumberFormat="1"/>
    <xf numFmtId="0" fontId="4" fillId="0" borderId="4" xfId="0" quotePrefix="1" applyFont="1" applyBorder="1" applyAlignment="1">
      <alignment horizontal="left"/>
    </xf>
    <xf numFmtId="0" fontId="4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65" fontId="0" fillId="0" borderId="9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1" fontId="0" fillId="0" borderId="0" xfId="0" applyNumberFormat="1"/>
    <xf numFmtId="0" fontId="0" fillId="0" borderId="14" xfId="0" applyBorder="1"/>
    <xf numFmtId="0" fontId="0" fillId="0" borderId="11" xfId="0" applyBorder="1"/>
    <xf numFmtId="0" fontId="9" fillId="0" borderId="0" xfId="0" applyFont="1"/>
    <xf numFmtId="0" fontId="2" fillId="0" borderId="0" xfId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Гиперссылка" xfId="1" builtinId="8"/>
    <cellStyle name="Гиперссылка 2" xfId="2" xr:uid="{980C4CB1-3DBE-4F2C-A71D-66C1A58E5C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Interp2D!$C$62:$C$72</c:f>
              <c:numCache>
                <c:formatCode>0.0000</c:formatCode>
                <c:ptCount val="11"/>
                <c:pt idx="0">
                  <c:v>1.1640000000000001E-2</c:v>
                </c:pt>
                <c:pt idx="1">
                  <c:v>4.9895653884230527E-2</c:v>
                </c:pt>
                <c:pt idx="2">
                  <c:v>8.455E-2</c:v>
                </c:pt>
                <c:pt idx="3">
                  <c:v>0.1090258812654301</c:v>
                </c:pt>
                <c:pt idx="4">
                  <c:v>0.12778681712650472</c:v>
                </c:pt>
                <c:pt idx="5">
                  <c:v>0.14208068295496926</c:v>
                </c:pt>
                <c:pt idx="6">
                  <c:v>0.15321425263342481</c:v>
                </c:pt>
                <c:pt idx="7">
                  <c:v>0.16229660381460778</c:v>
                </c:pt>
                <c:pt idx="8">
                  <c:v>0.16987987850507291</c:v>
                </c:pt>
                <c:pt idx="9">
                  <c:v>0.17624847409544958</c:v>
                </c:pt>
                <c:pt idx="10">
                  <c:v>0.18170000000000006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1C6-B8F7-0C75E6385E00}"/>
            </c:ext>
          </c:extLst>
        </c:ser>
        <c:ser>
          <c:idx val="1"/>
          <c:order val="1"/>
          <c:tx>
            <c:v>Linear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Interp2D!$D$62:$D$72</c:f>
              <c:numCache>
                <c:formatCode>0.0000</c:formatCode>
                <c:ptCount val="11"/>
                <c:pt idx="0">
                  <c:v>1.1639999999999999E-2</c:v>
                </c:pt>
                <c:pt idx="1">
                  <c:v>5.0575000000000002E-2</c:v>
                </c:pt>
                <c:pt idx="2">
                  <c:v>8.455E-2</c:v>
                </c:pt>
                <c:pt idx="3">
                  <c:v>0.104701875</c:v>
                </c:pt>
                <c:pt idx="4">
                  <c:v>0.11928000000000001</c:v>
                </c:pt>
                <c:pt idx="5">
                  <c:v>0.13410625000000001</c:v>
                </c:pt>
                <c:pt idx="6">
                  <c:v>0.14515</c:v>
                </c:pt>
                <c:pt idx="7">
                  <c:v>0.1566275</c:v>
                </c:pt>
                <c:pt idx="8">
                  <c:v>0.16534499999999999</c:v>
                </c:pt>
                <c:pt idx="9">
                  <c:v>0.17457875</c:v>
                </c:pt>
                <c:pt idx="10">
                  <c:v>0.1817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1C6-B8F7-0C75E638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2816"/>
        <c:axId val="150757760"/>
      </c:scatterChart>
      <c:valAx>
        <c:axId val="15072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Pressure, MPa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Density, T/m</a:t>
                </a:r>
                <a:r>
                  <a:rPr lang="en-AU" baseline="30000"/>
                  <a:t>3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507228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72</xdr:row>
      <xdr:rowOff>185736</xdr:rowOff>
    </xdr:from>
    <xdr:to>
      <xdr:col>4</xdr:col>
      <xdr:colOff>47624</xdr:colOff>
      <xdr:row>90</xdr:row>
      <xdr:rowOff>114299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0BDA79F-15A3-4371-A512-34D061B3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_2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228-A66B-48DB-BCC3-3B1426A26C2D}">
  <sheetPr codeName="Sheet7"/>
  <dimension ref="A1:P72"/>
  <sheetViews>
    <sheetView tabSelected="1" topLeftCell="A52" workbookViewId="0">
      <selection activeCell="D55" sqref="D55"/>
    </sheetView>
  </sheetViews>
  <sheetFormatPr defaultRowHeight="14.4" x14ac:dyDescent="0.3"/>
  <cols>
    <col min="1" max="1" width="19.44140625" customWidth="1"/>
    <col min="2" max="2" width="17.33203125" customWidth="1"/>
    <col min="3" max="3" width="20.5546875" customWidth="1"/>
    <col min="4" max="4" width="14.33203125" customWidth="1"/>
    <col min="5" max="5" width="16.44140625" customWidth="1"/>
    <col min="6" max="6" width="15" customWidth="1"/>
    <col min="7" max="8" width="14.33203125" customWidth="1"/>
    <col min="9" max="9" width="12.88671875" bestFit="1" customWidth="1"/>
    <col min="10" max="10" width="9.5546875" bestFit="1" customWidth="1"/>
    <col min="11" max="11" width="12.6640625" bestFit="1" customWidth="1"/>
    <col min="12" max="12" width="12.33203125" bestFit="1" customWidth="1"/>
    <col min="13" max="13" width="12.88671875" bestFit="1" customWidth="1"/>
    <col min="14" max="14" width="10.109375" bestFit="1" customWidth="1"/>
    <col min="15" max="15" width="12.88671875" bestFit="1" customWidth="1"/>
    <col min="16" max="16" width="12.33203125" bestFit="1" customWidth="1"/>
    <col min="17" max="17" width="12.6640625" bestFit="1" customWidth="1"/>
    <col min="18" max="18" width="12.109375" bestFit="1" customWidth="1"/>
    <col min="19" max="19" width="12.88671875" bestFit="1" customWidth="1"/>
    <col min="20" max="20" width="12.6640625" bestFit="1" customWidth="1"/>
    <col min="21" max="21" width="13" bestFit="1" customWidth="1"/>
    <col min="22" max="22" width="12.88671875" bestFit="1" customWidth="1"/>
    <col min="23" max="23" width="13" bestFit="1" customWidth="1"/>
    <col min="24" max="25" width="13.109375" bestFit="1" customWidth="1"/>
    <col min="26" max="26" width="12.109375" bestFit="1" customWidth="1"/>
    <col min="27" max="27" width="12.88671875" bestFit="1" customWidth="1"/>
    <col min="28" max="29" width="13" bestFit="1" customWidth="1"/>
    <col min="30" max="31" width="12.88671875" bestFit="1" customWidth="1"/>
    <col min="32" max="32" width="13" bestFit="1" customWidth="1"/>
    <col min="33" max="33" width="12.88671875" bestFit="1" customWidth="1"/>
  </cols>
  <sheetData>
    <row r="1" spans="1:7" x14ac:dyDescent="0.3">
      <c r="A1" s="44" t="s">
        <v>58</v>
      </c>
      <c r="F1" t="s">
        <v>59</v>
      </c>
      <c r="G1" t="str">
        <f>[1]!unf_Version()</f>
        <v>7.31</v>
      </c>
    </row>
    <row r="2" spans="1:7" x14ac:dyDescent="0.3">
      <c r="A2" t="s">
        <v>60</v>
      </c>
    </row>
    <row r="3" spans="1:7" x14ac:dyDescent="0.3">
      <c r="A3" s="1" t="s">
        <v>0</v>
      </c>
    </row>
    <row r="4" spans="1:7" x14ac:dyDescent="0.3">
      <c r="A4" s="2" t="s">
        <v>1</v>
      </c>
      <c r="D4" s="3" t="s">
        <v>2</v>
      </c>
    </row>
    <row r="5" spans="1:7" x14ac:dyDescent="0.3">
      <c r="A5" t="s">
        <v>62</v>
      </c>
      <c r="D5" s="45" t="s">
        <v>61</v>
      </c>
    </row>
    <row r="6" spans="1:7" x14ac:dyDescent="0.3">
      <c r="D6" s="45"/>
    </row>
    <row r="7" spans="1:7" x14ac:dyDescent="0.3">
      <c r="A7" s="4" t="s">
        <v>53</v>
      </c>
      <c r="B7" t="s">
        <v>4</v>
      </c>
    </row>
    <row r="8" spans="1:7" x14ac:dyDescent="0.3">
      <c r="A8" s="5" t="s">
        <v>54</v>
      </c>
    </row>
    <row r="9" spans="1:7" x14ac:dyDescent="0.3">
      <c r="A9" s="1"/>
    </row>
    <row r="10" spans="1:7" x14ac:dyDescent="0.3">
      <c r="A10" s="6" t="s">
        <v>5</v>
      </c>
    </row>
    <row r="11" spans="1:7" x14ac:dyDescent="0.3">
      <c r="A11" s="2" t="s">
        <v>6</v>
      </c>
      <c r="B11" s="7" t="s">
        <v>7</v>
      </c>
    </row>
    <row r="12" spans="1:7" x14ac:dyDescent="0.3">
      <c r="A12" s="7" t="s">
        <v>8</v>
      </c>
      <c r="B12" s="2" t="s">
        <v>9</v>
      </c>
    </row>
    <row r="13" spans="1:7" x14ac:dyDescent="0.3">
      <c r="A13" s="7" t="s">
        <v>10</v>
      </c>
      <c r="B13" s="2" t="s">
        <v>11</v>
      </c>
    </row>
    <row r="14" spans="1:7" x14ac:dyDescent="0.3">
      <c r="A14" s="7" t="s">
        <v>12</v>
      </c>
      <c r="B14" s="7" t="s">
        <v>13</v>
      </c>
    </row>
    <row r="15" spans="1:7" x14ac:dyDescent="0.3">
      <c r="A15" s="2"/>
      <c r="B15" s="8" t="s">
        <v>14</v>
      </c>
    </row>
    <row r="16" spans="1:7" x14ac:dyDescent="0.3">
      <c r="A16" s="2" t="s">
        <v>15</v>
      </c>
      <c r="B16" s="8" t="s">
        <v>16</v>
      </c>
    </row>
    <row r="17" spans="1:16" x14ac:dyDescent="0.3">
      <c r="A17" s="2" t="s">
        <v>55</v>
      </c>
      <c r="B17" s="8" t="s">
        <v>56</v>
      </c>
    </row>
    <row r="18" spans="1:16" x14ac:dyDescent="0.3">
      <c r="A18" s="1" t="s">
        <v>17</v>
      </c>
      <c r="B18" s="2"/>
    </row>
    <row r="19" spans="1:16" x14ac:dyDescent="0.3">
      <c r="A19" s="5" t="s">
        <v>18</v>
      </c>
    </row>
    <row r="20" spans="1:16" x14ac:dyDescent="0.3">
      <c r="A20" s="5" t="s">
        <v>19</v>
      </c>
      <c r="C20" s="2" t="s">
        <v>20</v>
      </c>
    </row>
    <row r="21" spans="1:16" x14ac:dyDescent="0.3">
      <c r="A21" s="5"/>
      <c r="C21" s="2" t="s">
        <v>21</v>
      </c>
    </row>
    <row r="22" spans="1:16" x14ac:dyDescent="0.3">
      <c r="A22" s="5"/>
      <c r="C22" s="2" t="s">
        <v>22</v>
      </c>
    </row>
    <row r="23" spans="1:16" x14ac:dyDescent="0.3">
      <c r="A23" s="5"/>
      <c r="C23" s="2" t="s">
        <v>23</v>
      </c>
    </row>
    <row r="24" spans="1:16" x14ac:dyDescent="0.3">
      <c r="A24" s="9"/>
      <c r="B24" s="10" t="s">
        <v>24</v>
      </c>
      <c r="C24" s="11"/>
      <c r="D24" s="10" t="s">
        <v>25</v>
      </c>
      <c r="E24" s="12"/>
      <c r="F24" s="12"/>
      <c r="G24" s="11"/>
    </row>
    <row r="25" spans="1:16" x14ac:dyDescent="0.3">
      <c r="A25" s="13" t="s">
        <v>26</v>
      </c>
      <c r="B25" s="7" t="s">
        <v>27</v>
      </c>
      <c r="C25" s="14"/>
      <c r="D25" s="8" t="s">
        <v>28</v>
      </c>
      <c r="G25" s="14"/>
    </row>
    <row r="26" spans="1:16" x14ac:dyDescent="0.3">
      <c r="A26" s="13" t="s">
        <v>29</v>
      </c>
      <c r="B26" s="2" t="s">
        <v>30</v>
      </c>
      <c r="C26" s="14"/>
      <c r="D26" s="8" t="s">
        <v>31</v>
      </c>
      <c r="G26" s="14"/>
    </row>
    <row r="27" spans="1:16" x14ac:dyDescent="0.3">
      <c r="A27" s="13" t="s">
        <v>32</v>
      </c>
      <c r="B27" s="2" t="s">
        <v>33</v>
      </c>
      <c r="C27" s="14"/>
      <c r="D27" s="8" t="s">
        <v>34</v>
      </c>
      <c r="G27" s="14"/>
      <c r="P27" s="15"/>
    </row>
    <row r="28" spans="1:16" x14ac:dyDescent="0.3">
      <c r="A28" s="16" t="s">
        <v>35</v>
      </c>
      <c r="B28" s="2" t="s">
        <v>36</v>
      </c>
      <c r="C28" s="14"/>
      <c r="D28" s="8" t="s">
        <v>37</v>
      </c>
      <c r="G28" s="14"/>
      <c r="P28" s="15"/>
    </row>
    <row r="29" spans="1:16" x14ac:dyDescent="0.3">
      <c r="A29" s="16" t="s">
        <v>38</v>
      </c>
      <c r="B29" s="2"/>
      <c r="C29" s="14"/>
      <c r="D29" s="8" t="s">
        <v>39</v>
      </c>
      <c r="E29" t="s">
        <v>40</v>
      </c>
      <c r="G29" s="14"/>
      <c r="P29" s="15"/>
    </row>
    <row r="30" spans="1:16" x14ac:dyDescent="0.3">
      <c r="A30" s="16"/>
      <c r="B30" s="2"/>
      <c r="C30" s="14"/>
      <c r="D30" s="8"/>
      <c r="G30" s="14"/>
      <c r="P30" s="15"/>
    </row>
    <row r="31" spans="1:16" x14ac:dyDescent="0.3">
      <c r="A31" s="17"/>
      <c r="B31" s="18"/>
      <c r="C31" s="19"/>
      <c r="D31" s="20"/>
      <c r="E31" s="21"/>
      <c r="F31" s="21"/>
      <c r="G31" s="19"/>
      <c r="P31" s="15"/>
    </row>
    <row r="32" spans="1:16" x14ac:dyDescent="0.3">
      <c r="P32" s="15"/>
    </row>
    <row r="33" spans="1:16" x14ac:dyDescent="0.3">
      <c r="A33" s="4" t="s">
        <v>53</v>
      </c>
      <c r="B33" t="s">
        <v>42</v>
      </c>
      <c r="P33" s="15"/>
    </row>
    <row r="34" spans="1:16" x14ac:dyDescent="0.3">
      <c r="A34" s="5" t="s">
        <v>57</v>
      </c>
      <c r="P34" s="15"/>
    </row>
    <row r="35" spans="1:16" x14ac:dyDescent="0.3">
      <c r="A35" s="1"/>
      <c r="P35" s="15"/>
    </row>
    <row r="36" spans="1:16" x14ac:dyDescent="0.3">
      <c r="A36" s="6" t="s">
        <v>43</v>
      </c>
    </row>
    <row r="37" spans="1:16" x14ac:dyDescent="0.3">
      <c r="A37" s="2"/>
      <c r="B37" s="7"/>
      <c r="P37" s="15"/>
    </row>
    <row r="38" spans="1:16" x14ac:dyDescent="0.3">
      <c r="A38" s="1" t="s">
        <v>17</v>
      </c>
      <c r="B38" s="2"/>
      <c r="P38" s="15"/>
    </row>
    <row r="39" spans="1:16" x14ac:dyDescent="0.3">
      <c r="A39" s="5" t="s">
        <v>44</v>
      </c>
      <c r="B39" s="2"/>
    </row>
    <row r="40" spans="1:16" x14ac:dyDescent="0.3">
      <c r="A40" s="7"/>
      <c r="B40" s="7"/>
    </row>
    <row r="41" spans="1:16" x14ac:dyDescent="0.3">
      <c r="A41" s="22" t="s">
        <v>45</v>
      </c>
      <c r="B41" s="8"/>
    </row>
    <row r="42" spans="1:16" x14ac:dyDescent="0.3">
      <c r="A42" s="2"/>
      <c r="B42" s="8"/>
    </row>
    <row r="43" spans="1:16" x14ac:dyDescent="0.3">
      <c r="B43" s="4" t="s">
        <v>46</v>
      </c>
    </row>
    <row r="44" spans="1:16" x14ac:dyDescent="0.3">
      <c r="A44" s="23" t="s">
        <v>47</v>
      </c>
      <c r="B44" s="46" t="s">
        <v>48</v>
      </c>
      <c r="C44" s="47"/>
      <c r="D44" s="47"/>
      <c r="E44" s="47"/>
      <c r="F44" s="47"/>
      <c r="G44" s="48"/>
    </row>
    <row r="45" spans="1:16" x14ac:dyDescent="0.3">
      <c r="A45" s="24" t="s">
        <v>49</v>
      </c>
      <c r="B45" s="25">
        <v>0.1</v>
      </c>
      <c r="C45" s="26">
        <v>1</v>
      </c>
      <c r="D45" s="27">
        <v>3</v>
      </c>
      <c r="E45" s="26">
        <v>10</v>
      </c>
      <c r="F45" s="27">
        <v>50</v>
      </c>
      <c r="G45" s="26">
        <v>100</v>
      </c>
    </row>
    <row r="46" spans="1:16" x14ac:dyDescent="0.3">
      <c r="A46" s="28">
        <v>300</v>
      </c>
      <c r="B46">
        <v>1.1609999999999999E-3</v>
      </c>
      <c r="C46" s="28">
        <v>1.1639999999999999E-2</v>
      </c>
      <c r="D46">
        <v>3.508E-2</v>
      </c>
      <c r="E46" s="28">
        <v>0.1169</v>
      </c>
      <c r="F46">
        <v>0.44119999999999998</v>
      </c>
      <c r="G46" s="28">
        <v>0.61140000000000005</v>
      </c>
    </row>
    <row r="47" spans="1:16" x14ac:dyDescent="0.3">
      <c r="A47" s="28">
        <v>400</v>
      </c>
      <c r="B47">
        <v>8.7100000000000003E-4</v>
      </c>
      <c r="C47" s="28">
        <v>8.6899999999999998E-3</v>
      </c>
      <c r="D47">
        <v>2.5950000000000001E-2</v>
      </c>
      <c r="E47" s="28">
        <v>8.455E-2</v>
      </c>
      <c r="F47">
        <v>0.33810000000000001</v>
      </c>
      <c r="G47" s="28">
        <v>0.5091</v>
      </c>
    </row>
    <row r="48" spans="1:16" x14ac:dyDescent="0.3">
      <c r="A48" s="28">
        <v>500</v>
      </c>
      <c r="B48">
        <v>6.96E-4</v>
      </c>
      <c r="C48" s="28">
        <v>6.94E-3</v>
      </c>
      <c r="D48">
        <v>2.068E-2</v>
      </c>
      <c r="E48" s="28">
        <v>6.7040000000000002E-2</v>
      </c>
      <c r="F48">
        <v>0.27600000000000002</v>
      </c>
      <c r="G48" s="28">
        <v>0.43669999999999998</v>
      </c>
    </row>
    <row r="49" spans="1:9" x14ac:dyDescent="0.3">
      <c r="A49" s="28">
        <v>600</v>
      </c>
      <c r="B49">
        <v>5.8E-4</v>
      </c>
      <c r="C49" s="28">
        <v>5.7800000000000004E-3</v>
      </c>
      <c r="D49">
        <v>1.7219999999999999E-2</v>
      </c>
      <c r="E49" s="28">
        <v>5.5800000000000002E-2</v>
      </c>
      <c r="F49">
        <v>0.23449999999999999</v>
      </c>
      <c r="G49" s="28">
        <v>0.38300000000000001</v>
      </c>
    </row>
    <row r="50" spans="1:9" x14ac:dyDescent="0.3">
      <c r="A50" s="28">
        <v>700</v>
      </c>
      <c r="B50">
        <v>4.9700000000000005E-4</v>
      </c>
      <c r="C50" s="28">
        <v>4.96E-3</v>
      </c>
      <c r="D50">
        <v>1.4760000000000001E-2</v>
      </c>
      <c r="E50" s="28">
        <v>4.7879999999999999E-2</v>
      </c>
      <c r="F50">
        <v>0.20449999999999999</v>
      </c>
      <c r="G50" s="28">
        <v>0.34160000000000001</v>
      </c>
    </row>
    <row r="51" spans="1:9" x14ac:dyDescent="0.3">
      <c r="A51" s="28">
        <v>800</v>
      </c>
      <c r="B51">
        <v>4.35E-4</v>
      </c>
      <c r="C51" s="28">
        <v>4.3400000000000001E-3</v>
      </c>
      <c r="D51">
        <v>1.2919999999999999E-2</v>
      </c>
      <c r="E51" s="28">
        <v>4.1980000000000003E-2</v>
      </c>
      <c r="F51">
        <v>0.1817</v>
      </c>
      <c r="G51" s="28">
        <v>0.30869999999999997</v>
      </c>
    </row>
    <row r="52" spans="1:9" x14ac:dyDescent="0.3">
      <c r="A52" s="28">
        <v>900</v>
      </c>
      <c r="B52">
        <v>3.8699999999999997E-4</v>
      </c>
      <c r="C52" s="28">
        <v>3.8600000000000001E-3</v>
      </c>
      <c r="D52">
        <v>1.149E-2</v>
      </c>
      <c r="E52" s="28">
        <v>3.7400000000000003E-2</v>
      </c>
      <c r="F52">
        <v>0.16370000000000001</v>
      </c>
      <c r="G52" s="28">
        <v>0.28179999999999999</v>
      </c>
    </row>
    <row r="53" spans="1:9" x14ac:dyDescent="0.3">
      <c r="A53" s="28">
        <v>1000</v>
      </c>
      <c r="B53">
        <v>3.48E-4</v>
      </c>
      <c r="C53" s="28">
        <v>3.47E-3</v>
      </c>
      <c r="D53">
        <v>1.035E-2</v>
      </c>
      <c r="E53" s="28">
        <v>3.3730000000000003E-2</v>
      </c>
      <c r="F53">
        <v>0.14910000000000001</v>
      </c>
      <c r="G53" s="28">
        <v>0.25950000000000001</v>
      </c>
    </row>
    <row r="54" spans="1:9" x14ac:dyDescent="0.3">
      <c r="A54" s="28">
        <v>1100</v>
      </c>
      <c r="B54">
        <v>3.1700000000000001E-4</v>
      </c>
      <c r="C54" s="28">
        <v>3.16E-3</v>
      </c>
      <c r="D54">
        <v>9.41E-3</v>
      </c>
      <c r="E54" s="28">
        <v>3.073E-2</v>
      </c>
      <c r="F54">
        <v>0.13700000000000001</v>
      </c>
      <c r="G54" s="28">
        <v>0.24060000000000001</v>
      </c>
    </row>
    <row r="55" spans="1:9" x14ac:dyDescent="0.3">
      <c r="A55" s="28">
        <v>1200</v>
      </c>
      <c r="B55">
        <v>2.9E-4</v>
      </c>
      <c r="C55" s="28">
        <v>2.8900000000000002E-3</v>
      </c>
      <c r="D55">
        <v>8.6300000000000005E-3</v>
      </c>
      <c r="E55" s="28">
        <v>2.8219999999999999E-2</v>
      </c>
      <c r="F55">
        <v>0.12670000000000001</v>
      </c>
      <c r="G55" s="28">
        <v>0.22439999999999999</v>
      </c>
    </row>
    <row r="56" spans="1:9" x14ac:dyDescent="0.3">
      <c r="A56" s="28">
        <v>1300</v>
      </c>
      <c r="B56">
        <v>2.6800000000000001E-4</v>
      </c>
      <c r="C56" s="28">
        <v>2.6700000000000001E-3</v>
      </c>
      <c r="D56">
        <v>7.9699999999999997E-3</v>
      </c>
      <c r="E56" s="28">
        <v>2.6089999999999999E-2</v>
      </c>
      <c r="F56">
        <v>0.1179</v>
      </c>
      <c r="G56" s="28">
        <v>0.21029999999999999</v>
      </c>
    </row>
    <row r="57" spans="1:9" x14ac:dyDescent="0.3">
      <c r="A57" s="28">
        <v>1400</v>
      </c>
      <c r="B57">
        <v>2.4899999999999998E-4</v>
      </c>
      <c r="C57" s="28">
        <v>2.48E-3</v>
      </c>
      <c r="D57">
        <v>7.4099999999999999E-3</v>
      </c>
      <c r="E57" s="28">
        <v>2.426E-2</v>
      </c>
      <c r="F57">
        <v>0.1103</v>
      </c>
      <c r="G57" s="28">
        <v>0.19800000000000001</v>
      </c>
    </row>
    <row r="58" spans="1:9" x14ac:dyDescent="0.3">
      <c r="A58" s="29">
        <v>1500</v>
      </c>
      <c r="B58" s="21">
        <v>2.32E-4</v>
      </c>
      <c r="C58" s="29">
        <v>2.32E-3</v>
      </c>
      <c r="D58" s="21">
        <v>6.9199999999999999E-3</v>
      </c>
      <c r="E58" s="29">
        <v>2.2679999999999999E-2</v>
      </c>
      <c r="F58" s="21">
        <v>0.1036</v>
      </c>
      <c r="G58" s="29">
        <v>0.187</v>
      </c>
    </row>
    <row r="61" spans="1:9" x14ac:dyDescent="0.3">
      <c r="A61" s="30" t="s">
        <v>50</v>
      </c>
      <c r="B61" s="26" t="s">
        <v>51</v>
      </c>
      <c r="C61" s="26" t="s">
        <v>3</v>
      </c>
      <c r="D61" s="31" t="s">
        <v>41</v>
      </c>
      <c r="F61" t="s">
        <v>52</v>
      </c>
      <c r="G61" t="s">
        <v>30</v>
      </c>
      <c r="H61" t="s">
        <v>33</v>
      </c>
      <c r="I61" t="s">
        <v>36</v>
      </c>
    </row>
    <row r="62" spans="1:9" x14ac:dyDescent="0.3">
      <c r="A62" s="32">
        <v>1</v>
      </c>
      <c r="B62" s="33">
        <v>300</v>
      </c>
      <c r="C62" s="34">
        <f t="array" ref="C62:C72">[1]!crv_interpolation_2D($B$45:$G$45,$A$46:$A$58,$B$46:$G$58,$A$62:$B$72,,1)</f>
        <v>1.1640000000000001E-2</v>
      </c>
      <c r="D62" s="37">
        <f t="array" ref="D62:D72">[1]!crv_interpolation_2D($B$45:$G$45,$A$46:$A$58,$B$46:$G$58,$A$62:$B$72)</f>
        <v>1.1639999999999999E-2</v>
      </c>
      <c r="F62" s="34">
        <f t="array" ref="F62:I72">[1]!crv_interpolation_2D($B$45:$G$45,$A$46:$A$58,$B$46:$G$58,$A$62:$B$72,2)</f>
        <v>1.1639999999999999E-2</v>
      </c>
      <c r="G62" s="40">
        <v>1.1639999999999999E-2</v>
      </c>
      <c r="H62" s="41">
        <v>1.1639999999999999E-2</v>
      </c>
      <c r="I62" s="41">
        <v>1.1639999999999999E-2</v>
      </c>
    </row>
    <row r="63" spans="1:9" x14ac:dyDescent="0.3">
      <c r="A63" s="42">
        <v>5</v>
      </c>
      <c r="B63" s="28">
        <f>+B62+50</f>
        <v>350</v>
      </c>
      <c r="C63" s="35">
        <v>4.9895653884230527E-2</v>
      </c>
      <c r="D63" s="38">
        <v>5.0575000000000002E-2</v>
      </c>
      <c r="F63" s="40">
        <v>5.0575000000000002E-2</v>
      </c>
      <c r="G63" s="40">
        <v>5.0575000000000002E-2</v>
      </c>
      <c r="H63" s="41">
        <v>5.0575000000000002E-2</v>
      </c>
      <c r="I63" s="41">
        <v>5.0575000000000002E-2</v>
      </c>
    </row>
    <row r="64" spans="1:9" x14ac:dyDescent="0.3">
      <c r="A64" s="42">
        <v>10</v>
      </c>
      <c r="B64" s="28">
        <f t="shared" ref="B64:B72" si="0">+B63+50</f>
        <v>400</v>
      </c>
      <c r="C64" s="35">
        <v>8.455E-2</v>
      </c>
      <c r="D64" s="38">
        <v>8.455E-2</v>
      </c>
      <c r="F64" s="40">
        <v>8.455E-2</v>
      </c>
      <c r="G64" s="40">
        <v>8.455E-2</v>
      </c>
      <c r="H64" s="41">
        <v>8.455E-2</v>
      </c>
      <c r="I64" s="41">
        <v>8.455E-2</v>
      </c>
    </row>
    <row r="65" spans="1:9" x14ac:dyDescent="0.3">
      <c r="A65" s="42">
        <v>15</v>
      </c>
      <c r="B65" s="28">
        <f t="shared" si="0"/>
        <v>450</v>
      </c>
      <c r="C65" s="35">
        <v>0.1090258812654301</v>
      </c>
      <c r="D65" s="38">
        <v>0.104701875</v>
      </c>
      <c r="F65" s="40">
        <v>0.104701875</v>
      </c>
      <c r="G65" s="40">
        <v>0.104701875</v>
      </c>
      <c r="H65" s="41">
        <v>0.104701875</v>
      </c>
      <c r="I65" s="41">
        <v>0.104701875</v>
      </c>
    </row>
    <row r="66" spans="1:9" x14ac:dyDescent="0.3">
      <c r="A66" s="42">
        <v>20</v>
      </c>
      <c r="B66" s="28">
        <f t="shared" si="0"/>
        <v>500</v>
      </c>
      <c r="C66" s="35">
        <v>0.12778681712650472</v>
      </c>
      <c r="D66" s="38">
        <v>0.11928000000000001</v>
      </c>
      <c r="F66" s="40">
        <v>0.11928000000000001</v>
      </c>
      <c r="G66" s="40">
        <v>0.11928000000000001</v>
      </c>
      <c r="H66" s="41">
        <v>0.11928000000000001</v>
      </c>
      <c r="I66" s="41">
        <v>0.11928000000000001</v>
      </c>
    </row>
    <row r="67" spans="1:9" x14ac:dyDescent="0.3">
      <c r="A67" s="42">
        <v>25</v>
      </c>
      <c r="B67" s="28">
        <f t="shared" si="0"/>
        <v>550</v>
      </c>
      <c r="C67" s="35">
        <v>0.14208068295496926</v>
      </c>
      <c r="D67" s="38">
        <v>0.13410625000000001</v>
      </c>
      <c r="F67" s="40">
        <v>0.13410625000000001</v>
      </c>
      <c r="G67" s="40">
        <v>0.13410625000000001</v>
      </c>
      <c r="H67" s="41">
        <v>0.13410625000000001</v>
      </c>
      <c r="I67" s="41">
        <v>0.13410625000000001</v>
      </c>
    </row>
    <row r="68" spans="1:9" x14ac:dyDescent="0.3">
      <c r="A68" s="42">
        <v>30</v>
      </c>
      <c r="B68" s="28">
        <f t="shared" si="0"/>
        <v>600</v>
      </c>
      <c r="C68" s="35">
        <v>0.15321425263342481</v>
      </c>
      <c r="D68" s="38">
        <v>0.14515</v>
      </c>
      <c r="F68" s="40">
        <v>0.14515</v>
      </c>
      <c r="G68" s="40">
        <v>0.14515</v>
      </c>
      <c r="H68" s="41">
        <v>0.14515</v>
      </c>
      <c r="I68" s="41">
        <v>0.14515</v>
      </c>
    </row>
    <row r="69" spans="1:9" x14ac:dyDescent="0.3">
      <c r="A69" s="42">
        <v>35</v>
      </c>
      <c r="B69" s="28">
        <f t="shared" si="0"/>
        <v>650</v>
      </c>
      <c r="C69" s="35">
        <v>0.16229660381460778</v>
      </c>
      <c r="D69" s="38">
        <v>0.1566275</v>
      </c>
      <c r="F69" s="40">
        <v>0.1566275</v>
      </c>
      <c r="G69" s="40">
        <v>0.1566275</v>
      </c>
      <c r="H69" s="41">
        <v>0.1566275</v>
      </c>
      <c r="I69" s="41">
        <v>0.1566275</v>
      </c>
    </row>
    <row r="70" spans="1:9" x14ac:dyDescent="0.3">
      <c r="A70" s="42">
        <v>40</v>
      </c>
      <c r="B70" s="28">
        <f t="shared" si="0"/>
        <v>700</v>
      </c>
      <c r="C70" s="35">
        <v>0.16987987850507291</v>
      </c>
      <c r="D70" s="38">
        <v>0.16534499999999999</v>
      </c>
      <c r="F70" s="40">
        <v>0.16534499999999999</v>
      </c>
      <c r="G70" s="40">
        <v>0.16534499999999999</v>
      </c>
      <c r="H70" s="41">
        <v>0.16534499999999999</v>
      </c>
      <c r="I70" s="41">
        <v>0.16534499999999999</v>
      </c>
    </row>
    <row r="71" spans="1:9" x14ac:dyDescent="0.3">
      <c r="A71" s="42">
        <v>45</v>
      </c>
      <c r="B71" s="28">
        <f t="shared" si="0"/>
        <v>750</v>
      </c>
      <c r="C71" s="35">
        <v>0.17624847409544958</v>
      </c>
      <c r="D71" s="38">
        <v>0.17457875</v>
      </c>
      <c r="F71" s="40">
        <v>0.17457875</v>
      </c>
      <c r="G71" s="40">
        <v>0.17457875</v>
      </c>
      <c r="H71" s="41">
        <v>0.17457875</v>
      </c>
      <c r="I71" s="41">
        <v>0.17457875</v>
      </c>
    </row>
    <row r="72" spans="1:9" x14ac:dyDescent="0.3">
      <c r="A72" s="43">
        <v>50</v>
      </c>
      <c r="B72" s="29">
        <f t="shared" si="0"/>
        <v>800</v>
      </c>
      <c r="C72" s="36">
        <v>0.18170000000000006</v>
      </c>
      <c r="D72" s="39">
        <v>0.1817</v>
      </c>
      <c r="F72" s="40">
        <v>0.1817</v>
      </c>
      <c r="G72" s="40">
        <v>0.1817</v>
      </c>
      <c r="H72" s="41">
        <v>0.1817</v>
      </c>
      <c r="I72" s="41">
        <v>0.1817</v>
      </c>
    </row>
  </sheetData>
  <mergeCells count="1">
    <mergeCell ref="B44:G44"/>
  </mergeCells>
  <hyperlinks>
    <hyperlink ref="D4" r:id="rId1" xr:uid="{52CBE457-60E2-4D25-9AD2-950D47E88DFE}"/>
    <hyperlink ref="D5" r:id="rId2" xr:uid="{328E8D4F-C467-454F-AEA0-D1DF8756F1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2019-10-15T13:17:36Z</dcterms:created>
  <dcterms:modified xsi:type="dcterms:W3CDTF">2021-08-03T16:42:17Z</dcterms:modified>
</cp:coreProperties>
</file>