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EC00A8B8-B1DB-43F0-B898-17C622783855}" xr6:coauthVersionLast="47" xr6:coauthVersionMax="47" xr10:uidLastSave="{00000000-0000-0000-0000-000000000000}"/>
  <bookViews>
    <workbookView xWindow="-96" yWindow="-96" windowWidth="30912" windowHeight="16872" xr2:uid="{39CC6A0A-1757-44D0-8D8A-5548E1B66DC9}"/>
  </bookViews>
  <sheets>
    <sheet name="Лист1" sheetId="1" r:id="rId1"/>
  </sheets>
  <externalReferences>
    <externalReference r:id="rId2"/>
  </externalReferences>
  <definedNames>
    <definedName name="c_nozzle">Лист1!$L$24</definedName>
    <definedName name="d_nozzle">Лист1!$D$23</definedName>
    <definedName name="d_throat">Лист1!$D$24</definedName>
    <definedName name="feed_act">Лист1!$D$20</definedName>
    <definedName name="feed_in">Лист1!$G$20</definedName>
    <definedName name="pact">Лист1!$H$23</definedName>
    <definedName name="pin">Лист1!$H$24</definedName>
    <definedName name="t_c">Лист1!$L$23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3" i="1" l="1"/>
  <c r="Q23" i="1"/>
  <c r="G15" i="1"/>
  <c r="D51" i="1" a="1"/>
  <c r="D46" i="1" a="1"/>
  <c r="D34" i="1" a="1"/>
  <c r="D29" i="1" a="1"/>
  <c r="D52" i="1" a="1"/>
  <c r="D35" i="1" a="1"/>
  <c r="D39" i="1" a="1"/>
  <c r="D43" i="1" a="1"/>
  <c r="D37" i="1" a="1"/>
  <c r="D62" i="1" a="1"/>
  <c r="D64" i="1" a="1"/>
  <c r="D55" i="1" a="1"/>
  <c r="D40" i="1" a="1"/>
  <c r="D67" i="1" a="1"/>
  <c r="D59" i="1" a="1"/>
  <c r="D60" i="1" a="1"/>
  <c r="D61" i="1" a="1"/>
  <c r="D66" i="1" a="1"/>
  <c r="D44" i="1" a="1"/>
  <c r="D15" i="1"/>
  <c r="D20" i="1" s="1"/>
  <c r="D63" i="1" a="1"/>
  <c r="D33" i="1" a="1"/>
  <c r="D27" i="1" a="1"/>
  <c r="D58" i="1" a="1"/>
  <c r="D48" i="1" a="1"/>
  <c r="D36" i="1" a="1"/>
  <c r="D54" i="1" a="1"/>
  <c r="D49" i="1" a="1"/>
  <c r="D32" i="1" a="1"/>
  <c r="D47" i="1" a="1"/>
  <c r="D57" i="1" a="1"/>
  <c r="D50" i="1" a="1"/>
  <c r="D56" i="1" a="1"/>
  <c r="D65" i="1" a="1"/>
  <c r="D38" i="1" a="1"/>
  <c r="D53" i="1" a="1"/>
  <c r="D31" i="1" a="1"/>
  <c r="D42" i="1" a="1"/>
  <c r="G20" i="1"/>
  <c r="D28" i="1" a="1"/>
  <c r="D30" i="1" a="1"/>
  <c r="D41" i="1" a="1"/>
  <c r="D45" i="1" a="1"/>
  <c r="D37" i="1" l="1"/>
  <c r="D58" i="1"/>
  <c r="D35" i="1"/>
  <c r="D31" i="1"/>
  <c r="D49" i="1"/>
  <c r="D50" i="1"/>
  <c r="D62" i="1"/>
  <c r="D44" i="1"/>
  <c r="D60" i="1"/>
  <c r="D40" i="1"/>
  <c r="D27" i="1"/>
  <c r="D53" i="1"/>
  <c r="D52" i="1"/>
  <c r="D36" i="1"/>
  <c r="D32" i="1"/>
  <c r="D28" i="1"/>
  <c r="D51" i="1"/>
  <c r="D45" i="1"/>
  <c r="D33" i="1"/>
  <c r="D66" i="1"/>
  <c r="D59" i="1"/>
  <c r="D55" i="1"/>
  <c r="D38" i="1"/>
  <c r="D48" i="1"/>
  <c r="D29" i="1"/>
  <c r="D42" i="1"/>
  <c r="D47" i="1"/>
  <c r="D30" i="1"/>
  <c r="D63" i="1"/>
  <c r="D56" i="1"/>
  <c r="D65" i="1"/>
  <c r="D61" i="1"/>
  <c r="D67" i="1"/>
  <c r="D64" i="1"/>
  <c r="D43" i="1"/>
  <c r="D39" i="1"/>
  <c r="D34" i="1"/>
  <c r="D54" i="1"/>
  <c r="D57" i="1"/>
  <c r="D41" i="1"/>
  <c r="D46" i="1"/>
  <c r="E27" i="1" a="1"/>
  <c r="T21" i="1" a="1"/>
  <c r="E33" i="1" a="1"/>
  <c r="G34" i="1" a="1"/>
  <c r="G28" i="1" a="1"/>
  <c r="G63" i="1" a="1"/>
  <c r="E42" i="1" a="1"/>
  <c r="E51" i="1" a="1"/>
  <c r="E67" i="1" a="1"/>
  <c r="S12" i="1" a="1"/>
  <c r="E43" i="1" a="1"/>
  <c r="G42" i="1" a="1"/>
  <c r="E55" i="1" a="1"/>
  <c r="S11" i="1" a="1"/>
  <c r="E31" i="1" a="1"/>
  <c r="T17" i="1" a="1"/>
  <c r="G29" i="1" a="1"/>
  <c r="S16" i="1" a="1"/>
  <c r="G27" i="1" a="1"/>
  <c r="E60" i="1" a="1"/>
  <c r="G32" i="1" a="1"/>
  <c r="S21" i="1" a="1"/>
  <c r="T20" i="1" a="1"/>
  <c r="G33" i="1" a="1"/>
  <c r="G41" i="1" a="1"/>
  <c r="G58" i="1" a="1"/>
  <c r="G46" i="1" a="1"/>
  <c r="E54" i="1" a="1"/>
  <c r="E63" i="1" a="1"/>
  <c r="E39" i="1" a="1"/>
  <c r="S9" i="1" a="1"/>
  <c r="G38" i="1" a="1"/>
  <c r="E45" i="1" a="1"/>
  <c r="S15" i="1" a="1"/>
  <c r="E44" i="1" a="1"/>
  <c r="T12" i="1" a="1"/>
  <c r="T6" i="1" a="1"/>
  <c r="E41" i="1" a="1"/>
  <c r="G51" i="1" a="1"/>
  <c r="T7" i="1" a="1"/>
  <c r="G44" i="1" a="1"/>
  <c r="G50" i="1" a="1"/>
  <c r="G36" i="1" a="1"/>
  <c r="G62" i="1" a="1"/>
  <c r="E48" i="1" a="1"/>
  <c r="E50" i="1" a="1"/>
  <c r="E40" i="1" a="1"/>
  <c r="S8" i="1" a="1"/>
  <c r="G66" i="1" a="1"/>
  <c r="E35" i="1" a="1"/>
  <c r="S19" i="1" a="1"/>
  <c r="G35" i="1" a="1"/>
  <c r="G39" i="1" a="1"/>
  <c r="S18" i="1" a="1"/>
  <c r="G40" i="1" a="1"/>
  <c r="S20" i="1" a="1"/>
  <c r="G49" i="1" a="1"/>
  <c r="T14" i="1" a="1"/>
  <c r="E49" i="1" a="1"/>
  <c r="T15" i="1" a="1"/>
  <c r="G65" i="1" a="1"/>
  <c r="E28" i="1" a="1"/>
  <c r="E53" i="1" a="1"/>
  <c r="T11" i="1" a="1"/>
  <c r="T19" i="1" a="1"/>
  <c r="G61" i="1" a="1"/>
  <c r="G43" i="1" a="1"/>
  <c r="G54" i="1" a="1"/>
  <c r="E37" i="1" a="1"/>
  <c r="E32" i="1" a="1"/>
  <c r="E56" i="1" a="1"/>
  <c r="E64" i="1" a="1"/>
  <c r="S13" i="1" a="1"/>
  <c r="E52" i="1" a="1"/>
  <c r="E62" i="1" a="1"/>
  <c r="S17" i="1" a="1"/>
  <c r="E57" i="1" a="1"/>
  <c r="E34" i="1" a="1"/>
  <c r="E46" i="1" a="1"/>
  <c r="T8" i="1" a="1"/>
  <c r="E61" i="1" a="1"/>
  <c r="E58" i="1" a="1"/>
  <c r="S5" i="1" a="1"/>
  <c r="G37" i="1" a="1"/>
  <c r="E59" i="1" a="1"/>
  <c r="T5" i="1" a="1"/>
  <c r="T13" i="1" a="1"/>
  <c r="G56" i="1" a="1"/>
  <c r="G52" i="1" a="1"/>
  <c r="G30" i="1" a="1"/>
  <c r="E47" i="1" a="1"/>
  <c r="S7" i="1" a="1"/>
  <c r="E65" i="1" a="1"/>
  <c r="S6" i="1" a="1"/>
  <c r="G67" i="1" a="1"/>
  <c r="E30" i="1" a="1"/>
  <c r="G31" i="1" a="1"/>
  <c r="E36" i="1" a="1"/>
  <c r="T9" i="1" a="1"/>
  <c r="T16" i="1" a="1"/>
  <c r="G60" i="1" a="1"/>
  <c r="G53" i="1" a="1"/>
  <c r="G45" i="1" a="1"/>
  <c r="E29" i="1" a="1"/>
  <c r="T10" i="1" a="1"/>
  <c r="T18" i="1" a="1"/>
  <c r="G59" i="1" a="1"/>
  <c r="G48" i="1" a="1"/>
  <c r="S10" i="1" a="1"/>
  <c r="G47" i="1" a="1"/>
  <c r="E66" i="1" a="1"/>
  <c r="G57" i="1" a="1"/>
  <c r="G55" i="1" a="1"/>
  <c r="S14" i="1" a="1"/>
  <c r="G64" i="1" a="1"/>
  <c r="E38" i="1" a="1"/>
  <c r="E27" i="1" l="1"/>
  <c r="T6" i="1"/>
  <c r="T12" i="1"/>
  <c r="T18" i="1"/>
  <c r="T16" i="1"/>
  <c r="T13" i="1"/>
  <c r="T19" i="1"/>
  <c r="T15" i="1"/>
  <c r="T7" i="1"/>
  <c r="T20" i="1"/>
  <c r="T21" i="1"/>
  <c r="T14" i="1"/>
  <c r="T11" i="1"/>
  <c r="T8" i="1"/>
  <c r="T17" i="1"/>
  <c r="T10" i="1"/>
  <c r="T9" i="1"/>
  <c r="T5" i="1"/>
  <c r="G27" i="1"/>
  <c r="G33" i="1"/>
  <c r="E33" i="1"/>
  <c r="G32" i="1"/>
  <c r="G65" i="1"/>
  <c r="G62" i="1"/>
  <c r="G46" i="1"/>
  <c r="G63" i="1"/>
  <c r="G51" i="1"/>
  <c r="G49" i="1"/>
  <c r="G57" i="1"/>
  <c r="G47" i="1"/>
  <c r="G35" i="1"/>
  <c r="G45" i="1"/>
  <c r="G30" i="1"/>
  <c r="G54" i="1"/>
  <c r="G42" i="1"/>
  <c r="G36" i="1"/>
  <c r="G58" i="1"/>
  <c r="G28" i="1"/>
  <c r="G37" i="1"/>
  <c r="G31" i="1"/>
  <c r="G29" i="1"/>
  <c r="G39" i="1"/>
  <c r="G48" i="1"/>
  <c r="G53" i="1"/>
  <c r="G52" i="1"/>
  <c r="G43" i="1"/>
  <c r="G38" i="1"/>
  <c r="G50" i="1"/>
  <c r="G41" i="1"/>
  <c r="G34" i="1"/>
  <c r="G64" i="1"/>
  <c r="G55" i="1"/>
  <c r="G40" i="1"/>
  <c r="G67" i="1"/>
  <c r="G59" i="1"/>
  <c r="G60" i="1"/>
  <c r="G56" i="1"/>
  <c r="G61" i="1"/>
  <c r="G66" i="1"/>
  <c r="G44" i="1"/>
  <c r="E43" i="1"/>
  <c r="E38" i="1"/>
  <c r="S5" i="1"/>
  <c r="S20" i="1"/>
  <c r="S6" i="1"/>
  <c r="S11" i="1"/>
  <c r="S17" i="1"/>
  <c r="S13" i="1"/>
  <c r="S19" i="1"/>
  <c r="S8" i="1"/>
  <c r="S9" i="1"/>
  <c r="S12" i="1"/>
  <c r="S21" i="1"/>
  <c r="S14" i="1"/>
  <c r="S16" i="1"/>
  <c r="S18" i="1"/>
  <c r="S10" i="1"/>
  <c r="S15" i="1"/>
  <c r="S7" i="1"/>
  <c r="E64" i="1"/>
  <c r="E55" i="1"/>
  <c r="E40" i="1"/>
  <c r="E39" i="1"/>
  <c r="E67" i="1"/>
  <c r="E59" i="1"/>
  <c r="E60" i="1"/>
  <c r="E61" i="1"/>
  <c r="E66" i="1"/>
  <c r="E44" i="1"/>
  <c r="E65" i="1"/>
  <c r="E62" i="1"/>
  <c r="E56" i="1"/>
  <c r="E45" i="1"/>
  <c r="E50" i="1"/>
  <c r="E63" i="1"/>
  <c r="E51" i="1"/>
  <c r="E49" i="1"/>
  <c r="E41" i="1"/>
  <c r="E30" i="1"/>
  <c r="E28" i="1"/>
  <c r="E31" i="1"/>
  <c r="E57" i="1"/>
  <c r="E47" i="1"/>
  <c r="E32" i="1"/>
  <c r="E35" i="1"/>
  <c r="E48" i="1"/>
  <c r="E54" i="1"/>
  <c r="E42" i="1"/>
  <c r="E36" i="1"/>
  <c r="E58" i="1"/>
  <c r="E53" i="1"/>
  <c r="E46" i="1"/>
  <c r="E34" i="1"/>
  <c r="E29" i="1"/>
  <c r="E52" i="1"/>
  <c r="E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<sst xmlns="http://schemas.openxmlformats.org/spreadsheetml/2006/main" count="51" uniqueCount="35">
  <si>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Проверка характеристики струйного насоса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</si>
  <si>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</si>
  <si>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</si>
  <si>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</si>
  <si>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</si>
  <si>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</si>
  <si>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</si>
  <si>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</si>
  <si>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</si>
  <si>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</si>
  <si>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</si>
  <si>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</si>
  <si>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</si>
  <si>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</si>
  <si>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</si>
  <si>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</si>
  <si>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</si>
  <si>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</si>
  <si>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q_in</t>
  </si>
  <si>
    <t>pact</t>
  </si>
  <si>
    <t>pin</t>
  </si>
  <si>
    <t>feed_in</t>
  </si>
  <si>
    <t>p_out</t>
  </si>
  <si>
    <t>Расчет расхода через сопло</t>
  </si>
  <si>
    <t>p_in</t>
  </si>
  <si>
    <t>t_c</t>
  </si>
  <si>
    <t>c_nozzle</t>
  </si>
  <si>
    <t>feed_out</t>
  </si>
  <si>
    <t>p_act</t>
  </si>
  <si>
    <t>q mix</t>
  </si>
  <si>
    <t>q_wat</t>
  </si>
  <si>
    <t>p_out_mix</t>
  </si>
  <si>
    <t>feed_out_mix</t>
  </si>
  <si>
    <t>Параметры активного потока</t>
  </si>
  <si>
    <t>Параметры перекачиваемого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</si>
</sst>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струйного насоса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Лист1!$E$26</c:f>
              <c:strCache>
                <c:ptCount val="1"/>
                <c:pt idx="0">
                  <c:v>p_out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xVal>
          <c:yVal>
            <c:numRef>
              <c:f>Лист1!$E$27:$E$67</c:f>
              <c:numCache>
                <c:formatCode>General</c:formatCode>
                <c:ptCount val="41"/>
                <c:pt idx="0">
                  <c:v>70.50379463795997</c:v>
                </c:pt>
                <c:pt idx="1">
                  <c:v>68.063028864087443</c:v>
                </c:pt>
                <c:pt idx="2">
                  <c:v>65.377349772077253</c:v>
                </c:pt>
                <c:pt idx="3">
                  <c:v>62.572232770715232</c:v>
                </c:pt>
                <c:pt idx="4">
                  <c:v>59.647677860001345</c:v>
                </c:pt>
                <c:pt idx="5">
                  <c:v>56.60368503993562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C-44F8-9039-78D90EE903A0}"/>
            </c:ext>
          </c:extLst>
        </c:ser>
        <c:ser>
          <c:idx val="1"/>
          <c:order val="1"/>
          <c:tx>
            <c:strRef>
              <c:f>Лист1!$G$26</c:f>
              <c:strCache>
                <c:ptCount val="1"/>
                <c:pt idx="0">
                  <c:v>p_out_mix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xVal>
          <c:yVal>
            <c:numRef>
              <c:f>Лист1!$G$27:$G$67</c:f>
              <c:numCache>
                <c:formatCode>General</c:formatCode>
                <c:ptCount val="41"/>
                <c:pt idx="0">
                  <c:v>70.50379463795997</c:v>
                </c:pt>
                <c:pt idx="1">
                  <c:v>68.063028864087443</c:v>
                </c:pt>
                <c:pt idx="2">
                  <c:v>65.377349772077253</c:v>
                </c:pt>
                <c:pt idx="3">
                  <c:v>62.572232770715232</c:v>
                </c:pt>
                <c:pt idx="4">
                  <c:v>59.647677860001345</c:v>
                </c:pt>
                <c:pt idx="5">
                  <c:v>56.60368503993562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B-42DD-AAE1-1963C580AC87}"/>
            </c:ext>
          </c:extLst>
        </c:ser>
        <c:ser>
          <c:idx val="2"/>
          <c:order val="2"/>
          <c:tx>
            <c:strRef>
              <c:f>Лист1!$Q$22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Лист1!$P$23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Лист1!$Q$23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4B-42DD-AAE1-1963C580AC87}"/>
            </c:ext>
          </c:extLst>
        </c:ser>
        <c:ser>
          <c:idx val="3"/>
          <c:order val="3"/>
          <c:tx>
            <c:strRef>
              <c:f>Лист1!$S$22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Лист1!$R$23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Лист1!$S$23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4B-42DD-AAE1-1963C580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09248"/>
        <c:axId val="357409664"/>
      </c:scatterChart>
      <c:valAx>
        <c:axId val="35740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664"/>
        <c:crosses val="autoZero"/>
        <c:crossBetween val="midCat"/>
      </c:valAx>
      <c:valAx>
        <c:axId val="3574096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струйного насоса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Лист1!$S$4</c:f>
              <c:strCache>
                <c:ptCount val="1"/>
                <c:pt idx="0">
                  <c:v>q mix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Лист1!$S$5:$S$21</c:f>
              <c:numCache>
                <c:formatCode>0.0</c:formatCode>
                <c:ptCount val="17"/>
                <c:pt idx="0">
                  <c:v>144.94058682280055</c:v>
                </c:pt>
                <c:pt idx="1">
                  <c:v>141.98230442847125</c:v>
                </c:pt>
                <c:pt idx="2">
                  <c:v>138.19542719884299</c:v>
                </c:pt>
                <c:pt idx="3">
                  <c:v>130.29189826836497</c:v>
                </c:pt>
                <c:pt idx="4">
                  <c:v>121.87691089815668</c:v>
                </c:pt>
                <c:pt idx="5">
                  <c:v>112.83609380770179</c:v>
                </c:pt>
                <c:pt idx="6">
                  <c:v>103.00478979874543</c:v>
                </c:pt>
                <c:pt idx="7">
                  <c:v>92.130284799228662</c:v>
                </c:pt>
                <c:pt idx="8">
                  <c:v>79.787167094027339</c:v>
                </c:pt>
                <c:pt idx="9">
                  <c:v>65.145949134182487</c:v>
                </c:pt>
                <c:pt idx="10">
                  <c:v>46.065142399614331</c:v>
                </c:pt>
                <c:pt idx="11">
                  <c:v>32.572974567091244</c:v>
                </c:pt>
                <c:pt idx="12">
                  <c:v>29.134154144555122</c:v>
                </c:pt>
                <c:pt idx="13">
                  <c:v>25.230917606956428</c:v>
                </c:pt>
                <c:pt idx="14">
                  <c:v>20.600957959749085</c:v>
                </c:pt>
                <c:pt idx="15">
                  <c:v>14.567077072277561</c:v>
                </c:pt>
                <c:pt idx="16" formatCode="General">
                  <c:v>0</c:v>
                </c:pt>
              </c:numCache>
            </c:numRef>
          </c:xVal>
          <c:yVal>
            <c:numRef>
              <c:f>Лист1!$R$5:$R$21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98</c:v>
                </c:pt>
                <c:pt idx="15">
                  <c:v>99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6-4969-94E9-6AE0F635E792}"/>
            </c:ext>
          </c:extLst>
        </c:ser>
        <c:ser>
          <c:idx val="1"/>
          <c:order val="1"/>
          <c:tx>
            <c:strRef>
              <c:f>Лист1!$T$4</c:f>
              <c:strCache>
                <c:ptCount val="1"/>
                <c:pt idx="0">
                  <c:v>q_wat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Лист1!$T$5:$T$21</c:f>
              <c:numCache>
                <c:formatCode>0.0</c:formatCode>
                <c:ptCount val="17"/>
                <c:pt idx="0">
                  <c:v>100.69996836066622</c:v>
                </c:pt>
                <c:pt idx="1">
                  <c:v>100.69996836066622</c:v>
                </c:pt>
                <c:pt idx="2">
                  <c:v>100.69996836066622</c:v>
                </c:pt>
                <c:pt idx="3">
                  <c:v>100.69996836066622</c:v>
                </c:pt>
                <c:pt idx="4">
                  <c:v>100.69996836066622</c:v>
                </c:pt>
                <c:pt idx="5">
                  <c:v>99.37103412616824</c:v>
                </c:pt>
                <c:pt idx="6">
                  <c:v>94.139720879476045</c:v>
                </c:pt>
                <c:pt idx="7">
                  <c:v>86.100521225490596</c:v>
                </c:pt>
                <c:pt idx="8">
                  <c:v>75.619351678947396</c:v>
                </c:pt>
                <c:pt idx="9">
                  <c:v>62.306687002813526</c:v>
                </c:pt>
                <c:pt idx="10">
                  <c:v>44.321726661350873</c:v>
                </c:pt>
                <c:pt idx="11">
                  <c:v>31.408617617152061</c:v>
                </c:pt>
                <c:pt idx="12">
                  <c:v>28.103525795870876</c:v>
                </c:pt>
                <c:pt idx="13">
                  <c:v>24.347345905020269</c:v>
                </c:pt>
                <c:pt idx="14">
                  <c:v>19.886558685491732</c:v>
                </c:pt>
                <c:pt idx="15">
                  <c:v>14.06669215313072</c:v>
                </c:pt>
                <c:pt idx="16">
                  <c:v>0</c:v>
                </c:pt>
              </c:numCache>
            </c:numRef>
          </c:xVal>
          <c:yVal>
            <c:numRef>
              <c:f>Лист1!$R$5:$R$21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98</c:v>
                </c:pt>
                <c:pt idx="15">
                  <c:v>99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86-4969-94E9-6AE0F635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193775"/>
        <c:axId val="1903194191"/>
      </c:scatterChart>
      <c:valAx>
        <c:axId val="190319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 через сопло,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94191"/>
        <c:crosses val="autoZero"/>
        <c:crossBetween val="midCat"/>
      </c:valAx>
      <c:valAx>
        <c:axId val="190319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выходе из сопла,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9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487679</xdr:colOff>
      <xdr:row>24</xdr:row>
      <xdr:rowOff>190499</xdr:rowOff>
    </xdr:from>
    <xdr:to>
      <xdr:col>29</xdr:col>
      <xdr:colOff>114299</xdr:colOff>
      <xdr:row>48</xdr:row>
      <xdr:rowOff>142874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6E84DB-0ED3-4E9D-9CC9-D92DDE780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323850</xdr:colOff>
      <xdr:row>2</xdr:row>
      <xdr:rowOff>19050</xdr:rowOff>
    </xdr:from>
    <xdr:to>
      <xdr:col>29</xdr:col>
      <xdr:colOff>123825</xdr:colOff>
      <xdr:row>24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A9F8DBF-0E26-4636-9F8B-2A30EA763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PVT"/>
      <definedName name="Jet_p_out_atma"/>
      <definedName name="Jet_q_nozzle_sm3day"/>
      <definedName name="MF_choke_q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231-9388-4A72-8CC8-C9F6403E0CC5}">
  <sheetPr codeName="Лист1"/>
  <dimension ref="C1:T67"/>
  <sheetViews>
    <sheetView tabSelected="1" workbookViewId="0">
      <selection activeCell="D24" sqref="D24"/>
    </sheetView>
  </sheetViews>
  <sheetFormatPr defaultRowHeight="15" x14ac:dyDescent="0.25"/>
  <cols>
    <col min="3" max="3" width="12.28515625" customWidth="1"/>
    <col min="6" max="7" width="11.42578125" customWidth="1"/>
    <col min="19" max="19" width="9.85546875" customWidth="1"/>
  </cols>
  <sheetData>
    <row r="1" spans="3:20" x14ac:dyDescent="0.25">
      <c r="S1">
        <v>0.95</v>
      </c>
    </row>
    <row r="2" spans="3:20" x14ac:dyDescent="0.25">
      <c r="C2" t="s">
        <v>0</v>
      </c>
      <c r="R2" t="s">
        <v>23</v>
      </c>
    </row>
    <row r="4" spans="3:20" x14ac:dyDescent="0.25">
      <c r="R4" s="2" t="s">
        <v>24</v>
      </c>
      <c r="S4" s="2" t="s">
        <v>29</v>
      </c>
      <c r="T4" s="2" t="s">
        <v>30</v>
      </c>
    </row>
    <row r="5" spans="3:20" x14ac:dyDescent="0.25">
      <c r="C5" s="1" t="s">
        <v>33</v>
      </c>
      <c r="D5" s="1"/>
      <c r="E5" s="1"/>
      <c r="F5" s="1" t="s">
        <v>34</v>
      </c>
      <c r="G5" s="1"/>
      <c r="R5" s="2">
        <v>1</v>
      </c>
      <c r="S5" s="3" cm="1">
        <f t="array" ref="S5">[1]!Jet_q_nozzle_sm3day($D$27,d_nozzle,pact,R5,t_c,c_nozzle)</f>
        <v>144.94058682280055</v>
      </c>
      <c r="T5" s="3" cm="1">
        <f t="array" ref="T5">[1]!MF_choke_q_sm3day($D$27,d_nozzle,pact,R5,t_c,,,,$S$1)</f>
        <v>100.69996836066622</v>
      </c>
    </row>
    <row r="6" spans="3:20" x14ac:dyDescent="0.25">
      <c r="C6" t="s">
        <v>1</v>
      </c>
      <c r="D6">
        <v>0.6</v>
      </c>
      <c r="F6" t="s">
        <v>1</v>
      </c>
      <c r="G6">
        <v>0.6</v>
      </c>
      <c r="R6" s="2">
        <v>5</v>
      </c>
      <c r="S6" s="3" cm="1">
        <f t="array" ref="S6">[1]!Jet_q_nozzle_sm3day($D$27,d_nozzle,pact,R6,t_c,c_nozzle)</f>
        <v>141.98230442847125</v>
      </c>
      <c r="T6" s="3" cm="1">
        <f t="array" ref="T6">[1]!MF_choke_q_sm3day($D$27,d_nozzle,pact,R6,t_c,,,,$S$1)</f>
        <v>100.69996836066622</v>
      </c>
    </row>
    <row r="7" spans="3:20" x14ac:dyDescent="0.25">
      <c r="C7" t="s">
        <v>2</v>
      </c>
      <c r="D7">
        <v>0.86</v>
      </c>
      <c r="F7" t="s">
        <v>2</v>
      </c>
      <c r="G7">
        <v>0.86</v>
      </c>
      <c r="R7" s="2">
        <v>10</v>
      </c>
      <c r="S7" s="3" cm="1">
        <f t="array" ref="S7">[1]!Jet_q_nozzle_sm3day($D$27,d_nozzle,pact,R7,t_c,c_nozzle)</f>
        <v>138.19542719884299</v>
      </c>
      <c r="T7" s="3" cm="1">
        <f t="array" ref="T7">[1]!MF_choke_q_sm3day($D$27,d_nozzle,pact,R7,t_c,,,,$S$1)</f>
        <v>100.69996836066622</v>
      </c>
    </row>
    <row r="8" spans="3:20" x14ac:dyDescent="0.25">
      <c r="C8" t="s">
        <v>3</v>
      </c>
      <c r="D8">
        <v>1.1000000000000001</v>
      </c>
      <c r="F8" t="s">
        <v>3</v>
      </c>
      <c r="G8">
        <v>1.1000000000000001</v>
      </c>
      <c r="R8" s="2">
        <v>20</v>
      </c>
      <c r="S8" s="3" cm="1">
        <f t="array" ref="S8">[1]!Jet_q_nozzle_sm3day($D$27,d_nozzle,pact,R8,t_c,c_nozzle)</f>
        <v>130.29189826836497</v>
      </c>
      <c r="T8" s="3" cm="1">
        <f t="array" ref="T8">[1]!MF_choke_q_sm3day($D$27,d_nozzle,pact,R8,t_c,,,,$S$1)</f>
        <v>100.69996836066622</v>
      </c>
    </row>
    <row r="9" spans="3:20" x14ac:dyDescent="0.25">
      <c r="C9" t="s">
        <v>4</v>
      </c>
      <c r="D9">
        <v>120</v>
      </c>
      <c r="F9" t="s">
        <v>4</v>
      </c>
      <c r="G9">
        <v>120</v>
      </c>
      <c r="R9" s="2">
        <v>30</v>
      </c>
      <c r="S9" s="3" cm="1">
        <f t="array" ref="S9">[1]!Jet_q_nozzle_sm3day($D$27,d_nozzle,pact,R9,t_c,c_nozzle)</f>
        <v>121.87691089815668</v>
      </c>
      <c r="T9" s="3" cm="1">
        <f t="array" ref="T9">[1]!MF_choke_q_sm3day($D$27,d_nozzle,pact,R9,t_c,,,,$S$1)</f>
        <v>100.69996836066622</v>
      </c>
    </row>
    <row r="10" spans="3:20" x14ac:dyDescent="0.25">
      <c r="C10" t="s">
        <v>5</v>
      </c>
      <c r="D10">
        <v>130</v>
      </c>
      <c r="F10" t="s">
        <v>5</v>
      </c>
      <c r="G10">
        <v>130</v>
      </c>
      <c r="R10" s="2">
        <v>40</v>
      </c>
      <c r="S10" s="3" cm="1">
        <f t="array" ref="S10">[1]!Jet_q_nozzle_sm3day($D$27,d_nozzle,pact,R10,t_c,c_nozzle)</f>
        <v>112.83609380770179</v>
      </c>
      <c r="T10" s="3" cm="1">
        <f t="array" ref="T10">[1]!MF_choke_q_sm3day($D$27,d_nozzle,pact,R10,t_c,,,,$S$1)</f>
        <v>99.37103412616824</v>
      </c>
    </row>
    <row r="11" spans="3:20" x14ac:dyDescent="0.25">
      <c r="C11" t="s">
        <v>6</v>
      </c>
      <c r="D11">
        <v>80</v>
      </c>
      <c r="F11" t="s">
        <v>6</v>
      </c>
      <c r="G11">
        <v>80</v>
      </c>
      <c r="R11" s="2">
        <v>50</v>
      </c>
      <c r="S11" s="3" cm="1">
        <f t="array" ref="S11">[1]!Jet_q_nozzle_sm3day($D$27,d_nozzle,pact,R11,t_c,c_nozzle)</f>
        <v>103.00478979874543</v>
      </c>
      <c r="T11" s="3" cm="1">
        <f t="array" ref="T11">[1]!MF_choke_q_sm3day($D$27,d_nozzle,pact,R11,t_c,,,,$S$1)</f>
        <v>94.139720879476045</v>
      </c>
    </row>
    <row r="12" spans="3:20" x14ac:dyDescent="0.25">
      <c r="C12" t="s">
        <v>7</v>
      </c>
      <c r="D12">
        <v>1.2</v>
      </c>
      <c r="F12" t="s">
        <v>7</v>
      </c>
      <c r="G12">
        <v>1.2</v>
      </c>
      <c r="R12" s="2">
        <v>60</v>
      </c>
      <c r="S12" s="3" cm="1">
        <f t="array" ref="S12">[1]!Jet_q_nozzle_sm3day($D$27,d_nozzle,pact,R12,t_c,c_nozzle)</f>
        <v>92.130284799228662</v>
      </c>
      <c r="T12" s="3" cm="1">
        <f t="array" ref="T12">[1]!MF_choke_q_sm3day($D$27,d_nozzle,pact,R12,t_c,,,,$S$1)</f>
        <v>86.100521225490596</v>
      </c>
    </row>
    <row r="13" spans="3:20" x14ac:dyDescent="0.25">
      <c r="C13" t="s">
        <v>8</v>
      </c>
      <c r="D13">
        <v>0.6</v>
      </c>
      <c r="F13" t="s">
        <v>8</v>
      </c>
      <c r="G13">
        <v>0.6</v>
      </c>
      <c r="R13" s="2">
        <v>70</v>
      </c>
      <c r="S13" s="3" cm="1">
        <f t="array" ref="S13">[1]!Jet_q_nozzle_sm3day($D$27,d_nozzle,pact,R13,t_c,c_nozzle)</f>
        <v>79.787167094027339</v>
      </c>
      <c r="T13" s="3" cm="1">
        <f t="array" ref="T13">[1]!MF_choke_q_sm3day($D$27,d_nozzle,pact,R13,t_c,,,,$S$1)</f>
        <v>75.619351678947396</v>
      </c>
    </row>
    <row r="14" spans="3:20" x14ac:dyDescent="0.25">
      <c r="C14" t="s">
        <v>9</v>
      </c>
      <c r="D14">
        <v>0</v>
      </c>
      <c r="F14" t="s">
        <v>9</v>
      </c>
      <c r="G14">
        <v>0</v>
      </c>
      <c r="R14" s="2">
        <v>80</v>
      </c>
      <c r="S14" s="3" cm="1">
        <f t="array" ref="S14">[1]!Jet_q_nozzle_sm3day($D$27,d_nozzle,pact,R14,t_c,c_nozzle)</f>
        <v>65.145949134182487</v>
      </c>
      <c r="T14" s="3" cm="1">
        <f t="array" ref="T14">[1]!MF_choke_q_sm3day($D$27,d_nozzle,pact,R14,t_c,,,,$S$1)</f>
        <v>62.306687002813526</v>
      </c>
    </row>
    <row r="15" spans="3:20" x14ac:dyDescent="0.25">
      <c r="C15" t="s">
        <v>10</v>
      </c>
      <c r="D15" t="str">
        <f>[1]!encode_PVT(D6,D7,D8,D9,D10,D11,D12,D13,D14)</f>
        <v>{"gamma_gas":0.6,"gamma_oil":0.86,"gamma_wat":1.1,"rsb_m3m3":120,"pb_atma":130,"t_res_C":80,"bob_m3m3":1.2,"muob_cP":0.6,"PVT_corr_set":0}</v>
      </c>
      <c r="F15" t="s">
        <v>10</v>
      </c>
      <c r="G15" t="str">
        <f ca="1">[1]!encode_PVT(G6,G7,G8,G9,G10,G11,G12,G13,G14)</f>
        <v>{"gamma_gas":0.6,"gamma_oil":0.86,"gamma_wat":1.1,"rsb_m3m3":120,"pb_atma":130,"t_res_C":80,"bob_m3m3":1.2,"muob_cP":0.6,"PVT_corr_set":0}</v>
      </c>
      <c r="R15" s="2">
        <v>90</v>
      </c>
      <c r="S15" s="3" cm="1">
        <f t="array" aca="1" ref="S15" ca="1">[1]!Jet_q_nozzle_sm3day($D$27,d_nozzle,pact,R15,t_c,c_nozzle)</f>
        <v>46.065142399614331</v>
      </c>
      <c r="T15" s="3" cm="1">
        <f t="array" aca="1" ref="T15" ca="1">[1]!MF_choke_q_sm3day($D$27,d_nozzle,pact,R15,t_c,,,,$S$1)</f>
        <v>44.321726661350873</v>
      </c>
    </row>
    <row r="16" spans="3:20" x14ac:dyDescent="0.25">
      <c r="C16" t="s">
        <v>11</v>
      </c>
      <c r="D16">
        <v>30</v>
      </c>
      <c r="F16" t="s">
        <v>11</v>
      </c>
      <c r="G16">
        <v>10</v>
      </c>
      <c r="R16" s="2">
        <v>95</v>
      </c>
      <c r="S16" s="3" cm="1">
        <f t="array" aca="1" ref="S16" ca="1">[1]!Jet_q_nozzle_sm3day($D$27,d_nozzle,pact,R16,t_c,c_nozzle)</f>
        <v>32.572974567091244</v>
      </c>
      <c r="T16" s="3" cm="1">
        <f t="array" aca="1" ref="T16" ca="1">[1]!MF_choke_q_sm3day($D$27,d_nozzle,pact,R16,t_c,,,,$S$1)</f>
        <v>31.408617617152061</v>
      </c>
    </row>
    <row r="17" spans="3:20" x14ac:dyDescent="0.25">
      <c r="C17" t="s">
        <v>12</v>
      </c>
      <c r="D17">
        <v>70</v>
      </c>
      <c r="F17" t="s">
        <v>12</v>
      </c>
      <c r="G17">
        <v>90</v>
      </c>
      <c r="R17" s="2">
        <v>96</v>
      </c>
      <c r="S17" s="3" cm="1">
        <f t="array" aca="1" ref="S17" ca="1">[1]!Jet_q_nozzle_sm3day($D$27,d_nozzle,pact,R17,t_c,c_nozzle)</f>
        <v>29.134154144555122</v>
      </c>
      <c r="T17" s="3" cm="1">
        <f t="array" aca="1" ref="T17" ca="1">[1]!MF_choke_q_sm3day($D$27,d_nozzle,pact,R17,t_c,,,,$S$1)</f>
        <v>28.103525795870876</v>
      </c>
    </row>
    <row r="18" spans="3:20" x14ac:dyDescent="0.25">
      <c r="C18" t="s">
        <v>13</v>
      </c>
      <c r="D18">
        <v>120</v>
      </c>
      <c r="F18" t="s">
        <v>13</v>
      </c>
      <c r="G18">
        <v>120</v>
      </c>
      <c r="R18" s="2">
        <v>97</v>
      </c>
      <c r="S18" s="3" cm="1">
        <f t="array" aca="1" ref="S18" ca="1">[1]!Jet_q_nozzle_sm3day($D$27,d_nozzle,pact,R18,t_c,c_nozzle)</f>
        <v>25.230917606956428</v>
      </c>
      <c r="T18" s="3" cm="1">
        <f t="array" aca="1" ref="T18" ca="1">[1]!MF_choke_q_sm3day($D$27,d_nozzle,pact,R18,t_c,,,,$S$1)</f>
        <v>24.347345905020269</v>
      </c>
    </row>
    <row r="19" spans="3:20" x14ac:dyDescent="0.25">
      <c r="C19" t="s">
        <v>14</v>
      </c>
      <c r="D19">
        <v>0</v>
      </c>
      <c r="F19" t="s">
        <v>14</v>
      </c>
      <c r="G19">
        <v>0</v>
      </c>
      <c r="R19" s="2">
        <v>98</v>
      </c>
      <c r="S19" s="3" cm="1">
        <f t="array" aca="1" ref="S19" ca="1">[1]!Jet_q_nozzle_sm3day($D$27,d_nozzle,pact,R19,t_c,c_nozzle)</f>
        <v>20.600957959749085</v>
      </c>
      <c r="T19" s="3" cm="1">
        <f t="array" aca="1" ref="T19" ca="1">[1]!MF_choke_q_sm3day($D$27,d_nozzle,pact,R19,t_c,,,,$S$1)</f>
        <v>19.886558685491732</v>
      </c>
    </row>
    <row r="20" spans="3:20" x14ac:dyDescent="0.25">
      <c r="C20" t="s">
        <v>15</v>
      </c>
      <c r="D20" t="str">
        <f ca="1">[1]!encode_feed(D16,D17,D18,D19,D15)</f>
        <v>{"gamma_gas":0.6,"gamma_oil":0.86,"gamma_wat":1.1,"rsb_m3m3":120,"pb_atma":130,"t_res_C":80,"bob_m3m3":1.2,"muob_cP":0.6,"PVT_corr_set":0,"q_liq_sm3day":30,"fw_perc":70,"rp_m3m3":120}</v>
      </c>
      <c r="F20" t="s">
        <v>15</v>
      </c>
      <c r="G20" t="str">
        <f ca="1">[1]!encode_feed(G16,G17,G18,G19,G15)</f>
        <v>{"gamma_gas":0.6,"gamma_oil":0.86,"gamma_wat":1.1,"rsb_m3m3":120,"pb_atma":130,"t_res_C":80,"bob_m3m3":1.2,"muob_cP":0.6,"PVT_corr_set":0,"q_liq_sm3day":10,"fw_perc":90,"rp_m3m3":120}</v>
      </c>
      <c r="R20" s="2">
        <v>99</v>
      </c>
      <c r="S20" s="3" cm="1">
        <f t="array" aca="1" ref="S20" ca="1">[1]!Jet_q_nozzle_sm3day($D$27,d_nozzle,pact,R20,t_c,c_nozzle)</f>
        <v>14.567077072277561</v>
      </c>
      <c r="T20" s="3" cm="1">
        <f t="array" aca="1" ref="T20" ca="1">[1]!MF_choke_q_sm3day($D$27,d_nozzle,pact,R20,t_c,,,,$S$1)</f>
        <v>14.06669215313072</v>
      </c>
    </row>
    <row r="21" spans="3:20" x14ac:dyDescent="0.25">
      <c r="R21" s="2">
        <v>100</v>
      </c>
      <c r="S21" s="2" cm="1">
        <f t="array" aca="1" ref="S21" ca="1">[1]!Jet_q_nozzle_sm3day($D$27,d_nozzle,pact,R21,t_c,c_nozzle)</f>
        <v>0</v>
      </c>
      <c r="T21" s="3" cm="1">
        <f t="array" aca="1" ref="T21" ca="1">[1]!MF_choke_q_sm3day($D$27,d_nozzle,pact,R21,t_c,,,,$S$1)</f>
        <v>0</v>
      </c>
    </row>
    <row r="22" spans="3:20" x14ac:dyDescent="0.25">
      <c r="Q22" t="s">
        <v>28</v>
      </c>
      <c r="S22" t="s">
        <v>24</v>
      </c>
    </row>
    <row r="23" spans="3:20" x14ac:dyDescent="0.25">
      <c r="C23" t="s">
        <v>16</v>
      </c>
      <c r="D23">
        <v>4</v>
      </c>
      <c r="G23" t="s">
        <v>19</v>
      </c>
      <c r="H23">
        <v>100</v>
      </c>
      <c r="K23" t="s">
        <v>25</v>
      </c>
      <c r="L23">
        <v>30</v>
      </c>
      <c r="P23">
        <v>0</v>
      </c>
      <c r="Q23">
        <f>pact</f>
        <v>100</v>
      </c>
      <c r="R23">
        <v>0</v>
      </c>
      <c r="S23">
        <f>pin</f>
        <v>20</v>
      </c>
    </row>
    <row r="24" spans="3:20" x14ac:dyDescent="0.25">
      <c r="C24" t="s">
        <v>17</v>
      </c>
      <c r="D24">
        <v>6</v>
      </c>
      <c r="G24" t="s">
        <v>20</v>
      </c>
      <c r="H24">
        <v>20</v>
      </c>
      <c r="K24" t="s">
        <v>26</v>
      </c>
      <c r="L24">
        <v>0.82699999999999996</v>
      </c>
    </row>
    <row r="26" spans="3:20" x14ac:dyDescent="0.25">
      <c r="C26" t="s">
        <v>18</v>
      </c>
      <c r="D26" t="s">
        <v>21</v>
      </c>
      <c r="E26" t="s">
        <v>22</v>
      </c>
      <c r="F26" t="s">
        <v>27</v>
      </c>
      <c r="G26" t="s">
        <v>31</v>
      </c>
      <c r="H26" t="s">
        <v>32</v>
      </c>
    </row>
    <row r="27" spans="3:20" x14ac:dyDescent="0.25">
      <c r="C27">
        <v>0</v>
      </c>
      <c r="D27" t="str" cm="1">
        <f t="array" aca="1" ref="D27" ca="1">[1]!encode_feed(C27,$G$17,$G$18,,$G$15)</f>
        <v>{"gamma_gas":0.6,"gamma_oil":0.86,"gamma_wat":1.1,"rsb_m3m3":120,"pb_atma":130,"t_res_C":80,"bob_m3m3":1.2,"muob_cP":0.6,"PVT_corr_set":0,"q_liq_sm3day":0,"fw_perc":90,"rp_m3m3":120}</v>
      </c>
      <c r="E27" cm="1">
        <f t="array" aca="1" ref="E27:F27" ca="1">[1]!Jet_p_out_atma(feed_act,D27,d_nozzle,d_throat,pact,pin)</f>
        <v>70.50379463795997</v>
      </c>
      <c r="F27" t="str">
        <f ca="1"/>
        <v>{"gamma_gas":0.6,"gamma_oil":0.86,"gamma_wat":1.1,"rsb_m3m3":120,"pb_atma":107.533,"t_res_C":80,"bob_m3m3":1.2,"muob_cP":0.6,"PVT_corr_set":0,"q_liq_sm3day":134.924,"fw_perc":70.015,"rp_m3m3":120}</v>
      </c>
      <c r="G27" cm="1">
        <f t="array" aca="1" ref="G27:H27" ca="1">[1]!Jet_p_out_atma(feed_act,D27,d_nozzle,d_throat,pact,pin,,,1)</f>
        <v>70.50379463795997</v>
      </c>
      <c r="H27" t="str">
        <f ca="1"/>
        <v>{"gamma_gas":0.6,"gamma_oil":0.86,"gamma_wat":1.1,"rsb_m3m3":120,"pb_atma":107.533,"t_res_C":80,"bob_m3m3":1.2,"muob_cP":0.6,"PVT_corr_set":0,"q_liq_sm3day":94.723,"fw_perc":70.021,"rp_m3m3":120}</v>
      </c>
    </row>
    <row r="28" spans="3:20" x14ac:dyDescent="0.25">
      <c r="C28">
        <v>2</v>
      </c>
      <c r="D28" t="str" cm="1">
        <f t="array" aca="1" ref="D28" ca="1">[1]!encode_feed(C28,$G$17,$G$18,,$G$15)</f>
        <v>{"gamma_gas":0.6,"gamma_oil":0.86,"gamma_wat":1.1,"rsb_m3m3":120,"pb_atma":130,"t_res_C":80,"bob_m3m3":1.2,"muob_cP":0.6,"PVT_corr_set":0,"q_liq_sm3day":2,"fw_perc":90,"rp_m3m3":120}</v>
      </c>
      <c r="E28" cm="1">
        <f t="array" aca="1" ref="E28:F28" ca="1">[1]!Jet_p_out_atma(feed_act,D28,d_nozzle,d_throat,pact,pin)</f>
        <v>68.063028864087443</v>
      </c>
      <c r="F28" t="str">
        <f ca="1"/>
        <v>{"gamma_gas":0.6,"gamma_oil":0.86,"gamma_wat":1.1,"rsb_m3m3":120,"pb_atma":107.533,"t_res_C":80,"bob_m3m3":1.2,"muob_cP":0.6,"PVT_corr_set":0,"q_liq_sm3day":136.824,"fw_perc":70.292,"rp_m3m3":120}</v>
      </c>
      <c r="G28" cm="1">
        <f t="array" aca="1" ref="G28:H28" ca="1">[1]!Jet_p_out_atma(feed_act,D28,d_nozzle,d_throat,pact,pin,,,1)</f>
        <v>68.063028864087443</v>
      </c>
      <c r="H28" t="str">
        <f ca="1"/>
        <v>{"gamma_gas":0.6,"gamma_oil":0.86,"gamma_wat":1.1,"rsb_m3m3":120,"pb_atma":107.533,"t_res_C":80,"bob_m3m3":1.2,"muob_cP":0.6,"PVT_corr_set":0,"q_liq_sm3day":96.623,"fw_perc":70.414,"rp_m3m3":120}</v>
      </c>
    </row>
    <row r="29" spans="3:20" x14ac:dyDescent="0.25">
      <c r="C29">
        <v>4</v>
      </c>
      <c r="D29" t="str" cm="1">
        <f t="array" aca="1" ref="D29" ca="1">[1]!encode_feed(C29,$G$17,$G$18,,$G$15)</f>
        <v>{"gamma_gas":0.6,"gamma_oil":0.86,"gamma_wat":1.1,"rsb_m3m3":120,"pb_atma":130,"t_res_C":80,"bob_m3m3":1.2,"muob_cP":0.6,"PVT_corr_set":0,"q_liq_sm3day":4,"fw_perc":90,"rp_m3m3":120}</v>
      </c>
      <c r="E29" cm="1">
        <f t="array" aca="1" ref="E29:F29" ca="1">[1]!Jet_p_out_atma(feed_act,D29,d_nozzle,d_throat,pact,pin)</f>
        <v>65.377349772077253</v>
      </c>
      <c r="F29" t="str">
        <f ca="1"/>
        <v>{"gamma_gas":0.6,"gamma_oil":0.86,"gamma_wat":1.1,"rsb_m3m3":120,"pb_atma":107.533,"t_res_C":80,"bob_m3m3":1.2,"muob_cP":0.6,"PVT_corr_set":0,"q_liq_sm3day":138.824,"fw_perc":70.576,"rp_m3m3":120}</v>
      </c>
      <c r="G29" cm="1">
        <f t="array" aca="1" ref="G29:H29" ca="1">[1]!Jet_p_out_atma(feed_act,D29,d_nozzle,d_throat,pact,pin,,,1)</f>
        <v>65.377349772077253</v>
      </c>
      <c r="H29" t="str">
        <f ca="1"/>
        <v>{"gamma_gas":0.6,"gamma_oil":0.86,"gamma_wat":1.1,"rsb_m3m3":120,"pb_atma":107.533,"t_res_C":80,"bob_m3m3":1.2,"muob_cP":0.6,"PVT_corr_set":0,"q_liq_sm3day":98.623,"fw_perc":70.811,"rp_m3m3":120}</v>
      </c>
    </row>
    <row r="30" spans="3:20" x14ac:dyDescent="0.25">
      <c r="C30">
        <v>6</v>
      </c>
      <c r="D30" t="str" cm="1">
        <f t="array" aca="1" ref="D30" ca="1">[1]!encode_feed(C30,$G$17,$G$18,,$G$15)</f>
        <v>{"gamma_gas":0.6,"gamma_oil":0.86,"gamma_wat":1.1,"rsb_m3m3":120,"pb_atma":130,"t_res_C":80,"bob_m3m3":1.2,"muob_cP":0.6,"PVT_corr_set":0,"q_liq_sm3day":6,"fw_perc":90,"rp_m3m3":120}</v>
      </c>
      <c r="E30" cm="1">
        <f t="array" aca="1" ref="E30:F30" ca="1">[1]!Jet_p_out_atma(feed_act,D30,d_nozzle,d_throat,pact,pin)</f>
        <v>62.572232770715232</v>
      </c>
      <c r="F30" t="str">
        <f ca="1"/>
        <v>{"gamma_gas":0.6,"gamma_oil":0.86,"gamma_wat":1.1,"rsb_m3m3":120,"pb_atma":107.533,"t_res_C":80,"bob_m3m3":1.2,"muob_cP":0.6,"PVT_corr_set":0,"q_liq_sm3day":140.824,"fw_perc":70.852,"rp_m3m3":120}</v>
      </c>
      <c r="G30" cm="1">
        <f t="array" aca="1" ref="G30:H30" ca="1">[1]!Jet_p_out_atma(feed_act,D30,d_nozzle,d_throat,pact,pin,,,1)</f>
        <v>62.572232770715232</v>
      </c>
      <c r="H30" t="str">
        <f ca="1"/>
        <v>{"gamma_gas":0.6,"gamma_oil":0.86,"gamma_wat":1.1,"rsb_m3m3":120,"pb_atma":107.533,"t_res_C":80,"bob_m3m3":1.2,"muob_cP":0.6,"PVT_corr_set":0,"q_liq_sm3day":100.623,"fw_perc":71.193,"rp_m3m3":120}</v>
      </c>
    </row>
    <row r="31" spans="3:20" x14ac:dyDescent="0.25">
      <c r="C31">
        <v>8</v>
      </c>
      <c r="D31" t="str" cm="1">
        <f t="array" aca="1" ref="D31" ca="1">[1]!encode_feed(C31,$G$17,$G$18,,$G$15)</f>
        <v>{"gamma_gas":0.6,"gamma_oil":0.86,"gamma_wat":1.1,"rsb_m3m3":120,"pb_atma":130,"t_res_C":80,"bob_m3m3":1.2,"muob_cP":0.6,"PVT_corr_set":0,"q_liq_sm3day":8,"fw_perc":90,"rp_m3m3":120}</v>
      </c>
      <c r="E31" cm="1">
        <f t="array" aca="1" ref="E31:F31" ca="1">[1]!Jet_p_out_atma(feed_act,D31,d_nozzle,d_throat,pact,pin)</f>
        <v>59.647677860001345</v>
      </c>
      <c r="F31" t="str">
        <f ca="1"/>
        <v>{"gamma_gas":0.6,"gamma_oil":0.86,"gamma_wat":1.1,"rsb_m3m3":120,"pb_atma":107.533,"t_res_C":80,"bob_m3m3":1.2,"muob_cP":0.6,"PVT_corr_set":0,"q_liq_sm3day":142.824,"fw_perc":71.12,"rp_m3m3":120}</v>
      </c>
      <c r="G31" cm="1">
        <f t="array" aca="1" ref="G31:H31" ca="1">[1]!Jet_p_out_atma(feed_act,D31,d_nozzle,d_throat,pact,pin,,,1)</f>
        <v>59.647677860001345</v>
      </c>
      <c r="H31" t="str">
        <f ca="1"/>
        <v>{"gamma_gas":0.6,"gamma_oil":0.86,"gamma_wat":1.1,"rsb_m3m3":120,"pb_atma":107.533,"t_res_C":80,"bob_m3m3":1.2,"muob_cP":0.6,"PVT_corr_set":0,"q_liq_sm3day":102.623,"fw_perc":71.559,"rp_m3m3":120}</v>
      </c>
    </row>
    <row r="32" spans="3:20" x14ac:dyDescent="0.25">
      <c r="C32">
        <v>10</v>
      </c>
      <c r="D32" t="str" cm="1">
        <f t="array" aca="1" ref="D32" ca="1">[1]!encode_feed(C32,$G$17,$G$18,,$G$15)</f>
        <v>{"gamma_gas":0.6,"gamma_oil":0.86,"gamma_wat":1.1,"rsb_m3m3":120,"pb_atma":130,"t_res_C":80,"bob_m3m3":1.2,"muob_cP":0.6,"PVT_corr_set":0,"q_liq_sm3day":10,"fw_perc":90,"rp_m3m3":120}</v>
      </c>
      <c r="E32" cm="1">
        <f t="array" aca="1" ref="E32:F32" ca="1">[1]!Jet_p_out_atma(feed_act,D32,d_nozzle,d_throat,pact,pin)</f>
        <v>56.60368503993562</v>
      </c>
      <c r="F32" t="str">
        <f ca="1"/>
        <v>{"gamma_gas":0.6,"gamma_oil":0.86,"gamma_wat":1.1,"rsb_m3m3":120,"pb_atma":107.533,"t_res_C":80,"bob_m3m3":1.2,"muob_cP":0.6,"PVT_corr_set":0,"q_liq_sm3day":144.824,"fw_perc":71.381,"rp_m3m3":120}</v>
      </c>
      <c r="G32" cm="1">
        <f t="array" aca="1" ref="G32:H32" ca="1">[1]!Jet_p_out_atma(feed_act,D32,d_nozzle,d_throat,pact,pin,,,1)</f>
        <v>56.60368503993562</v>
      </c>
      <c r="H32" t="str">
        <f ca="1"/>
        <v>{"gamma_gas":0.6,"gamma_oil":0.86,"gamma_wat":1.1,"rsb_m3m3":120,"pb_atma":107.533,"t_res_C":80,"bob_m3m3":1.2,"muob_cP":0.6,"PVT_corr_set":0,"q_liq_sm3day":104.623,"fw_perc":71.912,"rp_m3m3":120}</v>
      </c>
    </row>
    <row r="33" spans="3:8" x14ac:dyDescent="0.25">
      <c r="C33">
        <v>12</v>
      </c>
      <c r="D33" t="str" cm="1">
        <f t="array" aca="1" ref="D33" ca="1">[1]!encode_feed(C33,$G$17,$G$18,,$G$15)</f>
        <v>{"gamma_gas":0.6,"gamma_oil":0.86,"gamma_wat":1.1,"rsb_m3m3":120,"pb_atma":130,"t_res_C":80,"bob_m3m3":1.2,"muob_cP":0.6,"PVT_corr_set":0,"q_liq_sm3day":12,"fw_perc":90,"rp_m3m3":120}</v>
      </c>
      <c r="E33" cm="1">
        <f t="array" aca="1" ref="E33:F33" ca="1">[1]!Jet_p_out_atma(feed_act,D33,d_nozzle,d_throat,pact,pin)</f>
        <v>20</v>
      </c>
      <c r="F33" t="str">
        <f ca="1"/>
        <v>{"gamma_gas":0.6,"gamma_oil":0.86,"gamma_wat":1.1,"rsb_m3m3":120,"pb_atma":107.533,"t_res_C":80,"bob_m3m3":1.2,"muob_cP":0.6,"PVT_corr_set":0,"q_liq_sm3day":146.824,"fw_perc":71.635,"rp_m3m3":120}</v>
      </c>
      <c r="G33" cm="1">
        <f t="array" aca="1" ref="G33:H33" ca="1">[1]!Jet_p_out_atma(feed_act,D33,d_nozzle,d_throat,pact,pin,,,1)</f>
        <v>20</v>
      </c>
      <c r="H33" t="str">
        <f ca="1"/>
        <v>{"gamma_gas":0.6,"gamma_oil":0.86,"gamma_wat":1.1,"rsb_m3m3":120,"pb_atma":107.533,"t_res_C":80,"bob_m3m3":1.2,"muob_cP":0.6,"PVT_corr_set":0,"q_liq_sm3day":106.623,"fw_perc":72.251,"rp_m3m3":120}</v>
      </c>
    </row>
    <row r="34" spans="3:8" x14ac:dyDescent="0.25">
      <c r="C34">
        <v>14</v>
      </c>
      <c r="D34" t="str" cm="1">
        <f t="array" aca="1" ref="D34" ca="1">[1]!encode_feed(C34,$G$17,$G$18,,$G$15)</f>
        <v>{"gamma_gas":0.6,"gamma_oil":0.86,"gamma_wat":1.1,"rsb_m3m3":120,"pb_atma":130,"t_res_C":80,"bob_m3m3":1.2,"muob_cP":0.6,"PVT_corr_set":0,"q_liq_sm3day":14,"fw_perc":90,"rp_m3m3":120}</v>
      </c>
      <c r="E34" cm="1">
        <f t="array" aca="1" ref="E34:F34" ca="1">[1]!Jet_p_out_atma(feed_act,D34,d_nozzle,d_throat,pact,pin)</f>
        <v>20</v>
      </c>
      <c r="F34" t="str">
        <f ca="1"/>
        <v>{"gamma_gas":0.6,"gamma_oil":0.86,"gamma_wat":1.1,"rsb_m3m3":120,"pb_atma":107.533,"t_res_C":80,"bob_m3m3":1.2,"muob_cP":0.6,"PVT_corr_set":0,"q_liq_sm3day":148.824,"fw_perc":71.881,"rp_m3m3":120}</v>
      </c>
      <c r="G34" cm="1">
        <f t="array" aca="1" ref="G34:H34" ca="1">[1]!Jet_p_out_atma(feed_act,D34,d_nozzle,d_throat,pact,pin,,,1)</f>
        <v>20</v>
      </c>
      <c r="H34" t="str">
        <f ca="1"/>
        <v>{"gamma_gas":0.6,"gamma_oil":0.86,"gamma_wat":1.1,"rsb_m3m3":120,"pb_atma":107.533,"t_res_C":80,"bob_m3m3":1.2,"muob_cP":0.6,"PVT_corr_set":0,"q_liq_sm3day":108.623,"fw_perc":72.578,"rp_m3m3":120}</v>
      </c>
    </row>
    <row r="35" spans="3:8" x14ac:dyDescent="0.25">
      <c r="C35">
        <v>16</v>
      </c>
      <c r="D35" t="str" cm="1">
        <f t="array" aca="1" ref="D35" ca="1">[1]!encode_feed(C35,$G$17,$G$18,,$G$15)</f>
        <v>{"gamma_gas":0.6,"gamma_oil":0.86,"gamma_wat":1.1,"rsb_m3m3":120,"pb_atma":130,"t_res_C":80,"bob_m3m3":1.2,"muob_cP":0.6,"PVT_corr_set":0,"q_liq_sm3day":16,"fw_perc":90,"rp_m3m3":120}</v>
      </c>
      <c r="E35" cm="1">
        <f t="array" aca="1" ref="E35:F35" ca="1">[1]!Jet_p_out_atma(feed_act,D35,d_nozzle,d_throat,pact,pin)</f>
        <v>20</v>
      </c>
      <c r="F35" t="str">
        <f ca="1"/>
        <v>{"gamma_gas":0.6,"gamma_oil":0.86,"gamma_wat":1.1,"rsb_m3m3":120,"pb_atma":107.533,"t_res_C":80,"bob_m3m3":1.2,"muob_cP":0.6,"PVT_corr_set":0,"q_liq_sm3day":150.824,"fw_perc":72.122,"rp_m3m3":120}</v>
      </c>
      <c r="G35" cm="1">
        <f t="array" aca="1" ref="G35:H35" ca="1">[1]!Jet_p_out_atma(feed_act,D35,d_nozzle,d_throat,pact,pin,,,1)</f>
        <v>20</v>
      </c>
      <c r="H35" t="str">
        <f ca="1"/>
        <v>{"gamma_gas":0.6,"gamma_oil":0.86,"gamma_wat":1.1,"rsb_m3m3":120,"pb_atma":107.533,"t_res_C":80,"bob_m3m3":1.2,"muob_cP":0.6,"PVT_corr_set":0,"q_liq_sm3day":110.623,"fw_perc":72.893,"rp_m3m3":120}</v>
      </c>
    </row>
    <row r="36" spans="3:8" x14ac:dyDescent="0.25">
      <c r="C36">
        <v>18</v>
      </c>
      <c r="D36" t="str" cm="1">
        <f t="array" aca="1" ref="D36" ca="1">[1]!encode_feed(C36,$G$17,$G$18,,$G$15)</f>
        <v>{"gamma_gas":0.6,"gamma_oil":0.86,"gamma_wat":1.1,"rsb_m3m3":120,"pb_atma":130,"t_res_C":80,"bob_m3m3":1.2,"muob_cP":0.6,"PVT_corr_set":0,"q_liq_sm3day":18,"fw_perc":90,"rp_m3m3":120}</v>
      </c>
      <c r="E36" cm="1">
        <f t="array" aca="1" ref="E36:F36" ca="1">[1]!Jet_p_out_atma(feed_act,D36,d_nozzle,d_throat,pact,pin)</f>
        <v>20</v>
      </c>
      <c r="F36" t="str">
        <f ca="1"/>
        <v>{"gamma_gas":0.6,"gamma_oil":0.86,"gamma_wat":1.1,"rsb_m3m3":120,"pb_atma":107.533,"t_res_C":80,"bob_m3m3":1.2,"muob_cP":0.6,"PVT_corr_set":0,"q_liq_sm3day":152.824,"fw_perc":72.356,"rp_m3m3":120}</v>
      </c>
      <c r="G36" cm="1">
        <f t="array" aca="1" ref="G36:H36" ca="1">[1]!Jet_p_out_atma(feed_act,D36,d_nozzle,d_throat,pact,pin,,,1)</f>
        <v>20</v>
      </c>
      <c r="H36" t="str">
        <f ca="1"/>
        <v>{"gamma_gas":0.6,"gamma_oil":0.86,"gamma_wat":1.1,"rsb_m3m3":120,"pb_atma":107.533,"t_res_C":80,"bob_m3m3":1.2,"muob_cP":0.6,"PVT_corr_set":0,"q_liq_sm3day":112.623,"fw_perc":73.197,"rp_m3m3":120}</v>
      </c>
    </row>
    <row r="37" spans="3:8" x14ac:dyDescent="0.25">
      <c r="C37">
        <v>20</v>
      </c>
      <c r="D37" t="str" cm="1">
        <f t="array" aca="1" ref="D37" ca="1">[1]!encode_feed(C37,$G$17,$G$18,,$G$15)</f>
        <v>{"gamma_gas":0.6,"gamma_oil":0.86,"gamma_wat":1.1,"rsb_m3m3":120,"pb_atma":130,"t_res_C":80,"bob_m3m3":1.2,"muob_cP":0.6,"PVT_corr_set":0,"q_liq_sm3day":20,"fw_perc":90,"rp_m3m3":120}</v>
      </c>
      <c r="E37" cm="1">
        <f t="array" aca="1" ref="E37:F37" ca="1">[1]!Jet_p_out_atma(feed_act,D37,d_nozzle,d_throat,pact,pin)</f>
        <v>20</v>
      </c>
      <c r="F37" t="str">
        <f ca="1"/>
        <v>{"gamma_gas":0.6,"gamma_oil":0.86,"gamma_wat":1.1,"rsb_m3m3":120,"pb_atma":107.533,"t_res_C":80,"bob_m3m3":1.2,"muob_cP":0.6,"PVT_corr_set":0,"q_liq_sm3day":154.824,"fw_perc":72.584,"rp_m3m3":120}</v>
      </c>
      <c r="G37" cm="1">
        <f t="array" aca="1" ref="G37:H37" ca="1">[1]!Jet_p_out_atma(feed_act,D37,d_nozzle,d_throat,pact,pin,,,1)</f>
        <v>20</v>
      </c>
      <c r="H37" t="str">
        <f ca="1"/>
        <v>{"gamma_gas":0.6,"gamma_oil":0.86,"gamma_wat":1.1,"rsb_m3m3":120,"pb_atma":107.533,"t_res_C":80,"bob_m3m3":1.2,"muob_cP":0.6,"PVT_corr_set":0,"q_liq_sm3day":114.623,"fw_perc":73.49,"rp_m3m3":120}</v>
      </c>
    </row>
    <row r="38" spans="3:8" x14ac:dyDescent="0.25">
      <c r="C38">
        <v>22</v>
      </c>
      <c r="D38" t="str" cm="1">
        <f t="array" aca="1" ref="D38" ca="1">[1]!encode_feed(C38,$G$17,$G$18,,$G$15)</f>
        <v>{"gamma_gas":0.6,"gamma_oil":0.86,"gamma_wat":1.1,"rsb_m3m3":120,"pb_atma":130,"t_res_C":80,"bob_m3m3":1.2,"muob_cP":0.6,"PVT_corr_set":0,"q_liq_sm3day":22,"fw_perc":90,"rp_m3m3":120}</v>
      </c>
      <c r="E38" cm="1">
        <f t="array" aca="1" ref="E38:F38" ca="1">[1]!Jet_p_out_atma(feed_act,D38,d_nozzle,d_throat,pact,pin)</f>
        <v>20</v>
      </c>
      <c r="F38" t="str">
        <f ca="1"/>
        <v>{"gamma_gas":0.6,"gamma_oil":0.86,"gamma_wat":1.1,"rsb_m3m3":120,"pb_atma":107.533,"t_res_C":80,"bob_m3m3":1.2,"muob_cP":0.6,"PVT_corr_set":0,"q_liq_sm3day":156.824,"fw_perc":72.806,"rp_m3m3":120}</v>
      </c>
      <c r="G38" cm="1">
        <f t="array" aca="1" ref="G38:H38" ca="1">[1]!Jet_p_out_atma(feed_act,D38,d_nozzle,d_throat,pact,pin,,,1)</f>
        <v>20</v>
      </c>
      <c r="H38" t="str">
        <f ca="1"/>
        <v>{"gamma_gas":0.6,"gamma_oil":0.86,"gamma_wat":1.1,"rsb_m3m3":120,"pb_atma":107.533,"t_res_C":80,"bob_m3m3":1.2,"muob_cP":0.6,"PVT_corr_set":0,"q_liq_sm3day":116.623,"fw_perc":73.773,"rp_m3m3":120}</v>
      </c>
    </row>
    <row r="39" spans="3:8" x14ac:dyDescent="0.25">
      <c r="C39">
        <v>24</v>
      </c>
      <c r="D39" t="str" cm="1">
        <f t="array" aca="1" ref="D39" ca="1">[1]!encode_feed(C39,$G$17,$G$18,,$G$15)</f>
        <v>{"gamma_gas":0.6,"gamma_oil":0.86,"gamma_wat":1.1,"rsb_m3m3":120,"pb_atma":130,"t_res_C":80,"bob_m3m3":1.2,"muob_cP":0.6,"PVT_corr_set":0,"q_liq_sm3day":24,"fw_perc":90,"rp_m3m3":120}</v>
      </c>
      <c r="E39" cm="1">
        <f t="array" aca="1" ref="E39:F39" ca="1">[1]!Jet_p_out_atma(feed_act,D39,d_nozzle,d_throat,pact,pin)</f>
        <v>20</v>
      </c>
      <c r="F39" t="str">
        <f ca="1"/>
        <v>{"gamma_gas":0.6,"gamma_oil":0.86,"gamma_wat":1.1,"rsb_m3m3":120,"pb_atma":107.533,"t_res_C":80,"bob_m3m3":1.2,"muob_cP":0.6,"PVT_corr_set":0,"q_liq_sm3day":158.824,"fw_perc":73.022,"rp_m3m3":120}</v>
      </c>
      <c r="G39" cm="1">
        <f t="array" aca="1" ref="G39:H39" ca="1">[1]!Jet_p_out_atma(feed_act,D39,d_nozzle,d_throat,pact,pin,,,1)</f>
        <v>20</v>
      </c>
      <c r="H39" t="str">
        <f ca="1"/>
        <v>{"gamma_gas":0.6,"gamma_oil":0.86,"gamma_wat":1.1,"rsb_m3m3":120,"pb_atma":107.533,"t_res_C":80,"bob_m3m3":1.2,"muob_cP":0.6,"PVT_corr_set":0,"q_liq_sm3day":118.623,"fw_perc":74.046,"rp_m3m3":120}</v>
      </c>
    </row>
    <row r="40" spans="3:8" x14ac:dyDescent="0.25">
      <c r="C40">
        <v>26</v>
      </c>
      <c r="D40" t="str" cm="1">
        <f t="array" aca="1" ref="D40" ca="1">[1]!encode_feed(C40,$G$17,$G$18,,$G$15)</f>
        <v>{"gamma_gas":0.6,"gamma_oil":0.86,"gamma_wat":1.1,"rsb_m3m3":120,"pb_atma":130,"t_res_C":80,"bob_m3m3":1.2,"muob_cP":0.6,"PVT_corr_set":0,"q_liq_sm3day":26,"fw_perc":90,"rp_m3m3":120}</v>
      </c>
      <c r="E40" cm="1">
        <f t="array" aca="1" ref="E40:F40" ca="1">[1]!Jet_p_out_atma(feed_act,D40,d_nozzle,d_throat,pact,pin)</f>
        <v>20</v>
      </c>
      <c r="F40" t="str">
        <f ca="1"/>
        <v>{"gamma_gas":0.6,"gamma_oil":0.86,"gamma_wat":1.1,"rsb_m3m3":120,"pb_atma":107.533,"t_res_C":80,"bob_m3m3":1.2,"muob_cP":0.6,"PVT_corr_set":0,"q_liq_sm3day":160.824,"fw_perc":73.233,"rp_m3m3":120}</v>
      </c>
      <c r="G40" cm="1">
        <f t="array" aca="1" ref="G40:H40" ca="1">[1]!Jet_p_out_atma(feed_act,D40,d_nozzle,d_throat,pact,pin,,,1)</f>
        <v>20</v>
      </c>
      <c r="H40" t="str">
        <f ca="1"/>
        <v>{"gamma_gas":0.6,"gamma_oil":0.86,"gamma_wat":1.1,"rsb_m3m3":120,"pb_atma":107.533,"t_res_C":80,"bob_m3m3":1.2,"muob_cP":0.6,"PVT_corr_set":0,"q_liq_sm3day":120.623,"fw_perc":74.311,"rp_m3m3":120}</v>
      </c>
    </row>
    <row r="41" spans="3:8" x14ac:dyDescent="0.25">
      <c r="C41">
        <v>28</v>
      </c>
      <c r="D41" t="str" cm="1">
        <f t="array" aca="1" ref="D41" ca="1">[1]!encode_feed(C41,$G$17,$G$18,,$G$15)</f>
        <v>{"gamma_gas":0.6,"gamma_oil":0.86,"gamma_wat":1.1,"rsb_m3m3":120,"pb_atma":130,"t_res_C":80,"bob_m3m3":1.2,"muob_cP":0.6,"PVT_corr_set":0,"q_liq_sm3day":28,"fw_perc":90,"rp_m3m3":120}</v>
      </c>
      <c r="E41" cm="1">
        <f t="array" aca="1" ref="E41:F41" ca="1">[1]!Jet_p_out_atma(feed_act,D41,d_nozzle,d_throat,pact,pin)</f>
        <v>20</v>
      </c>
      <c r="F41" t="str">
        <f ca="1"/>
        <v>{"gamma_gas":0.6,"gamma_oil":0.86,"gamma_wat":1.1,"rsb_m3m3":120,"pb_atma":107.533,"t_res_C":80,"bob_m3m3":1.2,"muob_cP":0.6,"PVT_corr_set":0,"q_liq_sm3day":162.824,"fw_perc":73.439,"rp_m3m3":120}</v>
      </c>
      <c r="G41" cm="1">
        <f t="array" aca="1" ref="G41:H41" ca="1">[1]!Jet_p_out_atma(feed_act,D41,d_nozzle,d_throat,pact,pin,,,1)</f>
        <v>20</v>
      </c>
      <c r="H41" t="str">
        <f ca="1"/>
        <v>{"gamma_gas":0.6,"gamma_oil":0.86,"gamma_wat":1.1,"rsb_m3m3":120,"pb_atma":107.533,"t_res_C":80,"bob_m3m3":1.2,"muob_cP":0.6,"PVT_corr_set":0,"q_liq_sm3day":122.623,"fw_perc":74.567,"rp_m3m3":120}</v>
      </c>
    </row>
    <row r="42" spans="3:8" x14ac:dyDescent="0.25">
      <c r="C42">
        <v>30</v>
      </c>
      <c r="D42" t="str" cm="1">
        <f t="array" aca="1" ref="D42" ca="1">[1]!encode_feed(C42,$G$17,$G$18,,$G$15)</f>
        <v>{"gamma_gas":0.6,"gamma_oil":0.86,"gamma_wat":1.1,"rsb_m3m3":120,"pb_atma":130,"t_res_C":80,"bob_m3m3":1.2,"muob_cP":0.6,"PVT_corr_set":0,"q_liq_sm3day":30,"fw_perc":90,"rp_m3m3":120}</v>
      </c>
      <c r="E42" cm="1">
        <f t="array" aca="1" ref="E42:F42" ca="1">[1]!Jet_p_out_atma(feed_act,D42,d_nozzle,d_throat,pact,pin)</f>
        <v>20</v>
      </c>
      <c r="F42" t="str">
        <f ca="1"/>
        <v>{"gamma_gas":0.6,"gamma_oil":0.86,"gamma_wat":1.1,"rsb_m3m3":120,"pb_atma":107.533,"t_res_C":80,"bob_m3m3":1.2,"muob_cP":0.6,"PVT_corr_set":0,"q_liq_sm3day":164.824,"fw_perc":73.64,"rp_m3m3":120}</v>
      </c>
      <c r="G42" cm="1">
        <f t="array" aca="1" ref="G42:H42" ca="1">[1]!Jet_p_out_atma(feed_act,D42,d_nozzle,d_throat,pact,pin,,,1)</f>
        <v>20</v>
      </c>
      <c r="H42" t="str">
        <f ca="1"/>
        <v>{"gamma_gas":0.6,"gamma_oil":0.86,"gamma_wat":1.1,"rsb_m3m3":120,"pb_atma":107.533,"t_res_C":80,"bob_m3m3":1.2,"muob_cP":0.6,"PVT_corr_set":0,"q_liq_sm3day":124.623,"fw_perc":74.815,"rp_m3m3":120}</v>
      </c>
    </row>
    <row r="43" spans="3:8" x14ac:dyDescent="0.25">
      <c r="C43">
        <v>32</v>
      </c>
      <c r="D43" t="str" cm="1">
        <f t="array" aca="1" ref="D43" ca="1">[1]!encode_feed(C43,$G$17,$G$18,,$G$15)</f>
        <v>{"gamma_gas":0.6,"gamma_oil":0.86,"gamma_wat":1.1,"rsb_m3m3":120,"pb_atma":130,"t_res_C":80,"bob_m3m3":1.2,"muob_cP":0.6,"PVT_corr_set":0,"q_liq_sm3day":32,"fw_perc":90,"rp_m3m3":120}</v>
      </c>
      <c r="E43" cm="1">
        <f t="array" aca="1" ref="E43:F43" ca="1">[1]!Jet_p_out_atma(feed_act,D43,d_nozzle,d_throat,pact,pin)</f>
        <v>20</v>
      </c>
      <c r="F43" t="str">
        <f ca="1"/>
        <v>{"gamma_gas":0.6,"gamma_oil":0.86,"gamma_wat":1.1,"rsb_m3m3":120,"pb_atma":107.533,"t_res_C":80,"bob_m3m3":1.2,"muob_cP":0.6,"PVT_corr_set":0,"q_liq_sm3day":166.824,"fw_perc":73.836,"rp_m3m3":120}</v>
      </c>
      <c r="G43" cm="1">
        <f t="array" aca="1" ref="G43:H43" ca="1">[1]!Jet_p_out_atma(feed_act,D43,d_nozzle,d_throat,pact,pin,,,1)</f>
        <v>20</v>
      </c>
      <c r="H43" t="str">
        <f ca="1"/>
        <v>{"gamma_gas":0.6,"gamma_oil":0.86,"gamma_wat":1.1,"rsb_m3m3":120,"pb_atma":107.533,"t_res_C":80,"bob_m3m3":1.2,"muob_cP":0.6,"PVT_corr_set":0,"q_liq_sm3day":126.623,"fw_perc":75.054,"rp_m3m3":120}</v>
      </c>
    </row>
    <row r="44" spans="3:8" x14ac:dyDescent="0.25">
      <c r="C44">
        <v>34</v>
      </c>
      <c r="D44" t="str" cm="1">
        <f t="array" aca="1" ref="D44" ca="1">[1]!encode_feed(C44,$G$17,$G$18,,$G$15)</f>
        <v>{"gamma_gas":0.6,"gamma_oil":0.86,"gamma_wat":1.1,"rsb_m3m3":120,"pb_atma":130,"t_res_C":80,"bob_m3m3":1.2,"muob_cP":0.6,"PVT_corr_set":0,"q_liq_sm3day":34,"fw_perc":90,"rp_m3m3":120}</v>
      </c>
      <c r="E44" cm="1">
        <f t="array" aca="1" ref="E44:F44" ca="1">[1]!Jet_p_out_atma(feed_act,D44,d_nozzle,d_throat,pact,pin)</f>
        <v>20</v>
      </c>
      <c r="F44" t="str">
        <f ca="1"/>
        <v>{"gamma_gas":0.6,"gamma_oil":0.86,"gamma_wat":1.1,"rsb_m3m3":120,"pb_atma":107.533,"t_res_C":80,"bob_m3m3":1.2,"muob_cP":0.6,"PVT_corr_set":0,"q_liq_sm3day":168.824,"fw_perc":74.028,"rp_m3m3":120}</v>
      </c>
      <c r="G44" cm="1">
        <f t="array" aca="1" ref="G44:H44" ca="1">[1]!Jet_p_out_atma(feed_act,D44,d_nozzle,d_throat,pact,pin,,,1)</f>
        <v>20</v>
      </c>
      <c r="H44" t="str">
        <f ca="1"/>
        <v>{"gamma_gas":0.6,"gamma_oil":0.86,"gamma_wat":1.1,"rsb_m3m3":120,"pb_atma":107.533,"t_res_C":80,"bob_m3m3":1.2,"muob_cP":0.6,"PVT_corr_set":0,"q_liq_sm3day":128.623,"fw_perc":75.287,"rp_m3m3":120}</v>
      </c>
    </row>
    <row r="45" spans="3:8" x14ac:dyDescent="0.25">
      <c r="C45">
        <v>36</v>
      </c>
      <c r="D45" t="str" cm="1">
        <f t="array" aca="1" ref="D45" ca="1">[1]!encode_feed(C45,$G$17,$G$18,,$G$15)</f>
        <v>{"gamma_gas":0.6,"gamma_oil":0.86,"gamma_wat":1.1,"rsb_m3m3":120,"pb_atma":130,"t_res_C":80,"bob_m3m3":1.2,"muob_cP":0.6,"PVT_corr_set":0,"q_liq_sm3day":36,"fw_perc":90,"rp_m3m3":120}</v>
      </c>
      <c r="E45" cm="1">
        <f t="array" aca="1" ref="E45:F45" ca="1">[1]!Jet_p_out_atma(feed_act,D45,d_nozzle,d_throat,pact,pin)</f>
        <v>20</v>
      </c>
      <c r="F45" t="str">
        <f ca="1"/>
        <v>{"gamma_gas":0.6,"gamma_oil":0.86,"gamma_wat":1.1,"rsb_m3m3":120,"pb_atma":107.533,"t_res_C":80,"bob_m3m3":1.2,"muob_cP":0.6,"PVT_corr_set":0,"q_liq_sm3day":170.824,"fw_perc":74.215,"rp_m3m3":120}</v>
      </c>
      <c r="G45" cm="1">
        <f t="array" aca="1" ref="G45:H45" ca="1">[1]!Jet_p_out_atma(feed_act,D45,d_nozzle,d_throat,pact,pin,,,1)</f>
        <v>20</v>
      </c>
      <c r="H45" t="str">
        <f ca="1"/>
        <v>{"gamma_gas":0.6,"gamma_oil":0.86,"gamma_wat":1.1,"rsb_m3m3":120,"pb_atma":107.533,"t_res_C":80,"bob_m3m3":1.2,"muob_cP":0.6,"PVT_corr_set":0,"q_liq_sm3day":130.623,"fw_perc":75.512,"rp_m3m3":120}</v>
      </c>
    </row>
    <row r="46" spans="3:8" x14ac:dyDescent="0.25">
      <c r="C46">
        <v>38</v>
      </c>
      <c r="D46" t="str" cm="1">
        <f t="array" aca="1" ref="D46" ca="1">[1]!encode_feed(C46,$G$17,$G$18,,$G$15)</f>
        <v>{"gamma_gas":0.6,"gamma_oil":0.86,"gamma_wat":1.1,"rsb_m3m3":120,"pb_atma":130,"t_res_C":80,"bob_m3m3":1.2,"muob_cP":0.6,"PVT_corr_set":0,"q_liq_sm3day":38,"fw_perc":90,"rp_m3m3":120}</v>
      </c>
      <c r="E46" cm="1">
        <f t="array" aca="1" ref="E46:F46" ca="1">[1]!Jet_p_out_atma(feed_act,D46,d_nozzle,d_throat,pact,pin)</f>
        <v>20</v>
      </c>
      <c r="F46" t="str">
        <f ca="1"/>
        <v>{"gamma_gas":0.6,"gamma_oil":0.86,"gamma_wat":1.1,"rsb_m3m3":120,"pb_atma":107.533,"t_res_C":80,"bob_m3m3":1.2,"muob_cP":0.6,"PVT_corr_set":0,"q_liq_sm3day":172.824,"fw_perc":74.398,"rp_m3m3":120}</v>
      </c>
      <c r="G46" cm="1">
        <f t="array" aca="1" ref="G46:H46" ca="1">[1]!Jet_p_out_atma(feed_act,D46,d_nozzle,d_throat,pact,pin,,,1)</f>
        <v>20</v>
      </c>
      <c r="H46" t="str">
        <f ca="1"/>
        <v>{"gamma_gas":0.6,"gamma_oil":0.86,"gamma_wat":1.1,"rsb_m3m3":120,"pb_atma":107.533,"t_res_C":80,"bob_m3m3":1.2,"muob_cP":0.6,"PVT_corr_set":0,"q_liq_sm3day":132.623,"fw_perc":75.731,"rp_m3m3":120}</v>
      </c>
    </row>
    <row r="47" spans="3:8" x14ac:dyDescent="0.25">
      <c r="C47">
        <v>40</v>
      </c>
      <c r="D47" t="str" cm="1">
        <f t="array" aca="1" ref="D47" ca="1">[1]!encode_feed(C47,$G$17,$G$18,,$G$15)</f>
        <v>{"gamma_gas":0.6,"gamma_oil":0.86,"gamma_wat":1.1,"rsb_m3m3":120,"pb_atma":130,"t_res_C":80,"bob_m3m3":1.2,"muob_cP":0.6,"PVT_corr_set":0,"q_liq_sm3day":40,"fw_perc":90,"rp_m3m3":120}</v>
      </c>
      <c r="E47" cm="1">
        <f t="array" aca="1" ref="E47:F47" ca="1">[1]!Jet_p_out_atma(feed_act,D47,d_nozzle,d_throat,pact,pin)</f>
        <v>20</v>
      </c>
      <c r="F47" t="str">
        <f ca="1"/>
        <v>{"gamma_gas":0.6,"gamma_oil":0.86,"gamma_wat":1.1,"rsb_m3m3":120,"pb_atma":107.533,"t_res_C":80,"bob_m3m3":1.2,"muob_cP":0.6,"PVT_corr_set":0,"q_liq_sm3day":174.824,"fw_perc":74.576,"rp_m3m3":120}</v>
      </c>
      <c r="G47" cm="1">
        <f t="array" aca="1" ref="G47:H47" ca="1">[1]!Jet_p_out_atma(feed_act,D47,d_nozzle,d_throat,pact,pin,,,1)</f>
        <v>20</v>
      </c>
      <c r="H47" t="str">
        <f ca="1"/>
        <v>{"gamma_gas":0.6,"gamma_oil":0.86,"gamma_wat":1.1,"rsb_m3m3":120,"pb_atma":107.533,"t_res_C":80,"bob_m3m3":1.2,"muob_cP":0.6,"PVT_corr_set":0,"q_liq_sm3day":134.623,"fw_perc":75.943,"rp_m3m3":120}</v>
      </c>
    </row>
    <row r="48" spans="3:8" x14ac:dyDescent="0.25">
      <c r="C48">
        <v>42</v>
      </c>
      <c r="D48" t="str" cm="1">
        <f t="array" aca="1" ref="D48" ca="1">[1]!encode_feed(C48,$G$17,$G$18,,$G$15)</f>
        <v>{"gamma_gas":0.6,"gamma_oil":0.86,"gamma_wat":1.1,"rsb_m3m3":120,"pb_atma":130,"t_res_C":80,"bob_m3m3":1.2,"muob_cP":0.6,"PVT_corr_set":0,"q_liq_sm3day":42,"fw_perc":90,"rp_m3m3":120}</v>
      </c>
      <c r="E48" cm="1">
        <f t="array" aca="1" ref="E48:F48" ca="1">[1]!Jet_p_out_atma(feed_act,D48,d_nozzle,d_throat,pact,pin)</f>
        <v>20</v>
      </c>
      <c r="F48" t="str">
        <f ca="1"/>
        <v>{"gamma_gas":0.6,"gamma_oil":0.86,"gamma_wat":1.1,"rsb_m3m3":120,"pb_atma":107.533,"t_res_C":80,"bob_m3m3":1.2,"muob_cP":0.6,"PVT_corr_set":0,"q_liq_sm3day":176.824,"fw_perc":74.75,"rp_m3m3":120}</v>
      </c>
      <c r="G48" cm="1">
        <f t="array" aca="1" ref="G48:H48" ca="1">[1]!Jet_p_out_atma(feed_act,D48,d_nozzle,d_throat,pact,pin,,,1)</f>
        <v>20</v>
      </c>
      <c r="H48" t="str">
        <f ca="1"/>
        <v>{"gamma_gas":0.6,"gamma_oil":0.86,"gamma_wat":1.1,"rsb_m3m3":120,"pb_atma":107.533,"t_res_C":80,"bob_m3m3":1.2,"muob_cP":0.6,"PVT_corr_set":0,"q_liq_sm3day":136.623,"fw_perc":76.148,"rp_m3m3":120}</v>
      </c>
    </row>
    <row r="49" spans="3:8" x14ac:dyDescent="0.25">
      <c r="C49">
        <v>44</v>
      </c>
      <c r="D49" t="str" cm="1">
        <f t="array" aca="1" ref="D49" ca="1">[1]!encode_feed(C49,$G$17,$G$18,,$G$15)</f>
        <v>{"gamma_gas":0.6,"gamma_oil":0.86,"gamma_wat":1.1,"rsb_m3m3":120,"pb_atma":130,"t_res_C":80,"bob_m3m3":1.2,"muob_cP":0.6,"PVT_corr_set":0,"q_liq_sm3day":44,"fw_perc":90,"rp_m3m3":120}</v>
      </c>
      <c r="E49" cm="1">
        <f t="array" aca="1" ref="E49:F49" ca="1">[1]!Jet_p_out_atma(feed_act,D49,d_nozzle,d_throat,pact,pin)</f>
        <v>20</v>
      </c>
      <c r="F49" t="str">
        <f ca="1"/>
        <v>{"gamma_gas":0.6,"gamma_oil":0.86,"gamma_wat":1.1,"rsb_m3m3":120,"pb_atma":107.533,"t_res_C":80,"bob_m3m3":1.2,"muob_cP":0.6,"PVT_corr_set":0,"q_liq_sm3day":178.824,"fw_perc":74.921,"rp_m3m3":120}</v>
      </c>
      <c r="G49" cm="1">
        <f t="array" aca="1" ref="G49:H49" ca="1">[1]!Jet_p_out_atma(feed_act,D49,d_nozzle,d_throat,pact,pin,,,1)</f>
        <v>20</v>
      </c>
      <c r="H49" t="str">
        <f ca="1"/>
        <v>{"gamma_gas":0.6,"gamma_oil":0.86,"gamma_wat":1.1,"rsb_m3m3":120,"pb_atma":107.533,"t_res_C":80,"bob_m3m3":1.2,"muob_cP":0.6,"PVT_corr_set":0,"q_liq_sm3day":138.623,"fw_perc":76.348,"rp_m3m3":120}</v>
      </c>
    </row>
    <row r="50" spans="3:8" x14ac:dyDescent="0.25">
      <c r="C50">
        <v>46</v>
      </c>
      <c r="D50" t="str" cm="1">
        <f t="array" aca="1" ref="D50" ca="1">[1]!encode_feed(C50,$G$17,$G$18,,$G$15)</f>
        <v>{"gamma_gas":0.6,"gamma_oil":0.86,"gamma_wat":1.1,"rsb_m3m3":120,"pb_atma":130,"t_res_C":80,"bob_m3m3":1.2,"muob_cP":0.6,"PVT_corr_set":0,"q_liq_sm3day":46,"fw_perc":90,"rp_m3m3":120}</v>
      </c>
      <c r="E50" cm="1">
        <f t="array" aca="1" ref="E50:F50" ca="1">[1]!Jet_p_out_atma(feed_act,D50,d_nozzle,d_throat,pact,pin)</f>
        <v>20</v>
      </c>
      <c r="F50" t="str">
        <f ca="1"/>
        <v>{"gamma_gas":0.6,"gamma_oil":0.86,"gamma_wat":1.1,"rsb_m3m3":120,"pb_atma":107.533,"t_res_C":80,"bob_m3m3":1.2,"muob_cP":0.6,"PVT_corr_set":0,"q_liq_sm3day":180.824,"fw_perc":75.088,"rp_m3m3":120}</v>
      </c>
      <c r="G50" cm="1">
        <f t="array" aca="1" ref="G50:H50" ca="1">[1]!Jet_p_out_atma(feed_act,D50,d_nozzle,d_throat,pact,pin,,,1)</f>
        <v>20</v>
      </c>
      <c r="H50" t="str">
        <f ca="1"/>
        <v>{"gamma_gas":0.6,"gamma_oil":0.86,"gamma_wat":1.1,"rsb_m3m3":120,"pb_atma":107.533,"t_res_C":80,"bob_m3m3":1.2,"muob_cP":0.6,"PVT_corr_set":0,"q_liq_sm3day":140.623,"fw_perc":76.542,"rp_m3m3":120}</v>
      </c>
    </row>
    <row r="51" spans="3:8" x14ac:dyDescent="0.25">
      <c r="C51">
        <v>48</v>
      </c>
      <c r="D51" t="str" cm="1">
        <f t="array" aca="1" ref="D51" ca="1">[1]!encode_feed(C51,$G$17,$G$18,,$G$15)</f>
        <v>{"gamma_gas":0.6,"gamma_oil":0.86,"gamma_wat":1.1,"rsb_m3m3":120,"pb_atma":130,"t_res_C":80,"bob_m3m3":1.2,"muob_cP":0.6,"PVT_corr_set":0,"q_liq_sm3day":48,"fw_perc":90,"rp_m3m3":120}</v>
      </c>
      <c r="E51" cm="1">
        <f t="array" aca="1" ref="E51:F51" ca="1">[1]!Jet_p_out_atma(feed_act,D51,d_nozzle,d_throat,pact,pin)</f>
        <v>20</v>
      </c>
      <c r="F51" t="str">
        <f ca="1"/>
        <v>{"gamma_gas":0.6,"gamma_oil":0.86,"gamma_wat":1.1,"rsb_m3m3":120,"pb_atma":107.533,"t_res_C":80,"bob_m3m3":1.2,"muob_cP":0.6,"PVT_corr_set":0,"q_liq_sm3day":182.824,"fw_perc":75.251,"rp_m3m3":120}</v>
      </c>
      <c r="G51" cm="1">
        <f t="array" aca="1" ref="G51:H51" ca="1">[1]!Jet_p_out_atma(feed_act,D51,d_nozzle,d_throat,pact,pin,,,1)</f>
        <v>20</v>
      </c>
      <c r="H51" t="str">
        <f ca="1"/>
        <v>{"gamma_gas":0.6,"gamma_oil":0.86,"gamma_wat":1.1,"rsb_m3m3":120,"pb_atma":107.533,"t_res_C":80,"bob_m3m3":1.2,"muob_cP":0.6,"PVT_corr_set":0,"q_liq_sm3day":142.623,"fw_perc":76.731,"rp_m3m3":120}</v>
      </c>
    </row>
    <row r="52" spans="3:8" x14ac:dyDescent="0.25">
      <c r="C52">
        <v>50</v>
      </c>
      <c r="D52" t="str" cm="1">
        <f t="array" aca="1" ref="D52" ca="1">[1]!encode_feed(C52,$G$17,$G$18,,$G$15)</f>
        <v>{"gamma_gas":0.6,"gamma_oil":0.86,"gamma_wat":1.1,"rsb_m3m3":120,"pb_atma":130,"t_res_C":80,"bob_m3m3":1.2,"muob_cP":0.6,"PVT_corr_set":0,"q_liq_sm3day":50,"fw_perc":90,"rp_m3m3":120}</v>
      </c>
      <c r="E52" cm="1">
        <f t="array" aca="1" ref="E52:F52" ca="1">[1]!Jet_p_out_atma(feed_act,D52,d_nozzle,d_throat,pact,pin)</f>
        <v>20</v>
      </c>
      <c r="F52" t="str">
        <f ca="1"/>
        <v>{"gamma_gas":0.6,"gamma_oil":0.86,"gamma_wat":1.1,"rsb_m3m3":120,"pb_atma":107.533,"t_res_C":80,"bob_m3m3":1.2,"muob_cP":0.6,"PVT_corr_set":0,"q_liq_sm3day":184.824,"fw_perc":75.411,"rp_m3m3":120}</v>
      </c>
      <c r="G52" cm="1">
        <f t="array" aca="1" ref="G52:H52" ca="1">[1]!Jet_p_out_atma(feed_act,D52,d_nozzle,d_throat,pact,pin,,,1)</f>
        <v>20</v>
      </c>
      <c r="H52" t="str">
        <f ca="1"/>
        <v>{"gamma_gas":0.6,"gamma_oil":0.86,"gamma_wat":1.1,"rsb_m3m3":120,"pb_atma":107.533,"t_res_C":80,"bob_m3m3":1.2,"muob_cP":0.6,"PVT_corr_set":0,"q_liq_sm3day":144.623,"fw_perc":76.915,"rp_m3m3":120}</v>
      </c>
    </row>
    <row r="53" spans="3:8" x14ac:dyDescent="0.25">
      <c r="C53">
        <v>52</v>
      </c>
      <c r="D53" t="str" cm="1">
        <f t="array" aca="1" ref="D53" ca="1">[1]!encode_feed(C53,$G$17,$G$18,,$G$15)</f>
        <v>{"gamma_gas":0.6,"gamma_oil":0.86,"gamma_wat":1.1,"rsb_m3m3":120,"pb_atma":130,"t_res_C":80,"bob_m3m3":1.2,"muob_cP":0.6,"PVT_corr_set":0,"q_liq_sm3day":52,"fw_perc":90,"rp_m3m3":120}</v>
      </c>
      <c r="E53" cm="1">
        <f t="array" aca="1" ref="E53:F53" ca="1">[1]!Jet_p_out_atma(feed_act,D53,d_nozzle,d_throat,pact,pin)</f>
        <v>20</v>
      </c>
      <c r="F53" t="str">
        <f ca="1"/>
        <v>{"gamma_gas":0.6,"gamma_oil":0.86,"gamma_wat":1.1,"rsb_m3m3":120,"pb_atma":107.533,"t_res_C":80,"bob_m3m3":1.2,"muob_cP":0.6,"PVT_corr_set":0,"q_liq_sm3day":186.824,"fw_perc":75.567,"rp_m3m3":120}</v>
      </c>
      <c r="G53" cm="1">
        <f t="array" aca="1" ref="G53:H53" ca="1">[1]!Jet_p_out_atma(feed_act,D53,d_nozzle,d_throat,pact,pin,,,1)</f>
        <v>20</v>
      </c>
      <c r="H53" t="str">
        <f ca="1"/>
        <v>{"gamma_gas":0.6,"gamma_oil":0.86,"gamma_wat":1.1,"rsb_m3m3":120,"pb_atma":107.533,"t_res_C":80,"bob_m3m3":1.2,"muob_cP":0.6,"PVT_corr_set":0,"q_liq_sm3day":146.623,"fw_perc":77.093,"rp_m3m3":120}</v>
      </c>
    </row>
    <row r="54" spans="3:8" x14ac:dyDescent="0.25">
      <c r="C54">
        <v>54</v>
      </c>
      <c r="D54" t="str" cm="1">
        <f t="array" aca="1" ref="D54" ca="1">[1]!encode_feed(C54,$G$17,$G$18,,$G$15)</f>
        <v>{"gamma_gas":0.6,"gamma_oil":0.86,"gamma_wat":1.1,"rsb_m3m3":120,"pb_atma":130,"t_res_C":80,"bob_m3m3":1.2,"muob_cP":0.6,"PVT_corr_set":0,"q_liq_sm3day":54,"fw_perc":90,"rp_m3m3":120}</v>
      </c>
      <c r="E54" cm="1">
        <f t="array" aca="1" ref="E54:F54" ca="1">[1]!Jet_p_out_atma(feed_act,D54,d_nozzle,d_throat,pact,pin)</f>
        <v>20</v>
      </c>
      <c r="F54" t="str">
        <f ca="1"/>
        <v>{"gamma_gas":0.6,"gamma_oil":0.86,"gamma_wat":1.1,"rsb_m3m3":120,"pb_atma":107.533,"t_res_C":80,"bob_m3m3":1.2,"muob_cP":0.6,"PVT_corr_set":0,"q_liq_sm3day":188.824,"fw_perc":75.72,"rp_m3m3":120}</v>
      </c>
      <c r="G54" cm="1">
        <f t="array" aca="1" ref="G54:H54" ca="1">[1]!Jet_p_out_atma(feed_act,D54,d_nozzle,d_throat,pact,pin,,,1)</f>
        <v>20</v>
      </c>
      <c r="H54" t="str">
        <f ca="1"/>
        <v>{"gamma_gas":0.6,"gamma_oil":0.86,"gamma_wat":1.1,"rsb_m3m3":120,"pb_atma":107.533,"t_res_C":80,"bob_m3m3":1.2,"muob_cP":0.6,"PVT_corr_set":0,"q_liq_sm3day":148.623,"fw_perc":77.267,"rp_m3m3":120}</v>
      </c>
    </row>
    <row r="55" spans="3:8" x14ac:dyDescent="0.25">
      <c r="C55">
        <v>56</v>
      </c>
      <c r="D55" t="str" cm="1">
        <f t="array" aca="1" ref="D55" ca="1">[1]!encode_feed(C55,$G$17,$G$18,,$G$15)</f>
        <v>{"gamma_gas":0.6,"gamma_oil":0.86,"gamma_wat":1.1,"rsb_m3m3":120,"pb_atma":130,"t_res_C":80,"bob_m3m3":1.2,"muob_cP":0.6,"PVT_corr_set":0,"q_liq_sm3day":56,"fw_perc":90,"rp_m3m3":120}</v>
      </c>
      <c r="E55" cm="1">
        <f t="array" aca="1" ref="E55:F55" ca="1">[1]!Jet_p_out_atma(feed_act,D55,d_nozzle,d_throat,pact,pin)</f>
        <v>20</v>
      </c>
      <c r="F55" t="str">
        <f ca="1"/>
        <v>{"gamma_gas":0.6,"gamma_oil":0.86,"gamma_wat":1.1,"rsb_m3m3":120,"pb_atma":107.533,"t_res_C":80,"bob_m3m3":1.2,"muob_cP":0.6,"PVT_corr_set":0,"q_liq_sm3day":190.824,"fw_perc":75.869,"rp_m3m3":120}</v>
      </c>
      <c r="G55" cm="1">
        <f t="array" aca="1" ref="G55:H55" ca="1">[1]!Jet_p_out_atma(feed_act,D55,d_nozzle,d_throat,pact,pin,,,1)</f>
        <v>20</v>
      </c>
      <c r="H55" t="str">
        <f ca="1"/>
        <v>{"gamma_gas":0.6,"gamma_oil":0.86,"gamma_wat":1.1,"rsb_m3m3":120,"pb_atma":107.533,"t_res_C":80,"bob_m3m3":1.2,"muob_cP":0.6,"PVT_corr_set":0,"q_liq_sm3day":150.623,"fw_perc":77.436,"rp_m3m3":120}</v>
      </c>
    </row>
    <row r="56" spans="3:8" x14ac:dyDescent="0.25">
      <c r="C56">
        <v>58</v>
      </c>
      <c r="D56" t="str" cm="1">
        <f t="array" aca="1" ref="D56" ca="1">[1]!encode_feed(C56,$G$17,$G$18,,$G$15)</f>
        <v>{"gamma_gas":0.6,"gamma_oil":0.86,"gamma_wat":1.1,"rsb_m3m3":120,"pb_atma":130,"t_res_C":80,"bob_m3m3":1.2,"muob_cP":0.6,"PVT_corr_set":0,"q_liq_sm3day":58,"fw_perc":90,"rp_m3m3":120}</v>
      </c>
      <c r="E56" cm="1">
        <f t="array" aca="1" ref="E56:F56" ca="1">[1]!Jet_p_out_atma(feed_act,D56,d_nozzle,d_throat,pact,pin)</f>
        <v>20</v>
      </c>
      <c r="F56" t="str">
        <f ca="1"/>
        <v>{"gamma_gas":0.6,"gamma_oil":0.86,"gamma_wat":1.1,"rsb_m3m3":120,"pb_atma":107.533,"t_res_C":80,"bob_m3m3":1.2,"muob_cP":0.6,"PVT_corr_set":0,"q_liq_sm3day":192.824,"fw_perc":76.016,"rp_m3m3":120}</v>
      </c>
      <c r="G56" cm="1">
        <f t="array" aca="1" ref="G56:H56" ca="1">[1]!Jet_p_out_atma(feed_act,D56,d_nozzle,d_throat,pact,pin,,,1)</f>
        <v>20</v>
      </c>
      <c r="H56" t="str">
        <f ca="1"/>
        <v>{"gamma_gas":0.6,"gamma_oil":0.86,"gamma_wat":1.1,"rsb_m3m3":120,"pb_atma":107.533,"t_res_C":80,"bob_m3m3":1.2,"muob_cP":0.6,"PVT_corr_set":0,"q_liq_sm3day":152.623,"fw_perc":77.6,"rp_m3m3":120}</v>
      </c>
    </row>
    <row r="57" spans="3:8" x14ac:dyDescent="0.25">
      <c r="C57">
        <v>60</v>
      </c>
      <c r="D57" t="str" cm="1">
        <f t="array" aca="1" ref="D57" ca="1">[1]!encode_feed(C57,$G$17,$G$18,,$G$15)</f>
        <v>{"gamma_gas":0.6,"gamma_oil":0.86,"gamma_wat":1.1,"rsb_m3m3":120,"pb_atma":130,"t_res_C":80,"bob_m3m3":1.2,"muob_cP":0.6,"PVT_corr_set":0,"q_liq_sm3day":60,"fw_perc":90,"rp_m3m3":120}</v>
      </c>
      <c r="E57" cm="1">
        <f t="array" aca="1" ref="E57:F57" ca="1">[1]!Jet_p_out_atma(feed_act,D57,d_nozzle,d_throat,pact,pin)</f>
        <v>20</v>
      </c>
      <c r="F57" t="str">
        <f ca="1"/>
        <v>{"gamma_gas":0.6,"gamma_oil":0.86,"gamma_wat":1.1,"rsb_m3m3":120,"pb_atma":107.533,"t_res_C":80,"bob_m3m3":1.2,"muob_cP":0.6,"PVT_corr_set":0,"q_liq_sm3day":194.824,"fw_perc":76.159,"rp_m3m3":120}</v>
      </c>
      <c r="G57" cm="1">
        <f t="array" aca="1" ref="G57:H57" ca="1">[1]!Jet_p_out_atma(feed_act,D57,d_nozzle,d_throat,pact,pin,,,1)</f>
        <v>20</v>
      </c>
      <c r="H57" t="str">
        <f ca="1"/>
        <v>{"gamma_gas":0.6,"gamma_oil":0.86,"gamma_wat":1.1,"rsb_m3m3":120,"pb_atma":107.533,"t_res_C":80,"bob_m3m3":1.2,"muob_cP":0.6,"PVT_corr_set":0,"q_liq_sm3day":154.623,"fw_perc":77.761,"rp_m3m3":120}</v>
      </c>
    </row>
    <row r="58" spans="3:8" x14ac:dyDescent="0.25">
      <c r="C58">
        <v>62</v>
      </c>
      <c r="D58" t="str" cm="1">
        <f t="array" aca="1" ref="D58" ca="1">[1]!encode_feed(C58,$G$17,$G$18,,$G$15)</f>
        <v>{"gamma_gas":0.6,"gamma_oil":0.86,"gamma_wat":1.1,"rsb_m3m3":120,"pb_atma":130,"t_res_C":80,"bob_m3m3":1.2,"muob_cP":0.6,"PVT_corr_set":0,"q_liq_sm3day":62,"fw_perc":90,"rp_m3m3":120}</v>
      </c>
      <c r="E58" cm="1">
        <f t="array" aca="1" ref="E58:F58" ca="1">[1]!Jet_p_out_atma(feed_act,D58,d_nozzle,d_throat,pact,pin)</f>
        <v>20</v>
      </c>
      <c r="F58" t="str">
        <f ca="1"/>
        <v>{"gamma_gas":0.6,"gamma_oil":0.86,"gamma_wat":1.1,"rsb_m3m3":120,"pb_atma":107.533,"t_res_C":80,"bob_m3m3":1.2,"muob_cP":0.6,"PVT_corr_set":0,"q_liq_sm3day":196.824,"fw_perc":76.3,"rp_m3m3":120}</v>
      </c>
      <c r="G58" cm="1">
        <f t="array" aca="1" ref="G58:H58" ca="1">[1]!Jet_p_out_atma(feed_act,D58,d_nozzle,d_throat,pact,pin,,,1)</f>
        <v>20</v>
      </c>
      <c r="H58" t="str">
        <f ca="1"/>
        <v>{"gamma_gas":0.6,"gamma_oil":0.86,"gamma_wat":1.1,"rsb_m3m3":120,"pb_atma":107.533,"t_res_C":80,"bob_m3m3":1.2,"muob_cP":0.6,"PVT_corr_set":0,"q_liq_sm3day":156.623,"fw_perc":77.917,"rp_m3m3":120}</v>
      </c>
    </row>
    <row r="59" spans="3:8" x14ac:dyDescent="0.25">
      <c r="C59">
        <v>64</v>
      </c>
      <c r="D59" t="str" cm="1">
        <f t="array" aca="1" ref="D59" ca="1">[1]!encode_feed(C59,$G$17,$G$18,,$G$15)</f>
        <v>{"gamma_gas":0.6,"gamma_oil":0.86,"gamma_wat":1.1,"rsb_m3m3":120,"pb_atma":130,"t_res_C":80,"bob_m3m3":1.2,"muob_cP":0.6,"PVT_corr_set":0,"q_liq_sm3day":64,"fw_perc":90,"rp_m3m3":120}</v>
      </c>
      <c r="E59" cm="1">
        <f t="array" aca="1" ref="E59:F59" ca="1">[1]!Jet_p_out_atma(feed_act,D59,d_nozzle,d_throat,pact,pin)</f>
        <v>20</v>
      </c>
      <c r="F59" t="str">
        <f ca="1"/>
        <v>{"gamma_gas":0.6,"gamma_oil":0.86,"gamma_wat":1.1,"rsb_m3m3":120,"pb_atma":107.533,"t_res_C":80,"bob_m3m3":1.2,"muob_cP":0.6,"PVT_corr_set":0,"q_liq_sm3day":198.824,"fw_perc":76.438,"rp_m3m3":120}</v>
      </c>
      <c r="G59" cm="1">
        <f t="array" aca="1" ref="G59:H59" ca="1">[1]!Jet_p_out_atma(feed_act,D59,d_nozzle,d_throat,pact,pin,,,1)</f>
        <v>20</v>
      </c>
      <c r="H59" t="str">
        <f ca="1"/>
        <v>{"gamma_gas":0.6,"gamma_oil":0.86,"gamma_wat":1.1,"rsb_m3m3":120,"pb_atma":107.533,"t_res_C":80,"bob_m3m3":1.2,"muob_cP":0.6,"PVT_corr_set":0,"q_liq_sm3day":158.623,"fw_perc":78.069,"rp_m3m3":120}</v>
      </c>
    </row>
    <row r="60" spans="3:8" x14ac:dyDescent="0.25">
      <c r="C60">
        <v>66</v>
      </c>
      <c r="D60" t="str" cm="1">
        <f t="array" aca="1" ref="D60" ca="1">[1]!encode_feed(C60,$G$17,$G$18,,$G$15)</f>
        <v>{"gamma_gas":0.6,"gamma_oil":0.86,"gamma_wat":1.1,"rsb_m3m3":120,"pb_atma":130,"t_res_C":80,"bob_m3m3":1.2,"muob_cP":0.6,"PVT_corr_set":0,"q_liq_sm3day":66,"fw_perc":90,"rp_m3m3":120}</v>
      </c>
      <c r="E60" cm="1">
        <f t="array" aca="1" ref="E60:F60" ca="1">[1]!Jet_p_out_atma(feed_act,D60,d_nozzle,d_throat,pact,pin)</f>
        <v>20</v>
      </c>
      <c r="F60" t="str">
        <f ca="1"/>
        <v>{"gamma_gas":0.6,"gamma_oil":0.86,"gamma_wat":1.1,"rsb_m3m3":120,"pb_atma":107.533,"t_res_C":80,"bob_m3m3":1.2,"muob_cP":0.6,"PVT_corr_set":0,"q_liq_sm3day":200.824,"fw_perc":76.573,"rp_m3m3":120}</v>
      </c>
      <c r="G60" cm="1">
        <f t="array" aca="1" ref="G60:H60" ca="1">[1]!Jet_p_out_atma(feed_act,D60,d_nozzle,d_throat,pact,pin,,,1)</f>
        <v>20</v>
      </c>
      <c r="H60" t="str">
        <f ca="1"/>
        <v>{"gamma_gas":0.6,"gamma_oil":0.86,"gamma_wat":1.1,"rsb_m3m3":120,"pb_atma":107.533,"t_res_C":80,"bob_m3m3":1.2,"muob_cP":0.6,"PVT_corr_set":0,"q_liq_sm3day":160.623,"fw_perc":78.218,"rp_m3m3":120}</v>
      </c>
    </row>
    <row r="61" spans="3:8" x14ac:dyDescent="0.25">
      <c r="C61">
        <v>68</v>
      </c>
      <c r="D61" t="str" cm="1">
        <f t="array" aca="1" ref="D61" ca="1">[1]!encode_feed(C61,$G$17,$G$18,,$G$15)</f>
        <v>{"gamma_gas":0.6,"gamma_oil":0.86,"gamma_wat":1.1,"rsb_m3m3":120,"pb_atma":130,"t_res_C":80,"bob_m3m3":1.2,"muob_cP":0.6,"PVT_corr_set":0,"q_liq_sm3day":68,"fw_perc":90,"rp_m3m3":120}</v>
      </c>
      <c r="E61" cm="1">
        <f t="array" aca="1" ref="E61:F61" ca="1">[1]!Jet_p_out_atma(feed_act,D61,d_nozzle,d_throat,pact,pin)</f>
        <v>20</v>
      </c>
      <c r="F61" t="str">
        <f ca="1"/>
        <v>{"gamma_gas":0.6,"gamma_oil":0.86,"gamma_wat":1.1,"rsb_m3m3":120,"pb_atma":107.533,"t_res_C":80,"bob_m3m3":1.2,"muob_cP":0.6,"PVT_corr_set":0,"q_liq_sm3day":202.824,"fw_perc":76.705,"rp_m3m3":120}</v>
      </c>
      <c r="G61" cm="1">
        <f t="array" aca="1" ref="G61:H61" ca="1">[1]!Jet_p_out_atma(feed_act,D61,d_nozzle,d_throat,pact,pin,,,1)</f>
        <v>20</v>
      </c>
      <c r="H61" t="str">
        <f ca="1"/>
        <v>{"gamma_gas":0.6,"gamma_oil":0.86,"gamma_wat":1.1,"rsb_m3m3":120,"pb_atma":107.533,"t_res_C":80,"bob_m3m3":1.2,"muob_cP":0.6,"PVT_corr_set":0,"q_liq_sm3day":162.623,"fw_perc":78.363,"rp_m3m3":120}</v>
      </c>
    </row>
    <row r="62" spans="3:8" x14ac:dyDescent="0.25">
      <c r="C62">
        <v>70</v>
      </c>
      <c r="D62" t="str" cm="1">
        <f t="array" aca="1" ref="D62" ca="1">[1]!encode_feed(C62,$G$17,$G$18,,$G$15)</f>
        <v>{"gamma_gas":0.6,"gamma_oil":0.86,"gamma_wat":1.1,"rsb_m3m3":120,"pb_atma":130,"t_res_C":80,"bob_m3m3":1.2,"muob_cP":0.6,"PVT_corr_set":0,"q_liq_sm3day":70,"fw_perc":90,"rp_m3m3":120}</v>
      </c>
      <c r="E62" cm="1">
        <f t="array" aca="1" ref="E62:F62" ca="1">[1]!Jet_p_out_atma(feed_act,D62,d_nozzle,d_throat,pact,pin)</f>
        <v>20</v>
      </c>
      <c r="F62" t="str">
        <f ca="1"/>
        <v>{"gamma_gas":0.6,"gamma_oil":0.86,"gamma_wat":1.1,"rsb_m3m3":120,"pb_atma":107.533,"t_res_C":80,"bob_m3m3":1.2,"muob_cP":0.6,"PVT_corr_set":0,"q_liq_sm3day":204.824,"fw_perc":76.835,"rp_m3m3":120}</v>
      </c>
      <c r="G62" cm="1">
        <f t="array" aca="1" ref="G62:H62" ca="1">[1]!Jet_p_out_atma(feed_act,D62,d_nozzle,d_throat,pact,pin,,,1)</f>
        <v>20</v>
      </c>
      <c r="H62" t="str">
        <f ca="1"/>
        <v>{"gamma_gas":0.6,"gamma_oil":0.86,"gamma_wat":1.1,"rsb_m3m3":120,"pb_atma":107.533,"t_res_C":80,"bob_m3m3":1.2,"muob_cP":0.6,"PVT_corr_set":0,"q_liq_sm3day":164.623,"fw_perc":78.504,"rp_m3m3":120}</v>
      </c>
    </row>
    <row r="63" spans="3:8" x14ac:dyDescent="0.25">
      <c r="C63">
        <v>72</v>
      </c>
      <c r="D63" t="str" cm="1">
        <f t="array" aca="1" ref="D63" ca="1">[1]!encode_feed(C63,$G$17,$G$18,,$G$15)</f>
        <v>{"gamma_gas":0.6,"gamma_oil":0.86,"gamma_wat":1.1,"rsb_m3m3":120,"pb_atma":130,"t_res_C":80,"bob_m3m3":1.2,"muob_cP":0.6,"PVT_corr_set":0,"q_liq_sm3day":72,"fw_perc":90,"rp_m3m3":120}</v>
      </c>
      <c r="E63" cm="1">
        <f t="array" aca="1" ref="E63:F63" ca="1">[1]!Jet_p_out_atma(feed_act,D63,d_nozzle,d_throat,pact,pin)</f>
        <v>20</v>
      </c>
      <c r="F63" t="str">
        <f ca="1"/>
        <v>{"gamma_gas":0.6,"gamma_oil":0.86,"gamma_wat":1.1,"rsb_m3m3":120,"pb_atma":107.533,"t_res_C":80,"bob_m3m3":1.2,"muob_cP":0.6,"PVT_corr_set":0,"q_liq_sm3day":206.824,"fw_perc":76.962,"rp_m3m3":120}</v>
      </c>
      <c r="G63" cm="1">
        <f t="array" aca="1" ref="G63:H63" ca="1">[1]!Jet_p_out_atma(feed_act,D63,d_nozzle,d_throat,pact,pin,,,1)</f>
        <v>20</v>
      </c>
      <c r="H63" t="str">
        <f ca="1"/>
        <v>{"gamma_gas":0.6,"gamma_oil":0.86,"gamma_wat":1.1,"rsb_m3m3":120,"pb_atma":107.533,"t_res_C":80,"bob_m3m3":1.2,"muob_cP":0.6,"PVT_corr_set":0,"q_liq_sm3day":166.623,"fw_perc":78.642,"rp_m3m3":120}</v>
      </c>
    </row>
    <row r="64" spans="3:8" x14ac:dyDescent="0.25">
      <c r="C64">
        <v>74</v>
      </c>
      <c r="D64" t="str" cm="1">
        <f t="array" aca="1" ref="D64" ca="1">[1]!encode_feed(C64,$G$17,$G$18,,$G$15)</f>
        <v>{"gamma_gas":0.6,"gamma_oil":0.86,"gamma_wat":1.1,"rsb_m3m3":120,"pb_atma":130,"t_res_C":80,"bob_m3m3":1.2,"muob_cP":0.6,"PVT_corr_set":0,"q_liq_sm3day":74,"fw_perc":90,"rp_m3m3":120}</v>
      </c>
      <c r="E64" cm="1">
        <f t="array" aca="1" ref="E64:F64" ca="1">[1]!Jet_p_out_atma(feed_act,D64,d_nozzle,d_throat,pact,pin)</f>
        <v>20</v>
      </c>
      <c r="F64" t="str">
        <f ca="1"/>
        <v>{"gamma_gas":0.6,"gamma_oil":0.86,"gamma_wat":1.1,"rsb_m3m3":120,"pb_atma":107.533,"t_res_C":80,"bob_m3m3":1.2,"muob_cP":0.6,"PVT_corr_set":0,"q_liq_sm3day":208.824,"fw_perc":77.087,"rp_m3m3":120}</v>
      </c>
      <c r="G64" cm="1">
        <f t="array" aca="1" ref="G64:H64" ca="1">[1]!Jet_p_out_atma(feed_act,D64,d_nozzle,d_throat,pact,pin,,,1)</f>
        <v>20</v>
      </c>
      <c r="H64" t="str">
        <f ca="1"/>
        <v>{"gamma_gas":0.6,"gamma_oil":0.86,"gamma_wat":1.1,"rsb_m3m3":120,"pb_atma":107.533,"t_res_C":80,"bob_m3m3":1.2,"muob_cP":0.6,"PVT_corr_set":0,"q_liq_sm3day":168.623,"fw_perc":78.777,"rp_m3m3":120}</v>
      </c>
    </row>
    <row r="65" spans="3:8" x14ac:dyDescent="0.25">
      <c r="C65">
        <v>76</v>
      </c>
      <c r="D65" t="str" cm="1">
        <f t="array" aca="1" ref="D65" ca="1">[1]!encode_feed(C65,$G$17,$G$18,,$G$15)</f>
        <v>{"gamma_gas":0.6,"gamma_oil":0.86,"gamma_wat":1.1,"rsb_m3m3":120,"pb_atma":130,"t_res_C":80,"bob_m3m3":1.2,"muob_cP":0.6,"PVT_corr_set":0,"q_liq_sm3day":76,"fw_perc":90,"rp_m3m3":120}</v>
      </c>
      <c r="E65" cm="1">
        <f t="array" aca="1" ref="E65:F65" ca="1">[1]!Jet_p_out_atma(feed_act,D65,d_nozzle,d_throat,pact,pin)</f>
        <v>20</v>
      </c>
      <c r="F65" t="str">
        <f ca="1"/>
        <v>{"gamma_gas":0.6,"gamma_oil":0.86,"gamma_wat":1.1,"rsb_m3m3":120,"pb_atma":107.533,"t_res_C":80,"bob_m3m3":1.2,"muob_cP":0.6,"PVT_corr_set":0,"q_liq_sm3day":210.824,"fw_perc":77.21,"rp_m3m3":120}</v>
      </c>
      <c r="G65" cm="1">
        <f t="array" aca="1" ref="G65:H65" ca="1">[1]!Jet_p_out_atma(feed_act,D65,d_nozzle,d_throat,pact,pin,,,1)</f>
        <v>20</v>
      </c>
      <c r="H65" t="str">
        <f ca="1"/>
        <v>{"gamma_gas":0.6,"gamma_oil":0.86,"gamma_wat":1.1,"rsb_m3m3":120,"pb_atma":107.533,"t_res_C":80,"bob_m3m3":1.2,"muob_cP":0.6,"PVT_corr_set":0,"q_liq_sm3day":170.623,"fw_perc":78.909,"rp_m3m3":120}</v>
      </c>
    </row>
    <row r="66" spans="3:8" x14ac:dyDescent="0.25">
      <c r="C66">
        <v>78</v>
      </c>
      <c r="D66" t="str" cm="1">
        <f t="array" aca="1" ref="D66" ca="1">[1]!encode_feed(C66,$G$17,$G$18,,$G$15)</f>
        <v>{"gamma_gas":0.6,"gamma_oil":0.86,"gamma_wat":1.1,"rsb_m3m3":120,"pb_atma":130,"t_res_C":80,"bob_m3m3":1.2,"muob_cP":0.6,"PVT_corr_set":0,"q_liq_sm3day":78,"fw_perc":90,"rp_m3m3":120}</v>
      </c>
      <c r="E66" cm="1">
        <f t="array" aca="1" ref="E66:F66" ca="1">[1]!Jet_p_out_atma(feed_act,D66,d_nozzle,d_throat,pact,pin)</f>
        <v>20</v>
      </c>
      <c r="F66" t="str">
        <f ca="1"/>
        <v>{"gamma_gas":0.6,"gamma_oil":0.86,"gamma_wat":1.1,"rsb_m3m3":120,"pb_atma":107.533,"t_res_C":80,"bob_m3m3":1.2,"muob_cP":0.6,"PVT_corr_set":0,"q_liq_sm3day":212.824,"fw_perc":77.33,"rp_m3m3":120}</v>
      </c>
      <c r="G66" cm="1">
        <f t="array" aca="1" ref="G66:H66" ca="1">[1]!Jet_p_out_atma(feed_act,D66,d_nozzle,d_throat,pact,pin,,,1)</f>
        <v>20</v>
      </c>
      <c r="H66" t="str">
        <f ca="1"/>
        <v>{"gamma_gas":0.6,"gamma_oil":0.86,"gamma_wat":1.1,"rsb_m3m3":120,"pb_atma":107.533,"t_res_C":80,"bob_m3m3":1.2,"muob_cP":0.6,"PVT_corr_set":0,"q_liq_sm3day":172.623,"fw_perc":79.037,"rp_m3m3":120}</v>
      </c>
    </row>
    <row r="67" spans="3:8" x14ac:dyDescent="0.25">
      <c r="C67">
        <v>80</v>
      </c>
      <c r="D67" t="str" cm="1">
        <f t="array" aca="1" ref="D67" ca="1">[1]!encode_feed(C67,$G$17,$G$18,,$G$15)</f>
        <v>{"gamma_gas":0.6,"gamma_oil":0.86,"gamma_wat":1.1,"rsb_m3m3":120,"pb_atma":130,"t_res_C":80,"bob_m3m3":1.2,"muob_cP":0.6,"PVT_corr_set":0,"q_liq_sm3day":80,"fw_perc":90,"rp_m3m3":120}</v>
      </c>
      <c r="E67" cm="1">
        <f t="array" aca="1" ref="E67:F67" ca="1">[1]!Jet_p_out_atma(feed_act,D67,d_nozzle,d_throat,pact,pin)</f>
        <v>20</v>
      </c>
      <c r="F67" t="str">
        <f ca="1"/>
        <v>{"gamma_gas":0.6,"gamma_oil":0.86,"gamma_wat":1.1,"rsb_m3m3":120,"pb_atma":107.533,"t_res_C":80,"bob_m3m3":1.2,"muob_cP":0.6,"PVT_corr_set":0,"q_liq_sm3day":214.824,"fw_perc":77.448,"rp_m3m3":120}</v>
      </c>
      <c r="G67" cm="1">
        <f t="array" aca="1" ref="G67:H67" ca="1">[1]!Jet_p_out_atma(feed_act,D67,d_nozzle,d_throat,pact,pin,,,1)</f>
        <v>20</v>
      </c>
      <c r="H67" t="str">
        <f ca="1"/>
        <v>{"gamma_gas":0.6,"gamma_oil":0.86,"gamma_wat":1.1,"rsb_m3m3":120,"pb_atma":107.533,"t_res_C":80,"bob_m3m3":1.2,"muob_cP":0.6,"PVT_corr_set":0,"q_liq_sm3day":174.623,"fw_perc":79.163,"rp_m3m3":120}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c_nozzle</vt:lpstr>
      <vt:lpstr>d_nozzle</vt:lpstr>
      <vt:lpstr>d_throat</vt:lpstr>
      <vt:lpstr>feed_act</vt:lpstr>
      <vt:lpstr>feed_in</vt:lpstr>
      <vt:lpstr>pact</vt:lpstr>
      <vt:lpstr>pin</vt:lpstr>
      <vt:lpstr>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rnt</cp:lastModifiedBy>
  <dcterms:created xsi:type="dcterms:W3CDTF">2022-02-10T07:40:07Z</dcterms:created>
  <dcterms:modified xsi:type="dcterms:W3CDTF">2023-03-31T10:05:15Z</dcterms:modified>
</cp:coreProperties>
</file>