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EECS-5351\"/>
    </mc:Choice>
  </mc:AlternateContent>
  <xr:revisionPtr revIDLastSave="0" documentId="13_ncr:1_{47308A3B-7BEF-4438-BA78-6C21D669990E}" xr6:coauthVersionLast="47" xr6:coauthVersionMax="47" xr10:uidLastSave="{00000000-0000-0000-0000-000000000000}"/>
  <bookViews>
    <workbookView xWindow="-110" yWindow="-110" windowWidth="19420" windowHeight="10420" activeTab="3" xr2:uid="{085ABDC0-0360-42DF-8EB2-1C4DD9ABBF03}"/>
  </bookViews>
  <sheets>
    <sheet name="StudyDesign" sheetId="1" r:id="rId1"/>
    <sheet name="MainCT" sheetId="19" r:id="rId2"/>
    <sheet name="MainError" sheetId="20" r:id="rId3"/>
    <sheet name="MainFMS" sheetId="21" r:id="rId4"/>
    <sheet name="NDG" sheetId="7" r:id="rId5"/>
    <sheet name="CW" sheetId="6" r:id="rId6"/>
    <sheet name="LB" sheetId="3" r:id="rId7"/>
    <sheet name="TJ" sheetId="10" r:id="rId8"/>
    <sheet name="DGT" sheetId="8" r:id="rId9"/>
    <sheet name="JSB" sheetId="17" r:id="rId10"/>
    <sheet name="DG" sheetId="9" r:id="rId11"/>
    <sheet name="NJG" sheetId="5" r:id="rId12"/>
    <sheet name="JB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20" l="1"/>
  <c r="F14" i="21"/>
  <c r="W30" i="20"/>
  <c r="J24" i="19"/>
  <c r="K24" i="19"/>
  <c r="N24" i="19"/>
  <c r="M24" i="19"/>
  <c r="L24" i="19"/>
  <c r="I24" i="19"/>
  <c r="H24" i="19"/>
  <c r="G24" i="19"/>
  <c r="F24" i="19"/>
  <c r="E24" i="19"/>
  <c r="N23" i="19"/>
  <c r="M23" i="19"/>
  <c r="L23" i="19"/>
  <c r="K23" i="19"/>
  <c r="J23" i="19"/>
  <c r="I23" i="19"/>
  <c r="H23" i="19"/>
  <c r="G23" i="19"/>
  <c r="F23" i="19"/>
  <c r="E23" i="19"/>
  <c r="W20" i="20"/>
  <c r="Y30" i="20"/>
  <c r="AB28" i="20"/>
  <c r="AB27" i="20"/>
  <c r="AB26" i="20"/>
  <c r="AB25" i="20"/>
  <c r="AB24" i="20"/>
  <c r="AB23" i="20"/>
  <c r="AB22" i="20"/>
  <c r="AB21" i="20"/>
  <c r="AA28" i="20"/>
  <c r="AA27" i="20"/>
  <c r="AA26" i="20"/>
  <c r="AA25" i="20"/>
  <c r="AA24" i="20"/>
  <c r="AA23" i="20"/>
  <c r="AA22" i="20"/>
  <c r="AA21" i="20"/>
  <c r="Y29" i="20"/>
  <c r="X29" i="20"/>
  <c r="W21" i="20"/>
  <c r="W25" i="20"/>
  <c r="Y27" i="20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AG15" i="20"/>
  <c r="AF15" i="20"/>
  <c r="AE15" i="20"/>
  <c r="AD15" i="20"/>
  <c r="AC15" i="20"/>
  <c r="AB15" i="20"/>
  <c r="AA15" i="20"/>
  <c r="Z15" i="20"/>
  <c r="Y15" i="20"/>
  <c r="X15" i="20"/>
  <c r="AG16" i="20" s="1"/>
  <c r="W15" i="20"/>
  <c r="V15" i="20"/>
  <c r="U15" i="20"/>
  <c r="T15" i="20"/>
  <c r="S15" i="20"/>
  <c r="R15" i="20"/>
  <c r="Q15" i="20"/>
  <c r="P15" i="20"/>
  <c r="O15" i="20"/>
  <c r="N15" i="20"/>
  <c r="W16" i="20" s="1"/>
  <c r="M15" i="20"/>
  <c r="L15" i="20"/>
  <c r="K15" i="20"/>
  <c r="J15" i="20"/>
  <c r="I15" i="20"/>
  <c r="H15" i="20"/>
  <c r="G15" i="20"/>
  <c r="F15" i="20"/>
  <c r="E15" i="20"/>
  <c r="D15" i="20"/>
  <c r="M16" i="20" s="1"/>
  <c r="AK4" i="19"/>
  <c r="AQ12" i="19"/>
  <c r="AP12" i="19"/>
  <c r="AO12" i="19"/>
  <c r="AN12" i="19"/>
  <c r="AM12" i="19"/>
  <c r="AL12" i="19"/>
  <c r="AK12" i="19"/>
  <c r="AJ12" i="19"/>
  <c r="AI12" i="19"/>
  <c r="AQ11" i="19"/>
  <c r="AP11" i="19"/>
  <c r="AO11" i="19"/>
  <c r="AN11" i="19"/>
  <c r="AM11" i="19"/>
  <c r="AL11" i="19"/>
  <c r="AK11" i="19"/>
  <c r="AJ11" i="19"/>
  <c r="AI11" i="19"/>
  <c r="AQ10" i="19"/>
  <c r="AP10" i="19"/>
  <c r="AO10" i="19"/>
  <c r="AN10" i="19"/>
  <c r="AM10" i="19"/>
  <c r="AL10" i="19"/>
  <c r="AK10" i="19"/>
  <c r="AJ10" i="19"/>
  <c r="AI10" i="19"/>
  <c r="AQ9" i="19"/>
  <c r="AP9" i="19"/>
  <c r="AO9" i="19"/>
  <c r="AN9" i="19"/>
  <c r="AM9" i="19"/>
  <c r="AL9" i="19"/>
  <c r="AK9" i="19"/>
  <c r="AJ9" i="19"/>
  <c r="AI9" i="19"/>
  <c r="AQ8" i="19"/>
  <c r="AP8" i="19"/>
  <c r="AO8" i="19"/>
  <c r="AN8" i="19"/>
  <c r="AM8" i="19"/>
  <c r="AL8" i="19"/>
  <c r="AK8" i="19"/>
  <c r="AJ8" i="19"/>
  <c r="AI8" i="19"/>
  <c r="AQ7" i="19"/>
  <c r="AP7" i="19"/>
  <c r="AO7" i="19"/>
  <c r="AN7" i="19"/>
  <c r="AM7" i="19"/>
  <c r="AL7" i="19"/>
  <c r="AK7" i="19"/>
  <c r="AJ7" i="19"/>
  <c r="AI7" i="19"/>
  <c r="AQ6" i="19"/>
  <c r="AP6" i="19"/>
  <c r="AO6" i="19"/>
  <c r="AN6" i="19"/>
  <c r="AM6" i="19"/>
  <c r="AL6" i="19"/>
  <c r="AK6" i="19"/>
  <c r="AJ6" i="19"/>
  <c r="AI6" i="19"/>
  <c r="AQ5" i="19"/>
  <c r="AP5" i="19"/>
  <c r="AO5" i="19"/>
  <c r="AN5" i="19"/>
  <c r="AM5" i="19"/>
  <c r="AL5" i="19"/>
  <c r="AK5" i="19"/>
  <c r="AJ5" i="19"/>
  <c r="AI5" i="19"/>
  <c r="AQ4" i="19"/>
  <c r="AP4" i="19"/>
  <c r="AO4" i="19"/>
  <c r="AN4" i="19"/>
  <c r="AM4" i="19"/>
  <c r="AL4" i="19"/>
  <c r="AJ4" i="19"/>
  <c r="AI4" i="19"/>
  <c r="AQ12" i="20"/>
  <c r="Y28" i="20" s="1"/>
  <c r="AQ11" i="20"/>
  <c r="AQ10" i="20"/>
  <c r="Y26" i="20" s="1"/>
  <c r="AQ9" i="20"/>
  <c r="Y25" i="20" s="1"/>
  <c r="AQ8" i="20"/>
  <c r="Y24" i="20" s="1"/>
  <c r="AQ7" i="20"/>
  <c r="Y23" i="20" s="1"/>
  <c r="AQ6" i="20"/>
  <c r="Y22" i="20" s="1"/>
  <c r="AQ5" i="20"/>
  <c r="Y21" i="20" s="1"/>
  <c r="AQ4" i="20"/>
  <c r="Y20" i="20" s="1"/>
  <c r="AN12" i="20"/>
  <c r="X28" i="20" s="1"/>
  <c r="AN11" i="20"/>
  <c r="X27" i="20" s="1"/>
  <c r="AN10" i="20"/>
  <c r="X26" i="20" s="1"/>
  <c r="AN9" i="20"/>
  <c r="X25" i="20" s="1"/>
  <c r="AN8" i="20"/>
  <c r="X24" i="20" s="1"/>
  <c r="AN7" i="20"/>
  <c r="X23" i="20" s="1"/>
  <c r="AN6" i="20"/>
  <c r="X22" i="20" s="1"/>
  <c r="AN5" i="20"/>
  <c r="X21" i="20" s="1"/>
  <c r="AN4" i="20"/>
  <c r="X20" i="20" s="1"/>
  <c r="AK4" i="20"/>
  <c r="AK12" i="20"/>
  <c r="W28" i="20" s="1"/>
  <c r="AK11" i="20"/>
  <c r="W27" i="20" s="1"/>
  <c r="AK10" i="20"/>
  <c r="W26" i="20" s="1"/>
  <c r="AK9" i="20"/>
  <c r="AK8" i="20"/>
  <c r="W24" i="20" s="1"/>
  <c r="AK7" i="20"/>
  <c r="W23" i="20" s="1"/>
  <c r="AK6" i="20"/>
  <c r="W22" i="20" s="1"/>
  <c r="AK5" i="20"/>
  <c r="AJ4" i="20"/>
  <c r="AP7" i="20"/>
  <c r="AO7" i="20"/>
  <c r="AO9" i="20"/>
  <c r="AP12" i="20"/>
  <c r="AO12" i="20"/>
  <c r="AP11" i="20"/>
  <c r="AO11" i="20"/>
  <c r="AP10" i="20"/>
  <c r="AO10" i="20"/>
  <c r="AP9" i="20"/>
  <c r="AP8" i="20"/>
  <c r="AO8" i="20"/>
  <c r="AP6" i="20"/>
  <c r="AO6" i="20"/>
  <c r="AP5" i="20"/>
  <c r="AO5" i="20"/>
  <c r="AP4" i="20"/>
  <c r="AO4" i="20"/>
  <c r="AM4" i="20"/>
  <c r="AL10" i="20"/>
  <c r="AL9" i="20"/>
  <c r="AL5" i="20"/>
  <c r="AM12" i="20"/>
  <c r="AL12" i="20"/>
  <c r="AM11" i="20"/>
  <c r="AL11" i="20"/>
  <c r="AM10" i="20"/>
  <c r="AM9" i="20"/>
  <c r="AM8" i="20"/>
  <c r="AL8" i="20"/>
  <c r="AM7" i="20"/>
  <c r="AL7" i="20"/>
  <c r="AM6" i="20"/>
  <c r="AL6" i="20"/>
  <c r="AM5" i="20"/>
  <c r="AL4" i="20"/>
  <c r="J12" i="21"/>
  <c r="J11" i="21"/>
  <c r="J10" i="21"/>
  <c r="J9" i="21"/>
  <c r="J8" i="21"/>
  <c r="J7" i="21"/>
  <c r="J6" i="21"/>
  <c r="J5" i="21"/>
  <c r="J4" i="21"/>
  <c r="I12" i="21"/>
  <c r="I11" i="21"/>
  <c r="I10" i="21"/>
  <c r="I9" i="21"/>
  <c r="I8" i="21"/>
  <c r="I7" i="21"/>
  <c r="I6" i="21"/>
  <c r="I5" i="21"/>
  <c r="I4" i="21"/>
  <c r="AF19" i="20"/>
  <c r="AF19" i="19"/>
  <c r="G14" i="21"/>
  <c r="E14" i="21"/>
  <c r="D14" i="21"/>
  <c r="G13" i="21"/>
  <c r="F13" i="21"/>
  <c r="E13" i="21"/>
  <c r="D13" i="21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AG13" i="20"/>
  <c r="N22" i="20" s="1"/>
  <c r="AF13" i="20"/>
  <c r="M22" i="20" s="1"/>
  <c r="AE13" i="20"/>
  <c r="L22" i="20" s="1"/>
  <c r="AD13" i="20"/>
  <c r="K22" i="20" s="1"/>
  <c r="AC13" i="20"/>
  <c r="J22" i="20" s="1"/>
  <c r="AB13" i="20"/>
  <c r="I22" i="20" s="1"/>
  <c r="AA13" i="20"/>
  <c r="H22" i="20" s="1"/>
  <c r="Z13" i="20"/>
  <c r="G22" i="20" s="1"/>
  <c r="Y13" i="20"/>
  <c r="F22" i="20" s="1"/>
  <c r="X13" i="20"/>
  <c r="E22" i="20" s="1"/>
  <c r="W13" i="20"/>
  <c r="N21" i="20" s="1"/>
  <c r="V13" i="20"/>
  <c r="M21" i="20" s="1"/>
  <c r="U13" i="20"/>
  <c r="L21" i="20" s="1"/>
  <c r="T13" i="20"/>
  <c r="K21" i="20" s="1"/>
  <c r="S13" i="20"/>
  <c r="J21" i="20" s="1"/>
  <c r="R13" i="20"/>
  <c r="I21" i="20" s="1"/>
  <c r="Q13" i="20"/>
  <c r="H21" i="20" s="1"/>
  <c r="P13" i="20"/>
  <c r="G21" i="20" s="1"/>
  <c r="O13" i="20"/>
  <c r="F21" i="20" s="1"/>
  <c r="N13" i="20"/>
  <c r="E21" i="20" s="1"/>
  <c r="M13" i="20"/>
  <c r="N20" i="20" s="1"/>
  <c r="L13" i="20"/>
  <c r="M20" i="20" s="1"/>
  <c r="K13" i="20"/>
  <c r="L20" i="20" s="1"/>
  <c r="J13" i="20"/>
  <c r="K20" i="20" s="1"/>
  <c r="I13" i="20"/>
  <c r="J20" i="20" s="1"/>
  <c r="H13" i="20"/>
  <c r="I20" i="20" s="1"/>
  <c r="G13" i="20"/>
  <c r="H20" i="20" s="1"/>
  <c r="F13" i="20"/>
  <c r="G20" i="20" s="1"/>
  <c r="E13" i="20"/>
  <c r="F20" i="20" s="1"/>
  <c r="D13" i="20"/>
  <c r="E20" i="20" s="1"/>
  <c r="AJ12" i="20"/>
  <c r="AI12" i="20"/>
  <c r="AJ11" i="20"/>
  <c r="AI11" i="20"/>
  <c r="AJ10" i="20"/>
  <c r="AI10" i="20"/>
  <c r="AJ9" i="20"/>
  <c r="AI9" i="20"/>
  <c r="AJ8" i="20"/>
  <c r="AI8" i="20"/>
  <c r="AJ7" i="20"/>
  <c r="AI7" i="20"/>
  <c r="AJ6" i="20"/>
  <c r="AI6" i="20"/>
  <c r="AJ5" i="20"/>
  <c r="AI5" i="20"/>
  <c r="AI4" i="20"/>
  <c r="J13" i="19"/>
  <c r="K20" i="19" s="1"/>
  <c r="K13" i="19"/>
  <c r="L20" i="19" s="1"/>
  <c r="M13" i="19"/>
  <c r="N20" i="19" s="1"/>
  <c r="L13" i="19"/>
  <c r="M20" i="19" s="1"/>
  <c r="P13" i="19"/>
  <c r="G21" i="19" s="1"/>
  <c r="N13" i="19"/>
  <c r="E21" i="19" s="1"/>
  <c r="O13" i="19"/>
  <c r="F21" i="19" s="1"/>
  <c r="S13" i="19"/>
  <c r="J21" i="19" s="1"/>
  <c r="R13" i="19"/>
  <c r="I21" i="19" s="1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AG13" i="19"/>
  <c r="N22" i="19" s="1"/>
  <c r="AF13" i="19"/>
  <c r="M22" i="19" s="1"/>
  <c r="AE13" i="19"/>
  <c r="L22" i="19" s="1"/>
  <c r="AD13" i="19"/>
  <c r="K22" i="19" s="1"/>
  <c r="AC13" i="19"/>
  <c r="J22" i="19" s="1"/>
  <c r="AB13" i="19"/>
  <c r="I22" i="19" s="1"/>
  <c r="AA13" i="19"/>
  <c r="H22" i="19" s="1"/>
  <c r="Z13" i="19"/>
  <c r="G22" i="19" s="1"/>
  <c r="Y13" i="19"/>
  <c r="F22" i="19" s="1"/>
  <c r="X13" i="19"/>
  <c r="E22" i="19" s="1"/>
  <c r="W13" i="19"/>
  <c r="N21" i="19" s="1"/>
  <c r="V13" i="19"/>
  <c r="M21" i="19" s="1"/>
  <c r="U13" i="19"/>
  <c r="L21" i="19" s="1"/>
  <c r="T13" i="19"/>
  <c r="K21" i="19" s="1"/>
  <c r="Q13" i="19"/>
  <c r="H21" i="19" s="1"/>
  <c r="I13" i="19"/>
  <c r="J20" i="19" s="1"/>
  <c r="H13" i="19"/>
  <c r="I20" i="19" s="1"/>
  <c r="G13" i="19"/>
  <c r="H20" i="19" s="1"/>
  <c r="F13" i="19"/>
  <c r="G20" i="19" s="1"/>
  <c r="E13" i="19"/>
  <c r="F20" i="19" s="1"/>
  <c r="D13" i="19"/>
  <c r="E20" i="19" s="1"/>
  <c r="W29" i="20" l="1"/>
  <c r="AB20" i="20"/>
  <c r="AA20" i="20"/>
  <c r="Q22" i="19"/>
  <c r="Q21" i="19"/>
  <c r="Q20" i="19"/>
  <c r="Q22" i="20"/>
  <c r="Q20" i="20"/>
  <c r="Q21" i="20"/>
  <c r="P22" i="19"/>
  <c r="P22" i="20"/>
  <c r="O22" i="20"/>
  <c r="P20" i="20"/>
  <c r="O20" i="20"/>
  <c r="P21" i="20"/>
  <c r="O21" i="20"/>
  <c r="O20" i="19"/>
  <c r="P20" i="19"/>
  <c r="P21" i="19"/>
  <c r="O21" i="19"/>
  <c r="O22" i="19"/>
</calcChain>
</file>

<file path=xl/sharedStrings.xml><?xml version="1.0" encoding="utf-8"?>
<sst xmlns="http://schemas.openxmlformats.org/spreadsheetml/2006/main" count="1161" uniqueCount="114">
  <si>
    <t>Latin Square 3 x 3</t>
  </si>
  <si>
    <t>Group A</t>
  </si>
  <si>
    <t>Group B</t>
  </si>
  <si>
    <t>Group C</t>
  </si>
  <si>
    <t>TestA</t>
  </si>
  <si>
    <t>TestB</t>
  </si>
  <si>
    <t>TestC</t>
  </si>
  <si>
    <t>Pre-Test Questionnaire</t>
  </si>
  <si>
    <t>Name</t>
  </si>
  <si>
    <t>Age</t>
  </si>
  <si>
    <t>Gender Identity</t>
  </si>
  <si>
    <t>Previous VR experience</t>
  </si>
  <si>
    <t>Handedness</t>
  </si>
  <si>
    <t>Profession</t>
  </si>
  <si>
    <t>26 y/o</t>
  </si>
  <si>
    <t>21 y/o</t>
  </si>
  <si>
    <t>19 y/o</t>
  </si>
  <si>
    <t>PR Manager</t>
  </si>
  <si>
    <t>University Student</t>
  </si>
  <si>
    <t>Barista</t>
  </si>
  <si>
    <t>Insurance Manager</t>
  </si>
  <si>
    <t>Carpenter</t>
  </si>
  <si>
    <t>Financial Analyst</t>
  </si>
  <si>
    <t>FMS Responses (0-20)</t>
  </si>
  <si>
    <t>Beginning</t>
  </si>
  <si>
    <t>Man</t>
  </si>
  <si>
    <t>Woman</t>
  </si>
  <si>
    <t>B</t>
  </si>
  <si>
    <t>C</t>
  </si>
  <si>
    <t>A</t>
  </si>
  <si>
    <t>Speed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</si>
  <si>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</si>
  <si>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</si>
  <si>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</si>
  <si>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</si>
  <si>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</si>
  <si>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</si>
  <si>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</si>
  <si>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</si>
  <si>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</si>
  <si>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</si>
  <si>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Time</t>
  </si>
  <si>
    <t>Answer</t>
  </si>
  <si>
    <t>24 y/o</t>
  </si>
  <si>
    <t>No</t>
  </si>
  <si>
    <t>Right</t>
  </si>
  <si>
    <t>49 y/o</t>
  </si>
  <si>
    <t>Yes</t>
  </si>
  <si>
    <t>Avg Speed</t>
  </si>
  <si>
    <t>Score</t>
  </si>
  <si>
    <t>T</t>
  </si>
  <si>
    <t>F</t>
  </si>
  <si>
    <t>61 y/o</t>
  </si>
  <si>
    <t>Participant</t>
  </si>
  <si>
    <t>ID</t>
  </si>
  <si>
    <t>Initials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</si>
  <si>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</si>
  <si>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</si>
  <si>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</si>
  <si>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</si>
  <si>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</si>
  <si>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</si>
  <si>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</si>
  <si>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</si>
  <si>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</si>
  <si>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CW</t>
  </si>
  <si>
    <t>LB</t>
  </si>
  <si>
    <t>TJ</t>
  </si>
  <si>
    <t>JB</t>
  </si>
  <si>
    <t>NBG</t>
  </si>
  <si>
    <t>DGT</t>
  </si>
  <si>
    <t>DG</t>
  </si>
  <si>
    <t>JSB</t>
  </si>
  <si>
    <t>SA</t>
  </si>
  <si>
    <t>HA</t>
  </si>
  <si>
    <t>NA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</si>
  <si>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</si>
  <si>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</si>
  <si>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</si>
  <si>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</si>
  <si>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</si>
  <si>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</si>
  <si>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</si>
  <si>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</si>
  <si>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</si>
  <si>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</si>
  <si>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Mean</t>
  </si>
  <si>
    <t>SD</t>
  </si>
  <si>
    <t>Group</t>
  </si>
  <si>
    <t>ABC</t>
  </si>
  <si>
    <t>BCA</t>
  </si>
  <si>
    <t>CAB</t>
  </si>
  <si>
    <t>Levels</t>
  </si>
  <si>
    <t>Questions</t>
  </si>
  <si>
    <t>CompletionTime</t>
  </si>
  <si>
    <t>Errors</t>
  </si>
  <si>
    <t>FMS</t>
  </si>
  <si>
    <t>TestA (SA)</t>
  </si>
  <si>
    <t>TestB (HA)</t>
  </si>
  <si>
    <t>TestC (NA)</t>
  </si>
  <si>
    <t>GrandMean</t>
  </si>
  <si>
    <t>Total</t>
  </si>
  <si>
    <t>NJG</t>
  </si>
  <si>
    <t>BT</t>
  </si>
  <si>
    <t>Lvl Total</t>
  </si>
  <si>
    <t>Avg Total</t>
  </si>
  <si>
    <t>50 y/o</t>
  </si>
  <si>
    <t>Manager of Operations</t>
  </si>
  <si>
    <t>48 y/o</t>
  </si>
  <si>
    <t>Procurement Specialist</t>
  </si>
  <si>
    <t>ACB</t>
  </si>
  <si>
    <t>Errors per minute (epm)</t>
  </si>
  <si>
    <t>NDG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</si>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</sst>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" xfId="0" applyFill="1" applyBorder="1"/>
    <xf numFmtId="0" fontId="0" fillId="0" borderId="0" xfId="0" applyFont="1"/>
    <xf numFmtId="0" fontId="0" fillId="5" borderId="4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0" fillId="4" borderId="5" xfId="0" applyFill="1" applyBorder="1"/>
    <xf numFmtId="0" fontId="0" fillId="6" borderId="1" xfId="0" applyFill="1" applyBorder="1"/>
    <xf numFmtId="0" fontId="0" fillId="2" borderId="11" xfId="0" applyFill="1" applyBorder="1"/>
    <xf numFmtId="0" fontId="0" fillId="0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85A"/>
      <color rgb="FFF19B61"/>
      <color rgb="FF7395D3"/>
      <color rgb="FFCCFFCC"/>
      <color rgb="FF66FF99"/>
      <color rgb="FFCCFF66"/>
      <color rgb="FFF09252"/>
      <color rgb="FF6A8ED0"/>
      <color rgb="FF537DC9"/>
      <color rgb="FFF3A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7395D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52-4F4E-A4EE-AF3BC7C400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F19B6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52-4F4E-A4EE-AF3BC7C400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C85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52-4F4E-A4EE-AF3BC7C40023}"/>
              </c:ext>
            </c:extLst>
          </c:dPt>
          <c:errBars>
            <c:errBarType val="both"/>
            <c:errValType val="cust"/>
            <c:noEndCap val="0"/>
            <c:plus>
              <c:numRef>
                <c:f>MainCT!$P$20:$P$22</c:f>
                <c:numCache>
                  <c:formatCode>General</c:formatCode>
                  <c:ptCount val="3"/>
                  <c:pt idx="0">
                    <c:v>0.59501581055869057</c:v>
                  </c:pt>
                  <c:pt idx="1">
                    <c:v>0.50676983598737502</c:v>
                  </c:pt>
                  <c:pt idx="2">
                    <c:v>0.48031606106658231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Soft Attachment</c:v>
              </c:pt>
              <c:pt idx="1">
                <c:v>Hard Attachment</c:v>
              </c:pt>
              <c:pt idx="2">
                <c:v>No Attachment</c:v>
              </c:pt>
            </c:strLit>
          </c:cat>
          <c:val>
            <c:numRef>
              <c:f>MainCT!$Q$20:$Q$22</c:f>
              <c:numCache>
                <c:formatCode>General</c:formatCode>
                <c:ptCount val="3"/>
                <c:pt idx="0">
                  <c:v>39.71</c:v>
                </c:pt>
                <c:pt idx="1">
                  <c:v>36.678888888888885</c:v>
                </c:pt>
                <c:pt idx="2">
                  <c:v>38.838888888888889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52-4F4E-A4EE-AF3BC7C4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3824"/>
        <c:axId val="109201328"/>
      </c:barChart>
      <c:catAx>
        <c:axId val="1092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Partial</a:t>
                </a:r>
                <a:r>
                  <a:rPr lang="en-CA" baseline="0"/>
                  <a:t> passthrough Levels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28"/>
        <c:crosses val="autoZero"/>
        <c:auto val="1"/>
        <c:lblAlgn val="ctr"/>
        <c:lblOffset val="100"/>
        <c:noMultiLvlLbl val="0"/>
      </c:catAx>
      <c:valAx>
        <c:axId val="10920132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Completion Time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38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Soft Attachment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395D3"/>
                </a:solidFill>
              </a:ln>
              <a:effectLst/>
            </c:spPr>
          </c:marker>
          <c:val>
            <c:numRef>
              <c:f>MainCT!$D$13:$M$13</c:f>
              <c:numCache>
                <c:formatCode>General</c:formatCode>
                <c:ptCount val="10"/>
                <c:pt idx="0">
                  <c:v>4.8977777777777769</c:v>
                </c:pt>
                <c:pt idx="1">
                  <c:v>3.8599999999999994</c:v>
                </c:pt>
                <c:pt idx="2">
                  <c:v>5.1222222222222236</c:v>
                </c:pt>
                <c:pt idx="3">
                  <c:v>3.6277777777777778</c:v>
                </c:pt>
                <c:pt idx="4">
                  <c:v>4.0155555555555562</c:v>
                </c:pt>
                <c:pt idx="5">
                  <c:v>3.0433333333333334</c:v>
                </c:pt>
                <c:pt idx="6">
                  <c:v>3.9844444444444442</c:v>
                </c:pt>
                <c:pt idx="7">
                  <c:v>3.4333333333333336</c:v>
                </c:pt>
                <c:pt idx="8">
                  <c:v>4.0222222222222221</c:v>
                </c:pt>
                <c:pt idx="9">
                  <c:v>3.7033333333333331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F-4E5C-857B-41EEE5EE0C5B}"/>
            </c:ext>
          </c:extLst>
        </c:ser>
        <c:ser>
          <c:idx val="1"/>
          <c:order val="1"/>
          <c:tx>
            <c:v>Hard Attachment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rgbClr val="F19B61"/>
                </a:solidFill>
              </a:ln>
              <a:effectLst/>
            </c:spPr>
          </c:marker>
          <c:val>
            <c:numRef>
              <c:f>MainCT!$N$13:$W$13</c:f>
              <c:numCache>
                <c:formatCode>General</c:formatCode>
                <c:ptCount val="10"/>
                <c:pt idx="0">
                  <c:v>5.1077777777777786</c:v>
                </c:pt>
                <c:pt idx="1">
                  <c:v>3.3111111111111113</c:v>
                </c:pt>
                <c:pt idx="2">
                  <c:v>3.3344444444444443</c:v>
                </c:pt>
                <c:pt idx="3">
                  <c:v>3.67</c:v>
                </c:pt>
                <c:pt idx="4">
                  <c:v>3.5011111111111108</c:v>
                </c:pt>
                <c:pt idx="5">
                  <c:v>3.2322222222222226</c:v>
                </c:pt>
                <c:pt idx="6">
                  <c:v>3.7311111111111108</c:v>
                </c:pt>
                <c:pt idx="7">
                  <c:v>3.6411111111111114</c:v>
                </c:pt>
                <c:pt idx="8">
                  <c:v>3.4833333333333329</c:v>
                </c:pt>
                <c:pt idx="9">
                  <c:v>3.6666666666666674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F-4E5C-857B-41EEE5EE0C5B}"/>
            </c:ext>
          </c:extLst>
        </c:ser>
        <c:ser>
          <c:idx val="2"/>
          <c:order val="2"/>
          <c:tx>
            <c:v>No Attachment</c:v>
          </c:tx>
          <c:spPr>
            <a:ln w="28575" cap="rnd">
              <a:solidFill>
                <a:srgbClr val="00C85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C85A"/>
                </a:solidFill>
              </a:ln>
              <a:effectLst/>
            </c:spPr>
          </c:marker>
          <c:val>
            <c:numRef>
              <c:f>MainCT!$X$13:$AG$13</c:f>
              <c:numCache>
                <c:formatCode>General</c:formatCode>
                <c:ptCount val="10"/>
                <c:pt idx="0">
                  <c:v>4.2711111111111109</c:v>
                </c:pt>
                <c:pt idx="1">
                  <c:v>4.8022222222222224</c:v>
                </c:pt>
                <c:pt idx="2">
                  <c:v>3.6199999999999997</c:v>
                </c:pt>
                <c:pt idx="3">
                  <c:v>3.9222222222222221</c:v>
                </c:pt>
                <c:pt idx="4">
                  <c:v>3.7166666666666668</c:v>
                </c:pt>
                <c:pt idx="5">
                  <c:v>2.9811111111111108</c:v>
                </c:pt>
                <c:pt idx="6">
                  <c:v>3.7566666666666668</c:v>
                </c:pt>
                <c:pt idx="7">
                  <c:v>3.5522222222222219</c:v>
                </c:pt>
                <c:pt idx="8">
                  <c:v>3.8144444444444443</c:v>
                </c:pt>
                <c:pt idx="9">
                  <c:v>4.4022222222222229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F-4E5C-857B-41EEE5EE0C5B}"/>
            </c:ext>
          </c:extLst>
        </c:ser>
        <c:ser>
          <c:idx val="3"/>
          <c:order val="3"/>
          <c:tx>
            <c:v>Mean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MainCT!$E$23:$N$23</c:f>
              <c:numCache>
                <c:formatCode>General</c:formatCode>
                <c:ptCount val="10"/>
                <c:pt idx="0">
                  <c:v>4.7588888888888894</c:v>
                </c:pt>
                <c:pt idx="1">
                  <c:v>3.9911111111111111</c:v>
                </c:pt>
                <c:pt idx="2">
                  <c:v>4.0255555555555551</c:v>
                </c:pt>
                <c:pt idx="3">
                  <c:v>3.74</c:v>
                </c:pt>
                <c:pt idx="4">
                  <c:v>3.7444444444444449</c:v>
                </c:pt>
                <c:pt idx="5">
                  <c:v>3.0855555555555561</c:v>
                </c:pt>
                <c:pt idx="6">
                  <c:v>3.824074074074074</c:v>
                </c:pt>
                <c:pt idx="7">
                  <c:v>3.5422222222222222</c:v>
                </c:pt>
                <c:pt idx="8">
                  <c:v>3.773333333333333</c:v>
                </c:pt>
                <c:pt idx="9">
                  <c:v>3.9240740740740745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FC2-B0AB-8D460986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75136"/>
        <c:axId val="2080884704"/>
      </c:lineChart>
      <c:catAx>
        <c:axId val="20808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Questions</a:t>
                </a:r>
                <a:r>
                  <a:rPr lang="en-CA" baseline="0"/>
                  <a:t> Answered (in order)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84704"/>
        <c:crosses val="autoZero"/>
        <c:auto val="1"/>
        <c:lblAlgn val="ctr"/>
        <c:lblOffset val="100"/>
        <c:noMultiLvlLbl val="0"/>
      </c:catAx>
      <c:valAx>
        <c:axId val="208088470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93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Response Time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MainCT!$E$23:$N$23</c:f>
              <c:numCache>
                <c:formatCode>General</c:formatCode>
                <c:ptCount val="10"/>
                <c:pt idx="0">
                  <c:v>4.7588888888888894</c:v>
                </c:pt>
                <c:pt idx="1">
                  <c:v>3.9911111111111111</c:v>
                </c:pt>
                <c:pt idx="2">
                  <c:v>4.0255555555555551</c:v>
                </c:pt>
                <c:pt idx="3">
                  <c:v>3.74</c:v>
                </c:pt>
                <c:pt idx="4">
                  <c:v>3.7444444444444449</c:v>
                </c:pt>
                <c:pt idx="5">
                  <c:v>3.0855555555555561</c:v>
                </c:pt>
                <c:pt idx="6">
                  <c:v>3.824074074074074</c:v>
                </c:pt>
                <c:pt idx="7">
                  <c:v>3.5422222222222222</c:v>
                </c:pt>
                <c:pt idx="8">
                  <c:v>3.773333333333333</c:v>
                </c:pt>
                <c:pt idx="9">
                  <c:v>3.9240740740740745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4AF2-8291-7AD78388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1008"/>
        <c:axId val="208991424"/>
      </c:lineChart>
      <c:catAx>
        <c:axId val="2089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1424"/>
        <c:crosses val="autoZero"/>
        <c:auto val="1"/>
        <c:lblAlgn val="ctr"/>
        <c:lblOffset val="100"/>
        <c:noMultiLvlLbl val="0"/>
      </c:catAx>
      <c:valAx>
        <c:axId val="20899142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7395D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A-456B-B3CC-414F5A6112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DA-456B-B3CC-414F5A61121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C85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DA-456B-B3CC-414F5A611212}"/>
              </c:ext>
            </c:extLst>
          </c:dPt>
          <c:errBars>
            <c:errBarType val="plus"/>
            <c:errValType val="cust"/>
            <c:noEndCap val="0"/>
            <c:plus>
              <c:numRef>
                <c:f>MainError!$P$20:$P$22</c:f>
                <c:numCache>
                  <c:formatCode>General</c:formatCode>
                  <c:ptCount val="3"/>
                  <c:pt idx="0">
                    <c:v>5.0917507721731557E-2</c:v>
                  </c:pt>
                  <c:pt idx="1">
                    <c:v>7.1145824860364984E-2</c:v>
                  </c:pt>
                  <c:pt idx="2">
                    <c:v>7.4535599249992979E-2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Soft Attachment</c:v>
              </c:pt>
              <c:pt idx="1">
                <c:v>Hard Attachment</c:v>
              </c:pt>
              <c:pt idx="2">
                <c:v>No Attachment</c:v>
              </c:pt>
            </c:strLit>
          </c:cat>
          <c:val>
            <c:numRef>
              <c:f>MainError!$O$20:$O$22</c:f>
              <c:numCache>
                <c:formatCode>General</c:formatCode>
                <c:ptCount val="3"/>
                <c:pt idx="0">
                  <c:v>3.3333333333333333E-2</c:v>
                </c:pt>
                <c:pt idx="1">
                  <c:v>3.3333333333333333E-2</c:v>
                </c:pt>
                <c:pt idx="2">
                  <c:v>5.5555555555555559E-2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A-456B-B3CC-414F5A61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3824"/>
        <c:axId val="109201328"/>
      </c:barChart>
      <c:catAx>
        <c:axId val="1092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Partial</a:t>
                </a:r>
                <a:r>
                  <a:rPr lang="en-CA" baseline="0"/>
                  <a:t> passthrough Levels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28"/>
        <c:crosses val="autoZero"/>
        <c:auto val="1"/>
        <c:lblAlgn val="ctr"/>
        <c:lblOffset val="100"/>
        <c:noMultiLvlLbl val="0"/>
      </c:catAx>
      <c:valAx>
        <c:axId val="10920132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Errors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382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7395D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B-436A-94B0-8D1218538EA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F19B6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3B-436A-94B0-8D1218538EA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C85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3B-436A-94B0-8D1218538EA0}"/>
              </c:ext>
            </c:extLst>
          </c:dPt>
          <c:errBars>
            <c:errBarType val="plus"/>
            <c:errValType val="cust"/>
            <c:noEndCap val="0"/>
            <c:plus>
              <c:numRef>
                <c:f>MainError!$W$30:$Y$30</c:f>
                <c:numCache>
                  <c:formatCode>General</c:formatCode>
                  <c:ptCount val="3"/>
                  <c:pt idx="0">
                    <c:v>0.83635265311061546</c:v>
                  </c:pt>
                  <c:pt idx="1">
                    <c:v>1.1613007763235936</c:v>
                  </c:pt>
                  <c:pt idx="2">
                    <c:v>1.197694847699255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Soft Attachment</c:v>
              </c:pt>
              <c:pt idx="1">
                <c:v>Hard Attachment</c:v>
              </c:pt>
              <c:pt idx="2">
                <c:v>No Attachment</c:v>
              </c:pt>
            </c:strLit>
          </c:cat>
          <c:val>
            <c:numRef>
              <c:f>MainError!$W$29:$Y$29</c:f>
              <c:numCache>
                <c:formatCode>General</c:formatCode>
                <c:ptCount val="3"/>
                <c:pt idx="0">
                  <c:v>0.42178442524747828</c:v>
                </c:pt>
                <c:pt idx="1">
                  <c:v>0.55050374275082481</c:v>
                </c:pt>
                <c:pt idx="2">
                  <c:v>0.76134997724803277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3B-436A-94B0-8D121853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3824"/>
        <c:axId val="109201328"/>
      </c:barChart>
      <c:catAx>
        <c:axId val="1092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Partial</a:t>
                </a:r>
                <a:r>
                  <a:rPr lang="en-CA" baseline="0"/>
                  <a:t> passthrough Levels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28"/>
        <c:crosses val="autoZero"/>
        <c:auto val="1"/>
        <c:lblAlgn val="ctr"/>
        <c:lblOffset val="100"/>
        <c:noMultiLvlLbl val="0"/>
      </c:catAx>
      <c:valAx>
        <c:axId val="10920132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Error Rate (epm)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38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E8-49D4-B078-F7BF013BE5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7395D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E8-49D4-B078-F7BF013BE5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F19B6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E8-49D4-B078-F7BF013BE5D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C85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BE-4F2F-94AA-9F1B64F7C287}"/>
              </c:ext>
            </c:extLst>
          </c:dPt>
          <c:errBars>
            <c:errBarType val="plus"/>
            <c:errValType val="cust"/>
            <c:noEndCap val="0"/>
            <c:plus>
              <c:numRef>
                <c:f>MainFMS!$D$14:$G$14</c:f>
                <c:numCache>
                  <c:formatCode>General</c:formatCode>
                  <c:ptCount val="4"/>
                  <c:pt idx="0">
                    <c:v>0.99380798999990649</c:v>
                  </c:pt>
                  <c:pt idx="1">
                    <c:v>1.0657403385139377</c:v>
                  </c:pt>
                  <c:pt idx="2">
                    <c:v>1.5947444549341472</c:v>
                  </c:pt>
                  <c:pt idx="3">
                    <c:v>1.5475986974649021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Before Test</c:v>
              </c:pt>
              <c:pt idx="1">
                <c:v>Soft Attachment</c:v>
              </c:pt>
              <c:pt idx="2">
                <c:v>Hard Attachment</c:v>
              </c:pt>
              <c:pt idx="3">
                <c:v>No Attachment</c:v>
              </c:pt>
            </c:strLit>
          </c:cat>
          <c:val>
            <c:numRef>
              <c:f>MainFMS!$D$13:$G$13</c:f>
              <c:numCache>
                <c:formatCode>General</c:formatCode>
                <c:ptCount val="4"/>
                <c:pt idx="0">
                  <c:v>0.88888888888888884</c:v>
                </c:pt>
                <c:pt idx="1">
                  <c:v>1.4444444444444444</c:v>
                </c:pt>
                <c:pt idx="2">
                  <c:v>1.8888888888888888</c:v>
                </c:pt>
                <c:pt idx="3">
                  <c:v>1.7777777777777777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8-49D4-B078-F7BF013B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3824"/>
        <c:axId val="109201328"/>
      </c:barChart>
      <c:catAx>
        <c:axId val="1092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Partial</a:t>
                </a:r>
                <a:r>
                  <a:rPr lang="en-CA" baseline="0"/>
                  <a:t> passthrough Levels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28"/>
        <c:crosses val="autoZero"/>
        <c:auto val="1"/>
        <c:lblAlgn val="ctr"/>
        <c:lblOffset val="100"/>
        <c:noMultiLvlLbl val="0"/>
      </c:catAx>
      <c:valAx>
        <c:axId val="10920132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Average FMS Nausea Score (0-20)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38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24</xdr:row>
      <xdr:rowOff>133350</xdr:rowOff>
    </xdr:from>
    <xdr:to>
      <xdr:col>8</xdr:col>
      <xdr:colOff>457200</xdr:colOff>
      <xdr:row>39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7A9C7-61B4-47C6-9D52-A3FF6F703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24</xdr:row>
      <xdr:rowOff>120650</xdr:rowOff>
    </xdr:from>
    <xdr:to>
      <xdr:col>18</xdr:col>
      <xdr:colOff>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B9921-7068-4B8C-A15A-AE2DF9974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327025</xdr:colOff>
      <xdr:row>25</xdr:row>
      <xdr:rowOff>0</xdr:rowOff>
    </xdr:from>
    <xdr:to>
      <xdr:col>26</xdr:col>
      <xdr:colOff>22225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249839-0675-4354-9B0A-9C8ADD6D7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107950</xdr:rowOff>
    </xdr:from>
    <xdr:to>
      <xdr:col>8</xdr:col>
      <xdr:colOff>342900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0CD1D-CEA5-4D21-92F6-36EFCC514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24</xdr:row>
      <xdr:rowOff>88900</xdr:rowOff>
    </xdr:from>
    <xdr:to>
      <xdr:col>17</xdr:col>
      <xdr:colOff>546100</xdr:colOff>
      <xdr:row>39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352793-3441-4506-B9BA-9C73915C2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16</xdr:row>
      <xdr:rowOff>95250</xdr:rowOff>
    </xdr:from>
    <xdr:to>
      <xdr:col>8</xdr:col>
      <xdr:colOff>425450</xdr:colOff>
      <xdr:row>31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D3130-6DBB-4557-BC5D-6F452942F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4D2-F625-465E-9625-34FD2B35A05E}">
  <dimension ref="A1:G7"/>
  <sheetViews>
    <sheetView workbookViewId="0">
      <selection activeCell="C11" sqref="C11"/>
    </sheetView>
  </sheetViews>
  <sheetFormatPr defaultRowHeight="14.5" x14ac:dyDescent="0.35"/>
  <cols>
    <col min="1" max="1" width="16.6328125" customWidth="1"/>
    <col min="2" max="2" width="15.81640625" customWidth="1"/>
    <col min="3" max="3" width="15.7265625" customWidth="1"/>
    <col min="5" max="5" width="17.08984375" customWidth="1"/>
    <col min="6" max="6" width="16.90625" customWidth="1"/>
    <col min="7" max="7" width="17.7265625" customWidth="1"/>
  </cols>
  <sheetData>
    <row r="1" spans="1:7" x14ac:dyDescent="0.35">
      <c r="A1" t="s">
        <v>0</v>
      </c>
    </row>
    <row r="3" spans="1:7" x14ac:dyDescent="0.35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3</v>
      </c>
    </row>
    <row r="4" spans="1:7" x14ac:dyDescent="0.35">
      <c r="A4" t="s">
        <v>97</v>
      </c>
      <c r="B4" t="s">
        <v>98</v>
      </c>
      <c r="C4" t="s">
        <v>99</v>
      </c>
      <c r="E4" t="s">
        <v>112</v>
      </c>
      <c r="F4" t="s">
        <v>70</v>
      </c>
      <c r="G4" t="s">
        <v>102</v>
      </c>
    </row>
    <row r="5" spans="1:7" x14ac:dyDescent="0.35">
      <c r="A5" t="s">
        <v>98</v>
      </c>
      <c r="B5" t="s">
        <v>99</v>
      </c>
      <c r="C5" t="s">
        <v>97</v>
      </c>
      <c r="E5" t="s">
        <v>65</v>
      </c>
      <c r="F5" t="s">
        <v>67</v>
      </c>
      <c r="G5" t="s">
        <v>71</v>
      </c>
    </row>
    <row r="6" spans="1:7" x14ac:dyDescent="0.35">
      <c r="A6" t="s">
        <v>99</v>
      </c>
      <c r="B6" t="s">
        <v>97</v>
      </c>
      <c r="C6" t="s">
        <v>98</v>
      </c>
      <c r="E6" s="23" t="s">
        <v>66</v>
      </c>
      <c r="F6" s="23" t="s">
        <v>72</v>
      </c>
      <c r="G6" s="23" t="s">
        <v>68</v>
      </c>
    </row>
    <row r="7" spans="1:7" x14ac:dyDescent="0.35">
      <c r="E7" s="1"/>
      <c r="F7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9BE5-E268-489A-8E8F-135C8B28FB16}">
  <dimension ref="A1:K23"/>
  <sheetViews>
    <sheetView workbookViewId="0">
      <selection activeCell="B13" sqref="B13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72</v>
      </c>
    </row>
    <row r="4" spans="1:11" x14ac:dyDescent="0.35">
      <c r="A4" t="s">
        <v>9</v>
      </c>
      <c r="B4" t="s">
        <v>108</v>
      </c>
    </row>
    <row r="5" spans="1:11" x14ac:dyDescent="0.35">
      <c r="A5" t="s">
        <v>10</v>
      </c>
      <c r="B5" t="s">
        <v>26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109</v>
      </c>
    </row>
    <row r="10" spans="1:11" x14ac:dyDescent="0.35">
      <c r="A10" t="s">
        <v>23</v>
      </c>
      <c r="C10" t="s">
        <v>27</v>
      </c>
      <c r="D10" t="s">
        <v>30</v>
      </c>
      <c r="E10" t="s">
        <v>42</v>
      </c>
      <c r="F10" t="s">
        <v>28</v>
      </c>
      <c r="G10" t="s">
        <v>30</v>
      </c>
      <c r="H10" t="s">
        <v>42</v>
      </c>
      <c r="I10" t="s">
        <v>29</v>
      </c>
      <c r="J10" t="s">
        <v>30</v>
      </c>
      <c r="K10" t="s">
        <v>42</v>
      </c>
    </row>
    <row r="11" spans="1:11" x14ac:dyDescent="0.35">
      <c r="A11" t="s">
        <v>24</v>
      </c>
      <c r="B11">
        <v>1</v>
      </c>
      <c r="C11" t="s">
        <v>31</v>
      </c>
      <c r="D11">
        <v>6.39</v>
      </c>
      <c r="E11" t="s">
        <v>50</v>
      </c>
      <c r="F11" t="s">
        <v>31</v>
      </c>
      <c r="G11">
        <v>3.79</v>
      </c>
      <c r="H11" t="s">
        <v>50</v>
      </c>
      <c r="I11" t="s">
        <v>31</v>
      </c>
      <c r="J11">
        <v>3.36</v>
      </c>
      <c r="K11" t="s">
        <v>50</v>
      </c>
    </row>
    <row r="12" spans="1:11" x14ac:dyDescent="0.35">
      <c r="A12" t="s">
        <v>5</v>
      </c>
      <c r="B12">
        <v>4</v>
      </c>
      <c r="C12" t="s">
        <v>32</v>
      </c>
      <c r="D12">
        <v>3.8</v>
      </c>
      <c r="E12" t="s">
        <v>50</v>
      </c>
      <c r="F12" t="s">
        <v>32</v>
      </c>
      <c r="G12">
        <v>3.06</v>
      </c>
      <c r="H12" t="s">
        <v>50</v>
      </c>
      <c r="I12" t="s">
        <v>32</v>
      </c>
      <c r="J12">
        <v>3.21</v>
      </c>
      <c r="K12" t="s">
        <v>50</v>
      </c>
    </row>
    <row r="13" spans="1:11" x14ac:dyDescent="0.35">
      <c r="A13" t="s">
        <v>6</v>
      </c>
      <c r="B13">
        <v>3</v>
      </c>
      <c r="C13" t="s">
        <v>33</v>
      </c>
      <c r="D13">
        <v>4.6900000000000004</v>
      </c>
      <c r="E13" t="s">
        <v>50</v>
      </c>
      <c r="F13" t="s">
        <v>33</v>
      </c>
      <c r="G13">
        <v>2.64</v>
      </c>
      <c r="H13" t="s">
        <v>50</v>
      </c>
      <c r="I13" t="s">
        <v>33</v>
      </c>
      <c r="J13">
        <v>3.66</v>
      </c>
      <c r="K13" t="s">
        <v>50</v>
      </c>
    </row>
    <row r="14" spans="1:11" x14ac:dyDescent="0.35">
      <c r="A14" t="s">
        <v>4</v>
      </c>
      <c r="B14">
        <v>3</v>
      </c>
      <c r="C14" t="s">
        <v>34</v>
      </c>
      <c r="D14">
        <v>7.71</v>
      </c>
      <c r="E14" t="s">
        <v>50</v>
      </c>
      <c r="F14" t="s">
        <v>34</v>
      </c>
      <c r="G14">
        <v>5.85</v>
      </c>
      <c r="H14" t="s">
        <v>50</v>
      </c>
      <c r="I14" t="s">
        <v>34</v>
      </c>
      <c r="J14">
        <v>4.2699999999999996</v>
      </c>
      <c r="K14" t="s">
        <v>50</v>
      </c>
    </row>
    <row r="15" spans="1:11" x14ac:dyDescent="0.35">
      <c r="C15" t="s">
        <v>35</v>
      </c>
      <c r="D15">
        <v>4.54</v>
      </c>
      <c r="E15" t="s">
        <v>50</v>
      </c>
      <c r="F15" t="s">
        <v>35</v>
      </c>
      <c r="G15">
        <v>3.26</v>
      </c>
      <c r="H15" t="s">
        <v>50</v>
      </c>
      <c r="I15" t="s">
        <v>35</v>
      </c>
      <c r="J15">
        <v>3.34</v>
      </c>
      <c r="K15" t="s">
        <v>50</v>
      </c>
    </row>
    <row r="16" spans="1:11" x14ac:dyDescent="0.35">
      <c r="C16" t="s">
        <v>36</v>
      </c>
      <c r="D16">
        <v>3.81</v>
      </c>
      <c r="E16" t="s">
        <v>50</v>
      </c>
      <c r="F16" t="s">
        <v>36</v>
      </c>
      <c r="G16">
        <v>3.39</v>
      </c>
      <c r="H16" t="s">
        <v>50</v>
      </c>
      <c r="I16" t="s">
        <v>36</v>
      </c>
      <c r="J16">
        <v>2.37</v>
      </c>
      <c r="K16" t="s">
        <v>50</v>
      </c>
    </row>
    <row r="17" spans="3:11" x14ac:dyDescent="0.35">
      <c r="C17" t="s">
        <v>37</v>
      </c>
      <c r="D17">
        <v>2.63</v>
      </c>
      <c r="E17" t="s">
        <v>50</v>
      </c>
      <c r="F17" t="s">
        <v>37</v>
      </c>
      <c r="G17">
        <v>4.05</v>
      </c>
      <c r="H17" t="s">
        <v>50</v>
      </c>
      <c r="I17" t="s">
        <v>37</v>
      </c>
      <c r="J17">
        <v>2.62</v>
      </c>
      <c r="K17" t="s">
        <v>50</v>
      </c>
    </row>
    <row r="18" spans="3:11" x14ac:dyDescent="0.35">
      <c r="C18" t="s">
        <v>38</v>
      </c>
      <c r="D18">
        <v>3.3</v>
      </c>
      <c r="E18" t="s">
        <v>50</v>
      </c>
      <c r="F18" t="s">
        <v>38</v>
      </c>
      <c r="G18">
        <v>2.92</v>
      </c>
      <c r="H18" t="s">
        <v>50</v>
      </c>
      <c r="I18" t="s">
        <v>38</v>
      </c>
      <c r="J18">
        <v>2.42</v>
      </c>
      <c r="K18" t="s">
        <v>50</v>
      </c>
    </row>
    <row r="19" spans="3:11" x14ac:dyDescent="0.35">
      <c r="C19" t="s">
        <v>39</v>
      </c>
      <c r="D19">
        <v>3.87</v>
      </c>
      <c r="E19" t="s">
        <v>50</v>
      </c>
      <c r="F19" t="s">
        <v>39</v>
      </c>
      <c r="G19">
        <v>3.13</v>
      </c>
      <c r="H19" t="s">
        <v>50</v>
      </c>
      <c r="I19" t="s">
        <v>39</v>
      </c>
      <c r="J19">
        <v>3.82</v>
      </c>
      <c r="K19" t="s">
        <v>50</v>
      </c>
    </row>
    <row r="20" spans="3:11" x14ac:dyDescent="0.35">
      <c r="C20" t="s">
        <v>40</v>
      </c>
      <c r="D20">
        <v>3.37</v>
      </c>
      <c r="E20" t="s">
        <v>50</v>
      </c>
      <c r="F20" t="s">
        <v>40</v>
      </c>
      <c r="G20">
        <v>4.04</v>
      </c>
      <c r="H20" t="s">
        <v>50</v>
      </c>
      <c r="I20" t="s">
        <v>40</v>
      </c>
      <c r="J20">
        <v>3.54</v>
      </c>
      <c r="K20" t="s">
        <v>50</v>
      </c>
    </row>
    <row r="21" spans="3:11" x14ac:dyDescent="0.35">
      <c r="C21" t="s">
        <v>41</v>
      </c>
      <c r="D21">
        <v>44.14</v>
      </c>
      <c r="F21" t="s">
        <v>41</v>
      </c>
      <c r="G21">
        <v>36.15</v>
      </c>
      <c r="I21" t="s">
        <v>41</v>
      </c>
      <c r="J21">
        <v>32.630000000000003</v>
      </c>
    </row>
    <row r="22" spans="3:11" x14ac:dyDescent="0.35">
      <c r="C22" t="s">
        <v>48</v>
      </c>
      <c r="D22">
        <v>4.41</v>
      </c>
      <c r="F22" t="s">
        <v>48</v>
      </c>
      <c r="G22">
        <v>3.61</v>
      </c>
      <c r="I22" t="s">
        <v>48</v>
      </c>
      <c r="J22">
        <v>3.26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9E78-73BD-4810-BD43-455054600DE4}">
  <dimension ref="A1:K23"/>
  <sheetViews>
    <sheetView workbookViewId="0">
      <selection activeCell="B17" sqref="B17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71</v>
      </c>
    </row>
    <row r="4" spans="1:11" x14ac:dyDescent="0.35">
      <c r="A4" t="s">
        <v>9</v>
      </c>
      <c r="B4" t="s">
        <v>52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21</v>
      </c>
    </row>
    <row r="10" spans="1:11" x14ac:dyDescent="0.35">
      <c r="A10" t="s">
        <v>23</v>
      </c>
      <c r="C10" t="s">
        <v>28</v>
      </c>
      <c r="D10" t="s">
        <v>30</v>
      </c>
      <c r="E10" t="s">
        <v>42</v>
      </c>
      <c r="F10" t="s">
        <v>29</v>
      </c>
      <c r="G10" t="s">
        <v>30</v>
      </c>
      <c r="H10" t="s">
        <v>42</v>
      </c>
      <c r="I10" t="s">
        <v>27</v>
      </c>
      <c r="J10" t="s">
        <v>30</v>
      </c>
      <c r="K10" t="s">
        <v>42</v>
      </c>
    </row>
    <row r="11" spans="1:11" x14ac:dyDescent="0.35">
      <c r="A11" t="s">
        <v>24</v>
      </c>
      <c r="B11">
        <v>0</v>
      </c>
      <c r="C11" t="s">
        <v>31</v>
      </c>
      <c r="D11">
        <v>8.59</v>
      </c>
      <c r="E11" t="s">
        <v>51</v>
      </c>
      <c r="F11" t="s">
        <v>31</v>
      </c>
      <c r="G11">
        <v>6.77</v>
      </c>
      <c r="H11" t="s">
        <v>50</v>
      </c>
      <c r="I11" t="s">
        <v>31</v>
      </c>
      <c r="J11">
        <v>5.89</v>
      </c>
      <c r="K11" t="s">
        <v>50</v>
      </c>
    </row>
    <row r="12" spans="1:11" x14ac:dyDescent="0.35">
      <c r="A12" t="s">
        <v>6</v>
      </c>
      <c r="B12">
        <v>0</v>
      </c>
      <c r="C12" t="s">
        <v>32</v>
      </c>
      <c r="D12">
        <v>4.95</v>
      </c>
      <c r="E12" t="s">
        <v>50</v>
      </c>
      <c r="F12" t="s">
        <v>32</v>
      </c>
      <c r="G12">
        <v>4.0599999999999996</v>
      </c>
      <c r="H12" t="s">
        <v>50</v>
      </c>
      <c r="I12" t="s">
        <v>32</v>
      </c>
      <c r="J12">
        <v>4.57</v>
      </c>
      <c r="K12" t="s">
        <v>50</v>
      </c>
    </row>
    <row r="13" spans="1:11" x14ac:dyDescent="0.35">
      <c r="A13" t="s">
        <v>4</v>
      </c>
      <c r="B13">
        <v>0</v>
      </c>
      <c r="C13" t="s">
        <v>33</v>
      </c>
      <c r="D13">
        <v>6.72</v>
      </c>
      <c r="E13" t="s">
        <v>50</v>
      </c>
      <c r="F13" t="s">
        <v>33</v>
      </c>
      <c r="G13">
        <v>5.23</v>
      </c>
      <c r="H13" t="s">
        <v>50</v>
      </c>
      <c r="I13" t="s">
        <v>33</v>
      </c>
      <c r="J13">
        <v>2.9</v>
      </c>
      <c r="K13" t="s">
        <v>50</v>
      </c>
    </row>
    <row r="14" spans="1:11" x14ac:dyDescent="0.35">
      <c r="A14" t="s">
        <v>5</v>
      </c>
      <c r="B14">
        <v>1</v>
      </c>
      <c r="C14" t="s">
        <v>34</v>
      </c>
      <c r="D14">
        <v>5.73</v>
      </c>
      <c r="E14" t="s">
        <v>50</v>
      </c>
      <c r="F14" t="s">
        <v>34</v>
      </c>
      <c r="G14">
        <v>4.37</v>
      </c>
      <c r="H14" t="s">
        <v>50</v>
      </c>
      <c r="I14" t="s">
        <v>34</v>
      </c>
      <c r="J14">
        <v>3.04</v>
      </c>
      <c r="K14" t="s">
        <v>50</v>
      </c>
    </row>
    <row r="15" spans="1:11" x14ac:dyDescent="0.35">
      <c r="C15" t="s">
        <v>35</v>
      </c>
      <c r="D15">
        <v>5.69</v>
      </c>
      <c r="E15" t="s">
        <v>50</v>
      </c>
      <c r="F15" t="s">
        <v>35</v>
      </c>
      <c r="G15">
        <v>3.33</v>
      </c>
      <c r="H15" t="s">
        <v>50</v>
      </c>
      <c r="I15" t="s">
        <v>35</v>
      </c>
      <c r="J15">
        <v>5.51</v>
      </c>
      <c r="K15" t="s">
        <v>50</v>
      </c>
    </row>
    <row r="16" spans="1:11" x14ac:dyDescent="0.35">
      <c r="C16" t="s">
        <v>36</v>
      </c>
      <c r="D16">
        <v>3.8</v>
      </c>
      <c r="E16" t="s">
        <v>50</v>
      </c>
      <c r="F16" t="s">
        <v>36</v>
      </c>
      <c r="G16">
        <v>3.18</v>
      </c>
      <c r="H16" t="s">
        <v>50</v>
      </c>
      <c r="I16" t="s">
        <v>36</v>
      </c>
      <c r="J16">
        <v>3.82</v>
      </c>
      <c r="K16" t="s">
        <v>51</v>
      </c>
    </row>
    <row r="17" spans="3:11" x14ac:dyDescent="0.35">
      <c r="C17" t="s">
        <v>37</v>
      </c>
      <c r="D17">
        <v>5.26</v>
      </c>
      <c r="E17" t="s">
        <v>51</v>
      </c>
      <c r="F17" t="s">
        <v>37</v>
      </c>
      <c r="G17">
        <v>4.33</v>
      </c>
      <c r="H17" t="s">
        <v>50</v>
      </c>
      <c r="I17" t="s">
        <v>37</v>
      </c>
      <c r="J17">
        <v>3.27</v>
      </c>
      <c r="K17" t="s">
        <v>50</v>
      </c>
    </row>
    <row r="18" spans="3:11" x14ac:dyDescent="0.35">
      <c r="C18" t="s">
        <v>38</v>
      </c>
      <c r="D18">
        <v>5.68</v>
      </c>
      <c r="E18" t="s">
        <v>50</v>
      </c>
      <c r="F18" t="s">
        <v>38</v>
      </c>
      <c r="G18">
        <v>4.63</v>
      </c>
      <c r="H18" t="s">
        <v>50</v>
      </c>
      <c r="I18" t="s">
        <v>38</v>
      </c>
      <c r="J18">
        <v>5.93</v>
      </c>
      <c r="K18" t="s">
        <v>50</v>
      </c>
    </row>
    <row r="19" spans="3:11" x14ac:dyDescent="0.35">
      <c r="C19" t="s">
        <v>39</v>
      </c>
      <c r="D19">
        <v>4.09</v>
      </c>
      <c r="E19" t="s">
        <v>50</v>
      </c>
      <c r="F19" t="s">
        <v>39</v>
      </c>
      <c r="G19">
        <v>7.21</v>
      </c>
      <c r="H19" t="s">
        <v>50</v>
      </c>
      <c r="I19" t="s">
        <v>39</v>
      </c>
      <c r="J19">
        <v>5.83</v>
      </c>
      <c r="K19" t="s">
        <v>50</v>
      </c>
    </row>
    <row r="20" spans="3:11" x14ac:dyDescent="0.35">
      <c r="C20" t="s">
        <v>40</v>
      </c>
      <c r="D20">
        <v>8.31</v>
      </c>
      <c r="E20" t="s">
        <v>50</v>
      </c>
      <c r="F20" t="s">
        <v>40</v>
      </c>
      <c r="G20">
        <v>2.59</v>
      </c>
      <c r="H20" t="s">
        <v>50</v>
      </c>
      <c r="I20" t="s">
        <v>40</v>
      </c>
      <c r="J20">
        <v>4.05</v>
      </c>
      <c r="K20" t="s">
        <v>50</v>
      </c>
    </row>
    <row r="21" spans="3:11" x14ac:dyDescent="0.35">
      <c r="C21" t="s">
        <v>41</v>
      </c>
      <c r="D21">
        <v>58.86</v>
      </c>
      <c r="F21" t="s">
        <v>41</v>
      </c>
      <c r="G21">
        <v>45.71</v>
      </c>
      <c r="I21" t="s">
        <v>41</v>
      </c>
      <c r="J21">
        <v>44.82</v>
      </c>
    </row>
    <row r="22" spans="3:11" x14ac:dyDescent="0.35">
      <c r="C22" t="s">
        <v>48</v>
      </c>
      <c r="D22">
        <v>5.88</v>
      </c>
      <c r="F22" t="s">
        <v>48</v>
      </c>
      <c r="G22">
        <v>4.57</v>
      </c>
      <c r="I22" t="s">
        <v>48</v>
      </c>
      <c r="J22">
        <v>4.4800000000000004</v>
      </c>
    </row>
    <row r="23" spans="3:11" x14ac:dyDescent="0.35">
      <c r="C23" t="s">
        <v>49</v>
      </c>
      <c r="D23">
        <v>8</v>
      </c>
      <c r="F23" t="s">
        <v>49</v>
      </c>
      <c r="G23">
        <v>10</v>
      </c>
      <c r="I23" t="s">
        <v>49</v>
      </c>
      <c r="J2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1FA5-7DEE-4263-952E-9B323DECB9D6}">
  <dimension ref="A1:K23"/>
  <sheetViews>
    <sheetView workbookViewId="0">
      <selection activeCell="B40" sqref="B40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113</v>
      </c>
    </row>
    <row r="4" spans="1:11" x14ac:dyDescent="0.35">
      <c r="A4" t="s">
        <v>9</v>
      </c>
      <c r="B4" t="s">
        <v>15</v>
      </c>
    </row>
    <row r="5" spans="1:11" x14ac:dyDescent="0.35">
      <c r="A5" t="s">
        <v>10</v>
      </c>
      <c r="B5" t="s">
        <v>26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18</v>
      </c>
    </row>
    <row r="10" spans="1:11" x14ac:dyDescent="0.35">
      <c r="A10" t="s">
        <v>23</v>
      </c>
      <c r="C10" t="s">
        <v>28</v>
      </c>
      <c r="D10" t="s">
        <v>30</v>
      </c>
      <c r="E10" t="s">
        <v>42</v>
      </c>
      <c r="F10" t="s">
        <v>29</v>
      </c>
      <c r="G10" t="s">
        <v>30</v>
      </c>
      <c r="H10" t="s">
        <v>42</v>
      </c>
      <c r="I10" t="s">
        <v>27</v>
      </c>
      <c r="J10" t="s">
        <v>30</v>
      </c>
      <c r="K10" t="s">
        <v>42</v>
      </c>
    </row>
    <row r="11" spans="1:11" x14ac:dyDescent="0.35">
      <c r="A11" t="s">
        <v>24</v>
      </c>
      <c r="B11">
        <v>1</v>
      </c>
      <c r="C11" t="s">
        <v>31</v>
      </c>
      <c r="D11">
        <v>4.71</v>
      </c>
      <c r="E11" t="s">
        <v>50</v>
      </c>
      <c r="F11" t="s">
        <v>31</v>
      </c>
      <c r="G11">
        <v>4.37</v>
      </c>
      <c r="H11" t="s">
        <v>50</v>
      </c>
      <c r="I11" t="s">
        <v>31</v>
      </c>
      <c r="J11">
        <v>7.2</v>
      </c>
      <c r="K11" t="s">
        <v>50</v>
      </c>
    </row>
    <row r="12" spans="1:11" x14ac:dyDescent="0.35">
      <c r="A12" t="s">
        <v>6</v>
      </c>
      <c r="B12">
        <v>3</v>
      </c>
      <c r="C12" t="s">
        <v>32</v>
      </c>
      <c r="D12">
        <v>7.88</v>
      </c>
      <c r="E12" t="s">
        <v>50</v>
      </c>
      <c r="F12" t="s">
        <v>32</v>
      </c>
      <c r="G12">
        <v>4.5</v>
      </c>
      <c r="H12" t="s">
        <v>50</v>
      </c>
      <c r="I12" t="s">
        <v>32</v>
      </c>
      <c r="J12">
        <v>3.49</v>
      </c>
      <c r="K12" t="s">
        <v>50</v>
      </c>
    </row>
    <row r="13" spans="1:11" x14ac:dyDescent="0.35">
      <c r="A13" t="s">
        <v>4</v>
      </c>
      <c r="B13">
        <v>2</v>
      </c>
      <c r="C13" t="s">
        <v>33</v>
      </c>
      <c r="D13">
        <v>3.94</v>
      </c>
      <c r="E13" t="s">
        <v>50</v>
      </c>
      <c r="F13" t="s">
        <v>33</v>
      </c>
      <c r="G13">
        <v>5.82</v>
      </c>
      <c r="H13" t="s">
        <v>50</v>
      </c>
      <c r="I13" t="s">
        <v>33</v>
      </c>
      <c r="J13">
        <v>3.77</v>
      </c>
      <c r="K13" t="s">
        <v>50</v>
      </c>
    </row>
    <row r="14" spans="1:11" x14ac:dyDescent="0.35">
      <c r="A14" t="s">
        <v>5</v>
      </c>
      <c r="B14">
        <v>4</v>
      </c>
      <c r="C14" t="s">
        <v>34</v>
      </c>
      <c r="D14">
        <v>5.67</v>
      </c>
      <c r="E14" t="s">
        <v>50</v>
      </c>
      <c r="F14" t="s">
        <v>34</v>
      </c>
      <c r="G14">
        <v>5.74</v>
      </c>
      <c r="H14" t="s">
        <v>50</v>
      </c>
      <c r="I14" t="s">
        <v>34</v>
      </c>
      <c r="J14">
        <v>2.88</v>
      </c>
      <c r="K14" t="s">
        <v>50</v>
      </c>
    </row>
    <row r="15" spans="1:11" x14ac:dyDescent="0.35">
      <c r="C15" t="s">
        <v>35</v>
      </c>
      <c r="D15">
        <v>4.1900000000000004</v>
      </c>
      <c r="E15" t="s">
        <v>50</v>
      </c>
      <c r="F15" t="s">
        <v>35</v>
      </c>
      <c r="G15">
        <v>3.24</v>
      </c>
      <c r="H15" t="s">
        <v>50</v>
      </c>
      <c r="I15" t="s">
        <v>35</v>
      </c>
      <c r="J15">
        <v>3.27</v>
      </c>
      <c r="K15" t="s">
        <v>50</v>
      </c>
    </row>
    <row r="16" spans="1:11" x14ac:dyDescent="0.35">
      <c r="C16" t="s">
        <v>36</v>
      </c>
      <c r="D16">
        <v>2.9</v>
      </c>
      <c r="E16" t="s">
        <v>51</v>
      </c>
      <c r="F16" t="s">
        <v>36</v>
      </c>
      <c r="G16">
        <v>4.22</v>
      </c>
      <c r="H16" t="s">
        <v>50</v>
      </c>
      <c r="I16" t="s">
        <v>36</v>
      </c>
      <c r="J16">
        <v>4.07</v>
      </c>
      <c r="K16" t="s">
        <v>50</v>
      </c>
    </row>
    <row r="17" spans="3:11" x14ac:dyDescent="0.35">
      <c r="C17" t="s">
        <v>37</v>
      </c>
      <c r="D17">
        <v>2.74</v>
      </c>
      <c r="E17" t="s">
        <v>50</v>
      </c>
      <c r="F17" t="s">
        <v>37</v>
      </c>
      <c r="G17">
        <v>4.32</v>
      </c>
      <c r="H17" t="s">
        <v>50</v>
      </c>
      <c r="I17" t="s">
        <v>37</v>
      </c>
      <c r="J17">
        <v>3.19</v>
      </c>
      <c r="K17" t="s">
        <v>50</v>
      </c>
    </row>
    <row r="18" spans="3:11" x14ac:dyDescent="0.35">
      <c r="C18" t="s">
        <v>38</v>
      </c>
      <c r="D18">
        <v>2.94</v>
      </c>
      <c r="E18" t="s">
        <v>50</v>
      </c>
      <c r="F18" t="s">
        <v>38</v>
      </c>
      <c r="G18">
        <v>2.81</v>
      </c>
      <c r="H18" t="s">
        <v>50</v>
      </c>
      <c r="I18" t="s">
        <v>38</v>
      </c>
      <c r="J18">
        <v>6.85</v>
      </c>
      <c r="K18" t="s">
        <v>50</v>
      </c>
    </row>
    <row r="19" spans="3:11" x14ac:dyDescent="0.35">
      <c r="C19" t="s">
        <v>39</v>
      </c>
      <c r="D19">
        <v>6.64</v>
      </c>
      <c r="E19" t="s">
        <v>50</v>
      </c>
      <c r="F19" t="s">
        <v>39</v>
      </c>
      <c r="G19">
        <v>3.04</v>
      </c>
      <c r="H19" t="s">
        <v>50</v>
      </c>
      <c r="I19" t="s">
        <v>39</v>
      </c>
      <c r="J19">
        <v>2.97</v>
      </c>
      <c r="K19" t="s">
        <v>50</v>
      </c>
    </row>
    <row r="20" spans="3:11" x14ac:dyDescent="0.35">
      <c r="C20" t="s">
        <v>40</v>
      </c>
      <c r="D20">
        <v>4.07</v>
      </c>
      <c r="E20" t="s">
        <v>50</v>
      </c>
      <c r="F20" t="s">
        <v>40</v>
      </c>
      <c r="G20">
        <v>4.72</v>
      </c>
      <c r="H20" t="s">
        <v>50</v>
      </c>
      <c r="I20" t="s">
        <v>40</v>
      </c>
      <c r="J20">
        <v>3.12</v>
      </c>
      <c r="K20" t="s">
        <v>50</v>
      </c>
    </row>
    <row r="21" spans="3:11" x14ac:dyDescent="0.35">
      <c r="C21" t="s">
        <v>41</v>
      </c>
      <c r="D21">
        <v>45.68</v>
      </c>
      <c r="F21" t="s">
        <v>41</v>
      </c>
      <c r="G21">
        <v>42.79</v>
      </c>
      <c r="I21" t="s">
        <v>41</v>
      </c>
      <c r="J21">
        <v>40.82</v>
      </c>
    </row>
    <row r="22" spans="3:11" x14ac:dyDescent="0.35">
      <c r="C22" t="s">
        <v>48</v>
      </c>
      <c r="D22">
        <v>4.57</v>
      </c>
      <c r="F22" t="s">
        <v>48</v>
      </c>
      <c r="G22">
        <v>4.28</v>
      </c>
      <c r="I22" t="s">
        <v>48</v>
      </c>
      <c r="J22">
        <v>4.08</v>
      </c>
    </row>
    <row r="23" spans="3:11" x14ac:dyDescent="0.35">
      <c r="C23" t="s">
        <v>49</v>
      </c>
      <c r="D23">
        <v>9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9E50-5562-46CB-A04C-EEDBCCF1DCE5}">
  <dimension ref="A1:K23"/>
  <sheetViews>
    <sheetView workbookViewId="0">
      <selection activeCell="B21" sqref="B21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68</v>
      </c>
    </row>
    <row r="4" spans="1:11" x14ac:dyDescent="0.35">
      <c r="A4" t="s">
        <v>9</v>
      </c>
      <c r="B4" t="s">
        <v>106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107</v>
      </c>
    </row>
    <row r="10" spans="1:11" x14ac:dyDescent="0.35">
      <c r="A10" t="s">
        <v>23</v>
      </c>
      <c r="C10" t="s">
        <v>28</v>
      </c>
      <c r="D10" t="s">
        <v>30</v>
      </c>
      <c r="E10" t="s">
        <v>42</v>
      </c>
      <c r="F10" t="s">
        <v>29</v>
      </c>
      <c r="G10" t="s">
        <v>30</v>
      </c>
      <c r="H10" t="s">
        <v>42</v>
      </c>
      <c r="I10" t="s">
        <v>27</v>
      </c>
      <c r="J10" t="s">
        <v>30</v>
      </c>
      <c r="K10" t="s">
        <v>42</v>
      </c>
    </row>
    <row r="11" spans="1:11" x14ac:dyDescent="0.35">
      <c r="A11" t="s">
        <v>24</v>
      </c>
      <c r="B11">
        <v>2</v>
      </c>
      <c r="C11" t="s">
        <v>31</v>
      </c>
      <c r="D11">
        <v>2.13</v>
      </c>
      <c r="E11" t="s">
        <v>50</v>
      </c>
      <c r="F11" t="s">
        <v>31</v>
      </c>
      <c r="G11">
        <v>2.0099999999999998</v>
      </c>
      <c r="H11" t="s">
        <v>50</v>
      </c>
      <c r="I11" t="s">
        <v>31</v>
      </c>
      <c r="J11">
        <v>1.92</v>
      </c>
      <c r="K11" t="s">
        <v>50</v>
      </c>
    </row>
    <row r="12" spans="1:11" x14ac:dyDescent="0.35">
      <c r="A12" t="s">
        <v>6</v>
      </c>
      <c r="B12">
        <v>2</v>
      </c>
      <c r="C12" t="s">
        <v>32</v>
      </c>
      <c r="D12">
        <v>3.08</v>
      </c>
      <c r="E12" t="s">
        <v>50</v>
      </c>
      <c r="F12" t="s">
        <v>32</v>
      </c>
      <c r="G12">
        <v>1.81</v>
      </c>
      <c r="H12" t="s">
        <v>50</v>
      </c>
      <c r="I12" t="s">
        <v>32</v>
      </c>
      <c r="J12">
        <v>2.38</v>
      </c>
      <c r="K12" t="s">
        <v>50</v>
      </c>
    </row>
    <row r="13" spans="1:11" x14ac:dyDescent="0.35">
      <c r="A13" t="s">
        <v>4</v>
      </c>
      <c r="B13">
        <v>2</v>
      </c>
      <c r="C13" t="s">
        <v>33</v>
      </c>
      <c r="D13">
        <v>2.42</v>
      </c>
      <c r="E13" t="s">
        <v>50</v>
      </c>
      <c r="F13" t="s">
        <v>33</v>
      </c>
      <c r="G13">
        <v>1.87</v>
      </c>
      <c r="H13" t="s">
        <v>50</v>
      </c>
      <c r="I13" t="s">
        <v>33</v>
      </c>
      <c r="J13">
        <v>2.74</v>
      </c>
      <c r="K13" t="s">
        <v>50</v>
      </c>
    </row>
    <row r="14" spans="1:11" x14ac:dyDescent="0.35">
      <c r="A14" t="s">
        <v>5</v>
      </c>
      <c r="B14">
        <v>2</v>
      </c>
      <c r="C14" t="s">
        <v>34</v>
      </c>
      <c r="D14">
        <v>2.41</v>
      </c>
      <c r="E14" t="s">
        <v>50</v>
      </c>
      <c r="F14" t="s">
        <v>34</v>
      </c>
      <c r="G14">
        <v>2.0299999999999998</v>
      </c>
      <c r="H14" t="s">
        <v>50</v>
      </c>
      <c r="I14" t="s">
        <v>34</v>
      </c>
      <c r="J14">
        <v>2.2999999999999998</v>
      </c>
      <c r="K14" t="s">
        <v>50</v>
      </c>
    </row>
    <row r="15" spans="1:11" x14ac:dyDescent="0.35">
      <c r="C15" t="s">
        <v>35</v>
      </c>
      <c r="D15">
        <v>2.76</v>
      </c>
      <c r="E15" t="s">
        <v>50</v>
      </c>
      <c r="F15" t="s">
        <v>35</v>
      </c>
      <c r="G15">
        <v>3.63</v>
      </c>
      <c r="H15" t="s">
        <v>50</v>
      </c>
      <c r="I15" t="s">
        <v>35</v>
      </c>
      <c r="J15">
        <v>2.2000000000000002</v>
      </c>
      <c r="K15" t="s">
        <v>50</v>
      </c>
    </row>
    <row r="16" spans="1:11" x14ac:dyDescent="0.35">
      <c r="C16" t="s">
        <v>36</v>
      </c>
      <c r="D16">
        <v>2.62</v>
      </c>
      <c r="E16" t="s">
        <v>50</v>
      </c>
      <c r="F16" t="s">
        <v>36</v>
      </c>
      <c r="G16">
        <v>1.84</v>
      </c>
      <c r="H16" t="s">
        <v>50</v>
      </c>
      <c r="I16" t="s">
        <v>36</v>
      </c>
      <c r="J16">
        <v>2.1</v>
      </c>
      <c r="K16" t="s">
        <v>50</v>
      </c>
    </row>
    <row r="17" spans="3:11" x14ac:dyDescent="0.35">
      <c r="C17" t="s">
        <v>37</v>
      </c>
      <c r="D17">
        <v>3.93</v>
      </c>
      <c r="E17" t="s">
        <v>50</v>
      </c>
      <c r="F17" t="s">
        <v>37</v>
      </c>
      <c r="G17">
        <v>2.06</v>
      </c>
      <c r="H17" t="s">
        <v>50</v>
      </c>
      <c r="I17" t="s">
        <v>37</v>
      </c>
      <c r="J17">
        <v>4.58</v>
      </c>
      <c r="K17" t="s">
        <v>50</v>
      </c>
    </row>
    <row r="18" spans="3:11" x14ac:dyDescent="0.35">
      <c r="C18" t="s">
        <v>38</v>
      </c>
      <c r="D18">
        <v>2.44</v>
      </c>
      <c r="E18" t="s">
        <v>50</v>
      </c>
      <c r="F18" t="s">
        <v>38</v>
      </c>
      <c r="G18">
        <v>2.37</v>
      </c>
      <c r="H18" t="s">
        <v>50</v>
      </c>
      <c r="I18" t="s">
        <v>38</v>
      </c>
      <c r="J18">
        <v>1.96</v>
      </c>
      <c r="K18" t="s">
        <v>50</v>
      </c>
    </row>
    <row r="19" spans="3:11" x14ac:dyDescent="0.35">
      <c r="C19" t="s">
        <v>39</v>
      </c>
      <c r="D19">
        <v>2.65</v>
      </c>
      <c r="E19" t="s">
        <v>50</v>
      </c>
      <c r="F19" t="s">
        <v>39</v>
      </c>
      <c r="G19">
        <v>2.84</v>
      </c>
      <c r="H19" t="s">
        <v>50</v>
      </c>
      <c r="I19" t="s">
        <v>39</v>
      </c>
      <c r="J19">
        <v>1.91</v>
      </c>
      <c r="K19" t="s">
        <v>50</v>
      </c>
    </row>
    <row r="20" spans="3:11" x14ac:dyDescent="0.35">
      <c r="C20" t="s">
        <v>40</v>
      </c>
      <c r="D20">
        <v>2.88</v>
      </c>
      <c r="E20" t="s">
        <v>50</v>
      </c>
      <c r="F20" t="s">
        <v>40</v>
      </c>
      <c r="G20">
        <v>2.58</v>
      </c>
      <c r="H20" t="s">
        <v>50</v>
      </c>
      <c r="I20" t="s">
        <v>40</v>
      </c>
      <c r="J20">
        <v>2.92</v>
      </c>
      <c r="K20" t="s">
        <v>50</v>
      </c>
    </row>
    <row r="21" spans="3:11" x14ac:dyDescent="0.35">
      <c r="C21" t="s">
        <v>41</v>
      </c>
      <c r="D21">
        <v>27.33</v>
      </c>
      <c r="F21" t="s">
        <v>41</v>
      </c>
      <c r="G21">
        <v>23.04</v>
      </c>
      <c r="I21" t="s">
        <v>41</v>
      </c>
      <c r="J21">
        <v>25.04</v>
      </c>
    </row>
    <row r="22" spans="3:11" x14ac:dyDescent="0.35">
      <c r="C22" t="s">
        <v>48</v>
      </c>
      <c r="D22">
        <v>2.73</v>
      </c>
      <c r="F22" t="s">
        <v>48</v>
      </c>
      <c r="G22">
        <v>2.2999999999999998</v>
      </c>
      <c r="I22" t="s">
        <v>48</v>
      </c>
      <c r="J22">
        <v>2.5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16D8-81F3-4ADB-8287-7DB40B4D051D}">
  <dimension ref="A1:AQ24"/>
  <sheetViews>
    <sheetView topLeftCell="A23" workbookViewId="0">
      <selection activeCell="C4" sqref="C4"/>
    </sheetView>
  </sheetViews>
  <sheetFormatPr defaultRowHeight="14.5" x14ac:dyDescent="0.35"/>
  <cols>
    <col min="1" max="1" width="10.81640625" customWidth="1"/>
  </cols>
  <sheetData>
    <row r="1" spans="1:43" x14ac:dyDescent="0.35">
      <c r="A1" s="10"/>
      <c r="B1" s="11"/>
      <c r="C1" s="11"/>
      <c r="D1" s="11" t="s">
        <v>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</row>
    <row r="2" spans="1:43" x14ac:dyDescent="0.35">
      <c r="A2" s="2" t="s">
        <v>53</v>
      </c>
      <c r="B2" s="2" t="s">
        <v>54</v>
      </c>
      <c r="C2" s="2" t="s">
        <v>55</v>
      </c>
      <c r="D2" s="7"/>
      <c r="E2" s="8"/>
      <c r="F2" s="8"/>
      <c r="G2" s="8"/>
      <c r="H2" s="8" t="s">
        <v>73</v>
      </c>
      <c r="I2" s="8"/>
      <c r="J2" s="8"/>
      <c r="K2" s="8"/>
      <c r="L2" s="8"/>
      <c r="M2" s="9"/>
      <c r="N2" s="7"/>
      <c r="O2" s="8"/>
      <c r="P2" s="8"/>
      <c r="Q2" s="8"/>
      <c r="R2" s="8" t="s">
        <v>74</v>
      </c>
      <c r="S2" s="8"/>
      <c r="T2" s="8"/>
      <c r="U2" s="8"/>
      <c r="V2" s="8"/>
      <c r="W2" s="9"/>
      <c r="X2" s="7"/>
      <c r="Y2" s="8"/>
      <c r="Z2" s="8"/>
      <c r="AA2" s="8"/>
      <c r="AB2" s="8" t="s">
        <v>75</v>
      </c>
      <c r="AC2" s="8"/>
      <c r="AD2" s="8"/>
      <c r="AE2" s="8"/>
      <c r="AF2" s="8"/>
      <c r="AG2" s="9"/>
      <c r="AH2" s="17" t="s">
        <v>88</v>
      </c>
      <c r="AI2" s="15"/>
      <c r="AJ2" s="31" t="s">
        <v>73</v>
      </c>
      <c r="AK2" s="16"/>
      <c r="AL2" s="15"/>
      <c r="AM2" s="31" t="s">
        <v>74</v>
      </c>
      <c r="AN2" s="16"/>
      <c r="AO2" s="15"/>
      <c r="AP2" s="31" t="s">
        <v>75</v>
      </c>
      <c r="AQ2" s="16"/>
    </row>
    <row r="3" spans="1:43" x14ac:dyDescent="0.35">
      <c r="A3" s="3"/>
      <c r="B3" s="3"/>
      <c r="C3" s="3"/>
      <c r="D3" s="5" t="s">
        <v>76</v>
      </c>
      <c r="E3" s="5" t="s">
        <v>77</v>
      </c>
      <c r="F3" s="5" t="s">
        <v>78</v>
      </c>
      <c r="G3" s="5" t="s">
        <v>79</v>
      </c>
      <c r="H3" s="5" t="s">
        <v>80</v>
      </c>
      <c r="I3" s="5" t="s">
        <v>81</v>
      </c>
      <c r="J3" s="5" t="s">
        <v>82</v>
      </c>
      <c r="K3" s="5" t="s">
        <v>83</v>
      </c>
      <c r="L3" s="5" t="s">
        <v>84</v>
      </c>
      <c r="M3" s="5" t="s">
        <v>85</v>
      </c>
      <c r="N3" s="5" t="s">
        <v>76</v>
      </c>
      <c r="O3" s="5" t="s">
        <v>77</v>
      </c>
      <c r="P3" s="5" t="s">
        <v>78</v>
      </c>
      <c r="Q3" s="5" t="s">
        <v>79</v>
      </c>
      <c r="R3" s="5" t="s">
        <v>80</v>
      </c>
      <c r="S3" s="5" t="s">
        <v>81</v>
      </c>
      <c r="T3" s="5" t="s">
        <v>82</v>
      </c>
      <c r="U3" s="5" t="s">
        <v>83</v>
      </c>
      <c r="V3" s="5" t="s">
        <v>84</v>
      </c>
      <c r="W3" s="5" t="s">
        <v>85</v>
      </c>
      <c r="X3" s="5" t="s">
        <v>76</v>
      </c>
      <c r="Y3" s="5" t="s">
        <v>77</v>
      </c>
      <c r="Z3" s="5" t="s">
        <v>78</v>
      </c>
      <c r="AA3" s="5" t="s">
        <v>79</v>
      </c>
      <c r="AB3" s="5" t="s">
        <v>80</v>
      </c>
      <c r="AC3" s="5" t="s">
        <v>81</v>
      </c>
      <c r="AD3" s="5" t="s">
        <v>82</v>
      </c>
      <c r="AE3" s="5" t="s">
        <v>83</v>
      </c>
      <c r="AF3" s="5" t="s">
        <v>84</v>
      </c>
      <c r="AG3" s="5" t="s">
        <v>85</v>
      </c>
      <c r="AH3" s="3"/>
      <c r="AI3" s="14" t="s">
        <v>86</v>
      </c>
      <c r="AJ3" s="14" t="s">
        <v>87</v>
      </c>
      <c r="AK3" s="14" t="s">
        <v>101</v>
      </c>
      <c r="AL3" s="14" t="s">
        <v>86</v>
      </c>
      <c r="AM3" s="14" t="s">
        <v>87</v>
      </c>
      <c r="AN3" s="14" t="s">
        <v>101</v>
      </c>
      <c r="AO3" s="14" t="s">
        <v>86</v>
      </c>
      <c r="AP3" s="14" t="s">
        <v>87</v>
      </c>
      <c r="AQ3" s="14" t="s">
        <v>101</v>
      </c>
    </row>
    <row r="4" spans="1:43" x14ac:dyDescent="0.35">
      <c r="A4" s="5" t="s">
        <v>56</v>
      </c>
      <c r="B4" s="5"/>
      <c r="C4" s="5" t="s">
        <v>112</v>
      </c>
      <c r="D4" s="4">
        <v>4.82</v>
      </c>
      <c r="E4" s="4">
        <v>4.6399999999999997</v>
      </c>
      <c r="F4" s="4">
        <v>4.68</v>
      </c>
      <c r="G4" s="4">
        <v>4.22</v>
      </c>
      <c r="H4" s="4">
        <v>5.57</v>
      </c>
      <c r="I4" s="4">
        <v>3.69</v>
      </c>
      <c r="J4" s="4">
        <v>7.62</v>
      </c>
      <c r="K4" s="4">
        <v>3.42</v>
      </c>
      <c r="L4" s="4">
        <v>3.98</v>
      </c>
      <c r="M4" s="4">
        <v>5.63</v>
      </c>
      <c r="N4" s="4">
        <v>3.63</v>
      </c>
      <c r="O4" s="4">
        <v>2.39</v>
      </c>
      <c r="P4" s="4">
        <v>4.13</v>
      </c>
      <c r="Q4" s="4">
        <v>4.34</v>
      </c>
      <c r="R4" s="4">
        <v>2.98</v>
      </c>
      <c r="S4" s="4">
        <v>3.26</v>
      </c>
      <c r="T4" s="4">
        <v>3.23</v>
      </c>
      <c r="U4" s="4">
        <v>2.97</v>
      </c>
      <c r="V4" s="4">
        <v>2.99</v>
      </c>
      <c r="W4" s="4">
        <v>3.27</v>
      </c>
      <c r="X4" s="4">
        <v>3.38</v>
      </c>
      <c r="Y4" s="4">
        <v>6.11</v>
      </c>
      <c r="Z4" s="4">
        <v>3.81</v>
      </c>
      <c r="AA4" s="4">
        <v>2.35</v>
      </c>
      <c r="AB4" s="4">
        <v>2.8</v>
      </c>
      <c r="AC4" s="4">
        <v>3.23</v>
      </c>
      <c r="AD4" s="4">
        <v>2.62</v>
      </c>
      <c r="AE4" s="4">
        <v>4.47</v>
      </c>
      <c r="AF4" s="4">
        <v>2.74</v>
      </c>
      <c r="AG4" s="4">
        <v>2.79</v>
      </c>
      <c r="AH4" s="4" t="s">
        <v>89</v>
      </c>
      <c r="AI4" s="4">
        <f t="shared" ref="AI4:AI12" si="0">AVERAGE(D4:M4)</f>
        <v>4.827</v>
      </c>
      <c r="AJ4" s="4">
        <f>_xlfn.STDEV.P(D4:M4)</f>
        <v>1.1581282312421193</v>
      </c>
      <c r="AK4" s="4">
        <f t="shared" ref="AK4:AK12" si="1">SUM(D4:M4)</f>
        <v>48.27</v>
      </c>
      <c r="AL4" s="4">
        <f t="shared" ref="AL4:AL12" si="2">AVERAGE(N4:W4)</f>
        <v>3.319</v>
      </c>
      <c r="AM4" s="4">
        <f t="shared" ref="AM4:AM12" si="3">_xlfn.STDEV.P(N4:W4)</f>
        <v>0.54942606417970519</v>
      </c>
      <c r="AN4" s="4">
        <f t="shared" ref="AN4:AN12" si="4">SUM(N4:W4)</f>
        <v>33.19</v>
      </c>
      <c r="AO4" s="4">
        <f t="shared" ref="AO4:AO12" si="5">AVERAGE(X4:AG4)</f>
        <v>3.4299999999999997</v>
      </c>
      <c r="AP4" s="4">
        <f t="shared" ref="AP4:AP12" si="6">_xlfn.STDEV.P(X4:AG4)</f>
        <v>1.074988372030137</v>
      </c>
      <c r="AQ4" s="4">
        <f t="shared" ref="AQ4:AQ12" si="7">SUM(X4:AG4)</f>
        <v>34.299999999999997</v>
      </c>
    </row>
    <row r="5" spans="1:43" x14ac:dyDescent="0.35">
      <c r="A5" s="5" t="s">
        <v>57</v>
      </c>
      <c r="B5" s="5"/>
      <c r="C5" s="5" t="s">
        <v>65</v>
      </c>
      <c r="D5" s="4">
        <v>5.22</v>
      </c>
      <c r="E5" s="4">
        <v>3.73</v>
      </c>
      <c r="F5" s="4">
        <v>3.3</v>
      </c>
      <c r="G5" s="4">
        <v>3.45</v>
      </c>
      <c r="H5" s="4">
        <v>2.48</v>
      </c>
      <c r="I5" s="4">
        <v>2.4900000000000002</v>
      </c>
      <c r="J5" s="4">
        <v>5.56</v>
      </c>
      <c r="K5" s="4">
        <v>3.49</v>
      </c>
      <c r="L5" s="4">
        <v>4.43</v>
      </c>
      <c r="M5" s="4">
        <v>4.2300000000000004</v>
      </c>
      <c r="N5" s="4">
        <v>8.6199999999999992</v>
      </c>
      <c r="O5" s="4">
        <v>2.34</v>
      </c>
      <c r="P5" s="4">
        <v>2.58</v>
      </c>
      <c r="Q5" s="4">
        <v>2.19</v>
      </c>
      <c r="R5" s="4">
        <v>1.91</v>
      </c>
      <c r="S5" s="4">
        <v>2.1</v>
      </c>
      <c r="T5" s="4">
        <v>4.1900000000000004</v>
      </c>
      <c r="U5" s="4">
        <v>2.98</v>
      </c>
      <c r="V5" s="4">
        <v>3.51</v>
      </c>
      <c r="W5" s="4">
        <v>5.89</v>
      </c>
      <c r="X5" s="4">
        <v>3.94</v>
      </c>
      <c r="Y5" s="4">
        <v>6</v>
      </c>
      <c r="Z5" s="4">
        <v>2.7</v>
      </c>
      <c r="AA5" s="4">
        <v>2.04</v>
      </c>
      <c r="AB5" s="4">
        <v>2.0499999999999998</v>
      </c>
      <c r="AC5" s="4">
        <v>2.02</v>
      </c>
      <c r="AD5" s="4">
        <v>3.59</v>
      </c>
      <c r="AE5" s="4">
        <v>3.15</v>
      </c>
      <c r="AF5" s="4">
        <v>5.65</v>
      </c>
      <c r="AG5" s="4">
        <v>5.25</v>
      </c>
      <c r="AH5" s="4" t="s">
        <v>89</v>
      </c>
      <c r="AI5" s="4">
        <f t="shared" si="0"/>
        <v>3.8379999999999996</v>
      </c>
      <c r="AJ5" s="4">
        <f t="shared" ref="AJ5:AJ12" si="8">_xlfn.STDEV.P(D5:M5)</f>
        <v>0.98047743472249449</v>
      </c>
      <c r="AK5" s="4">
        <f t="shared" si="1"/>
        <v>38.379999999999995</v>
      </c>
      <c r="AL5" s="4">
        <f t="shared" si="2"/>
        <v>3.6310000000000002</v>
      </c>
      <c r="AM5" s="4">
        <f t="shared" si="3"/>
        <v>2.0223177297348687</v>
      </c>
      <c r="AN5" s="4">
        <f t="shared" si="4"/>
        <v>36.31</v>
      </c>
      <c r="AO5" s="4">
        <f t="shared" si="5"/>
        <v>3.6390000000000002</v>
      </c>
      <c r="AP5" s="4">
        <f t="shared" si="6"/>
        <v>1.4536330348475155</v>
      </c>
      <c r="AQ5" s="4">
        <f t="shared" si="7"/>
        <v>36.39</v>
      </c>
    </row>
    <row r="6" spans="1:43" x14ac:dyDescent="0.35">
      <c r="A6" s="5" t="s">
        <v>58</v>
      </c>
      <c r="B6" s="5"/>
      <c r="C6" s="5" t="s">
        <v>66</v>
      </c>
      <c r="D6" s="4">
        <v>6.33</v>
      </c>
      <c r="E6" s="4">
        <v>5.14</v>
      </c>
      <c r="F6" s="4">
        <v>4.66</v>
      </c>
      <c r="G6" s="4">
        <v>2.52</v>
      </c>
      <c r="H6" s="4">
        <v>3.58</v>
      </c>
      <c r="I6" s="4">
        <v>4.96</v>
      </c>
      <c r="J6" s="4">
        <v>3.73</v>
      </c>
      <c r="K6" s="4">
        <v>5.73</v>
      </c>
      <c r="L6" s="4">
        <v>6.52</v>
      </c>
      <c r="M6" s="4">
        <v>2.63</v>
      </c>
      <c r="N6" s="4">
        <v>3.17</v>
      </c>
      <c r="O6" s="4">
        <v>2.94</v>
      </c>
      <c r="P6" s="4">
        <v>2.2799999999999998</v>
      </c>
      <c r="Q6" s="4">
        <v>3.23</v>
      </c>
      <c r="R6" s="4">
        <v>2.48</v>
      </c>
      <c r="S6" s="4">
        <v>2.8</v>
      </c>
      <c r="T6" s="4">
        <v>6.57</v>
      </c>
      <c r="U6" s="4">
        <v>2.2000000000000002</v>
      </c>
      <c r="V6" s="4">
        <v>2.95</v>
      </c>
      <c r="W6" s="4">
        <v>3.62</v>
      </c>
      <c r="X6" s="4">
        <v>4.09</v>
      </c>
      <c r="Y6" s="4">
        <v>3.48</v>
      </c>
      <c r="Z6" s="4">
        <v>2.36</v>
      </c>
      <c r="AA6" s="4">
        <v>2.2999999999999998</v>
      </c>
      <c r="AB6" s="4">
        <v>2.36</v>
      </c>
      <c r="AC6" s="4">
        <v>3.01</v>
      </c>
      <c r="AD6" s="4">
        <v>4.26</v>
      </c>
      <c r="AE6" s="4">
        <v>3.5</v>
      </c>
      <c r="AF6" s="4">
        <v>2.92</v>
      </c>
      <c r="AG6" s="4">
        <v>5.79</v>
      </c>
      <c r="AH6" s="4" t="s">
        <v>89</v>
      </c>
      <c r="AI6" s="4">
        <f t="shared" si="0"/>
        <v>4.58</v>
      </c>
      <c r="AJ6" s="4">
        <f t="shared" si="8"/>
        <v>1.3557875939836586</v>
      </c>
      <c r="AK6" s="4">
        <f t="shared" si="1"/>
        <v>45.800000000000004</v>
      </c>
      <c r="AL6" s="4">
        <f t="shared" si="2"/>
        <v>3.2239999999999993</v>
      </c>
      <c r="AM6" s="4">
        <f t="shared" si="3"/>
        <v>1.190976070288569</v>
      </c>
      <c r="AN6" s="4">
        <f t="shared" si="4"/>
        <v>32.239999999999995</v>
      </c>
      <c r="AO6" s="4">
        <f t="shared" si="5"/>
        <v>3.407</v>
      </c>
      <c r="AP6" s="4">
        <f t="shared" si="6"/>
        <v>1.0343795241592888</v>
      </c>
      <c r="AQ6" s="4">
        <f t="shared" si="7"/>
        <v>34.07</v>
      </c>
    </row>
    <row r="7" spans="1:43" x14ac:dyDescent="0.35">
      <c r="A7" s="5" t="s">
        <v>59</v>
      </c>
      <c r="B7" s="5"/>
      <c r="C7" s="5" t="s">
        <v>67</v>
      </c>
      <c r="D7" s="4">
        <v>4.57</v>
      </c>
      <c r="E7" s="4">
        <v>2.48</v>
      </c>
      <c r="F7" s="4">
        <v>2.37</v>
      </c>
      <c r="G7" s="4">
        <v>2.71</v>
      </c>
      <c r="H7" s="4">
        <v>2.48</v>
      </c>
      <c r="I7" s="4">
        <v>2.34</v>
      </c>
      <c r="J7" s="4">
        <v>2.17</v>
      </c>
      <c r="K7" s="4">
        <v>3.05</v>
      </c>
      <c r="L7" s="4">
        <v>2.19</v>
      </c>
      <c r="M7" s="4">
        <v>3.79</v>
      </c>
      <c r="N7" s="4">
        <v>3.01</v>
      </c>
      <c r="O7" s="4">
        <v>2.81</v>
      </c>
      <c r="P7" s="4">
        <v>2.94</v>
      </c>
      <c r="Q7" s="4">
        <v>4.01</v>
      </c>
      <c r="R7" s="4">
        <v>3.37</v>
      </c>
      <c r="S7" s="4">
        <v>3.89</v>
      </c>
      <c r="T7" s="4">
        <v>1.92</v>
      </c>
      <c r="U7" s="4">
        <v>3.06</v>
      </c>
      <c r="V7" s="4">
        <v>4.9000000000000004</v>
      </c>
      <c r="W7" s="4">
        <v>3.91</v>
      </c>
      <c r="X7" s="4">
        <v>3.58</v>
      </c>
      <c r="Y7" s="4">
        <v>3.84</v>
      </c>
      <c r="Z7" s="4">
        <v>2.2400000000000002</v>
      </c>
      <c r="AA7" s="4">
        <v>1.95</v>
      </c>
      <c r="AB7" s="4">
        <v>5.45</v>
      </c>
      <c r="AC7" s="4">
        <v>2.17</v>
      </c>
      <c r="AD7" s="4">
        <v>2.2400000000000002</v>
      </c>
      <c r="AE7" s="4">
        <v>2.16</v>
      </c>
      <c r="AF7" s="4">
        <v>3.62</v>
      </c>
      <c r="AG7" s="4">
        <v>3.05</v>
      </c>
      <c r="AH7" s="4" t="s">
        <v>90</v>
      </c>
      <c r="AI7" s="4">
        <f t="shared" si="0"/>
        <v>2.8150000000000004</v>
      </c>
      <c r="AJ7" s="4">
        <f t="shared" si="8"/>
        <v>0.74509395380716581</v>
      </c>
      <c r="AK7" s="4">
        <f t="shared" si="1"/>
        <v>28.150000000000006</v>
      </c>
      <c r="AL7" s="4">
        <f t="shared" si="2"/>
        <v>3.3820000000000006</v>
      </c>
      <c r="AM7" s="4">
        <f t="shared" si="3"/>
        <v>0.78343857449068588</v>
      </c>
      <c r="AN7" s="4">
        <f t="shared" si="4"/>
        <v>33.820000000000007</v>
      </c>
      <c r="AO7" s="4">
        <f t="shared" si="5"/>
        <v>3.0300000000000002</v>
      </c>
      <c r="AP7" s="4">
        <f t="shared" si="6"/>
        <v>1.0523592542473303</v>
      </c>
      <c r="AQ7" s="4">
        <f t="shared" si="7"/>
        <v>30.3</v>
      </c>
    </row>
    <row r="8" spans="1:43" x14ac:dyDescent="0.35">
      <c r="A8" s="5" t="s">
        <v>60</v>
      </c>
      <c r="B8" s="5"/>
      <c r="C8" s="5" t="s">
        <v>70</v>
      </c>
      <c r="D8" s="4">
        <v>6.63</v>
      </c>
      <c r="E8" s="4">
        <v>5.17</v>
      </c>
      <c r="F8" s="4">
        <v>14.51</v>
      </c>
      <c r="G8" s="4">
        <v>3.34</v>
      </c>
      <c r="H8" s="4">
        <v>8.49</v>
      </c>
      <c r="I8" s="4">
        <v>2.2999999999999998</v>
      </c>
      <c r="J8" s="4">
        <v>3.45</v>
      </c>
      <c r="K8" s="4">
        <v>2.98</v>
      </c>
      <c r="L8" s="4">
        <v>2.17</v>
      </c>
      <c r="M8" s="4">
        <v>3.62</v>
      </c>
      <c r="N8" s="4">
        <v>6.14</v>
      </c>
      <c r="O8" s="4">
        <v>5.08</v>
      </c>
      <c r="P8" s="4">
        <v>3.98</v>
      </c>
      <c r="Q8" s="4">
        <v>3.33</v>
      </c>
      <c r="R8" s="4">
        <v>5.25</v>
      </c>
      <c r="S8" s="4">
        <v>3.24</v>
      </c>
      <c r="T8" s="4">
        <v>4</v>
      </c>
      <c r="U8" s="4">
        <v>3.52</v>
      </c>
      <c r="V8" s="4">
        <v>2.42</v>
      </c>
      <c r="W8" s="4">
        <v>2.85</v>
      </c>
      <c r="X8" s="4">
        <v>4.2300000000000004</v>
      </c>
      <c r="Y8" s="4">
        <v>4.82</v>
      </c>
      <c r="Z8" s="4">
        <v>5.75</v>
      </c>
      <c r="AA8" s="4">
        <v>7</v>
      </c>
      <c r="AB8" s="4">
        <v>4.8899999999999997</v>
      </c>
      <c r="AC8" s="4">
        <v>3.69</v>
      </c>
      <c r="AD8" s="4">
        <v>5.12</v>
      </c>
      <c r="AE8" s="4">
        <v>4.71</v>
      </c>
      <c r="AF8" s="4">
        <v>2.89</v>
      </c>
      <c r="AG8" s="4">
        <v>3.44</v>
      </c>
      <c r="AH8" s="4" t="s">
        <v>90</v>
      </c>
      <c r="AI8" s="4">
        <f t="shared" si="0"/>
        <v>5.266</v>
      </c>
      <c r="AJ8" s="4">
        <f t="shared" si="8"/>
        <v>3.6199480659258092</v>
      </c>
      <c r="AK8" s="4">
        <f t="shared" si="1"/>
        <v>52.66</v>
      </c>
      <c r="AL8" s="4">
        <f t="shared" si="2"/>
        <v>3.9810000000000008</v>
      </c>
      <c r="AM8" s="4">
        <f t="shared" si="3"/>
        <v>1.1127034645403027</v>
      </c>
      <c r="AN8" s="4">
        <f t="shared" si="4"/>
        <v>39.810000000000009</v>
      </c>
      <c r="AO8" s="4">
        <f t="shared" si="5"/>
        <v>4.6539999999999999</v>
      </c>
      <c r="AP8" s="4">
        <f t="shared" si="6"/>
        <v>1.1270776370774114</v>
      </c>
      <c r="AQ8" s="4">
        <f t="shared" si="7"/>
        <v>46.54</v>
      </c>
    </row>
    <row r="9" spans="1:43" x14ac:dyDescent="0.35">
      <c r="A9" s="5" t="s">
        <v>61</v>
      </c>
      <c r="B9" s="5"/>
      <c r="C9" s="5" t="s">
        <v>72</v>
      </c>
      <c r="D9" s="4">
        <v>3.36</v>
      </c>
      <c r="E9" s="4">
        <v>3.21</v>
      </c>
      <c r="F9" s="4">
        <v>3.66</v>
      </c>
      <c r="G9" s="4">
        <v>4.2699999999999996</v>
      </c>
      <c r="H9" s="4">
        <v>3.34</v>
      </c>
      <c r="I9" s="4">
        <v>2.37</v>
      </c>
      <c r="J9" s="4">
        <v>2.62</v>
      </c>
      <c r="K9" s="4">
        <v>2.42</v>
      </c>
      <c r="L9" s="4">
        <v>3.82</v>
      </c>
      <c r="M9" s="4">
        <v>3.54</v>
      </c>
      <c r="N9" s="4">
        <v>6.39</v>
      </c>
      <c r="O9" s="4">
        <v>3.8</v>
      </c>
      <c r="P9" s="4">
        <v>4.6900000000000004</v>
      </c>
      <c r="Q9" s="4">
        <v>7.71</v>
      </c>
      <c r="R9" s="4">
        <v>4.54</v>
      </c>
      <c r="S9" s="4">
        <v>3.81</v>
      </c>
      <c r="T9" s="4">
        <v>2.63</v>
      </c>
      <c r="U9" s="4">
        <v>3.3</v>
      </c>
      <c r="V9" s="4">
        <v>3.87</v>
      </c>
      <c r="W9" s="4">
        <v>3.37</v>
      </c>
      <c r="X9" s="4">
        <v>3.79</v>
      </c>
      <c r="Y9" s="4">
        <v>3.06</v>
      </c>
      <c r="Z9" s="4">
        <v>2.64</v>
      </c>
      <c r="AA9" s="4">
        <v>5.85</v>
      </c>
      <c r="AB9" s="4">
        <v>3.26</v>
      </c>
      <c r="AC9" s="4">
        <v>3.39</v>
      </c>
      <c r="AD9" s="4">
        <v>4.05</v>
      </c>
      <c r="AE9" s="4">
        <v>2.92</v>
      </c>
      <c r="AF9" s="4">
        <v>3.13</v>
      </c>
      <c r="AG9" s="4">
        <v>4.04</v>
      </c>
      <c r="AH9" s="4" t="s">
        <v>90</v>
      </c>
      <c r="AI9" s="4">
        <f t="shared" si="0"/>
        <v>3.2610000000000001</v>
      </c>
      <c r="AJ9" s="4">
        <f t="shared" si="8"/>
        <v>0.59146343927583533</v>
      </c>
      <c r="AK9" s="4">
        <f t="shared" si="1"/>
        <v>32.61</v>
      </c>
      <c r="AL9" s="4">
        <f t="shared" si="2"/>
        <v>4.4109999999999996</v>
      </c>
      <c r="AM9" s="4">
        <f t="shared" si="3"/>
        <v>1.4632665512475862</v>
      </c>
      <c r="AN9" s="4">
        <f t="shared" si="4"/>
        <v>44.109999999999992</v>
      </c>
      <c r="AO9" s="4">
        <f t="shared" si="5"/>
        <v>3.6130000000000004</v>
      </c>
      <c r="AP9" s="4">
        <f t="shared" si="6"/>
        <v>0.86886189926823065</v>
      </c>
      <c r="AQ9" s="4">
        <f t="shared" si="7"/>
        <v>36.130000000000003</v>
      </c>
    </row>
    <row r="10" spans="1:43" x14ac:dyDescent="0.35">
      <c r="A10" s="5" t="s">
        <v>62</v>
      </c>
      <c r="B10" s="5"/>
      <c r="C10" s="5" t="s">
        <v>71</v>
      </c>
      <c r="D10" s="4">
        <v>6.77</v>
      </c>
      <c r="E10" s="4">
        <v>4.0599999999999996</v>
      </c>
      <c r="F10" s="4">
        <v>5.23</v>
      </c>
      <c r="G10" s="4">
        <v>4.37</v>
      </c>
      <c r="H10" s="4">
        <v>3.33</v>
      </c>
      <c r="I10" s="4">
        <v>3.18</v>
      </c>
      <c r="J10" s="4">
        <v>4.33</v>
      </c>
      <c r="K10" s="4">
        <v>4.63</v>
      </c>
      <c r="L10" s="4">
        <v>7.21</v>
      </c>
      <c r="M10" s="4">
        <v>2.59</v>
      </c>
      <c r="N10" s="4">
        <v>5.89</v>
      </c>
      <c r="O10" s="4">
        <v>4.57</v>
      </c>
      <c r="P10" s="4">
        <v>2.9</v>
      </c>
      <c r="Q10" s="4">
        <v>3.04</v>
      </c>
      <c r="R10" s="4">
        <v>5.51</v>
      </c>
      <c r="S10" s="4">
        <v>3.82</v>
      </c>
      <c r="T10" s="4">
        <v>3.27</v>
      </c>
      <c r="U10" s="4">
        <v>5.93</v>
      </c>
      <c r="V10" s="4">
        <v>5.83</v>
      </c>
      <c r="W10" s="4">
        <v>4.05</v>
      </c>
      <c r="X10" s="4">
        <v>8.59</v>
      </c>
      <c r="Y10" s="4">
        <v>4.95</v>
      </c>
      <c r="Z10" s="4">
        <v>6.72</v>
      </c>
      <c r="AA10" s="4">
        <v>5.73</v>
      </c>
      <c r="AB10" s="4">
        <v>5.69</v>
      </c>
      <c r="AC10" s="4">
        <v>3.8</v>
      </c>
      <c r="AD10" s="4">
        <v>5.26</v>
      </c>
      <c r="AE10" s="4">
        <v>5.68</v>
      </c>
      <c r="AF10" s="4">
        <v>4.09</v>
      </c>
      <c r="AG10" s="4">
        <v>8.31</v>
      </c>
      <c r="AH10" s="4" t="s">
        <v>91</v>
      </c>
      <c r="AI10" s="4">
        <f t="shared" si="0"/>
        <v>4.57</v>
      </c>
      <c r="AJ10" s="4">
        <f t="shared" si="8"/>
        <v>1.4140933491110121</v>
      </c>
      <c r="AK10" s="4">
        <f t="shared" si="1"/>
        <v>45.7</v>
      </c>
      <c r="AL10" s="4">
        <f t="shared" si="2"/>
        <v>4.4809999999999999</v>
      </c>
      <c r="AM10" s="4">
        <f t="shared" si="3"/>
        <v>1.1677623902147207</v>
      </c>
      <c r="AN10" s="4">
        <f t="shared" si="4"/>
        <v>44.81</v>
      </c>
      <c r="AO10" s="4">
        <f t="shared" si="5"/>
        <v>5.8819999999999997</v>
      </c>
      <c r="AP10" s="4">
        <f t="shared" si="6"/>
        <v>1.5110579075601307</v>
      </c>
      <c r="AQ10" s="4">
        <f t="shared" si="7"/>
        <v>58.819999999999993</v>
      </c>
    </row>
    <row r="11" spans="1:43" x14ac:dyDescent="0.35">
      <c r="A11" s="5" t="s">
        <v>63</v>
      </c>
      <c r="B11" s="5"/>
      <c r="C11" s="5" t="s">
        <v>102</v>
      </c>
      <c r="D11" s="4">
        <v>4.37</v>
      </c>
      <c r="E11" s="4">
        <v>4.5</v>
      </c>
      <c r="F11" s="4">
        <v>5.82</v>
      </c>
      <c r="G11" s="4">
        <v>5.74</v>
      </c>
      <c r="H11" s="4">
        <v>3.24</v>
      </c>
      <c r="I11" s="4">
        <v>4.22</v>
      </c>
      <c r="J11" s="4">
        <v>4.32</v>
      </c>
      <c r="K11" s="4">
        <v>2.81</v>
      </c>
      <c r="L11" s="4">
        <v>3.04</v>
      </c>
      <c r="M11" s="4">
        <v>4.72</v>
      </c>
      <c r="N11" s="4">
        <v>7.2</v>
      </c>
      <c r="O11" s="4">
        <v>3.49</v>
      </c>
      <c r="P11" s="4">
        <v>3.77</v>
      </c>
      <c r="Q11" s="4">
        <v>2.88</v>
      </c>
      <c r="R11" s="4">
        <v>3.27</v>
      </c>
      <c r="S11" s="4">
        <v>4.07</v>
      </c>
      <c r="T11" s="4">
        <v>3.19</v>
      </c>
      <c r="U11" s="4">
        <v>6.85</v>
      </c>
      <c r="V11" s="4">
        <v>2.97</v>
      </c>
      <c r="W11" s="4">
        <v>3.12</v>
      </c>
      <c r="X11" s="4">
        <v>4.71</v>
      </c>
      <c r="Y11" s="4">
        <v>7.88</v>
      </c>
      <c r="Z11" s="4">
        <v>3.94</v>
      </c>
      <c r="AA11" s="4">
        <v>5.67</v>
      </c>
      <c r="AB11" s="4">
        <v>4.1900000000000004</v>
      </c>
      <c r="AC11" s="4">
        <v>2.9</v>
      </c>
      <c r="AD11" s="4">
        <v>2.74</v>
      </c>
      <c r="AE11" s="4">
        <v>2.94</v>
      </c>
      <c r="AF11" s="4">
        <v>6.64</v>
      </c>
      <c r="AG11" s="4">
        <v>4.07</v>
      </c>
      <c r="AH11" s="4" t="s">
        <v>91</v>
      </c>
      <c r="AI11" s="4">
        <f t="shared" si="0"/>
        <v>4.2780000000000005</v>
      </c>
      <c r="AJ11" s="4">
        <f t="shared" si="8"/>
        <v>0.97665551757003899</v>
      </c>
      <c r="AK11" s="4">
        <f t="shared" si="1"/>
        <v>42.78</v>
      </c>
      <c r="AL11" s="4">
        <f t="shared" si="2"/>
        <v>4.0809999999999995</v>
      </c>
      <c r="AM11" s="4">
        <f t="shared" si="3"/>
        <v>1.5130594832986588</v>
      </c>
      <c r="AN11" s="4">
        <f t="shared" si="4"/>
        <v>40.809999999999995</v>
      </c>
      <c r="AO11" s="4">
        <f t="shared" si="5"/>
        <v>4.5679999999999996</v>
      </c>
      <c r="AP11" s="4">
        <f t="shared" si="6"/>
        <v>1.6142044480176601</v>
      </c>
      <c r="AQ11" s="4">
        <f t="shared" si="7"/>
        <v>45.68</v>
      </c>
    </row>
    <row r="12" spans="1:43" x14ac:dyDescent="0.35">
      <c r="A12" s="5" t="s">
        <v>64</v>
      </c>
      <c r="B12" s="5"/>
      <c r="C12" s="5" t="s">
        <v>68</v>
      </c>
      <c r="D12" s="4">
        <v>2.0099999999999998</v>
      </c>
      <c r="E12" s="4">
        <v>1.81</v>
      </c>
      <c r="F12" s="4">
        <v>1.87</v>
      </c>
      <c r="G12" s="4">
        <v>2.0299999999999998</v>
      </c>
      <c r="H12" s="4">
        <v>3.63</v>
      </c>
      <c r="I12" s="4">
        <v>1.84</v>
      </c>
      <c r="J12" s="4">
        <v>2.06</v>
      </c>
      <c r="K12" s="4">
        <v>2.37</v>
      </c>
      <c r="L12" s="4">
        <v>2.84</v>
      </c>
      <c r="M12" s="4">
        <v>2.58</v>
      </c>
      <c r="N12" s="4">
        <v>1.92</v>
      </c>
      <c r="O12" s="4">
        <v>2.38</v>
      </c>
      <c r="P12" s="4">
        <v>2.74</v>
      </c>
      <c r="Q12" s="4">
        <v>2.2999999999999998</v>
      </c>
      <c r="R12" s="4">
        <v>2.2000000000000002</v>
      </c>
      <c r="S12" s="4">
        <v>2.1</v>
      </c>
      <c r="T12" s="4">
        <v>4.58</v>
      </c>
      <c r="U12" s="4">
        <v>1.96</v>
      </c>
      <c r="V12" s="4">
        <v>1.91</v>
      </c>
      <c r="W12" s="4">
        <v>2.92</v>
      </c>
      <c r="X12" s="4">
        <v>2.13</v>
      </c>
      <c r="Y12" s="4">
        <v>3.08</v>
      </c>
      <c r="Z12" s="4">
        <v>2.42</v>
      </c>
      <c r="AA12" s="4">
        <v>2.41</v>
      </c>
      <c r="AB12" s="4">
        <v>2.76</v>
      </c>
      <c r="AC12" s="4">
        <v>2.62</v>
      </c>
      <c r="AD12" s="4">
        <v>3.93</v>
      </c>
      <c r="AE12" s="4">
        <v>2.44</v>
      </c>
      <c r="AF12" s="4">
        <v>2.65</v>
      </c>
      <c r="AG12" s="4">
        <v>2.88</v>
      </c>
      <c r="AH12" s="4" t="s">
        <v>91</v>
      </c>
      <c r="AI12" s="4">
        <f t="shared" si="0"/>
        <v>2.3039999999999998</v>
      </c>
      <c r="AJ12" s="4">
        <f t="shared" si="8"/>
        <v>0.54725131338353128</v>
      </c>
      <c r="AK12" s="4">
        <f t="shared" si="1"/>
        <v>23.04</v>
      </c>
      <c r="AL12" s="4">
        <f t="shared" si="2"/>
        <v>2.5009999999999999</v>
      </c>
      <c r="AM12" s="4">
        <f t="shared" si="3"/>
        <v>0.7642571556747122</v>
      </c>
      <c r="AN12" s="4">
        <f t="shared" si="4"/>
        <v>25.009999999999998</v>
      </c>
      <c r="AO12" s="4">
        <f t="shared" si="5"/>
        <v>2.7319999999999998</v>
      </c>
      <c r="AP12" s="4">
        <f t="shared" si="6"/>
        <v>0.47402109657693642</v>
      </c>
      <c r="AQ12" s="4">
        <f t="shared" si="7"/>
        <v>27.319999999999997</v>
      </c>
    </row>
    <row r="13" spans="1:43" x14ac:dyDescent="0.35">
      <c r="C13" s="14" t="s">
        <v>86</v>
      </c>
      <c r="D13" s="13">
        <f t="shared" ref="D13:AG13" si="9">AVERAGE(D4:D12)</f>
        <v>4.8977777777777769</v>
      </c>
      <c r="E13" s="13">
        <f t="shared" si="9"/>
        <v>3.8599999999999994</v>
      </c>
      <c r="F13" s="13">
        <f t="shared" si="9"/>
        <v>5.1222222222222236</v>
      </c>
      <c r="G13" s="13">
        <f t="shared" si="9"/>
        <v>3.6277777777777778</v>
      </c>
      <c r="H13" s="13">
        <f t="shared" si="9"/>
        <v>4.0155555555555562</v>
      </c>
      <c r="I13" s="13">
        <f t="shared" si="9"/>
        <v>3.0433333333333334</v>
      </c>
      <c r="J13" s="13">
        <f t="shared" si="9"/>
        <v>3.9844444444444442</v>
      </c>
      <c r="K13" s="13">
        <f t="shared" si="9"/>
        <v>3.4333333333333336</v>
      </c>
      <c r="L13" s="13">
        <f t="shared" si="9"/>
        <v>4.0222222222222221</v>
      </c>
      <c r="M13" s="13">
        <f t="shared" si="9"/>
        <v>3.7033333333333331</v>
      </c>
      <c r="N13" s="13">
        <f t="shared" si="9"/>
        <v>5.1077777777777786</v>
      </c>
      <c r="O13" s="13">
        <f t="shared" si="9"/>
        <v>3.3111111111111113</v>
      </c>
      <c r="P13" s="13">
        <f t="shared" si="9"/>
        <v>3.3344444444444443</v>
      </c>
      <c r="Q13" s="13">
        <f t="shared" si="9"/>
        <v>3.67</v>
      </c>
      <c r="R13" s="13">
        <f t="shared" si="9"/>
        <v>3.5011111111111108</v>
      </c>
      <c r="S13" s="13">
        <f t="shared" si="9"/>
        <v>3.2322222222222226</v>
      </c>
      <c r="T13" s="13">
        <f t="shared" si="9"/>
        <v>3.7311111111111108</v>
      </c>
      <c r="U13" s="13">
        <f t="shared" si="9"/>
        <v>3.6411111111111114</v>
      </c>
      <c r="V13" s="13">
        <f t="shared" si="9"/>
        <v>3.4833333333333329</v>
      </c>
      <c r="W13" s="13">
        <f t="shared" si="9"/>
        <v>3.6666666666666674</v>
      </c>
      <c r="X13" s="13">
        <f t="shared" si="9"/>
        <v>4.2711111111111109</v>
      </c>
      <c r="Y13" s="13">
        <f t="shared" si="9"/>
        <v>4.8022222222222224</v>
      </c>
      <c r="Z13" s="13">
        <f t="shared" si="9"/>
        <v>3.6199999999999997</v>
      </c>
      <c r="AA13" s="13">
        <f t="shared" si="9"/>
        <v>3.9222222222222221</v>
      </c>
      <c r="AB13" s="13">
        <f t="shared" si="9"/>
        <v>3.7166666666666668</v>
      </c>
      <c r="AC13" s="13">
        <f t="shared" si="9"/>
        <v>2.9811111111111108</v>
      </c>
      <c r="AD13" s="13">
        <f t="shared" si="9"/>
        <v>3.7566666666666668</v>
      </c>
      <c r="AE13" s="13">
        <f t="shared" si="9"/>
        <v>3.5522222222222219</v>
      </c>
      <c r="AF13" s="13">
        <f t="shared" si="9"/>
        <v>3.8144444444444443</v>
      </c>
      <c r="AG13" s="13">
        <f t="shared" si="9"/>
        <v>4.4022222222222229</v>
      </c>
    </row>
    <row r="14" spans="1:43" x14ac:dyDescent="0.35">
      <c r="C14" s="14" t="s">
        <v>87</v>
      </c>
      <c r="D14" s="13">
        <f t="shared" ref="D14:AG14" si="10">_xlfn.STDEV.P(D4:D12)</f>
        <v>1.4816265669697697</v>
      </c>
      <c r="E14" s="13">
        <f t="shared" si="10"/>
        <v>1.1034692766200827</v>
      </c>
      <c r="F14" s="13">
        <f t="shared" si="10"/>
        <v>3.5378643205495139</v>
      </c>
      <c r="G14" s="13">
        <f t="shared" si="10"/>
        <v>1.0807587640971703</v>
      </c>
      <c r="H14" s="13">
        <f t="shared" si="10"/>
        <v>1.795643562199672</v>
      </c>
      <c r="I14" s="13">
        <f t="shared" si="10"/>
        <v>0.98600202839547946</v>
      </c>
      <c r="J14" s="13">
        <f t="shared" si="10"/>
        <v>1.6713076125604371</v>
      </c>
      <c r="K14" s="13">
        <f t="shared" si="10"/>
        <v>1.0332580617746079</v>
      </c>
      <c r="L14" s="13">
        <f t="shared" si="10"/>
        <v>1.6918088792622554</v>
      </c>
      <c r="M14" s="13">
        <f t="shared" si="10"/>
        <v>0.98418607093487254</v>
      </c>
      <c r="N14" s="13">
        <f t="shared" si="10"/>
        <v>2.1222617797360392</v>
      </c>
      <c r="O14" s="13">
        <f t="shared" si="10"/>
        <v>0.94469800517819102</v>
      </c>
      <c r="P14" s="13">
        <f t="shared" si="10"/>
        <v>0.77857578109878389</v>
      </c>
      <c r="Q14" s="13">
        <f t="shared" si="10"/>
        <v>1.5735169384393526</v>
      </c>
      <c r="R14" s="13">
        <f t="shared" si="10"/>
        <v>1.2375104439015598</v>
      </c>
      <c r="S14" s="13">
        <f t="shared" si="10"/>
        <v>0.71222308892302788</v>
      </c>
      <c r="T14" s="13">
        <f t="shared" si="10"/>
        <v>1.2610352400084675</v>
      </c>
      <c r="U14" s="13">
        <f t="shared" si="10"/>
        <v>1.5561736867104106</v>
      </c>
      <c r="V14" s="13">
        <f t="shared" si="10"/>
        <v>1.1576508780956185</v>
      </c>
      <c r="W14" s="13">
        <f t="shared" si="10"/>
        <v>0.87687576720485627</v>
      </c>
      <c r="X14" s="13">
        <f t="shared" si="10"/>
        <v>1.6692343184455998</v>
      </c>
      <c r="Y14" s="13">
        <f t="shared" si="10"/>
        <v>1.5389518639340776</v>
      </c>
      <c r="Z14" s="13">
        <f t="shared" si="10"/>
        <v>1.528405123722838</v>
      </c>
      <c r="AA14" s="13">
        <f t="shared" si="10"/>
        <v>1.9531898569478474</v>
      </c>
      <c r="AB14" s="13">
        <f t="shared" si="10"/>
        <v>1.2945011909354638</v>
      </c>
      <c r="AC14" s="13">
        <f t="shared" si="10"/>
        <v>0.58894339370406001</v>
      </c>
      <c r="AD14" s="13">
        <f t="shared" si="10"/>
        <v>1.0078469901505649</v>
      </c>
      <c r="AE14" s="13">
        <f t="shared" si="10"/>
        <v>1.0966897442128865</v>
      </c>
      <c r="AF14" s="13">
        <f t="shared" si="10"/>
        <v>1.3375027402764141</v>
      </c>
      <c r="AG14" s="13">
        <f t="shared" si="10"/>
        <v>1.6940338300293609</v>
      </c>
    </row>
    <row r="15" spans="1:43" x14ac:dyDescent="0.35">
      <c r="C15" s="14" t="s">
        <v>101</v>
      </c>
      <c r="D15" s="13">
        <f t="shared" ref="D15:AG15" si="11">SUM(D4:D12)</f>
        <v>44.079999999999991</v>
      </c>
      <c r="E15" s="13">
        <f t="shared" si="11"/>
        <v>34.739999999999995</v>
      </c>
      <c r="F15" s="13">
        <f t="shared" si="11"/>
        <v>46.100000000000009</v>
      </c>
      <c r="G15" s="13">
        <f t="shared" si="11"/>
        <v>32.65</v>
      </c>
      <c r="H15" s="13">
        <f t="shared" si="11"/>
        <v>36.140000000000008</v>
      </c>
      <c r="I15" s="13">
        <f t="shared" si="11"/>
        <v>27.39</v>
      </c>
      <c r="J15" s="13">
        <f t="shared" si="11"/>
        <v>35.86</v>
      </c>
      <c r="K15" s="13">
        <f t="shared" si="11"/>
        <v>30.900000000000002</v>
      </c>
      <c r="L15" s="13">
        <f t="shared" si="11"/>
        <v>36.200000000000003</v>
      </c>
      <c r="M15" s="13">
        <f t="shared" si="11"/>
        <v>33.33</v>
      </c>
      <c r="N15" s="13">
        <f t="shared" si="11"/>
        <v>45.970000000000006</v>
      </c>
      <c r="O15" s="13">
        <f t="shared" si="11"/>
        <v>29.8</v>
      </c>
      <c r="P15" s="13">
        <f t="shared" si="11"/>
        <v>30.009999999999998</v>
      </c>
      <c r="Q15" s="13">
        <f t="shared" si="11"/>
        <v>33.03</v>
      </c>
      <c r="R15" s="13">
        <f t="shared" si="11"/>
        <v>31.509999999999998</v>
      </c>
      <c r="S15" s="13">
        <f t="shared" si="11"/>
        <v>29.090000000000003</v>
      </c>
      <c r="T15" s="13">
        <f t="shared" si="11"/>
        <v>33.58</v>
      </c>
      <c r="U15" s="13">
        <f t="shared" si="11"/>
        <v>32.770000000000003</v>
      </c>
      <c r="V15" s="13">
        <f t="shared" si="11"/>
        <v>31.349999999999998</v>
      </c>
      <c r="W15" s="13">
        <f t="shared" si="11"/>
        <v>33.000000000000007</v>
      </c>
      <c r="X15" s="13">
        <f t="shared" si="11"/>
        <v>38.44</v>
      </c>
      <c r="Y15" s="13">
        <f t="shared" si="11"/>
        <v>43.22</v>
      </c>
      <c r="Z15" s="13">
        <f t="shared" si="11"/>
        <v>32.58</v>
      </c>
      <c r="AA15" s="13">
        <f t="shared" si="11"/>
        <v>35.299999999999997</v>
      </c>
      <c r="AB15" s="13">
        <f t="shared" si="11"/>
        <v>33.450000000000003</v>
      </c>
      <c r="AC15" s="13">
        <f t="shared" si="11"/>
        <v>26.83</v>
      </c>
      <c r="AD15" s="13">
        <f t="shared" si="11"/>
        <v>33.81</v>
      </c>
      <c r="AE15" s="13">
        <f t="shared" si="11"/>
        <v>31.97</v>
      </c>
      <c r="AF15" s="13">
        <f t="shared" si="11"/>
        <v>34.33</v>
      </c>
      <c r="AG15" s="13">
        <f t="shared" si="11"/>
        <v>39.620000000000005</v>
      </c>
    </row>
    <row r="18" spans="3:34" x14ac:dyDescent="0.35">
      <c r="C18" s="18" t="s">
        <v>92</v>
      </c>
      <c r="D18" s="19"/>
      <c r="E18" s="7"/>
      <c r="F18" s="8"/>
      <c r="G18" s="8"/>
      <c r="H18" s="8"/>
      <c r="I18" s="8" t="s">
        <v>93</v>
      </c>
      <c r="J18" s="8"/>
      <c r="K18" s="8"/>
      <c r="L18" s="8"/>
      <c r="M18" s="8"/>
      <c r="N18" s="9"/>
      <c r="AF18" s="24" t="s">
        <v>100</v>
      </c>
      <c r="AG18" s="25"/>
      <c r="AH18" s="28"/>
    </row>
    <row r="19" spans="3:34" x14ac:dyDescent="0.35">
      <c r="C19" s="20"/>
      <c r="D19" s="21"/>
      <c r="E19" s="5" t="s">
        <v>76</v>
      </c>
      <c r="F19" s="5" t="s">
        <v>77</v>
      </c>
      <c r="G19" s="5" t="s">
        <v>78</v>
      </c>
      <c r="H19" s="5" t="s">
        <v>79</v>
      </c>
      <c r="I19" s="5" t="s">
        <v>80</v>
      </c>
      <c r="J19" s="5" t="s">
        <v>81</v>
      </c>
      <c r="K19" s="5" t="s">
        <v>82</v>
      </c>
      <c r="L19" s="5" t="s">
        <v>83</v>
      </c>
      <c r="M19" s="5" t="s">
        <v>84</v>
      </c>
      <c r="N19" s="5" t="s">
        <v>85</v>
      </c>
      <c r="O19" s="13" t="s">
        <v>86</v>
      </c>
      <c r="P19" s="13" t="s">
        <v>87</v>
      </c>
      <c r="Q19" s="13" t="s">
        <v>105</v>
      </c>
      <c r="AF19" s="26">
        <f>AVERAGE(C4:AF12)</f>
        <v>3.8215708812260547</v>
      </c>
      <c r="AG19" s="27"/>
      <c r="AH19" s="28"/>
    </row>
    <row r="20" spans="3:34" x14ac:dyDescent="0.35">
      <c r="C20" s="7"/>
      <c r="D20" s="9" t="s">
        <v>73</v>
      </c>
      <c r="E20" s="4">
        <f t="shared" ref="E20:N20" si="12">D13</f>
        <v>4.8977777777777769</v>
      </c>
      <c r="F20" s="4">
        <f t="shared" si="12"/>
        <v>3.8599999999999994</v>
      </c>
      <c r="G20" s="4">
        <f t="shared" si="12"/>
        <v>5.1222222222222236</v>
      </c>
      <c r="H20" s="4">
        <f t="shared" si="12"/>
        <v>3.6277777777777778</v>
      </c>
      <c r="I20" s="4">
        <f t="shared" si="12"/>
        <v>4.0155555555555562</v>
      </c>
      <c r="J20" s="4">
        <f t="shared" si="12"/>
        <v>3.0433333333333334</v>
      </c>
      <c r="K20" s="4">
        <f t="shared" si="12"/>
        <v>3.9844444444444442</v>
      </c>
      <c r="L20" s="4">
        <f t="shared" si="12"/>
        <v>3.4333333333333336</v>
      </c>
      <c r="M20" s="4">
        <f t="shared" si="12"/>
        <v>4.0222222222222221</v>
      </c>
      <c r="N20" s="4">
        <f t="shared" si="12"/>
        <v>3.7033333333333331</v>
      </c>
      <c r="O20" s="22">
        <f>AVERAGE(E20:N20)</f>
        <v>3.9710000000000001</v>
      </c>
      <c r="P20" s="22">
        <f>_xlfn.STDEV.P(E20:N20)</f>
        <v>0.59501581055869057</v>
      </c>
      <c r="Q20" s="4">
        <f>SUM(E20:N20)</f>
        <v>39.71</v>
      </c>
    </row>
    <row r="21" spans="3:34" x14ac:dyDescent="0.35">
      <c r="C21" s="7"/>
      <c r="D21" s="9" t="s">
        <v>74</v>
      </c>
      <c r="E21" s="4">
        <f t="shared" ref="E21:N21" si="13">N13</f>
        <v>5.1077777777777786</v>
      </c>
      <c r="F21" s="4">
        <f t="shared" si="13"/>
        <v>3.3111111111111113</v>
      </c>
      <c r="G21" s="4">
        <f t="shared" si="13"/>
        <v>3.3344444444444443</v>
      </c>
      <c r="H21" s="4">
        <f t="shared" si="13"/>
        <v>3.67</v>
      </c>
      <c r="I21" s="4">
        <f t="shared" si="13"/>
        <v>3.5011111111111108</v>
      </c>
      <c r="J21" s="4">
        <f t="shared" si="13"/>
        <v>3.2322222222222226</v>
      </c>
      <c r="K21" s="4">
        <f t="shared" si="13"/>
        <v>3.7311111111111108</v>
      </c>
      <c r="L21" s="4">
        <f t="shared" si="13"/>
        <v>3.6411111111111114</v>
      </c>
      <c r="M21" s="4">
        <f t="shared" si="13"/>
        <v>3.4833333333333329</v>
      </c>
      <c r="N21" s="4">
        <f t="shared" si="13"/>
        <v>3.6666666666666674</v>
      </c>
      <c r="O21" s="22">
        <f>AVERAGE(E21:N21)</f>
        <v>3.6678888888888883</v>
      </c>
      <c r="P21" s="22">
        <f>_xlfn.STDEV.P(E21:N21)</f>
        <v>0.50676983598737502</v>
      </c>
      <c r="Q21" s="4">
        <f>SUM(E21:N21)</f>
        <v>36.678888888888885</v>
      </c>
    </row>
    <row r="22" spans="3:34" x14ac:dyDescent="0.35">
      <c r="C22" s="7"/>
      <c r="D22" s="9" t="s">
        <v>75</v>
      </c>
      <c r="E22" s="4">
        <f t="shared" ref="E22:N22" si="14">X13</f>
        <v>4.2711111111111109</v>
      </c>
      <c r="F22" s="4">
        <f t="shared" si="14"/>
        <v>4.8022222222222224</v>
      </c>
      <c r="G22" s="4">
        <f t="shared" si="14"/>
        <v>3.6199999999999997</v>
      </c>
      <c r="H22" s="4">
        <f t="shared" si="14"/>
        <v>3.9222222222222221</v>
      </c>
      <c r="I22" s="4">
        <f t="shared" si="14"/>
        <v>3.7166666666666668</v>
      </c>
      <c r="J22" s="4">
        <f t="shared" si="14"/>
        <v>2.9811111111111108</v>
      </c>
      <c r="K22" s="4">
        <f t="shared" si="14"/>
        <v>3.7566666666666668</v>
      </c>
      <c r="L22" s="4">
        <f t="shared" si="14"/>
        <v>3.5522222222222219</v>
      </c>
      <c r="M22" s="4">
        <f t="shared" si="14"/>
        <v>3.8144444444444443</v>
      </c>
      <c r="N22" s="4">
        <f t="shared" si="14"/>
        <v>4.4022222222222229</v>
      </c>
      <c r="O22" s="22">
        <f>AVERAGE(E22:N22)</f>
        <v>3.8838888888888889</v>
      </c>
      <c r="P22" s="22">
        <f>_xlfn.STDEV.P(E22:N22)</f>
        <v>0.48031606106658231</v>
      </c>
      <c r="Q22" s="4">
        <f>SUM(E22:N22)</f>
        <v>38.838888888888889</v>
      </c>
    </row>
    <row r="23" spans="3:34" x14ac:dyDescent="0.35">
      <c r="D23" s="14" t="s">
        <v>86</v>
      </c>
      <c r="E23" s="4">
        <f t="shared" ref="E23:N23" si="15">AVERAGE(E20:E22)</f>
        <v>4.7588888888888894</v>
      </c>
      <c r="F23" s="4">
        <f t="shared" si="15"/>
        <v>3.9911111111111111</v>
      </c>
      <c r="G23" s="4">
        <f t="shared" si="15"/>
        <v>4.0255555555555551</v>
      </c>
      <c r="H23" s="4">
        <f t="shared" si="15"/>
        <v>3.74</v>
      </c>
      <c r="I23" s="4">
        <f t="shared" si="15"/>
        <v>3.7444444444444449</v>
      </c>
      <c r="J23" s="4">
        <f t="shared" si="15"/>
        <v>3.0855555555555561</v>
      </c>
      <c r="K23" s="4">
        <f t="shared" si="15"/>
        <v>3.824074074074074</v>
      </c>
      <c r="L23" s="4">
        <f t="shared" si="15"/>
        <v>3.5422222222222222</v>
      </c>
      <c r="M23" s="4">
        <f t="shared" si="15"/>
        <v>3.773333333333333</v>
      </c>
      <c r="N23" s="4">
        <f t="shared" si="15"/>
        <v>3.9240740740740745</v>
      </c>
    </row>
    <row r="24" spans="3:34" x14ac:dyDescent="0.35">
      <c r="D24" s="14" t="s">
        <v>87</v>
      </c>
      <c r="E24" s="4">
        <f t="shared" ref="E24:N24" si="16">_xlfn.STDEV.P(E20:E22)</f>
        <v>0.35540621863849509</v>
      </c>
      <c r="F24" s="4">
        <f t="shared" si="16"/>
        <v>0.61576276763720572</v>
      </c>
      <c r="G24" s="4">
        <f t="shared" si="16"/>
        <v>0.78417422688264893</v>
      </c>
      <c r="H24" s="4">
        <f t="shared" si="16"/>
        <v>0.12999841721100391</v>
      </c>
      <c r="I24" s="4">
        <f t="shared" si="16"/>
        <v>0.21093755048772486</v>
      </c>
      <c r="J24" s="4">
        <f t="shared" si="16"/>
        <v>0.10677463671334846</v>
      </c>
      <c r="K24" s="4">
        <f t="shared" si="16"/>
        <v>0.11387789769305713</v>
      </c>
      <c r="L24" s="4">
        <f t="shared" si="16"/>
        <v>8.5119137035756742E-2</v>
      </c>
      <c r="M24" s="4">
        <f t="shared" si="16"/>
        <v>0.22191274747006309</v>
      </c>
      <c r="N24" s="4">
        <f t="shared" si="16"/>
        <v>0.33843300646187852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6D91-DAA1-47E1-ACE1-59380FCAA7D2}">
  <dimension ref="A1:AQ30"/>
  <sheetViews>
    <sheetView topLeftCell="A21" workbookViewId="0">
      <selection activeCell="J28" sqref="J28"/>
    </sheetView>
  </sheetViews>
  <sheetFormatPr defaultRowHeight="14.5" x14ac:dyDescent="0.35"/>
  <cols>
    <col min="1" max="1" width="10.81640625" customWidth="1"/>
  </cols>
  <sheetData>
    <row r="1" spans="1:43" x14ac:dyDescent="0.35">
      <c r="A1" s="10"/>
      <c r="B1" s="11"/>
      <c r="C1" s="11"/>
      <c r="D1" s="11" t="s">
        <v>95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</row>
    <row r="2" spans="1:43" x14ac:dyDescent="0.35">
      <c r="A2" s="2" t="s">
        <v>53</v>
      </c>
      <c r="B2" s="2" t="s">
        <v>54</v>
      </c>
      <c r="C2" s="2" t="s">
        <v>55</v>
      </c>
      <c r="D2" s="7"/>
      <c r="E2" s="8"/>
      <c r="F2" s="8"/>
      <c r="G2" s="8"/>
      <c r="H2" s="8" t="s">
        <v>73</v>
      </c>
      <c r="I2" s="8"/>
      <c r="J2" s="8"/>
      <c r="K2" s="8"/>
      <c r="L2" s="8"/>
      <c r="M2" s="9"/>
      <c r="N2" s="7"/>
      <c r="O2" s="8"/>
      <c r="P2" s="8"/>
      <c r="Q2" s="8"/>
      <c r="R2" s="8" t="s">
        <v>74</v>
      </c>
      <c r="S2" s="8"/>
      <c r="T2" s="8"/>
      <c r="U2" s="8"/>
      <c r="V2" s="8"/>
      <c r="W2" s="9"/>
      <c r="X2" s="7"/>
      <c r="Y2" s="8"/>
      <c r="Z2" s="8"/>
      <c r="AA2" s="8"/>
      <c r="AB2" s="8" t="s">
        <v>75</v>
      </c>
      <c r="AC2" s="8"/>
      <c r="AD2" s="8"/>
      <c r="AE2" s="8"/>
      <c r="AF2" s="8"/>
      <c r="AG2" s="9"/>
      <c r="AH2" s="17" t="s">
        <v>88</v>
      </c>
      <c r="AI2" s="15"/>
      <c r="AJ2" s="31" t="s">
        <v>73</v>
      </c>
      <c r="AK2" s="16"/>
      <c r="AL2" s="15"/>
      <c r="AM2" s="31" t="s">
        <v>74</v>
      </c>
      <c r="AN2" s="16"/>
      <c r="AO2" s="15"/>
      <c r="AP2" s="31" t="s">
        <v>75</v>
      </c>
      <c r="AQ2" s="16"/>
    </row>
    <row r="3" spans="1:43" x14ac:dyDescent="0.35">
      <c r="A3" s="3"/>
      <c r="B3" s="3"/>
      <c r="C3" s="3"/>
      <c r="D3" s="5" t="s">
        <v>76</v>
      </c>
      <c r="E3" s="5" t="s">
        <v>77</v>
      </c>
      <c r="F3" s="5" t="s">
        <v>78</v>
      </c>
      <c r="G3" s="5" t="s">
        <v>79</v>
      </c>
      <c r="H3" s="5" t="s">
        <v>80</v>
      </c>
      <c r="I3" s="5" t="s">
        <v>81</v>
      </c>
      <c r="J3" s="5" t="s">
        <v>82</v>
      </c>
      <c r="K3" s="5" t="s">
        <v>83</v>
      </c>
      <c r="L3" s="5" t="s">
        <v>84</v>
      </c>
      <c r="M3" s="5" t="s">
        <v>85</v>
      </c>
      <c r="N3" s="5" t="s">
        <v>76</v>
      </c>
      <c r="O3" s="5" t="s">
        <v>77</v>
      </c>
      <c r="P3" s="5" t="s">
        <v>78</v>
      </c>
      <c r="Q3" s="5" t="s">
        <v>79</v>
      </c>
      <c r="R3" s="5" t="s">
        <v>80</v>
      </c>
      <c r="S3" s="5" t="s">
        <v>81</v>
      </c>
      <c r="T3" s="5" t="s">
        <v>82</v>
      </c>
      <c r="U3" s="5" t="s">
        <v>83</v>
      </c>
      <c r="V3" s="5" t="s">
        <v>84</v>
      </c>
      <c r="W3" s="5" t="s">
        <v>85</v>
      </c>
      <c r="X3" s="5" t="s">
        <v>76</v>
      </c>
      <c r="Y3" s="5" t="s">
        <v>77</v>
      </c>
      <c r="Z3" s="5" t="s">
        <v>78</v>
      </c>
      <c r="AA3" s="5" t="s">
        <v>79</v>
      </c>
      <c r="AB3" s="5" t="s">
        <v>80</v>
      </c>
      <c r="AC3" s="5" t="s">
        <v>81</v>
      </c>
      <c r="AD3" s="5" t="s">
        <v>82</v>
      </c>
      <c r="AE3" s="5" t="s">
        <v>83</v>
      </c>
      <c r="AF3" s="5" t="s">
        <v>84</v>
      </c>
      <c r="AG3" s="5" t="s">
        <v>85</v>
      </c>
      <c r="AH3" s="3"/>
      <c r="AI3" s="14" t="s">
        <v>86</v>
      </c>
      <c r="AJ3" s="14" t="s">
        <v>87</v>
      </c>
      <c r="AK3" s="14" t="s">
        <v>101</v>
      </c>
      <c r="AL3" s="14" t="s">
        <v>86</v>
      </c>
      <c r="AM3" s="14" t="s">
        <v>87</v>
      </c>
      <c r="AN3" s="14" t="s">
        <v>101</v>
      </c>
      <c r="AO3" s="14" t="s">
        <v>86</v>
      </c>
      <c r="AP3" s="14" t="s">
        <v>87</v>
      </c>
      <c r="AQ3" s="14" t="s">
        <v>101</v>
      </c>
    </row>
    <row r="4" spans="1:43" x14ac:dyDescent="0.35">
      <c r="A4" s="5" t="s">
        <v>56</v>
      </c>
      <c r="B4" s="5"/>
      <c r="C4" s="5" t="s">
        <v>112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1</v>
      </c>
      <c r="M4" s="4">
        <v>0</v>
      </c>
      <c r="N4" s="4">
        <v>0</v>
      </c>
      <c r="O4" s="4">
        <v>1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1</v>
      </c>
      <c r="Y4" s="4">
        <v>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 t="s">
        <v>89</v>
      </c>
      <c r="AI4" s="4">
        <f t="shared" ref="AI4:AI12" si="0">AVERAGE(D4:M4)</f>
        <v>0.2</v>
      </c>
      <c r="AJ4" s="4">
        <f>_xlfn.STDEV.P(D4:M4)</f>
        <v>0.4</v>
      </c>
      <c r="AK4" s="4">
        <f t="shared" ref="AK4:AK12" si="1">SUM(D4:M4)</f>
        <v>2</v>
      </c>
      <c r="AL4" s="4">
        <f t="shared" ref="AL4:AL12" si="2">AVERAGE(N4:W4)</f>
        <v>0.2</v>
      </c>
      <c r="AM4" s="4">
        <f t="shared" ref="AM4:AM12" si="3">_xlfn.STDEV.P(N4:W4)</f>
        <v>0.4</v>
      </c>
      <c r="AN4" s="4">
        <f t="shared" ref="AN4:AN12" si="4">SUM(N4:W4)</f>
        <v>2</v>
      </c>
      <c r="AO4" s="4">
        <f t="shared" ref="AO4:AO12" si="5">AVERAGE(X4:AG4)</f>
        <v>0.2</v>
      </c>
      <c r="AP4" s="4">
        <f t="shared" ref="AP4:AP12" si="6">_xlfn.STDEV.P(X4:AG4)</f>
        <v>0.4</v>
      </c>
      <c r="AQ4" s="4">
        <f t="shared" ref="AQ4:AQ12" si="7">SUM(X4:AG4)</f>
        <v>2</v>
      </c>
    </row>
    <row r="5" spans="1:43" x14ac:dyDescent="0.35">
      <c r="A5" s="5" t="s">
        <v>57</v>
      </c>
      <c r="B5" s="5"/>
      <c r="C5" s="5" t="s">
        <v>65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 t="s">
        <v>89</v>
      </c>
      <c r="AI5" s="4">
        <f t="shared" si="0"/>
        <v>0</v>
      </c>
      <c r="AJ5" s="4">
        <f t="shared" ref="AJ5:AJ12" si="8">_xlfn.STDEV.P(D5:M5)</f>
        <v>0</v>
      </c>
      <c r="AK5" s="4">
        <f t="shared" si="1"/>
        <v>0</v>
      </c>
      <c r="AL5" s="4">
        <f t="shared" si="2"/>
        <v>0</v>
      </c>
      <c r="AM5" s="4">
        <f t="shared" si="3"/>
        <v>0</v>
      </c>
      <c r="AN5" s="4">
        <f t="shared" si="4"/>
        <v>0</v>
      </c>
      <c r="AO5" s="4">
        <f t="shared" si="5"/>
        <v>0</v>
      </c>
      <c r="AP5" s="4">
        <f t="shared" si="6"/>
        <v>0</v>
      </c>
      <c r="AQ5" s="4">
        <f t="shared" si="7"/>
        <v>0</v>
      </c>
    </row>
    <row r="6" spans="1:43" x14ac:dyDescent="0.35">
      <c r="A6" s="5" t="s">
        <v>58</v>
      </c>
      <c r="B6" s="5"/>
      <c r="C6" s="5" t="s">
        <v>66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 t="s">
        <v>89</v>
      </c>
      <c r="AI6" s="4">
        <f t="shared" si="0"/>
        <v>0.1</v>
      </c>
      <c r="AJ6" s="4">
        <f t="shared" si="8"/>
        <v>0.3</v>
      </c>
      <c r="AK6" s="4">
        <f t="shared" si="1"/>
        <v>1</v>
      </c>
      <c r="AL6" s="4">
        <f t="shared" si="2"/>
        <v>0</v>
      </c>
      <c r="AM6" s="4">
        <f t="shared" si="3"/>
        <v>0</v>
      </c>
      <c r="AN6" s="4">
        <f t="shared" si="4"/>
        <v>0</v>
      </c>
      <c r="AO6" s="4">
        <f t="shared" si="5"/>
        <v>0</v>
      </c>
      <c r="AP6" s="4">
        <f t="shared" si="6"/>
        <v>0</v>
      </c>
      <c r="AQ6" s="4">
        <f t="shared" si="7"/>
        <v>0</v>
      </c>
    </row>
    <row r="7" spans="1:43" x14ac:dyDescent="0.35">
      <c r="A7" s="5" t="s">
        <v>59</v>
      </c>
      <c r="B7" s="5"/>
      <c r="C7" s="5" t="s">
        <v>67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 t="s">
        <v>90</v>
      </c>
      <c r="AI7" s="4">
        <f t="shared" si="0"/>
        <v>0</v>
      </c>
      <c r="AJ7" s="4">
        <f t="shared" si="8"/>
        <v>0</v>
      </c>
      <c r="AK7" s="4">
        <f t="shared" si="1"/>
        <v>0</v>
      </c>
      <c r="AL7" s="4">
        <f t="shared" si="2"/>
        <v>0</v>
      </c>
      <c r="AM7" s="4">
        <f t="shared" si="3"/>
        <v>0</v>
      </c>
      <c r="AN7" s="4">
        <f t="shared" si="4"/>
        <v>0</v>
      </c>
      <c r="AO7" s="4">
        <f t="shared" si="5"/>
        <v>0</v>
      </c>
      <c r="AP7" s="4">
        <f t="shared" si="6"/>
        <v>0</v>
      </c>
      <c r="AQ7" s="4">
        <f t="shared" si="7"/>
        <v>0</v>
      </c>
    </row>
    <row r="8" spans="1:43" x14ac:dyDescent="0.35">
      <c r="A8" s="5" t="s">
        <v>60</v>
      </c>
      <c r="B8" s="5"/>
      <c r="C8" s="5" t="s">
        <v>70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 t="s">
        <v>90</v>
      </c>
      <c r="AI8" s="4">
        <f t="shared" si="0"/>
        <v>0</v>
      </c>
      <c r="AJ8" s="4">
        <f t="shared" si="8"/>
        <v>0</v>
      </c>
      <c r="AK8" s="4">
        <f t="shared" si="1"/>
        <v>0</v>
      </c>
      <c r="AL8" s="4">
        <f t="shared" si="2"/>
        <v>0</v>
      </c>
      <c r="AM8" s="4">
        <f t="shared" si="3"/>
        <v>0</v>
      </c>
      <c r="AN8" s="4">
        <f t="shared" si="4"/>
        <v>0</v>
      </c>
      <c r="AO8" s="4">
        <f t="shared" si="5"/>
        <v>0</v>
      </c>
      <c r="AP8" s="4">
        <f t="shared" si="6"/>
        <v>0</v>
      </c>
      <c r="AQ8" s="4">
        <f t="shared" si="7"/>
        <v>0</v>
      </c>
    </row>
    <row r="9" spans="1:43" x14ac:dyDescent="0.35">
      <c r="A9" s="5" t="s">
        <v>61</v>
      </c>
      <c r="B9" s="5"/>
      <c r="C9" s="5" t="s">
        <v>72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 t="s">
        <v>90</v>
      </c>
      <c r="AI9" s="4">
        <f t="shared" si="0"/>
        <v>0</v>
      </c>
      <c r="AJ9" s="4">
        <f t="shared" si="8"/>
        <v>0</v>
      </c>
      <c r="AK9" s="4">
        <f t="shared" si="1"/>
        <v>0</v>
      </c>
      <c r="AL9" s="4">
        <f t="shared" si="2"/>
        <v>0</v>
      </c>
      <c r="AM9" s="4">
        <f t="shared" si="3"/>
        <v>0</v>
      </c>
      <c r="AN9" s="4">
        <f t="shared" si="4"/>
        <v>0</v>
      </c>
      <c r="AO9" s="4">
        <f t="shared" si="5"/>
        <v>0</v>
      </c>
      <c r="AP9" s="4">
        <f t="shared" si="6"/>
        <v>0</v>
      </c>
      <c r="AQ9" s="4">
        <f t="shared" si="7"/>
        <v>0</v>
      </c>
    </row>
    <row r="10" spans="1:43" x14ac:dyDescent="0.35">
      <c r="A10" s="5" t="s">
        <v>62</v>
      </c>
      <c r="B10" s="5"/>
      <c r="C10" s="5" t="s">
        <v>71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 t="s">
        <v>91</v>
      </c>
      <c r="AI10" s="4">
        <f t="shared" si="0"/>
        <v>0</v>
      </c>
      <c r="AJ10" s="4">
        <f t="shared" si="8"/>
        <v>0</v>
      </c>
      <c r="AK10" s="4">
        <f t="shared" si="1"/>
        <v>0</v>
      </c>
      <c r="AL10" s="4">
        <f t="shared" si="2"/>
        <v>0.1</v>
      </c>
      <c r="AM10" s="4">
        <f t="shared" si="3"/>
        <v>0.3</v>
      </c>
      <c r="AN10" s="4">
        <f t="shared" si="4"/>
        <v>1</v>
      </c>
      <c r="AO10" s="4">
        <f t="shared" si="5"/>
        <v>0.2</v>
      </c>
      <c r="AP10" s="4">
        <f t="shared" si="6"/>
        <v>0.4</v>
      </c>
      <c r="AQ10" s="4">
        <f t="shared" si="7"/>
        <v>2</v>
      </c>
    </row>
    <row r="11" spans="1:43" x14ac:dyDescent="0.35">
      <c r="A11" s="5" t="s">
        <v>63</v>
      </c>
      <c r="B11" s="5"/>
      <c r="C11" s="5" t="s">
        <v>102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1</v>
      </c>
      <c r="AD11" s="4">
        <v>0</v>
      </c>
      <c r="AE11" s="4">
        <v>0</v>
      </c>
      <c r="AF11" s="4">
        <v>0</v>
      </c>
      <c r="AG11" s="4">
        <v>0</v>
      </c>
      <c r="AH11" s="4" t="s">
        <v>91</v>
      </c>
      <c r="AI11" s="4">
        <f t="shared" si="0"/>
        <v>0</v>
      </c>
      <c r="AJ11" s="4">
        <f t="shared" si="8"/>
        <v>0</v>
      </c>
      <c r="AK11" s="4">
        <f t="shared" si="1"/>
        <v>0</v>
      </c>
      <c r="AL11" s="4">
        <f t="shared" si="2"/>
        <v>0</v>
      </c>
      <c r="AM11" s="4">
        <f t="shared" si="3"/>
        <v>0</v>
      </c>
      <c r="AN11" s="4">
        <f t="shared" si="4"/>
        <v>0</v>
      </c>
      <c r="AO11" s="4">
        <f t="shared" si="5"/>
        <v>0.1</v>
      </c>
      <c r="AP11" s="4">
        <f t="shared" si="6"/>
        <v>0.3</v>
      </c>
      <c r="AQ11" s="4">
        <f t="shared" si="7"/>
        <v>1</v>
      </c>
    </row>
    <row r="12" spans="1:43" x14ac:dyDescent="0.35">
      <c r="A12" s="5" t="s">
        <v>64</v>
      </c>
      <c r="B12" s="5"/>
      <c r="C12" s="5" t="s">
        <v>68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 t="s">
        <v>91</v>
      </c>
      <c r="AI12" s="4">
        <f t="shared" si="0"/>
        <v>0</v>
      </c>
      <c r="AJ12" s="4">
        <f t="shared" si="8"/>
        <v>0</v>
      </c>
      <c r="AK12" s="4">
        <f t="shared" si="1"/>
        <v>0</v>
      </c>
      <c r="AL12" s="4">
        <f t="shared" si="2"/>
        <v>0</v>
      </c>
      <c r="AM12" s="4">
        <f t="shared" si="3"/>
        <v>0</v>
      </c>
      <c r="AN12" s="4">
        <f t="shared" si="4"/>
        <v>0</v>
      </c>
      <c r="AO12" s="4">
        <f t="shared" si="5"/>
        <v>0</v>
      </c>
      <c r="AP12" s="4">
        <f t="shared" si="6"/>
        <v>0</v>
      </c>
      <c r="AQ12" s="4">
        <f t="shared" si="7"/>
        <v>0</v>
      </c>
    </row>
    <row r="13" spans="1:43" x14ac:dyDescent="0.35">
      <c r="C13" s="14" t="s">
        <v>86</v>
      </c>
      <c r="D13" s="13">
        <f t="shared" ref="D13:AG13" si="9">AVERAGE(D4:D12)</f>
        <v>0</v>
      </c>
      <c r="E13" s="13">
        <f t="shared" si="9"/>
        <v>0</v>
      </c>
      <c r="F13" s="13">
        <f t="shared" si="9"/>
        <v>0</v>
      </c>
      <c r="G13" s="13">
        <f t="shared" si="9"/>
        <v>0.1111111111111111</v>
      </c>
      <c r="H13" s="13">
        <f t="shared" si="9"/>
        <v>0</v>
      </c>
      <c r="I13" s="13">
        <f t="shared" si="9"/>
        <v>0</v>
      </c>
      <c r="J13" s="13">
        <f t="shared" si="9"/>
        <v>0.1111111111111111</v>
      </c>
      <c r="K13" s="13">
        <f t="shared" si="9"/>
        <v>0</v>
      </c>
      <c r="L13" s="13">
        <f t="shared" si="9"/>
        <v>0.1111111111111111</v>
      </c>
      <c r="M13" s="13">
        <f t="shared" si="9"/>
        <v>0</v>
      </c>
      <c r="N13" s="13">
        <f t="shared" si="9"/>
        <v>0</v>
      </c>
      <c r="O13" s="13">
        <f t="shared" si="9"/>
        <v>0.1111111111111111</v>
      </c>
      <c r="P13" s="13">
        <f t="shared" si="9"/>
        <v>0</v>
      </c>
      <c r="Q13" s="13">
        <f t="shared" si="9"/>
        <v>0</v>
      </c>
      <c r="R13" s="13">
        <f t="shared" si="9"/>
        <v>0</v>
      </c>
      <c r="S13" s="13">
        <f t="shared" si="9"/>
        <v>0.22222222222222221</v>
      </c>
      <c r="T13" s="13">
        <f t="shared" si="9"/>
        <v>0</v>
      </c>
      <c r="U13" s="13">
        <f t="shared" si="9"/>
        <v>0</v>
      </c>
      <c r="V13" s="13">
        <f t="shared" si="9"/>
        <v>0</v>
      </c>
      <c r="W13" s="13">
        <f t="shared" si="9"/>
        <v>0</v>
      </c>
      <c r="X13" s="13">
        <f t="shared" si="9"/>
        <v>0.22222222222222221</v>
      </c>
      <c r="Y13" s="13">
        <f t="shared" si="9"/>
        <v>0.1111111111111111</v>
      </c>
      <c r="Z13" s="13">
        <f t="shared" si="9"/>
        <v>0</v>
      </c>
      <c r="AA13" s="13">
        <f t="shared" si="9"/>
        <v>0</v>
      </c>
      <c r="AB13" s="13">
        <f t="shared" si="9"/>
        <v>0</v>
      </c>
      <c r="AC13" s="13">
        <f t="shared" si="9"/>
        <v>0.1111111111111111</v>
      </c>
      <c r="AD13" s="13">
        <f t="shared" si="9"/>
        <v>0.1111111111111111</v>
      </c>
      <c r="AE13" s="13">
        <f t="shared" si="9"/>
        <v>0</v>
      </c>
      <c r="AF13" s="13">
        <f t="shared" si="9"/>
        <v>0</v>
      </c>
      <c r="AG13" s="13">
        <f t="shared" si="9"/>
        <v>0</v>
      </c>
    </row>
    <row r="14" spans="1:43" x14ac:dyDescent="0.35">
      <c r="C14" s="14" t="s">
        <v>87</v>
      </c>
      <c r="D14" s="13">
        <f t="shared" ref="D14:AG14" si="10">_xlfn.STDEV.P(D4:D12)</f>
        <v>0</v>
      </c>
      <c r="E14" s="13">
        <f t="shared" si="10"/>
        <v>0</v>
      </c>
      <c r="F14" s="13">
        <f t="shared" si="10"/>
        <v>0</v>
      </c>
      <c r="G14" s="13">
        <f t="shared" si="10"/>
        <v>0.31426968052735443</v>
      </c>
      <c r="H14" s="13">
        <f t="shared" si="10"/>
        <v>0</v>
      </c>
      <c r="I14" s="13">
        <f t="shared" si="10"/>
        <v>0</v>
      </c>
      <c r="J14" s="13">
        <f t="shared" si="10"/>
        <v>0.31426968052735443</v>
      </c>
      <c r="K14" s="13">
        <f t="shared" si="10"/>
        <v>0</v>
      </c>
      <c r="L14" s="13">
        <f t="shared" si="10"/>
        <v>0.31426968052735443</v>
      </c>
      <c r="M14" s="13">
        <f t="shared" si="10"/>
        <v>0</v>
      </c>
      <c r="N14" s="13">
        <f t="shared" si="10"/>
        <v>0</v>
      </c>
      <c r="O14" s="13">
        <f t="shared" si="10"/>
        <v>0.31426968052735443</v>
      </c>
      <c r="P14" s="13">
        <f t="shared" si="10"/>
        <v>0</v>
      </c>
      <c r="Q14" s="13">
        <f t="shared" si="10"/>
        <v>0</v>
      </c>
      <c r="R14" s="13">
        <f t="shared" si="10"/>
        <v>0</v>
      </c>
      <c r="S14" s="13">
        <f t="shared" si="10"/>
        <v>0.41573970964154905</v>
      </c>
      <c r="T14" s="13">
        <f t="shared" si="10"/>
        <v>0</v>
      </c>
      <c r="U14" s="13">
        <f t="shared" si="10"/>
        <v>0</v>
      </c>
      <c r="V14" s="13">
        <f t="shared" si="10"/>
        <v>0</v>
      </c>
      <c r="W14" s="13">
        <f t="shared" si="10"/>
        <v>0</v>
      </c>
      <c r="X14" s="13">
        <f t="shared" si="10"/>
        <v>0.41573970964154905</v>
      </c>
      <c r="Y14" s="13">
        <f t="shared" si="10"/>
        <v>0.31426968052735443</v>
      </c>
      <c r="Z14" s="13">
        <f t="shared" si="10"/>
        <v>0</v>
      </c>
      <c r="AA14" s="13">
        <f t="shared" si="10"/>
        <v>0</v>
      </c>
      <c r="AB14" s="13">
        <f t="shared" si="10"/>
        <v>0</v>
      </c>
      <c r="AC14" s="13">
        <f t="shared" si="10"/>
        <v>0.31426968052735443</v>
      </c>
      <c r="AD14" s="13">
        <f t="shared" si="10"/>
        <v>0.31426968052735443</v>
      </c>
      <c r="AE14" s="13">
        <f t="shared" si="10"/>
        <v>0</v>
      </c>
      <c r="AF14" s="13">
        <f t="shared" si="10"/>
        <v>0</v>
      </c>
      <c r="AG14" s="13">
        <f t="shared" si="10"/>
        <v>0</v>
      </c>
    </row>
    <row r="15" spans="1:43" x14ac:dyDescent="0.35">
      <c r="C15" s="14" t="s">
        <v>101</v>
      </c>
      <c r="D15" s="13">
        <f t="shared" ref="D15:AG15" si="11">SUM(D4:D12)</f>
        <v>0</v>
      </c>
      <c r="E15" s="13">
        <f t="shared" si="11"/>
        <v>0</v>
      </c>
      <c r="F15" s="13">
        <f t="shared" si="11"/>
        <v>0</v>
      </c>
      <c r="G15" s="13">
        <f t="shared" si="11"/>
        <v>1</v>
      </c>
      <c r="H15" s="13">
        <f t="shared" si="11"/>
        <v>0</v>
      </c>
      <c r="I15" s="13">
        <f t="shared" si="11"/>
        <v>0</v>
      </c>
      <c r="J15" s="13">
        <f t="shared" si="11"/>
        <v>1</v>
      </c>
      <c r="K15" s="13">
        <f t="shared" si="11"/>
        <v>0</v>
      </c>
      <c r="L15" s="13">
        <f t="shared" si="11"/>
        <v>1</v>
      </c>
      <c r="M15" s="13">
        <f t="shared" si="11"/>
        <v>0</v>
      </c>
      <c r="N15" s="13">
        <f t="shared" si="11"/>
        <v>0</v>
      </c>
      <c r="O15" s="13">
        <f t="shared" si="11"/>
        <v>1</v>
      </c>
      <c r="P15" s="13">
        <f t="shared" si="11"/>
        <v>0</v>
      </c>
      <c r="Q15" s="13">
        <f t="shared" si="11"/>
        <v>0</v>
      </c>
      <c r="R15" s="13">
        <f t="shared" si="11"/>
        <v>0</v>
      </c>
      <c r="S15" s="13">
        <f t="shared" si="11"/>
        <v>2</v>
      </c>
      <c r="T15" s="13">
        <f t="shared" si="11"/>
        <v>0</v>
      </c>
      <c r="U15" s="13">
        <f t="shared" si="11"/>
        <v>0</v>
      </c>
      <c r="V15" s="13">
        <f t="shared" si="11"/>
        <v>0</v>
      </c>
      <c r="W15" s="13">
        <f t="shared" si="11"/>
        <v>0</v>
      </c>
      <c r="X15" s="13">
        <f t="shared" si="11"/>
        <v>2</v>
      </c>
      <c r="Y15" s="13">
        <f t="shared" si="11"/>
        <v>1</v>
      </c>
      <c r="Z15" s="13">
        <f t="shared" si="11"/>
        <v>0</v>
      </c>
      <c r="AA15" s="13">
        <f t="shared" si="11"/>
        <v>0</v>
      </c>
      <c r="AB15" s="13">
        <f t="shared" si="11"/>
        <v>0</v>
      </c>
      <c r="AC15" s="13">
        <f t="shared" si="11"/>
        <v>1</v>
      </c>
      <c r="AD15" s="13">
        <f t="shared" si="11"/>
        <v>1</v>
      </c>
      <c r="AE15" s="13">
        <f t="shared" si="11"/>
        <v>0</v>
      </c>
      <c r="AF15" s="13">
        <f t="shared" si="11"/>
        <v>0</v>
      </c>
      <c r="AG15" s="13">
        <f t="shared" si="11"/>
        <v>0</v>
      </c>
    </row>
    <row r="16" spans="1:43" x14ac:dyDescent="0.35">
      <c r="L16" s="32" t="s">
        <v>104</v>
      </c>
      <c r="M16" s="32">
        <f>SUM(D15:M15)</f>
        <v>3</v>
      </c>
      <c r="V16" s="32" t="s">
        <v>104</v>
      </c>
      <c r="W16" s="32">
        <f>SUM(N15:W15)</f>
        <v>3</v>
      </c>
      <c r="AF16" s="32" t="s">
        <v>104</v>
      </c>
      <c r="AG16" s="32">
        <f>SUM(X15:AG15)</f>
        <v>5</v>
      </c>
    </row>
    <row r="18" spans="3:33" x14ac:dyDescent="0.35">
      <c r="C18" s="18" t="s">
        <v>92</v>
      </c>
      <c r="D18" s="19"/>
      <c r="E18" s="7"/>
      <c r="F18" s="8"/>
      <c r="G18" s="8"/>
      <c r="H18" s="8"/>
      <c r="I18" s="8" t="s">
        <v>93</v>
      </c>
      <c r="J18" s="8"/>
      <c r="K18" s="8"/>
      <c r="L18" s="8"/>
      <c r="M18" s="8"/>
      <c r="N18" s="9"/>
      <c r="W18" s="18" t="s">
        <v>111</v>
      </c>
      <c r="X18" s="33"/>
      <c r="Y18" s="19"/>
      <c r="AF18" s="24" t="s">
        <v>100</v>
      </c>
      <c r="AG18" s="25"/>
    </row>
    <row r="19" spans="3:33" x14ac:dyDescent="0.35">
      <c r="C19" s="20"/>
      <c r="D19" s="21"/>
      <c r="E19" s="5" t="s">
        <v>76</v>
      </c>
      <c r="F19" s="5" t="s">
        <v>77</v>
      </c>
      <c r="G19" s="5" t="s">
        <v>78</v>
      </c>
      <c r="H19" s="5" t="s">
        <v>79</v>
      </c>
      <c r="I19" s="5" t="s">
        <v>80</v>
      </c>
      <c r="J19" s="5" t="s">
        <v>81</v>
      </c>
      <c r="K19" s="5" t="s">
        <v>82</v>
      </c>
      <c r="L19" s="5" t="s">
        <v>83</v>
      </c>
      <c r="M19" s="5" t="s">
        <v>84</v>
      </c>
      <c r="N19" s="5" t="s">
        <v>85</v>
      </c>
      <c r="O19" s="13" t="s">
        <v>86</v>
      </c>
      <c r="P19" s="13" t="s">
        <v>87</v>
      </c>
      <c r="Q19" s="13" t="s">
        <v>105</v>
      </c>
      <c r="W19" s="5" t="s">
        <v>73</v>
      </c>
      <c r="X19" s="5" t="s">
        <v>74</v>
      </c>
      <c r="Y19" s="5" t="s">
        <v>75</v>
      </c>
      <c r="Z19" s="5" t="s">
        <v>88</v>
      </c>
      <c r="AA19" s="13" t="s">
        <v>86</v>
      </c>
      <c r="AB19" s="13" t="s">
        <v>87</v>
      </c>
      <c r="AF19" s="26">
        <f>AVERAGE(C4:AF12)</f>
        <v>4.2145593869731802E-2</v>
      </c>
      <c r="AG19" s="27"/>
    </row>
    <row r="20" spans="3:33" x14ac:dyDescent="0.35">
      <c r="C20" s="7"/>
      <c r="D20" s="9" t="s">
        <v>73</v>
      </c>
      <c r="E20" s="4">
        <f t="shared" ref="E20:N20" si="12">D13</f>
        <v>0</v>
      </c>
      <c r="F20" s="4">
        <f t="shared" si="12"/>
        <v>0</v>
      </c>
      <c r="G20" s="4">
        <f t="shared" si="12"/>
        <v>0</v>
      </c>
      <c r="H20" s="4">
        <f t="shared" si="12"/>
        <v>0.1111111111111111</v>
      </c>
      <c r="I20" s="4">
        <f t="shared" si="12"/>
        <v>0</v>
      </c>
      <c r="J20" s="4">
        <f t="shared" si="12"/>
        <v>0</v>
      </c>
      <c r="K20" s="4">
        <f t="shared" si="12"/>
        <v>0.1111111111111111</v>
      </c>
      <c r="L20" s="4">
        <f t="shared" si="12"/>
        <v>0</v>
      </c>
      <c r="M20" s="4">
        <f t="shared" si="12"/>
        <v>0.1111111111111111</v>
      </c>
      <c r="N20" s="4">
        <f t="shared" si="12"/>
        <v>0</v>
      </c>
      <c r="O20" s="22">
        <f>AVERAGE(E20:N20)</f>
        <v>3.3333333333333333E-2</v>
      </c>
      <c r="P20" s="22">
        <f>_xlfn.STDEV.P(E20:N20)</f>
        <v>5.0917507721731557E-2</v>
      </c>
      <c r="Q20" s="4">
        <f>SUM(E20:N20)</f>
        <v>0.33333333333333331</v>
      </c>
      <c r="V20" s="5" t="s">
        <v>69</v>
      </c>
      <c r="W20" s="4">
        <f>AK4/(48.27/60)</f>
        <v>2.4860161591050338</v>
      </c>
      <c r="X20" s="4">
        <f>AN4/(33.19/60)</f>
        <v>3.6155468514612839</v>
      </c>
      <c r="Y20" s="4">
        <f>AQ4/(34.3/60)</f>
        <v>3.4985422740524781</v>
      </c>
      <c r="Z20" s="4" t="s">
        <v>110</v>
      </c>
      <c r="AA20" s="4">
        <f t="shared" ref="AA20:AA28" si="13">AVERAGE(W20:Y20)</f>
        <v>3.2000350948729319</v>
      </c>
      <c r="AB20" s="4">
        <f t="shared" ref="AB20:AB28" si="14">_xlfn.STDEV.P(W20:Y20)</f>
        <v>0.50714218799070188</v>
      </c>
    </row>
    <row r="21" spans="3:33" x14ac:dyDescent="0.35">
      <c r="C21" s="7"/>
      <c r="D21" s="9" t="s">
        <v>74</v>
      </c>
      <c r="E21" s="4">
        <f t="shared" ref="E21:N21" si="15">N13</f>
        <v>0</v>
      </c>
      <c r="F21" s="4">
        <f t="shared" si="15"/>
        <v>0.1111111111111111</v>
      </c>
      <c r="G21" s="4">
        <f t="shared" si="15"/>
        <v>0</v>
      </c>
      <c r="H21" s="4">
        <f t="shared" si="15"/>
        <v>0</v>
      </c>
      <c r="I21" s="4">
        <f t="shared" si="15"/>
        <v>0</v>
      </c>
      <c r="J21" s="4">
        <f t="shared" si="15"/>
        <v>0.22222222222222221</v>
      </c>
      <c r="K21" s="4">
        <f t="shared" si="15"/>
        <v>0</v>
      </c>
      <c r="L21" s="4">
        <f t="shared" si="15"/>
        <v>0</v>
      </c>
      <c r="M21" s="4">
        <f t="shared" si="15"/>
        <v>0</v>
      </c>
      <c r="N21" s="4">
        <f t="shared" si="15"/>
        <v>0</v>
      </c>
      <c r="O21" s="22">
        <f>AVERAGE(E21:N21)</f>
        <v>3.3333333333333333E-2</v>
      </c>
      <c r="P21" s="22">
        <f>_xlfn.STDEV.P(E21:N21)</f>
        <v>7.1145824860364984E-2</v>
      </c>
      <c r="Q21" s="4">
        <f>SUM(E21:N21)</f>
        <v>0.33333333333333331</v>
      </c>
      <c r="V21" s="5" t="s">
        <v>65</v>
      </c>
      <c r="W21" s="4">
        <f>AK5/40</f>
        <v>0</v>
      </c>
      <c r="X21" s="4">
        <f>AN5/40</f>
        <v>0</v>
      </c>
      <c r="Y21" s="4">
        <f>AQ5/40</f>
        <v>0</v>
      </c>
      <c r="Z21" s="4" t="s">
        <v>110</v>
      </c>
      <c r="AA21" s="4">
        <f t="shared" si="13"/>
        <v>0</v>
      </c>
      <c r="AB21" s="4">
        <f t="shared" si="14"/>
        <v>0</v>
      </c>
    </row>
    <row r="22" spans="3:33" x14ac:dyDescent="0.35">
      <c r="C22" s="7"/>
      <c r="D22" s="9" t="s">
        <v>75</v>
      </c>
      <c r="E22" s="4">
        <f t="shared" ref="E22:N22" si="16">X13</f>
        <v>0.22222222222222221</v>
      </c>
      <c r="F22" s="4">
        <f t="shared" si="16"/>
        <v>0.1111111111111111</v>
      </c>
      <c r="G22" s="4">
        <f t="shared" si="16"/>
        <v>0</v>
      </c>
      <c r="H22" s="4">
        <f t="shared" si="16"/>
        <v>0</v>
      </c>
      <c r="I22" s="4">
        <f t="shared" si="16"/>
        <v>0</v>
      </c>
      <c r="J22" s="4">
        <f t="shared" si="16"/>
        <v>0.1111111111111111</v>
      </c>
      <c r="K22" s="4">
        <f t="shared" si="16"/>
        <v>0.1111111111111111</v>
      </c>
      <c r="L22" s="4">
        <f t="shared" si="16"/>
        <v>0</v>
      </c>
      <c r="M22" s="4">
        <f t="shared" si="16"/>
        <v>0</v>
      </c>
      <c r="N22" s="4">
        <f t="shared" si="16"/>
        <v>0</v>
      </c>
      <c r="O22" s="22">
        <f>AVERAGE(E22:N22)</f>
        <v>5.5555555555555559E-2</v>
      </c>
      <c r="P22" s="22">
        <f>_xlfn.STDEV.P(E22:N22)</f>
        <v>7.4535599249992979E-2</v>
      </c>
      <c r="Q22" s="4">
        <f>SUM(E22:N22)</f>
        <v>0.55555555555555558</v>
      </c>
      <c r="V22" s="5" t="s">
        <v>66</v>
      </c>
      <c r="W22" s="4">
        <f>AK6/(45.8/60)</f>
        <v>1.3100436681222707</v>
      </c>
      <c r="X22" s="4">
        <f>AN6/40</f>
        <v>0</v>
      </c>
      <c r="Y22" s="4">
        <f>AQ6/40</f>
        <v>0</v>
      </c>
      <c r="Z22" s="4" t="s">
        <v>110</v>
      </c>
      <c r="AA22" s="4">
        <f t="shared" si="13"/>
        <v>0.43668122270742354</v>
      </c>
      <c r="AB22" s="4">
        <f t="shared" si="14"/>
        <v>0.61756050758650438</v>
      </c>
    </row>
    <row r="23" spans="3:33" x14ac:dyDescent="0.35">
      <c r="V23" s="5" t="s">
        <v>67</v>
      </c>
      <c r="W23" s="4">
        <f t="shared" ref="W23:W28" si="17">AK7/40</f>
        <v>0</v>
      </c>
      <c r="X23" s="4">
        <f>AN7/40</f>
        <v>0</v>
      </c>
      <c r="Y23" s="4">
        <f>AQ7/40</f>
        <v>0</v>
      </c>
      <c r="Z23" s="4" t="s">
        <v>90</v>
      </c>
      <c r="AA23" s="4">
        <f t="shared" si="13"/>
        <v>0</v>
      </c>
      <c r="AB23" s="4">
        <f t="shared" si="14"/>
        <v>0</v>
      </c>
    </row>
    <row r="24" spans="3:33" x14ac:dyDescent="0.35">
      <c r="V24" s="5" t="s">
        <v>70</v>
      </c>
      <c r="W24" s="4">
        <f t="shared" si="17"/>
        <v>0</v>
      </c>
      <c r="X24" s="4">
        <f>AN8/40</f>
        <v>0</v>
      </c>
      <c r="Y24" s="4">
        <f>AQ8/40</f>
        <v>0</v>
      </c>
      <c r="Z24" s="4" t="s">
        <v>90</v>
      </c>
      <c r="AA24" s="4">
        <f t="shared" si="13"/>
        <v>0</v>
      </c>
      <c r="AB24" s="4">
        <f t="shared" si="14"/>
        <v>0</v>
      </c>
    </row>
    <row r="25" spans="3:33" x14ac:dyDescent="0.35">
      <c r="V25" s="5" t="s">
        <v>72</v>
      </c>
      <c r="W25" s="4">
        <f t="shared" si="17"/>
        <v>0</v>
      </c>
      <c r="X25" s="4">
        <f>AN9/40</f>
        <v>0</v>
      </c>
      <c r="Y25" s="4">
        <f>AQ9/40</f>
        <v>0</v>
      </c>
      <c r="Z25" s="4" t="s">
        <v>90</v>
      </c>
      <c r="AA25" s="4">
        <f t="shared" si="13"/>
        <v>0</v>
      </c>
      <c r="AB25" s="4">
        <f t="shared" si="14"/>
        <v>0</v>
      </c>
    </row>
    <row r="26" spans="3:33" x14ac:dyDescent="0.35">
      <c r="V26" s="5" t="s">
        <v>71</v>
      </c>
      <c r="W26" s="4">
        <f t="shared" si="17"/>
        <v>0</v>
      </c>
      <c r="X26" s="4">
        <f>AN10/(44.81/60)</f>
        <v>1.3389868332961392</v>
      </c>
      <c r="Y26" s="4">
        <f>AQ10/(58.82/60)</f>
        <v>2.0401224073444406</v>
      </c>
      <c r="Z26" s="4" t="s">
        <v>91</v>
      </c>
      <c r="AA26" s="4">
        <f t="shared" si="13"/>
        <v>1.1263697468801934</v>
      </c>
      <c r="AB26" s="4">
        <f t="shared" si="14"/>
        <v>0.84633696138682368</v>
      </c>
    </row>
    <row r="27" spans="3:33" x14ac:dyDescent="0.35">
      <c r="V27" s="5" t="s">
        <v>102</v>
      </c>
      <c r="W27" s="4">
        <f t="shared" si="17"/>
        <v>0</v>
      </c>
      <c r="X27" s="4">
        <f>AN11/40</f>
        <v>0</v>
      </c>
      <c r="Y27" s="4">
        <f>AQ11/(45.68/60)</f>
        <v>1.3134851138353765</v>
      </c>
      <c r="Z27" s="4" t="s">
        <v>91</v>
      </c>
      <c r="AA27" s="4">
        <f t="shared" si="13"/>
        <v>0.43782837127845881</v>
      </c>
      <c r="AB27" s="4">
        <f t="shared" si="14"/>
        <v>0.61918282065371932</v>
      </c>
    </row>
    <row r="28" spans="3:33" x14ac:dyDescent="0.35">
      <c r="V28" s="5" t="s">
        <v>68</v>
      </c>
      <c r="W28" s="4">
        <f t="shared" si="17"/>
        <v>0</v>
      </c>
      <c r="X28" s="4">
        <f>AN12/40</f>
        <v>0</v>
      </c>
      <c r="Y28" s="4">
        <f>AQ12/40</f>
        <v>0</v>
      </c>
      <c r="Z28" s="4" t="s">
        <v>91</v>
      </c>
      <c r="AA28" s="4">
        <f t="shared" si="13"/>
        <v>0</v>
      </c>
      <c r="AB28" s="4">
        <f t="shared" si="14"/>
        <v>0</v>
      </c>
    </row>
    <row r="29" spans="3:33" x14ac:dyDescent="0.35">
      <c r="V29" s="14" t="s">
        <v>86</v>
      </c>
      <c r="W29" s="34">
        <f>AVERAGE(W20:W28)</f>
        <v>0.42178442524747828</v>
      </c>
      <c r="X29" s="34">
        <f>AVERAGE(X20:X28)</f>
        <v>0.55050374275082481</v>
      </c>
      <c r="Y29" s="35">
        <f>AVERAGE(Y20:Y28)</f>
        <v>0.76134997724803277</v>
      </c>
    </row>
    <row r="30" spans="3:33" x14ac:dyDescent="0.35">
      <c r="V30" s="14" t="s">
        <v>87</v>
      </c>
      <c r="W30" s="34">
        <f>_xlfn.STDEV.P(W20:W28)</f>
        <v>0.83635265311061546</v>
      </c>
      <c r="X30" s="34">
        <f>_xlfn.STDEV.P(X20:X28)</f>
        <v>1.1613007763235936</v>
      </c>
      <c r="Y30" s="34">
        <f>_xlfn.STDEV.P(Y20:Y28)</f>
        <v>1.197694847699255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5396-1EF0-4238-8758-3F12DDA30557}">
  <dimension ref="A1:AN22"/>
  <sheetViews>
    <sheetView tabSelected="1" topLeftCell="A17" workbookViewId="0">
      <selection activeCell="M11" sqref="M11"/>
    </sheetView>
  </sheetViews>
  <sheetFormatPr defaultRowHeight="14.5" x14ac:dyDescent="0.35"/>
  <cols>
    <col min="1" max="1" width="10.81640625" customWidth="1"/>
  </cols>
  <sheetData>
    <row r="1" spans="1:40" x14ac:dyDescent="0.35">
      <c r="A1" s="10"/>
      <c r="B1" s="11"/>
      <c r="C1" s="11"/>
      <c r="D1" s="11" t="s">
        <v>96</v>
      </c>
      <c r="E1" s="11"/>
      <c r="F1" s="11"/>
      <c r="G1" s="12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40" x14ac:dyDescent="0.35">
      <c r="A2" s="2" t="s">
        <v>53</v>
      </c>
      <c r="B2" s="2" t="s">
        <v>54</v>
      </c>
      <c r="C2" s="2" t="s">
        <v>55</v>
      </c>
      <c r="D2" s="7"/>
      <c r="E2" s="8" t="s">
        <v>92</v>
      </c>
      <c r="F2" s="8"/>
      <c r="G2" s="8"/>
      <c r="H2" s="17" t="s">
        <v>88</v>
      </c>
      <c r="I2" s="15"/>
      <c r="J2" s="16" t="s">
        <v>73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9"/>
      <c r="AI2" s="28"/>
      <c r="AJ2" s="28"/>
      <c r="AK2" s="28"/>
      <c r="AL2" s="28"/>
      <c r="AM2" s="28"/>
      <c r="AN2" s="28"/>
    </row>
    <row r="3" spans="1:40" x14ac:dyDescent="0.35">
      <c r="A3" s="3"/>
      <c r="B3" s="3"/>
      <c r="C3" s="3"/>
      <c r="D3" s="5" t="s">
        <v>103</v>
      </c>
      <c r="E3" s="5" t="s">
        <v>73</v>
      </c>
      <c r="F3" s="5" t="s">
        <v>74</v>
      </c>
      <c r="G3" s="7" t="s">
        <v>75</v>
      </c>
      <c r="H3" s="3"/>
      <c r="I3" s="14" t="s">
        <v>86</v>
      </c>
      <c r="J3" s="14" t="s">
        <v>87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30"/>
      <c r="AJ3" s="30"/>
      <c r="AK3" s="30"/>
      <c r="AL3" s="30"/>
      <c r="AM3" s="30"/>
      <c r="AN3" s="30"/>
    </row>
    <row r="4" spans="1:40" x14ac:dyDescent="0.35">
      <c r="A4" s="5" t="s">
        <v>56</v>
      </c>
      <c r="B4" s="5"/>
      <c r="C4" s="5" t="s">
        <v>112</v>
      </c>
      <c r="D4" s="4">
        <v>3</v>
      </c>
      <c r="E4" s="4">
        <v>3</v>
      </c>
      <c r="F4" s="4">
        <v>4</v>
      </c>
      <c r="G4" s="6">
        <v>5</v>
      </c>
      <c r="H4" s="4" t="s">
        <v>89</v>
      </c>
      <c r="I4" s="4">
        <f t="shared" ref="I4:I12" si="0">AVERAGE(D4:G4)</f>
        <v>3.75</v>
      </c>
      <c r="J4" s="4">
        <f t="shared" ref="J4:J12" si="1">_xlfn.STDEV.P(D4:G4)</f>
        <v>0.82915619758884995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x14ac:dyDescent="0.35">
      <c r="A5" s="5" t="s">
        <v>57</v>
      </c>
      <c r="B5" s="5"/>
      <c r="C5" s="5" t="s">
        <v>65</v>
      </c>
      <c r="D5" s="4">
        <v>0</v>
      </c>
      <c r="E5" s="4">
        <v>0</v>
      </c>
      <c r="F5" s="4">
        <v>0</v>
      </c>
      <c r="G5" s="6">
        <v>0</v>
      </c>
      <c r="H5" s="4" t="s">
        <v>89</v>
      </c>
      <c r="I5" s="4">
        <f t="shared" si="0"/>
        <v>0</v>
      </c>
      <c r="J5" s="4">
        <f t="shared" si="1"/>
        <v>0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35">
      <c r="A6" s="5" t="s">
        <v>58</v>
      </c>
      <c r="B6" s="5"/>
      <c r="C6" s="5" t="s">
        <v>66</v>
      </c>
      <c r="D6" s="4">
        <v>0</v>
      </c>
      <c r="E6" s="4">
        <v>1</v>
      </c>
      <c r="F6" s="4">
        <v>1</v>
      </c>
      <c r="G6" s="6">
        <v>1</v>
      </c>
      <c r="H6" s="4" t="s">
        <v>89</v>
      </c>
      <c r="I6" s="4">
        <f t="shared" si="0"/>
        <v>0.75</v>
      </c>
      <c r="J6" s="4">
        <f t="shared" si="1"/>
        <v>0.4330127018922193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35">
      <c r="A7" s="5" t="s">
        <v>59</v>
      </c>
      <c r="B7" s="5"/>
      <c r="C7" s="5" t="s">
        <v>67</v>
      </c>
      <c r="D7" s="4">
        <v>0</v>
      </c>
      <c r="E7" s="4">
        <v>1</v>
      </c>
      <c r="F7" s="4">
        <v>0</v>
      </c>
      <c r="G7" s="6">
        <v>1</v>
      </c>
      <c r="H7" s="4" t="s">
        <v>90</v>
      </c>
      <c r="I7" s="4">
        <f t="shared" si="0"/>
        <v>0.5</v>
      </c>
      <c r="J7" s="4">
        <f t="shared" si="1"/>
        <v>0.5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x14ac:dyDescent="0.35">
      <c r="A8" s="5" t="s">
        <v>60</v>
      </c>
      <c r="B8" s="5"/>
      <c r="C8" s="5" t="s">
        <v>70</v>
      </c>
      <c r="D8" s="4">
        <v>1</v>
      </c>
      <c r="E8" s="4">
        <v>1</v>
      </c>
      <c r="F8" s="4">
        <v>1</v>
      </c>
      <c r="G8" s="6">
        <v>1</v>
      </c>
      <c r="H8" s="4" t="s">
        <v>90</v>
      </c>
      <c r="I8" s="4">
        <f t="shared" si="0"/>
        <v>1</v>
      </c>
      <c r="J8" s="4">
        <f t="shared" si="1"/>
        <v>0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35">
      <c r="A9" s="5" t="s">
        <v>61</v>
      </c>
      <c r="B9" s="5"/>
      <c r="C9" s="5" t="s">
        <v>72</v>
      </c>
      <c r="D9" s="4">
        <v>1</v>
      </c>
      <c r="E9" s="4">
        <v>3</v>
      </c>
      <c r="F9" s="4">
        <v>4</v>
      </c>
      <c r="G9" s="6">
        <v>3</v>
      </c>
      <c r="H9" s="4" t="s">
        <v>90</v>
      </c>
      <c r="I9" s="4">
        <f t="shared" si="0"/>
        <v>2.75</v>
      </c>
      <c r="J9" s="4">
        <f t="shared" si="1"/>
        <v>1.0897247358851685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35">
      <c r="A10" s="5" t="s">
        <v>62</v>
      </c>
      <c r="B10" s="5"/>
      <c r="C10" s="5" t="s">
        <v>71</v>
      </c>
      <c r="D10" s="4">
        <v>0</v>
      </c>
      <c r="E10" s="4">
        <v>0</v>
      </c>
      <c r="F10" s="4">
        <v>1</v>
      </c>
      <c r="G10" s="6">
        <v>0</v>
      </c>
      <c r="H10" s="4" t="s">
        <v>91</v>
      </c>
      <c r="I10" s="4">
        <f t="shared" si="0"/>
        <v>0.25</v>
      </c>
      <c r="J10" s="4">
        <f t="shared" si="1"/>
        <v>0.4330127018922193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x14ac:dyDescent="0.35">
      <c r="A11" s="5" t="s">
        <v>63</v>
      </c>
      <c r="B11" s="5"/>
      <c r="C11" s="5" t="s">
        <v>102</v>
      </c>
      <c r="D11" s="4">
        <v>1</v>
      </c>
      <c r="E11" s="4">
        <v>2</v>
      </c>
      <c r="F11" s="4">
        <v>4</v>
      </c>
      <c r="G11" s="6">
        <v>3</v>
      </c>
      <c r="H11" s="4" t="s">
        <v>91</v>
      </c>
      <c r="I11" s="4">
        <f t="shared" si="0"/>
        <v>2.5</v>
      </c>
      <c r="J11" s="4">
        <f t="shared" si="1"/>
        <v>1.1180339887498949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35">
      <c r="A12" s="5" t="s">
        <v>64</v>
      </c>
      <c r="B12" s="5"/>
      <c r="C12" s="5" t="s">
        <v>68</v>
      </c>
      <c r="D12" s="4">
        <v>2</v>
      </c>
      <c r="E12" s="4">
        <v>2</v>
      </c>
      <c r="F12" s="4">
        <v>2</v>
      </c>
      <c r="G12" s="6">
        <v>2</v>
      </c>
      <c r="H12" s="4" t="s">
        <v>91</v>
      </c>
      <c r="I12" s="4">
        <f t="shared" si="0"/>
        <v>2</v>
      </c>
      <c r="J12" s="4">
        <f t="shared" si="1"/>
        <v>0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35">
      <c r="C13" s="14" t="s">
        <v>86</v>
      </c>
      <c r="D13" s="13">
        <f>AVERAGE(D4:D12)</f>
        <v>0.88888888888888884</v>
      </c>
      <c r="E13" s="13">
        <f>AVERAGE(E4:E12)</f>
        <v>1.4444444444444444</v>
      </c>
      <c r="F13" s="13">
        <f>AVERAGE(F4:F12)</f>
        <v>1.8888888888888888</v>
      </c>
      <c r="G13" s="13">
        <f>AVERAGE(G4:G12)</f>
        <v>1.7777777777777777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spans="1:40" x14ac:dyDescent="0.35">
      <c r="C14" s="14" t="s">
        <v>87</v>
      </c>
      <c r="D14" s="13">
        <f>_xlfn.STDEV.P(D4:D12)</f>
        <v>0.99380798999990649</v>
      </c>
      <c r="E14" s="13">
        <f>_xlfn.STDEV.P(E4:E12)</f>
        <v>1.0657403385139377</v>
      </c>
      <c r="F14" s="13">
        <f>_xlfn.STDEV.P(F4:F12)</f>
        <v>1.5947444549341472</v>
      </c>
      <c r="G14" s="13">
        <f>_xlfn.STDEV.P(G4:G12)</f>
        <v>1.5475986974649021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8" spans="3:16" x14ac:dyDescent="0.35"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3:16" x14ac:dyDescent="0.35"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3:16" x14ac:dyDescent="0.35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3:16" x14ac:dyDescent="0.35"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3:16" x14ac:dyDescent="0.35"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CA8-848F-4885-B135-010BB1BA815C}">
  <dimension ref="A1:K23"/>
  <sheetViews>
    <sheetView workbookViewId="0">
      <selection activeCell="B16" sqref="B16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112</v>
      </c>
    </row>
    <row r="4" spans="1:11" x14ac:dyDescent="0.35">
      <c r="A4" t="s">
        <v>9</v>
      </c>
      <c r="B4" t="s">
        <v>16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18</v>
      </c>
    </row>
    <row r="10" spans="1:11" x14ac:dyDescent="0.35">
      <c r="A10" t="s">
        <v>23</v>
      </c>
      <c r="C10" t="s">
        <v>29</v>
      </c>
      <c r="D10" t="s">
        <v>30</v>
      </c>
      <c r="E10" t="s">
        <v>42</v>
      </c>
      <c r="F10" t="s">
        <v>27</v>
      </c>
      <c r="G10" t="s">
        <v>30</v>
      </c>
      <c r="H10" t="s">
        <v>42</v>
      </c>
      <c r="I10" t="s">
        <v>28</v>
      </c>
      <c r="J10" t="s">
        <v>30</v>
      </c>
      <c r="K10" t="s">
        <v>42</v>
      </c>
    </row>
    <row r="11" spans="1:11" x14ac:dyDescent="0.35">
      <c r="A11" t="s">
        <v>24</v>
      </c>
      <c r="B11">
        <v>3</v>
      </c>
      <c r="C11" t="s">
        <v>31</v>
      </c>
      <c r="D11">
        <v>4.82</v>
      </c>
      <c r="E11" t="s">
        <v>50</v>
      </c>
      <c r="F11" t="s">
        <v>31</v>
      </c>
      <c r="G11">
        <v>3.63</v>
      </c>
      <c r="H11" t="s">
        <v>50</v>
      </c>
      <c r="I11" t="s">
        <v>31</v>
      </c>
      <c r="J11">
        <v>3.38</v>
      </c>
      <c r="K11" t="s">
        <v>51</v>
      </c>
    </row>
    <row r="12" spans="1:11" x14ac:dyDescent="0.35">
      <c r="A12" t="s">
        <v>4</v>
      </c>
      <c r="B12">
        <v>3</v>
      </c>
      <c r="C12" t="s">
        <v>32</v>
      </c>
      <c r="D12">
        <v>4.6399999999999997</v>
      </c>
      <c r="E12" t="s">
        <v>50</v>
      </c>
      <c r="F12" t="s">
        <v>32</v>
      </c>
      <c r="G12">
        <v>2.39</v>
      </c>
      <c r="H12" t="s">
        <v>51</v>
      </c>
      <c r="I12" t="s">
        <v>32</v>
      </c>
      <c r="J12">
        <v>6.11</v>
      </c>
      <c r="K12" t="s">
        <v>51</v>
      </c>
    </row>
    <row r="13" spans="1:11" x14ac:dyDescent="0.35">
      <c r="A13" t="s">
        <v>5</v>
      </c>
      <c r="B13">
        <v>4</v>
      </c>
      <c r="C13" t="s">
        <v>33</v>
      </c>
      <c r="D13">
        <v>4.68</v>
      </c>
      <c r="E13" t="s">
        <v>50</v>
      </c>
      <c r="F13" t="s">
        <v>33</v>
      </c>
      <c r="G13">
        <v>4.13</v>
      </c>
      <c r="H13" t="s">
        <v>50</v>
      </c>
      <c r="I13" t="s">
        <v>33</v>
      </c>
      <c r="J13">
        <v>3.81</v>
      </c>
      <c r="K13" t="s">
        <v>50</v>
      </c>
    </row>
    <row r="14" spans="1:11" x14ac:dyDescent="0.35">
      <c r="A14" t="s">
        <v>6</v>
      </c>
      <c r="B14">
        <v>5</v>
      </c>
      <c r="C14" t="s">
        <v>34</v>
      </c>
      <c r="D14">
        <v>4.22</v>
      </c>
      <c r="E14" t="s">
        <v>50</v>
      </c>
      <c r="F14" t="s">
        <v>34</v>
      </c>
      <c r="G14">
        <v>4.34</v>
      </c>
      <c r="H14" t="s">
        <v>50</v>
      </c>
      <c r="I14" t="s">
        <v>34</v>
      </c>
      <c r="J14">
        <v>2.35</v>
      </c>
      <c r="K14" t="s">
        <v>50</v>
      </c>
    </row>
    <row r="15" spans="1:11" x14ac:dyDescent="0.35">
      <c r="C15" t="s">
        <v>35</v>
      </c>
      <c r="D15">
        <v>5.57</v>
      </c>
      <c r="E15" t="s">
        <v>50</v>
      </c>
      <c r="F15" t="s">
        <v>35</v>
      </c>
      <c r="G15">
        <v>2.98</v>
      </c>
      <c r="H15" t="s">
        <v>50</v>
      </c>
      <c r="I15" t="s">
        <v>35</v>
      </c>
      <c r="J15">
        <v>2.8</v>
      </c>
      <c r="K15" t="s">
        <v>50</v>
      </c>
    </row>
    <row r="16" spans="1:11" x14ac:dyDescent="0.35">
      <c r="C16" t="s">
        <v>36</v>
      </c>
      <c r="D16">
        <v>3.69</v>
      </c>
      <c r="E16" t="s">
        <v>50</v>
      </c>
      <c r="F16" t="s">
        <v>36</v>
      </c>
      <c r="G16">
        <v>3.26</v>
      </c>
      <c r="H16" t="s">
        <v>51</v>
      </c>
      <c r="I16" t="s">
        <v>36</v>
      </c>
      <c r="J16">
        <v>3.23</v>
      </c>
      <c r="K16" t="s">
        <v>50</v>
      </c>
    </row>
    <row r="17" spans="3:11" x14ac:dyDescent="0.35">
      <c r="C17" t="s">
        <v>37</v>
      </c>
      <c r="D17">
        <v>7.62</v>
      </c>
      <c r="E17" t="s">
        <v>51</v>
      </c>
      <c r="F17" t="s">
        <v>37</v>
      </c>
      <c r="G17">
        <v>3.23</v>
      </c>
      <c r="H17" t="s">
        <v>50</v>
      </c>
      <c r="I17" t="s">
        <v>37</v>
      </c>
      <c r="J17">
        <v>2.62</v>
      </c>
      <c r="K17" t="s">
        <v>50</v>
      </c>
    </row>
    <row r="18" spans="3:11" x14ac:dyDescent="0.35">
      <c r="C18" t="s">
        <v>38</v>
      </c>
      <c r="D18">
        <v>3.42</v>
      </c>
      <c r="E18" t="s">
        <v>50</v>
      </c>
      <c r="F18" t="s">
        <v>38</v>
      </c>
      <c r="G18">
        <v>2.97</v>
      </c>
      <c r="H18" t="s">
        <v>50</v>
      </c>
      <c r="I18" t="s">
        <v>38</v>
      </c>
      <c r="J18">
        <v>4.47</v>
      </c>
      <c r="K18" t="s">
        <v>50</v>
      </c>
    </row>
    <row r="19" spans="3:11" x14ac:dyDescent="0.35">
      <c r="C19" t="s">
        <v>39</v>
      </c>
      <c r="D19">
        <v>3.98</v>
      </c>
      <c r="E19" t="s">
        <v>51</v>
      </c>
      <c r="F19" t="s">
        <v>39</v>
      </c>
      <c r="G19">
        <v>2.99</v>
      </c>
      <c r="H19" t="s">
        <v>50</v>
      </c>
      <c r="I19" t="s">
        <v>39</v>
      </c>
      <c r="J19">
        <v>2.74</v>
      </c>
      <c r="K19" t="s">
        <v>50</v>
      </c>
    </row>
    <row r="20" spans="3:11" x14ac:dyDescent="0.35">
      <c r="C20" t="s">
        <v>40</v>
      </c>
      <c r="D20">
        <v>5.63</v>
      </c>
      <c r="E20" t="s">
        <v>50</v>
      </c>
      <c r="F20" t="s">
        <v>40</v>
      </c>
      <c r="G20">
        <v>3.27</v>
      </c>
      <c r="H20" t="s">
        <v>50</v>
      </c>
      <c r="I20" t="s">
        <v>40</v>
      </c>
      <c r="J20">
        <v>2.79</v>
      </c>
      <c r="K20" t="s">
        <v>50</v>
      </c>
    </row>
    <row r="21" spans="3:11" x14ac:dyDescent="0.35">
      <c r="C21" t="s">
        <v>41</v>
      </c>
      <c r="D21">
        <v>48.28</v>
      </c>
      <c r="F21" t="s">
        <v>41</v>
      </c>
      <c r="G21">
        <v>33.21</v>
      </c>
      <c r="I21" t="s">
        <v>41</v>
      </c>
      <c r="J21">
        <v>34.32</v>
      </c>
    </row>
    <row r="22" spans="3:11" x14ac:dyDescent="0.35">
      <c r="C22" t="s">
        <v>48</v>
      </c>
      <c r="D22">
        <v>4.83</v>
      </c>
      <c r="F22" t="s">
        <v>48</v>
      </c>
      <c r="G22">
        <v>3.32</v>
      </c>
      <c r="I22" t="s">
        <v>48</v>
      </c>
      <c r="J22">
        <v>3.43</v>
      </c>
    </row>
    <row r="23" spans="3:11" x14ac:dyDescent="0.35">
      <c r="C23" t="s">
        <v>49</v>
      </c>
      <c r="D23">
        <v>8</v>
      </c>
      <c r="F23" t="s">
        <v>49</v>
      </c>
      <c r="G23">
        <v>8</v>
      </c>
      <c r="I23" t="s">
        <v>49</v>
      </c>
      <c r="J2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B51F-AFD5-4296-B4E1-EBC801D73A29}">
  <dimension ref="A1:K23"/>
  <sheetViews>
    <sheetView workbookViewId="0">
      <selection activeCell="B3" sqref="B3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65</v>
      </c>
    </row>
    <row r="4" spans="1:11" x14ac:dyDescent="0.35">
      <c r="A4" t="s">
        <v>9</v>
      </c>
      <c r="B4" t="s">
        <v>43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47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19</v>
      </c>
    </row>
    <row r="10" spans="1:11" x14ac:dyDescent="0.35">
      <c r="A10" t="s">
        <v>23</v>
      </c>
      <c r="C10" t="s">
        <v>29</v>
      </c>
      <c r="D10" t="s">
        <v>30</v>
      </c>
      <c r="E10" t="s">
        <v>42</v>
      </c>
      <c r="F10" t="s">
        <v>27</v>
      </c>
      <c r="G10" t="s">
        <v>30</v>
      </c>
      <c r="H10" t="s">
        <v>42</v>
      </c>
      <c r="I10" t="s">
        <v>28</v>
      </c>
      <c r="J10" t="s">
        <v>30</v>
      </c>
      <c r="K10" t="s">
        <v>42</v>
      </c>
    </row>
    <row r="11" spans="1:11" x14ac:dyDescent="0.35">
      <c r="A11" t="s">
        <v>24</v>
      </c>
      <c r="B11">
        <v>0</v>
      </c>
      <c r="C11" t="s">
        <v>31</v>
      </c>
      <c r="D11">
        <v>5.22</v>
      </c>
      <c r="E11" t="s">
        <v>50</v>
      </c>
      <c r="F11" t="s">
        <v>31</v>
      </c>
      <c r="G11">
        <v>8.6199999999999992</v>
      </c>
      <c r="H11" t="s">
        <v>50</v>
      </c>
      <c r="I11" t="s">
        <v>31</v>
      </c>
      <c r="J11">
        <v>3.94</v>
      </c>
      <c r="K11" t="s">
        <v>50</v>
      </c>
    </row>
    <row r="12" spans="1:11" x14ac:dyDescent="0.35">
      <c r="A12" t="s">
        <v>4</v>
      </c>
      <c r="B12">
        <v>0</v>
      </c>
      <c r="C12" t="s">
        <v>32</v>
      </c>
      <c r="D12">
        <v>3.73</v>
      </c>
      <c r="E12" t="s">
        <v>50</v>
      </c>
      <c r="F12" t="s">
        <v>32</v>
      </c>
      <c r="G12">
        <v>2.34</v>
      </c>
      <c r="H12" t="s">
        <v>50</v>
      </c>
      <c r="I12" t="s">
        <v>32</v>
      </c>
      <c r="J12">
        <v>6</v>
      </c>
      <c r="K12" t="s">
        <v>50</v>
      </c>
    </row>
    <row r="13" spans="1:11" x14ac:dyDescent="0.35">
      <c r="A13" t="s">
        <v>5</v>
      </c>
      <c r="B13">
        <v>0</v>
      </c>
      <c r="C13" t="s">
        <v>33</v>
      </c>
      <c r="D13">
        <v>3.3</v>
      </c>
      <c r="E13" t="s">
        <v>50</v>
      </c>
      <c r="F13" t="s">
        <v>33</v>
      </c>
      <c r="G13">
        <v>2.58</v>
      </c>
      <c r="H13" t="s">
        <v>50</v>
      </c>
      <c r="I13" t="s">
        <v>33</v>
      </c>
      <c r="J13">
        <v>2.7</v>
      </c>
      <c r="K13" t="s">
        <v>50</v>
      </c>
    </row>
    <row r="14" spans="1:11" x14ac:dyDescent="0.35">
      <c r="A14" t="s">
        <v>6</v>
      </c>
      <c r="B14">
        <v>0</v>
      </c>
      <c r="C14" t="s">
        <v>34</v>
      </c>
      <c r="D14">
        <v>3.45</v>
      </c>
      <c r="E14" t="s">
        <v>50</v>
      </c>
      <c r="F14" t="s">
        <v>34</v>
      </c>
      <c r="G14">
        <v>2.19</v>
      </c>
      <c r="H14" t="s">
        <v>50</v>
      </c>
      <c r="I14" t="s">
        <v>34</v>
      </c>
      <c r="J14">
        <v>2.04</v>
      </c>
      <c r="K14" t="s">
        <v>50</v>
      </c>
    </row>
    <row r="15" spans="1:11" x14ac:dyDescent="0.35">
      <c r="C15" t="s">
        <v>35</v>
      </c>
      <c r="D15">
        <v>2.48</v>
      </c>
      <c r="E15" t="s">
        <v>50</v>
      </c>
      <c r="F15" t="s">
        <v>35</v>
      </c>
      <c r="G15">
        <v>1.91</v>
      </c>
      <c r="H15" t="s">
        <v>50</v>
      </c>
      <c r="I15" t="s">
        <v>35</v>
      </c>
      <c r="J15">
        <v>2.0499999999999998</v>
      </c>
      <c r="K15" t="s">
        <v>50</v>
      </c>
    </row>
    <row r="16" spans="1:11" x14ac:dyDescent="0.35">
      <c r="C16" t="s">
        <v>36</v>
      </c>
      <c r="D16">
        <v>2.4900000000000002</v>
      </c>
      <c r="E16" t="s">
        <v>50</v>
      </c>
      <c r="F16" t="s">
        <v>36</v>
      </c>
      <c r="G16">
        <v>2.1</v>
      </c>
      <c r="H16" t="s">
        <v>50</v>
      </c>
      <c r="I16" t="s">
        <v>36</v>
      </c>
      <c r="J16">
        <v>2.02</v>
      </c>
      <c r="K16" t="s">
        <v>50</v>
      </c>
    </row>
    <row r="17" spans="3:11" x14ac:dyDescent="0.35">
      <c r="C17" t="s">
        <v>37</v>
      </c>
      <c r="D17">
        <v>5.56</v>
      </c>
      <c r="E17" t="s">
        <v>50</v>
      </c>
      <c r="F17" t="s">
        <v>37</v>
      </c>
      <c r="G17">
        <v>4.1900000000000004</v>
      </c>
      <c r="H17" t="s">
        <v>50</v>
      </c>
      <c r="I17" t="s">
        <v>37</v>
      </c>
      <c r="J17">
        <v>3.59</v>
      </c>
      <c r="K17" t="s">
        <v>50</v>
      </c>
    </row>
    <row r="18" spans="3:11" x14ac:dyDescent="0.35">
      <c r="C18" t="s">
        <v>38</v>
      </c>
      <c r="D18">
        <v>3.49</v>
      </c>
      <c r="E18" t="s">
        <v>50</v>
      </c>
      <c r="F18" t="s">
        <v>38</v>
      </c>
      <c r="G18">
        <v>2.98</v>
      </c>
      <c r="H18" t="s">
        <v>50</v>
      </c>
      <c r="I18" t="s">
        <v>38</v>
      </c>
      <c r="J18">
        <v>3.15</v>
      </c>
      <c r="K18" t="s">
        <v>50</v>
      </c>
    </row>
    <row r="19" spans="3:11" x14ac:dyDescent="0.35">
      <c r="C19" t="s">
        <v>39</v>
      </c>
      <c r="D19">
        <v>4.43</v>
      </c>
      <c r="E19" t="s">
        <v>50</v>
      </c>
      <c r="F19" t="s">
        <v>39</v>
      </c>
      <c r="G19">
        <v>3.51</v>
      </c>
      <c r="H19" t="s">
        <v>50</v>
      </c>
      <c r="I19" t="s">
        <v>39</v>
      </c>
      <c r="J19">
        <v>5.65</v>
      </c>
      <c r="K19" t="s">
        <v>50</v>
      </c>
    </row>
    <row r="20" spans="3:11" x14ac:dyDescent="0.35">
      <c r="C20" t="s">
        <v>40</v>
      </c>
      <c r="D20">
        <v>4.2300000000000004</v>
      </c>
      <c r="E20" t="s">
        <v>50</v>
      </c>
      <c r="F20" t="s">
        <v>40</v>
      </c>
      <c r="G20">
        <v>5.89</v>
      </c>
      <c r="H20" t="s">
        <v>50</v>
      </c>
      <c r="I20" t="s">
        <v>40</v>
      </c>
      <c r="J20">
        <v>5.25</v>
      </c>
      <c r="K20" t="s">
        <v>50</v>
      </c>
    </row>
    <row r="21" spans="3:11" x14ac:dyDescent="0.35">
      <c r="C21" t="s">
        <v>41</v>
      </c>
      <c r="D21">
        <v>38.4</v>
      </c>
      <c r="F21" t="s">
        <v>41</v>
      </c>
      <c r="G21">
        <v>36.31</v>
      </c>
      <c r="I21" t="s">
        <v>41</v>
      </c>
      <c r="J21">
        <v>36.409999999999997</v>
      </c>
    </row>
    <row r="22" spans="3:11" x14ac:dyDescent="0.35">
      <c r="C22" t="s">
        <v>48</v>
      </c>
      <c r="D22">
        <v>3.84</v>
      </c>
      <c r="F22" t="s">
        <v>48</v>
      </c>
      <c r="G22">
        <v>3.63</v>
      </c>
      <c r="I22" t="s">
        <v>48</v>
      </c>
      <c r="J22">
        <v>3.64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0FC0-E6AF-4B31-BA18-8819FF42A62F}">
  <dimension ref="A1:K23"/>
  <sheetViews>
    <sheetView workbookViewId="0">
      <selection activeCell="B14" sqref="B14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66</v>
      </c>
    </row>
    <row r="4" spans="1:11" x14ac:dyDescent="0.35">
      <c r="A4" t="s">
        <v>9</v>
      </c>
      <c r="B4" t="s">
        <v>14</v>
      </c>
    </row>
    <row r="5" spans="1:11" x14ac:dyDescent="0.35">
      <c r="A5" t="s">
        <v>10</v>
      </c>
      <c r="B5" t="s">
        <v>26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17</v>
      </c>
    </row>
    <row r="10" spans="1:11" x14ac:dyDescent="0.35">
      <c r="A10" t="s">
        <v>23</v>
      </c>
      <c r="C10" t="s">
        <v>29</v>
      </c>
      <c r="D10" t="s">
        <v>30</v>
      </c>
      <c r="E10" t="s">
        <v>42</v>
      </c>
      <c r="F10" t="s">
        <v>27</v>
      </c>
      <c r="G10" t="s">
        <v>30</v>
      </c>
      <c r="H10" t="s">
        <v>42</v>
      </c>
      <c r="I10" t="s">
        <v>28</v>
      </c>
      <c r="J10" t="s">
        <v>30</v>
      </c>
      <c r="K10" t="s">
        <v>42</v>
      </c>
    </row>
    <row r="11" spans="1:11" x14ac:dyDescent="0.35">
      <c r="A11" t="s">
        <v>24</v>
      </c>
      <c r="B11">
        <v>0</v>
      </c>
      <c r="C11" t="s">
        <v>31</v>
      </c>
      <c r="D11">
        <v>6.33</v>
      </c>
      <c r="E11" t="s">
        <v>50</v>
      </c>
      <c r="F11" t="s">
        <v>31</v>
      </c>
      <c r="G11">
        <v>3.17</v>
      </c>
      <c r="H11" t="s">
        <v>50</v>
      </c>
      <c r="I11" t="s">
        <v>31</v>
      </c>
      <c r="J11">
        <v>4.09</v>
      </c>
      <c r="K11" t="s">
        <v>50</v>
      </c>
    </row>
    <row r="12" spans="1:11" x14ac:dyDescent="0.35">
      <c r="A12" t="s">
        <v>4</v>
      </c>
      <c r="B12">
        <v>1</v>
      </c>
      <c r="C12" t="s">
        <v>32</v>
      </c>
      <c r="D12">
        <v>5.14</v>
      </c>
      <c r="E12" t="s">
        <v>50</v>
      </c>
      <c r="F12" t="s">
        <v>32</v>
      </c>
      <c r="G12">
        <v>2.94</v>
      </c>
      <c r="H12" t="s">
        <v>50</v>
      </c>
      <c r="I12" t="s">
        <v>32</v>
      </c>
      <c r="J12">
        <v>3.48</v>
      </c>
      <c r="K12" t="s">
        <v>50</v>
      </c>
    </row>
    <row r="13" spans="1:11" x14ac:dyDescent="0.35">
      <c r="A13" t="s">
        <v>5</v>
      </c>
      <c r="B13">
        <v>1</v>
      </c>
      <c r="C13" t="s">
        <v>33</v>
      </c>
      <c r="D13">
        <v>4.66</v>
      </c>
      <c r="E13" t="s">
        <v>50</v>
      </c>
      <c r="F13" t="s">
        <v>33</v>
      </c>
      <c r="G13">
        <v>2.2799999999999998</v>
      </c>
      <c r="H13" t="s">
        <v>50</v>
      </c>
      <c r="I13" t="s">
        <v>33</v>
      </c>
      <c r="J13">
        <v>2.36</v>
      </c>
      <c r="K13" t="s">
        <v>50</v>
      </c>
    </row>
    <row r="14" spans="1:11" x14ac:dyDescent="0.35">
      <c r="A14" t="s">
        <v>6</v>
      </c>
      <c r="B14">
        <v>1</v>
      </c>
      <c r="C14" t="s">
        <v>34</v>
      </c>
      <c r="D14">
        <v>2.52</v>
      </c>
      <c r="E14" t="s">
        <v>51</v>
      </c>
      <c r="F14" t="s">
        <v>34</v>
      </c>
      <c r="G14">
        <v>3.23</v>
      </c>
      <c r="H14" t="s">
        <v>50</v>
      </c>
      <c r="I14" t="s">
        <v>34</v>
      </c>
      <c r="J14">
        <v>2.2999999999999998</v>
      </c>
      <c r="K14" t="s">
        <v>50</v>
      </c>
    </row>
    <row r="15" spans="1:11" x14ac:dyDescent="0.35">
      <c r="C15" t="s">
        <v>35</v>
      </c>
      <c r="D15">
        <v>3.58</v>
      </c>
      <c r="E15" t="s">
        <v>50</v>
      </c>
      <c r="F15" t="s">
        <v>35</v>
      </c>
      <c r="G15">
        <v>2.48</v>
      </c>
      <c r="H15" t="s">
        <v>50</v>
      </c>
      <c r="I15" t="s">
        <v>35</v>
      </c>
      <c r="J15">
        <v>2.36</v>
      </c>
      <c r="K15" t="s">
        <v>50</v>
      </c>
    </row>
    <row r="16" spans="1:11" x14ac:dyDescent="0.35">
      <c r="C16" t="s">
        <v>36</v>
      </c>
      <c r="D16">
        <v>4.96</v>
      </c>
      <c r="E16" t="s">
        <v>50</v>
      </c>
      <c r="F16" t="s">
        <v>36</v>
      </c>
      <c r="G16">
        <v>2.8</v>
      </c>
      <c r="H16" t="s">
        <v>50</v>
      </c>
      <c r="I16" t="s">
        <v>36</v>
      </c>
      <c r="J16">
        <v>3.01</v>
      </c>
      <c r="K16" t="s">
        <v>50</v>
      </c>
    </row>
    <row r="17" spans="3:11" x14ac:dyDescent="0.35">
      <c r="C17" t="s">
        <v>37</v>
      </c>
      <c r="D17">
        <v>3.73</v>
      </c>
      <c r="E17" t="s">
        <v>50</v>
      </c>
      <c r="F17" t="s">
        <v>37</v>
      </c>
      <c r="G17">
        <v>6.57</v>
      </c>
      <c r="H17" t="s">
        <v>50</v>
      </c>
      <c r="I17" t="s">
        <v>37</v>
      </c>
      <c r="J17">
        <v>4.26</v>
      </c>
      <c r="K17" t="s">
        <v>50</v>
      </c>
    </row>
    <row r="18" spans="3:11" x14ac:dyDescent="0.35">
      <c r="C18" t="s">
        <v>38</v>
      </c>
      <c r="D18">
        <v>5.73</v>
      </c>
      <c r="E18" t="s">
        <v>50</v>
      </c>
      <c r="F18" t="s">
        <v>38</v>
      </c>
      <c r="G18">
        <v>2.2000000000000002</v>
      </c>
      <c r="H18" t="s">
        <v>50</v>
      </c>
      <c r="I18" t="s">
        <v>38</v>
      </c>
      <c r="J18">
        <v>3.5</v>
      </c>
      <c r="K18" t="s">
        <v>50</v>
      </c>
    </row>
    <row r="19" spans="3:11" x14ac:dyDescent="0.35">
      <c r="C19" t="s">
        <v>39</v>
      </c>
      <c r="D19">
        <v>6.52</v>
      </c>
      <c r="E19" t="s">
        <v>50</v>
      </c>
      <c r="F19" t="s">
        <v>39</v>
      </c>
      <c r="G19">
        <v>2.95</v>
      </c>
      <c r="H19" t="s">
        <v>50</v>
      </c>
      <c r="I19" t="s">
        <v>39</v>
      </c>
      <c r="J19">
        <v>2.92</v>
      </c>
      <c r="K19" t="s">
        <v>50</v>
      </c>
    </row>
    <row r="20" spans="3:11" x14ac:dyDescent="0.35">
      <c r="C20" t="s">
        <v>40</v>
      </c>
      <c r="D20">
        <v>2.63</v>
      </c>
      <c r="E20" t="s">
        <v>50</v>
      </c>
      <c r="F20" t="s">
        <v>40</v>
      </c>
      <c r="G20">
        <v>3.62</v>
      </c>
      <c r="H20" t="s">
        <v>50</v>
      </c>
      <c r="I20" t="s">
        <v>40</v>
      </c>
      <c r="J20">
        <v>5.79</v>
      </c>
      <c r="K20" t="s">
        <v>50</v>
      </c>
    </row>
    <row r="21" spans="3:11" x14ac:dyDescent="0.35">
      <c r="C21" t="s">
        <v>41</v>
      </c>
      <c r="D21">
        <v>45.82</v>
      </c>
      <c r="F21" t="s">
        <v>41</v>
      </c>
      <c r="G21">
        <v>32.26</v>
      </c>
      <c r="I21" t="s">
        <v>41</v>
      </c>
      <c r="J21">
        <v>34.08</v>
      </c>
    </row>
    <row r="22" spans="3:11" x14ac:dyDescent="0.35">
      <c r="C22" t="s">
        <v>48</v>
      </c>
      <c r="D22">
        <v>4.58</v>
      </c>
      <c r="F22" t="s">
        <v>48</v>
      </c>
      <c r="G22">
        <v>3.22</v>
      </c>
      <c r="I22" t="s">
        <v>48</v>
      </c>
      <c r="J22">
        <v>3.4</v>
      </c>
    </row>
    <row r="23" spans="3:11" x14ac:dyDescent="0.35">
      <c r="C23" t="s">
        <v>49</v>
      </c>
      <c r="D23">
        <v>9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B294-04E5-44CD-8FCB-7530A001E086}">
  <dimension ref="A1:K23"/>
  <sheetViews>
    <sheetView workbookViewId="0">
      <selection activeCell="B21" sqref="B21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67</v>
      </c>
    </row>
    <row r="4" spans="1:11" x14ac:dyDescent="0.35">
      <c r="A4" t="s">
        <v>9</v>
      </c>
      <c r="B4" t="s">
        <v>43</v>
      </c>
    </row>
    <row r="5" spans="1:11" x14ac:dyDescent="0.35">
      <c r="A5" t="s">
        <v>10</v>
      </c>
      <c r="B5" t="s">
        <v>25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22</v>
      </c>
    </row>
    <row r="10" spans="1:11" x14ac:dyDescent="0.35">
      <c r="A10" t="s">
        <v>23</v>
      </c>
      <c r="C10" t="s">
        <v>27</v>
      </c>
      <c r="D10" t="s">
        <v>30</v>
      </c>
      <c r="E10" t="s">
        <v>42</v>
      </c>
      <c r="F10" t="s">
        <v>28</v>
      </c>
      <c r="G10" t="s">
        <v>30</v>
      </c>
      <c r="H10" t="s">
        <v>42</v>
      </c>
      <c r="I10" t="s">
        <v>29</v>
      </c>
      <c r="J10" t="s">
        <v>30</v>
      </c>
      <c r="K10" t="s">
        <v>42</v>
      </c>
    </row>
    <row r="11" spans="1:11" x14ac:dyDescent="0.35">
      <c r="A11" t="s">
        <v>24</v>
      </c>
      <c r="B11">
        <v>0</v>
      </c>
      <c r="C11" t="s">
        <v>31</v>
      </c>
      <c r="D11">
        <v>3.01</v>
      </c>
      <c r="E11" t="s">
        <v>50</v>
      </c>
      <c r="F11" t="s">
        <v>31</v>
      </c>
      <c r="G11">
        <v>3.58</v>
      </c>
      <c r="H11" t="s">
        <v>50</v>
      </c>
      <c r="I11" t="s">
        <v>31</v>
      </c>
      <c r="J11">
        <v>4.57</v>
      </c>
      <c r="K11" t="s">
        <v>50</v>
      </c>
    </row>
    <row r="12" spans="1:11" x14ac:dyDescent="0.35">
      <c r="A12" t="s">
        <v>5</v>
      </c>
      <c r="B12">
        <v>0</v>
      </c>
      <c r="C12" t="s">
        <v>32</v>
      </c>
      <c r="D12">
        <v>2.81</v>
      </c>
      <c r="E12" t="s">
        <v>50</v>
      </c>
      <c r="F12" t="s">
        <v>32</v>
      </c>
      <c r="G12">
        <v>3.84</v>
      </c>
      <c r="H12" t="s">
        <v>50</v>
      </c>
      <c r="I12" t="s">
        <v>32</v>
      </c>
      <c r="J12">
        <v>2.48</v>
      </c>
      <c r="K12" t="s">
        <v>50</v>
      </c>
    </row>
    <row r="13" spans="1:11" x14ac:dyDescent="0.35">
      <c r="A13" t="s">
        <v>6</v>
      </c>
      <c r="B13">
        <v>1</v>
      </c>
      <c r="C13" t="s">
        <v>33</v>
      </c>
      <c r="D13">
        <v>2.94</v>
      </c>
      <c r="E13" t="s">
        <v>50</v>
      </c>
      <c r="F13" t="s">
        <v>33</v>
      </c>
      <c r="G13">
        <v>2.2400000000000002</v>
      </c>
      <c r="H13" t="s">
        <v>50</v>
      </c>
      <c r="I13" t="s">
        <v>33</v>
      </c>
      <c r="J13">
        <v>2.37</v>
      </c>
      <c r="K13" t="s">
        <v>50</v>
      </c>
    </row>
    <row r="14" spans="1:11" x14ac:dyDescent="0.35">
      <c r="A14" t="s">
        <v>4</v>
      </c>
      <c r="B14">
        <v>1</v>
      </c>
      <c r="C14" t="s">
        <v>34</v>
      </c>
      <c r="D14">
        <v>4.01</v>
      </c>
      <c r="E14" t="s">
        <v>50</v>
      </c>
      <c r="F14" t="s">
        <v>34</v>
      </c>
      <c r="G14">
        <v>1.95</v>
      </c>
      <c r="H14" t="s">
        <v>50</v>
      </c>
      <c r="I14" t="s">
        <v>34</v>
      </c>
      <c r="J14">
        <v>2.71</v>
      </c>
      <c r="K14" t="s">
        <v>50</v>
      </c>
    </row>
    <row r="15" spans="1:11" x14ac:dyDescent="0.35">
      <c r="C15" t="s">
        <v>35</v>
      </c>
      <c r="D15">
        <v>3.37</v>
      </c>
      <c r="E15" t="s">
        <v>50</v>
      </c>
      <c r="F15" t="s">
        <v>35</v>
      </c>
      <c r="G15">
        <v>5.45</v>
      </c>
      <c r="H15" t="s">
        <v>50</v>
      </c>
      <c r="I15" t="s">
        <v>35</v>
      </c>
      <c r="J15">
        <v>2.48</v>
      </c>
      <c r="K15" t="s">
        <v>50</v>
      </c>
    </row>
    <row r="16" spans="1:11" x14ac:dyDescent="0.35">
      <c r="C16" t="s">
        <v>36</v>
      </c>
      <c r="D16">
        <v>3.89</v>
      </c>
      <c r="E16" t="s">
        <v>50</v>
      </c>
      <c r="F16" t="s">
        <v>36</v>
      </c>
      <c r="G16">
        <v>2.17</v>
      </c>
      <c r="H16" t="s">
        <v>50</v>
      </c>
      <c r="I16" t="s">
        <v>36</v>
      </c>
      <c r="J16">
        <v>2.34</v>
      </c>
      <c r="K16" t="s">
        <v>50</v>
      </c>
    </row>
    <row r="17" spans="3:11" x14ac:dyDescent="0.35">
      <c r="C17" t="s">
        <v>37</v>
      </c>
      <c r="D17">
        <v>1.92</v>
      </c>
      <c r="E17" t="s">
        <v>50</v>
      </c>
      <c r="F17" t="s">
        <v>37</v>
      </c>
      <c r="G17">
        <v>2.2400000000000002</v>
      </c>
      <c r="H17" t="s">
        <v>50</v>
      </c>
      <c r="I17" t="s">
        <v>37</v>
      </c>
      <c r="J17">
        <v>2.17</v>
      </c>
      <c r="K17" t="s">
        <v>50</v>
      </c>
    </row>
    <row r="18" spans="3:11" x14ac:dyDescent="0.35">
      <c r="C18" t="s">
        <v>38</v>
      </c>
      <c r="D18">
        <v>3.06</v>
      </c>
      <c r="E18" t="s">
        <v>50</v>
      </c>
      <c r="F18" t="s">
        <v>38</v>
      </c>
      <c r="G18">
        <v>2.16</v>
      </c>
      <c r="H18" t="s">
        <v>50</v>
      </c>
      <c r="I18" t="s">
        <v>38</v>
      </c>
      <c r="J18">
        <v>3.05</v>
      </c>
      <c r="K18" t="s">
        <v>50</v>
      </c>
    </row>
    <row r="19" spans="3:11" x14ac:dyDescent="0.35">
      <c r="C19" t="s">
        <v>39</v>
      </c>
      <c r="D19">
        <v>4.9000000000000004</v>
      </c>
      <c r="E19" t="s">
        <v>50</v>
      </c>
      <c r="F19" t="s">
        <v>39</v>
      </c>
      <c r="G19">
        <v>3.62</v>
      </c>
      <c r="H19" t="s">
        <v>50</v>
      </c>
      <c r="I19" t="s">
        <v>39</v>
      </c>
      <c r="J19">
        <v>2.19</v>
      </c>
      <c r="K19" t="s">
        <v>50</v>
      </c>
    </row>
    <row r="20" spans="3:11" x14ac:dyDescent="0.35">
      <c r="C20" t="s">
        <v>40</v>
      </c>
      <c r="D20">
        <v>3.91</v>
      </c>
      <c r="E20" t="s">
        <v>50</v>
      </c>
      <c r="F20" t="s">
        <v>40</v>
      </c>
      <c r="G20">
        <v>3.05</v>
      </c>
      <c r="H20" t="s">
        <v>50</v>
      </c>
      <c r="I20" t="s">
        <v>40</v>
      </c>
      <c r="J20">
        <v>3.79</v>
      </c>
      <c r="K20" t="s">
        <v>50</v>
      </c>
    </row>
    <row r="21" spans="3:11" x14ac:dyDescent="0.35">
      <c r="C21" t="s">
        <v>41</v>
      </c>
      <c r="D21">
        <v>33.840000000000003</v>
      </c>
      <c r="F21" t="s">
        <v>41</v>
      </c>
      <c r="G21">
        <v>30.31</v>
      </c>
      <c r="I21" t="s">
        <v>41</v>
      </c>
      <c r="J21">
        <v>28.16</v>
      </c>
    </row>
    <row r="22" spans="3:11" x14ac:dyDescent="0.35">
      <c r="C22" t="s">
        <v>48</v>
      </c>
      <c r="D22">
        <v>3.38</v>
      </c>
      <c r="F22" t="s">
        <v>48</v>
      </c>
      <c r="G22">
        <v>3.03</v>
      </c>
      <c r="I22" t="s">
        <v>48</v>
      </c>
      <c r="J22">
        <v>2.81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B1CD-0F53-4C23-9D81-102BDE83DB4C}">
  <dimension ref="A1:K23"/>
  <sheetViews>
    <sheetView topLeftCell="A3" workbookViewId="0">
      <selection activeCell="B3" sqref="B3"/>
    </sheetView>
  </sheetViews>
  <sheetFormatPr defaultRowHeight="14.5" x14ac:dyDescent="0.35"/>
  <cols>
    <col min="1" max="1" width="25.1796875" customWidth="1"/>
    <col min="2" max="2" width="55.54296875" customWidth="1"/>
  </cols>
  <sheetData>
    <row r="1" spans="1:11" x14ac:dyDescent="0.35">
      <c r="A1" t="s">
        <v>7</v>
      </c>
    </row>
    <row r="3" spans="1:11" x14ac:dyDescent="0.35">
      <c r="A3" t="s">
        <v>8</v>
      </c>
      <c r="B3" t="s">
        <v>70</v>
      </c>
    </row>
    <row r="4" spans="1:11" x14ac:dyDescent="0.35">
      <c r="A4" t="s">
        <v>9</v>
      </c>
      <c r="B4" t="s">
        <v>46</v>
      </c>
    </row>
    <row r="5" spans="1:11" x14ac:dyDescent="0.35">
      <c r="A5" t="s">
        <v>10</v>
      </c>
      <c r="B5" t="s">
        <v>26</v>
      </c>
    </row>
    <row r="6" spans="1:11" x14ac:dyDescent="0.35">
      <c r="A6" t="s">
        <v>11</v>
      </c>
      <c r="B6" t="s">
        <v>44</v>
      </c>
    </row>
    <row r="7" spans="1:11" x14ac:dyDescent="0.35">
      <c r="A7" t="s">
        <v>12</v>
      </c>
      <c r="B7" t="s">
        <v>45</v>
      </c>
    </row>
    <row r="8" spans="1:11" x14ac:dyDescent="0.35">
      <c r="A8" t="s">
        <v>13</v>
      </c>
      <c r="B8" t="s">
        <v>20</v>
      </c>
    </row>
    <row r="10" spans="1:11" x14ac:dyDescent="0.35">
      <c r="A10" t="s">
        <v>23</v>
      </c>
      <c r="C10" t="s">
        <v>27</v>
      </c>
      <c r="D10" t="s">
        <v>30</v>
      </c>
      <c r="E10" t="s">
        <v>42</v>
      </c>
      <c r="F10" t="s">
        <v>28</v>
      </c>
      <c r="G10" t="s">
        <v>30</v>
      </c>
      <c r="H10" t="s">
        <v>42</v>
      </c>
      <c r="I10" t="s">
        <v>29</v>
      </c>
      <c r="J10" t="s">
        <v>30</v>
      </c>
      <c r="K10" t="s">
        <v>42</v>
      </c>
    </row>
    <row r="11" spans="1:11" x14ac:dyDescent="0.35">
      <c r="A11" t="s">
        <v>24</v>
      </c>
      <c r="B11">
        <v>1</v>
      </c>
      <c r="C11" t="s">
        <v>31</v>
      </c>
      <c r="D11">
        <v>6.14</v>
      </c>
      <c r="E11" t="s">
        <v>50</v>
      </c>
      <c r="F11" t="s">
        <v>31</v>
      </c>
      <c r="G11">
        <v>4.2300000000000004</v>
      </c>
      <c r="H11" t="s">
        <v>50</v>
      </c>
      <c r="I11" t="s">
        <v>31</v>
      </c>
      <c r="J11">
        <v>6.63</v>
      </c>
      <c r="K11" t="s">
        <v>50</v>
      </c>
    </row>
    <row r="12" spans="1:11" x14ac:dyDescent="0.35">
      <c r="A12" t="s">
        <v>5</v>
      </c>
      <c r="B12">
        <v>1</v>
      </c>
      <c r="C12" t="s">
        <v>32</v>
      </c>
      <c r="D12">
        <v>5.08</v>
      </c>
      <c r="E12" t="s">
        <v>50</v>
      </c>
      <c r="F12" t="s">
        <v>32</v>
      </c>
      <c r="G12">
        <v>4.82</v>
      </c>
      <c r="H12" t="s">
        <v>50</v>
      </c>
      <c r="I12" t="s">
        <v>32</v>
      </c>
      <c r="J12">
        <v>5.17</v>
      </c>
      <c r="K12" t="s">
        <v>50</v>
      </c>
    </row>
    <row r="13" spans="1:11" x14ac:dyDescent="0.35">
      <c r="A13" t="s">
        <v>6</v>
      </c>
      <c r="B13">
        <v>1</v>
      </c>
      <c r="C13" t="s">
        <v>33</v>
      </c>
      <c r="D13">
        <v>3.98</v>
      </c>
      <c r="E13" t="s">
        <v>50</v>
      </c>
      <c r="F13" t="s">
        <v>33</v>
      </c>
      <c r="G13">
        <v>5.75</v>
      </c>
      <c r="H13" t="s">
        <v>50</v>
      </c>
      <c r="I13" t="s">
        <v>33</v>
      </c>
      <c r="J13">
        <v>14.51</v>
      </c>
      <c r="K13" t="s">
        <v>50</v>
      </c>
    </row>
    <row r="14" spans="1:11" x14ac:dyDescent="0.35">
      <c r="A14" t="s">
        <v>4</v>
      </c>
      <c r="B14">
        <v>1</v>
      </c>
      <c r="C14" t="s">
        <v>34</v>
      </c>
      <c r="D14">
        <v>3.33</v>
      </c>
      <c r="E14" t="s">
        <v>50</v>
      </c>
      <c r="F14" t="s">
        <v>34</v>
      </c>
      <c r="G14">
        <v>7</v>
      </c>
      <c r="H14" t="s">
        <v>50</v>
      </c>
      <c r="I14" t="s">
        <v>34</v>
      </c>
      <c r="J14">
        <v>3.34</v>
      </c>
      <c r="K14" t="s">
        <v>50</v>
      </c>
    </row>
    <row r="15" spans="1:11" x14ac:dyDescent="0.35">
      <c r="C15" t="s">
        <v>35</v>
      </c>
      <c r="D15">
        <v>5.25</v>
      </c>
      <c r="E15" t="s">
        <v>50</v>
      </c>
      <c r="F15" t="s">
        <v>35</v>
      </c>
      <c r="G15">
        <v>4.8899999999999997</v>
      </c>
      <c r="H15" t="s">
        <v>50</v>
      </c>
      <c r="I15" t="s">
        <v>35</v>
      </c>
      <c r="J15">
        <v>8.49</v>
      </c>
      <c r="K15" t="s">
        <v>50</v>
      </c>
    </row>
    <row r="16" spans="1:11" x14ac:dyDescent="0.35">
      <c r="C16" t="s">
        <v>36</v>
      </c>
      <c r="D16">
        <v>3.24</v>
      </c>
      <c r="E16" t="s">
        <v>50</v>
      </c>
      <c r="F16" t="s">
        <v>36</v>
      </c>
      <c r="G16">
        <v>3.69</v>
      </c>
      <c r="H16" t="s">
        <v>50</v>
      </c>
      <c r="I16" t="s">
        <v>36</v>
      </c>
      <c r="J16">
        <v>2.2999999999999998</v>
      </c>
      <c r="K16" t="s">
        <v>50</v>
      </c>
    </row>
    <row r="17" spans="3:11" x14ac:dyDescent="0.35">
      <c r="C17" t="s">
        <v>37</v>
      </c>
      <c r="D17">
        <v>4</v>
      </c>
      <c r="E17" t="s">
        <v>50</v>
      </c>
      <c r="F17" t="s">
        <v>37</v>
      </c>
      <c r="G17">
        <v>5.12</v>
      </c>
      <c r="H17" t="s">
        <v>50</v>
      </c>
      <c r="I17" t="s">
        <v>37</v>
      </c>
      <c r="J17">
        <v>3.45</v>
      </c>
      <c r="K17" t="s">
        <v>50</v>
      </c>
    </row>
    <row r="18" spans="3:11" x14ac:dyDescent="0.35">
      <c r="C18" t="s">
        <v>38</v>
      </c>
      <c r="D18">
        <v>3.52</v>
      </c>
      <c r="E18" t="s">
        <v>50</v>
      </c>
      <c r="F18" t="s">
        <v>38</v>
      </c>
      <c r="G18">
        <v>4.71</v>
      </c>
      <c r="H18" t="s">
        <v>50</v>
      </c>
      <c r="I18" t="s">
        <v>38</v>
      </c>
      <c r="J18">
        <v>2.98</v>
      </c>
      <c r="K18" t="s">
        <v>50</v>
      </c>
    </row>
    <row r="19" spans="3:11" x14ac:dyDescent="0.35">
      <c r="C19" t="s">
        <v>39</v>
      </c>
      <c r="D19">
        <v>2.42</v>
      </c>
      <c r="E19" t="s">
        <v>50</v>
      </c>
      <c r="F19" t="s">
        <v>39</v>
      </c>
      <c r="G19">
        <v>2.89</v>
      </c>
      <c r="H19" t="s">
        <v>50</v>
      </c>
      <c r="I19" t="s">
        <v>39</v>
      </c>
      <c r="J19">
        <v>2.17</v>
      </c>
      <c r="K19" t="s">
        <v>50</v>
      </c>
    </row>
    <row r="20" spans="3:11" x14ac:dyDescent="0.35">
      <c r="C20" t="s">
        <v>40</v>
      </c>
      <c r="D20">
        <v>2.85</v>
      </c>
      <c r="E20" t="s">
        <v>50</v>
      </c>
      <c r="F20" t="s">
        <v>40</v>
      </c>
      <c r="G20">
        <v>3.44</v>
      </c>
      <c r="H20" t="s">
        <v>50</v>
      </c>
      <c r="I20" t="s">
        <v>40</v>
      </c>
      <c r="J20">
        <v>3.62</v>
      </c>
      <c r="K20" t="s">
        <v>50</v>
      </c>
    </row>
    <row r="21" spans="3:11" x14ac:dyDescent="0.35">
      <c r="C21" t="s">
        <v>41</v>
      </c>
      <c r="D21">
        <v>39.83</v>
      </c>
      <c r="F21" t="s">
        <v>41</v>
      </c>
      <c r="G21">
        <v>46.56</v>
      </c>
      <c r="I21" t="s">
        <v>41</v>
      </c>
      <c r="J21">
        <v>52.68</v>
      </c>
    </row>
    <row r="22" spans="3:11" x14ac:dyDescent="0.35">
      <c r="C22" t="s">
        <v>48</v>
      </c>
      <c r="D22">
        <v>3.98</v>
      </c>
      <c r="F22" t="s">
        <v>48</v>
      </c>
      <c r="G22">
        <v>4.6500000000000004</v>
      </c>
      <c r="I22" t="s">
        <v>48</v>
      </c>
      <c r="J22">
        <v>5.27</v>
      </c>
    </row>
    <row r="23" spans="3:11" x14ac:dyDescent="0.35">
      <c r="C23" t="s">
        <v>49</v>
      </c>
      <c r="D23">
        <v>10</v>
      </c>
      <c r="F23" t="s">
        <v>49</v>
      </c>
      <c r="G23">
        <v>10</v>
      </c>
      <c r="I23" t="s">
        <v>49</v>
      </c>
      <c r="J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StudyDesign</vt:lpstr>
      <vt:lpstr>MainCT</vt:lpstr>
      <vt:lpstr>MainError</vt:lpstr>
      <vt:lpstr>MainFMS</vt:lpstr>
      <vt:lpstr>NDG</vt:lpstr>
      <vt:lpstr>CW</vt:lpstr>
      <vt:lpstr>LB</vt:lpstr>
      <vt:lpstr>TJ</vt:lpstr>
      <vt:lpstr>DGT</vt:lpstr>
      <vt:lpstr>JSB</vt:lpstr>
      <vt:lpstr>DG</vt:lpstr>
      <vt:lpstr>NJG</vt:lpstr>
      <vt:lpstr>JB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Gregor</dc:creator>
  <cp:lastModifiedBy>Alex Gregor</cp:lastModifiedBy>
  <dcterms:created xsi:type="dcterms:W3CDTF">2021-11-12T22:23:30Z</dcterms:created>
  <dcterms:modified xsi:type="dcterms:W3CDTF">2021-12-15T07:05:10Z</dcterms:modified>
</cp:coreProperties>
</file>