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Учёба\8 семестр\Э АСОИУ\"/>
    </mc:Choice>
  </mc:AlternateContent>
  <xr:revisionPtr revIDLastSave="0" documentId="13_ncr:1_{4CA54386-5B69-422D-B71C-531D073397B1}" xr6:coauthVersionLast="47" xr6:coauthVersionMax="47" xr10:uidLastSave="{00000000-0000-0000-0000-000000000000}"/>
  <bookViews>
    <workbookView xWindow="15735" yWindow="3090" windowWidth="20700" windowHeight="15270" activeTab="1" xr2:uid="{00000000-000D-0000-FFFF-FFFF00000000}"/>
  </bookViews>
  <sheets>
    <sheet name="задача 1" sheetId="1" r:id="rId1"/>
    <sheet name="задача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2" l="1"/>
  <c r="H31" i="2"/>
  <c r="H30" i="2"/>
  <c r="K23" i="2"/>
  <c r="I26" i="2"/>
  <c r="I27" i="2"/>
  <c r="I25" i="2"/>
  <c r="E23" i="2"/>
  <c r="I17" i="2"/>
  <c r="E14" i="2"/>
  <c r="E17" i="2" s="1"/>
  <c r="E13" i="2"/>
  <c r="E16" i="2" s="1"/>
  <c r="I16" i="2" s="1"/>
  <c r="G14" i="1"/>
  <c r="G13" i="1"/>
  <c r="G12" i="1"/>
  <c r="M17" i="1"/>
  <c r="M16" i="1"/>
  <c r="O11" i="1"/>
  <c r="O12" i="1"/>
  <c r="O13" i="1"/>
  <c r="O14" i="1"/>
  <c r="O10" i="1"/>
  <c r="N13" i="1"/>
  <c r="N11" i="1"/>
  <c r="N12" i="1"/>
  <c r="N14" i="1"/>
  <c r="N10" i="1"/>
  <c r="M13" i="1"/>
  <c r="M11" i="1"/>
  <c r="M12" i="1"/>
  <c r="M14" i="1"/>
  <c r="L11" i="1"/>
  <c r="L12" i="1"/>
  <c r="L13" i="1"/>
  <c r="L14" i="1"/>
  <c r="L10" i="1"/>
  <c r="M10" i="1"/>
</calcChain>
</file>

<file path=xl/sharedStrings.xml><?xml version="1.0" encoding="utf-8"?>
<sst xmlns="http://schemas.openxmlformats.org/spreadsheetml/2006/main" count="53" uniqueCount="48">
  <si>
    <r>
      <t>t</t>
    </r>
    <r>
      <rPr>
        <b/>
        <i/>
        <vertAlign val="subscript"/>
        <sz val="18"/>
        <color rgb="FF000000"/>
        <rFont val="Times New Roman"/>
        <family val="1"/>
        <charset val="204"/>
      </rPr>
      <t>i1</t>
    </r>
  </si>
  <si>
    <r>
      <t>t</t>
    </r>
    <r>
      <rPr>
        <b/>
        <i/>
        <vertAlign val="subscript"/>
        <sz val="18"/>
        <color rgb="FF000000"/>
        <rFont val="Times New Roman"/>
        <family val="1"/>
        <charset val="204"/>
      </rPr>
      <t>i2</t>
    </r>
  </si>
  <si>
    <r>
      <t>t</t>
    </r>
    <r>
      <rPr>
        <b/>
        <i/>
        <vertAlign val="subscript"/>
        <sz val="18"/>
        <color rgb="FF000000"/>
        <rFont val="Times New Roman"/>
        <family val="1"/>
        <charset val="204"/>
      </rPr>
      <t>i3</t>
    </r>
  </si>
  <si>
    <t>В5</t>
  </si>
  <si>
    <t>Триангулярное</t>
  </si>
  <si>
    <t>В7</t>
  </si>
  <si>
    <t>Нормальное</t>
  </si>
  <si>
    <t>В17</t>
  </si>
  <si>
    <t>В19</t>
  </si>
  <si>
    <t>В29</t>
  </si>
  <si>
    <r>
      <rPr>
        <b/>
        <i/>
        <sz val="11"/>
        <color rgb="FF000000"/>
        <rFont val="Times New Roman"/>
        <family val="1"/>
        <charset val="204"/>
      </rPr>
      <t>t</t>
    </r>
    <r>
      <rPr>
        <b/>
        <i/>
        <vertAlign val="subscript"/>
        <sz val="11"/>
        <color rgb="FF000000"/>
        <rFont val="Times New Roman"/>
        <family val="1"/>
        <charset val="204"/>
      </rPr>
      <t>i</t>
    </r>
  </si>
  <si>
    <r>
      <t>σ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i</t>
    </r>
  </si>
  <si>
    <r>
      <rPr>
        <b/>
        <sz val="11"/>
        <color theme="1"/>
        <rFont val="Calibri"/>
        <family val="2"/>
        <charset val="204"/>
        <scheme val="minor"/>
      </rPr>
      <t>σ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</si>
  <si>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t>t =</t>
  </si>
  <si>
    <t xml:space="preserve">σ = </t>
  </si>
  <si>
    <t>P(x)</t>
  </si>
  <si>
    <t>x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</si>
  <si>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</si>
  <si>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t>Фактор</t>
  </si>
  <si>
    <t>Значение фактора</t>
  </si>
  <si>
    <t>Значение фактора (балл)</t>
  </si>
  <si>
    <t>B1</t>
  </si>
  <si>
    <t>B12</t>
  </si>
  <si>
    <t>X1</t>
  </si>
  <si>
    <t>X2</t>
  </si>
  <si>
    <t>X3</t>
  </si>
  <si>
    <t>X4</t>
  </si>
  <si>
    <t>X5</t>
  </si>
  <si>
    <t>X6</t>
  </si>
  <si>
    <t>восток</t>
  </si>
  <si>
    <t>юг</t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</si>
  <si>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</si>
  <si>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</si>
  <si>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= 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</si>
  <si>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</si>
  <si>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t xml:space="preserve">α = </t>
  </si>
  <si>
    <t xml:space="preserve">β = 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</si>
  <si>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12</t>
    </r>
    <r>
      <rPr>
        <sz val="11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</si>
  <si>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= </t>
    </r>
  </si>
  <si>
    <t>3а+8а+12а=1</t>
  </si>
  <si>
    <t>23а=1</t>
  </si>
  <si>
    <t>а=</t>
  </si>
  <si>
    <t xml:space="preserve">k1 = </t>
  </si>
  <si>
    <t xml:space="preserve">k2 = </t>
  </si>
  <si>
    <t xml:space="preserve">k3 = </t>
  </si>
  <si>
    <t xml:space="preserve">a1 = </t>
  </si>
  <si>
    <t xml:space="preserve">a2 = </t>
  </si>
  <si>
    <t xml:space="preserve">a3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</si>
</sst>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i/>
      <sz val="18"/>
      <color rgb="FF000000"/>
      <name val="Times New Roman"/>
      <family val="1"/>
      <charset val="204"/>
    </font>
    <font>
      <b/>
      <i/>
      <vertAlign val="subscript"/>
      <sz val="18"/>
      <color rgb="FF000000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  <font>
      <b/>
      <i/>
      <vertAlign val="subscript"/>
      <sz val="11"/>
      <color rgb="FF000000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  <font>
      <b/>
      <i/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 indent="2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/>
    <xf numFmtId="0" fontId="2" fillId="0" borderId="0" xfId="0" applyFont="1"/>
    <xf numFmtId="0" fontId="15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3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17"/>
  <sheetViews>
    <sheetView workbookViewId="0">
      <selection activeCell="G15" sqref="G15"/>
    </sheetView>
  </sheetViews>
  <sheetFormatPr defaultRowHeight="15" x14ac:dyDescent="0.25"/>
  <cols>
    <col min="2" max="3" width="9.140625" customWidth="1"/>
    <col min="4" max="4" width="18.7109375" customWidth="1"/>
    <col min="5" max="5" width="9.140625" customWidth="1"/>
    <col min="7" max="7" width="9.140625" customWidth="1"/>
  </cols>
  <sheetData>
    <row r="3" spans="3:15" ht="19.5" customHeight="1" x14ac:dyDescent="0.25">
      <c r="C3" s="1"/>
      <c r="D3" s="1"/>
      <c r="E3" s="2" t="s">
        <v>0</v>
      </c>
      <c r="F3" s="2" t="s">
        <v>1</v>
      </c>
      <c r="G3" s="2" t="s">
        <v>2</v>
      </c>
    </row>
    <row r="4" spans="3:15" ht="18.75" customHeight="1" x14ac:dyDescent="0.25">
      <c r="C4" s="3" t="s">
        <v>3</v>
      </c>
      <c r="D4" s="3" t="s">
        <v>4</v>
      </c>
      <c r="E4" s="4">
        <v>25</v>
      </c>
      <c r="F4" s="4">
        <v>35</v>
      </c>
      <c r="G4" s="4">
        <v>55</v>
      </c>
    </row>
    <row r="5" spans="3:15" ht="15" customHeight="1" x14ac:dyDescent="0.25">
      <c r="C5" s="3" t="s">
        <v>5</v>
      </c>
      <c r="D5" s="3" t="s">
        <v>6</v>
      </c>
      <c r="E5" s="4">
        <v>10</v>
      </c>
      <c r="F5" s="4">
        <v>15</v>
      </c>
      <c r="G5" s="4">
        <v>20</v>
      </c>
    </row>
    <row r="6" spans="3:15" ht="15" customHeight="1" x14ac:dyDescent="0.25">
      <c r="C6" s="3" t="s">
        <v>7</v>
      </c>
      <c r="D6" s="3" t="s">
        <v>4</v>
      </c>
      <c r="E6" s="4">
        <v>20</v>
      </c>
      <c r="F6" s="4">
        <v>30</v>
      </c>
      <c r="G6" s="4">
        <v>35</v>
      </c>
    </row>
    <row r="7" spans="3:15" ht="15" customHeight="1" x14ac:dyDescent="0.25">
      <c r="C7" s="3" t="s">
        <v>8</v>
      </c>
      <c r="D7" s="3" t="s">
        <v>6</v>
      </c>
      <c r="E7" s="4">
        <v>90</v>
      </c>
      <c r="F7" s="4">
        <v>100</v>
      </c>
      <c r="G7" s="4">
        <v>120</v>
      </c>
    </row>
    <row r="8" spans="3:15" ht="15" customHeight="1" x14ac:dyDescent="0.25">
      <c r="C8" s="3" t="s">
        <v>9</v>
      </c>
      <c r="D8" s="3" t="s">
        <v>4</v>
      </c>
      <c r="E8" s="4">
        <v>25</v>
      </c>
      <c r="F8" s="4">
        <v>35</v>
      </c>
      <c r="G8" s="4">
        <v>55</v>
      </c>
    </row>
    <row r="9" spans="3:15" ht="18.75" x14ac:dyDescent="0.35">
      <c r="M9" s="6" t="s">
        <v>10</v>
      </c>
      <c r="N9" s="7" t="s">
        <v>11</v>
      </c>
      <c r="O9" s="8" t="s">
        <v>12</v>
      </c>
    </row>
    <row r="10" spans="3:15" x14ac:dyDescent="0.25">
      <c r="L10" t="str">
        <f>C4</f>
        <v>В5</v>
      </c>
      <c r="M10">
        <f>(E4+F4+G4)/3</f>
        <v>38.333333333333336</v>
      </c>
      <c r="N10">
        <f>(G4-E4)/5</f>
        <v>6</v>
      </c>
      <c r="O10">
        <f>N10*N10</f>
        <v>36</v>
      </c>
    </row>
    <row r="11" spans="3:15" ht="18" x14ac:dyDescent="0.35">
      <c r="E11" t="s">
        <v>15</v>
      </c>
      <c r="F11" t="s">
        <v>16</v>
      </c>
      <c r="G11" t="s">
        <v>17</v>
      </c>
      <c r="L11" t="str">
        <f t="shared" ref="L11:L14" si="0">C5</f>
        <v>В7</v>
      </c>
      <c r="M11">
        <f>(E5+4*F5+G5)/6</f>
        <v>15</v>
      </c>
      <c r="N11">
        <f>(G5-E5)/6</f>
        <v>1.6666666666666667</v>
      </c>
      <c r="O11">
        <f t="shared" ref="O11:O14" si="1">N11*N11</f>
        <v>2.7777777777777781</v>
      </c>
    </row>
    <row r="12" spans="3:15" x14ac:dyDescent="0.25">
      <c r="E12">
        <v>0.9</v>
      </c>
      <c r="F12">
        <v>1.2825</v>
      </c>
      <c r="G12">
        <f>$M$16+$M$17*F12</f>
        <v>227.6363792853779</v>
      </c>
      <c r="L12" t="str">
        <f t="shared" si="0"/>
        <v>В17</v>
      </c>
      <c r="M12">
        <f t="shared" ref="M11:M14" si="2">(E6+F6+G6)/3</f>
        <v>28.333333333333332</v>
      </c>
      <c r="N12">
        <f t="shared" ref="N11:N14" si="3">(G6-E6)/5</f>
        <v>3</v>
      </c>
      <c r="O12">
        <f t="shared" si="1"/>
        <v>9</v>
      </c>
    </row>
    <row r="13" spans="3:15" x14ac:dyDescent="0.25">
      <c r="E13">
        <v>0.95</v>
      </c>
      <c r="F13">
        <v>1.645</v>
      </c>
      <c r="G13">
        <f>$M$16+$M$17*F13</f>
        <v>229.32372495733333</v>
      </c>
      <c r="L13" t="str">
        <f t="shared" si="0"/>
        <v>В19</v>
      </c>
      <c r="M13">
        <f>(E7+4*F7+G7)/6</f>
        <v>101.66666666666667</v>
      </c>
      <c r="N13">
        <f>(G7-E7)/6</f>
        <v>5</v>
      </c>
      <c r="O13">
        <f t="shared" si="1"/>
        <v>25</v>
      </c>
    </row>
    <row r="14" spans="3:15" x14ac:dyDescent="0.25">
      <c r="E14">
        <v>0.97499999999999998</v>
      </c>
      <c r="F14">
        <v>1.9628000000000001</v>
      </c>
      <c r="G14">
        <f>$M$16+$M$17*F14</f>
        <v>230.80300345263657</v>
      </c>
      <c r="L14" t="str">
        <f t="shared" si="0"/>
        <v>В29</v>
      </c>
      <c r="M14">
        <f t="shared" si="2"/>
        <v>38.333333333333336</v>
      </c>
      <c r="N14">
        <f t="shared" si="3"/>
        <v>6</v>
      </c>
      <c r="O14">
        <f t="shared" si="1"/>
        <v>36</v>
      </c>
    </row>
    <row r="16" spans="3:15" x14ac:dyDescent="0.25">
      <c r="L16" t="s">
        <v>13</v>
      </c>
      <c r="M16">
        <f>SUM(M10:M14)</f>
        <v>221.66666666666669</v>
      </c>
    </row>
    <row r="17" spans="12:13" x14ac:dyDescent="0.25">
      <c r="L17" t="s">
        <v>14</v>
      </c>
      <c r="M17">
        <f>SQRT(SUM(N10:N14))</f>
        <v>4.6547466812563139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C79F-72D6-4293-85B3-61FD6AFDC8B0}">
  <dimension ref="A1:K32"/>
  <sheetViews>
    <sheetView tabSelected="1" workbookViewId="0">
      <selection activeCell="H30" sqref="H30"/>
    </sheetView>
  </sheetViews>
  <sheetFormatPr defaultRowHeight="15" x14ac:dyDescent="0.25"/>
  <sheetData>
    <row r="1" spans="1:9" ht="15.75" thickBot="1" x14ac:dyDescent="0.3">
      <c r="A1" s="12" t="s">
        <v>18</v>
      </c>
      <c r="B1" s="15" t="s">
        <v>19</v>
      </c>
      <c r="C1" s="16"/>
      <c r="D1" s="15" t="s">
        <v>20</v>
      </c>
      <c r="E1" s="14"/>
      <c r="F1" s="16"/>
    </row>
    <row r="2" spans="1:9" ht="19.5" thickBot="1" x14ac:dyDescent="0.3">
      <c r="A2" s="13"/>
      <c r="B2" s="9" t="s">
        <v>21</v>
      </c>
      <c r="C2" s="9" t="s">
        <v>22</v>
      </c>
      <c r="D2" s="9" t="s">
        <v>21</v>
      </c>
      <c r="E2" s="9" t="s">
        <v>22</v>
      </c>
      <c r="F2" s="5"/>
    </row>
    <row r="3" spans="1:9" ht="19.5" thickBot="1" x14ac:dyDescent="0.3">
      <c r="A3" s="10" t="s">
        <v>23</v>
      </c>
      <c r="B3" s="11">
        <v>25</v>
      </c>
      <c r="C3" s="11">
        <v>10</v>
      </c>
      <c r="D3" s="11">
        <v>3</v>
      </c>
      <c r="E3" s="11">
        <v>6</v>
      </c>
      <c r="F3" s="5"/>
    </row>
    <row r="4" spans="1:9" ht="19.5" thickBot="1" x14ac:dyDescent="0.3">
      <c r="A4" s="10" t="s">
        <v>24</v>
      </c>
      <c r="B4" s="11">
        <v>135</v>
      </c>
      <c r="C4" s="11">
        <v>200</v>
      </c>
      <c r="D4" s="11">
        <v>6</v>
      </c>
      <c r="E4" s="11">
        <v>1</v>
      </c>
      <c r="F4" s="5"/>
    </row>
    <row r="5" spans="1:9" ht="19.5" thickBot="1" x14ac:dyDescent="0.3">
      <c r="A5" s="10" t="s">
        <v>25</v>
      </c>
      <c r="B5" s="11">
        <v>25</v>
      </c>
      <c r="C5" s="11">
        <v>25</v>
      </c>
      <c r="D5" s="11">
        <v>2</v>
      </c>
      <c r="E5" s="11">
        <v>2</v>
      </c>
      <c r="F5" s="5"/>
    </row>
    <row r="6" spans="1:9" ht="19.5" thickBot="1" x14ac:dyDescent="0.3">
      <c r="A6" s="10" t="s">
        <v>26</v>
      </c>
      <c r="B6" s="11">
        <v>46</v>
      </c>
      <c r="C6" s="11">
        <v>60</v>
      </c>
      <c r="D6" s="11">
        <v>1</v>
      </c>
      <c r="E6" s="11">
        <v>5</v>
      </c>
      <c r="F6" s="5"/>
    </row>
    <row r="7" spans="1:9" ht="19.5" thickBot="1" x14ac:dyDescent="0.3">
      <c r="A7" s="10" t="s">
        <v>27</v>
      </c>
      <c r="B7" s="11">
        <v>25</v>
      </c>
      <c r="C7" s="11">
        <v>65</v>
      </c>
      <c r="D7" s="11">
        <v>1</v>
      </c>
      <c r="E7" s="11">
        <v>1</v>
      </c>
      <c r="F7" s="5"/>
    </row>
    <row r="8" spans="1:9" ht="19.5" thickBot="1" x14ac:dyDescent="0.3">
      <c r="A8" s="10" t="s">
        <v>28</v>
      </c>
      <c r="B8" s="11" t="s">
        <v>29</v>
      </c>
      <c r="C8" s="11" t="s">
        <v>30</v>
      </c>
      <c r="D8" s="11">
        <v>1</v>
      </c>
      <c r="E8" s="11">
        <v>4</v>
      </c>
      <c r="F8" s="5"/>
    </row>
    <row r="12" spans="1:9" x14ac:dyDescent="0.25">
      <c r="H12" s="17" t="s">
        <v>35</v>
      </c>
      <c r="I12">
        <v>15.6</v>
      </c>
    </row>
    <row r="13" spans="1:9" ht="18" x14ac:dyDescent="0.35">
      <c r="D13" t="s">
        <v>31</v>
      </c>
      <c r="E13">
        <f>(D4+((D3+D5+D6+D7+D8)/5)*((6-D4)/6))*10</f>
        <v>60</v>
      </c>
      <c r="H13" t="s">
        <v>36</v>
      </c>
      <c r="I13">
        <v>0.64</v>
      </c>
    </row>
    <row r="14" spans="1:9" ht="18" x14ac:dyDescent="0.35">
      <c r="D14" t="s">
        <v>32</v>
      </c>
      <c r="E14">
        <f>(E3+((E4+E5+E6+E7+E8)/5)*((6-E3)/6))*10</f>
        <v>60</v>
      </c>
    </row>
    <row r="16" spans="1:9" ht="18" x14ac:dyDescent="0.35">
      <c r="D16" t="s">
        <v>33</v>
      </c>
      <c r="E16">
        <f>(E13-I12)/I13</f>
        <v>69.375</v>
      </c>
      <c r="H16" t="s">
        <v>38</v>
      </c>
      <c r="I16">
        <f>100-E16</f>
        <v>30.625</v>
      </c>
    </row>
    <row r="17" spans="4:11" ht="18" x14ac:dyDescent="0.35">
      <c r="D17" t="s">
        <v>34</v>
      </c>
      <c r="E17">
        <f>(E14-I12)/I13</f>
        <v>69.375</v>
      </c>
      <c r="H17" t="s">
        <v>37</v>
      </c>
      <c r="I17">
        <f>100-E17</f>
        <v>30.625</v>
      </c>
    </row>
    <row r="21" spans="4:11" x14ac:dyDescent="0.25">
      <c r="D21" t="s">
        <v>39</v>
      </c>
    </row>
    <row r="22" spans="4:11" x14ac:dyDescent="0.25">
      <c r="D22" t="s">
        <v>40</v>
      </c>
    </row>
    <row r="23" spans="4:11" x14ac:dyDescent="0.25">
      <c r="D23" t="s">
        <v>41</v>
      </c>
      <c r="E23" s="18">
        <f>1/23</f>
        <v>4.3478260869565216E-2</v>
      </c>
      <c r="K23">
        <f>3*50+4*25+12.5*3</f>
        <v>287.5</v>
      </c>
    </row>
    <row r="25" spans="4:11" x14ac:dyDescent="0.25">
      <c r="D25" t="s">
        <v>42</v>
      </c>
      <c r="E25">
        <v>1</v>
      </c>
      <c r="H25" t="s">
        <v>45</v>
      </c>
      <c r="I25">
        <f>$E$23*E25</f>
        <v>4.3478260869565216E-2</v>
      </c>
    </row>
    <row r="26" spans="4:11" x14ac:dyDescent="0.25">
      <c r="D26" t="s">
        <v>43</v>
      </c>
      <c r="E26">
        <v>2</v>
      </c>
      <c r="H26" t="s">
        <v>46</v>
      </c>
      <c r="I26">
        <f t="shared" ref="I26:I27" si="0">$E$23*E26</f>
        <v>8.6956521739130432E-2</v>
      </c>
    </row>
    <row r="27" spans="4:11" x14ac:dyDescent="0.25">
      <c r="D27" t="s">
        <v>44</v>
      </c>
      <c r="E27">
        <v>4</v>
      </c>
      <c r="H27" t="s">
        <v>47</v>
      </c>
      <c r="I27">
        <f t="shared" si="0"/>
        <v>0.17391304347826086</v>
      </c>
    </row>
    <row r="30" spans="4:11" x14ac:dyDescent="0.25">
      <c r="H30">
        <f>50/K23</f>
        <v>0.17391304347826086</v>
      </c>
    </row>
    <row r="31" spans="4:11" x14ac:dyDescent="0.25">
      <c r="H31">
        <f>25/K23</f>
        <v>8.6956521739130432E-2</v>
      </c>
    </row>
    <row r="32" spans="4:11" x14ac:dyDescent="0.25">
      <c r="H32">
        <f>12.5/K23</f>
        <v>4.3478260869565216E-2</v>
      </c>
    </row>
  </sheetData>
  <mergeCells count="3">
    <mergeCell ref="A1:A2"/>
    <mergeCell ref="B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2023-04-02T14:31:20Z</dcterms:modified>
</cp:coreProperties>
</file>