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G4" i="1" l="1"/>
  <c r="J3" i="1" l="1"/>
  <c r="M19" i="1"/>
  <c r="M20" i="1"/>
  <c r="M21" i="1"/>
  <c r="M22" i="1"/>
  <c r="L19" i="1"/>
  <c r="L20" i="1"/>
  <c r="L21" i="1"/>
  <c r="L22" i="1"/>
  <c r="J21" i="1"/>
  <c r="J22" i="1"/>
  <c r="J20" i="1"/>
  <c r="J19" i="1"/>
  <c r="M4" i="1" l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3" i="1"/>
  <c r="L4" i="1" l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3" i="1"/>
  <c r="F4" i="1" l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3" i="1"/>
  <c r="G15" i="1" l="1"/>
  <c r="G11" i="1"/>
  <c r="G10" i="1"/>
  <c r="G6" i="1"/>
  <c r="G14" i="1"/>
  <c r="H14" i="1" s="1"/>
  <c r="I14" i="1" s="1"/>
  <c r="G16" i="1"/>
  <c r="G13" i="1"/>
  <c r="G8" i="1"/>
  <c r="G12" i="1"/>
  <c r="G9" i="1"/>
  <c r="G5" i="1"/>
  <c r="G7" i="1"/>
  <c r="H5" i="1" l="1"/>
  <c r="I5" i="1" s="1"/>
  <c r="H13" i="1"/>
  <c r="I13" i="1" s="1"/>
  <c r="H9" i="1"/>
  <c r="I9" i="1" s="1"/>
  <c r="H11" i="1"/>
  <c r="I11" i="1" s="1"/>
  <c r="H8" i="1"/>
  <c r="I8" i="1" s="1"/>
  <c r="H10" i="1"/>
  <c r="I10" i="1" s="1"/>
  <c r="H12" i="1"/>
  <c r="I12" i="1" s="1"/>
  <c r="H7" i="1"/>
  <c r="I7" i="1" s="1"/>
  <c r="H15" i="1"/>
  <c r="I15" i="1" s="1"/>
  <c r="H4" i="1"/>
  <c r="I4" i="1" s="1"/>
  <c r="H6" i="1"/>
  <c r="I6" i="1" s="1"/>
  <c r="O31" i="1" s="1"/>
  <c r="J18" i="1" s="1"/>
  <c r="K18" i="1" s="1"/>
  <c r="O28" i="1" l="1"/>
  <c r="J15" i="1" s="1"/>
  <c r="K15" i="1" s="1"/>
  <c r="J11" i="1"/>
  <c r="K11" i="1" s="1"/>
  <c r="J7" i="1"/>
  <c r="K7" i="1" s="1"/>
  <c r="J14" i="1"/>
  <c r="K14" i="1" s="1"/>
  <c r="J10" i="1"/>
  <c r="K10" i="1" s="1"/>
  <c r="J6" i="1"/>
  <c r="K6" i="1" s="1"/>
  <c r="O29" i="1"/>
  <c r="J16" i="1" s="1"/>
  <c r="K16" i="1" s="1"/>
  <c r="O30" i="1"/>
  <c r="J17" i="1" s="1"/>
  <c r="K17" i="1" s="1"/>
  <c r="K3" i="1" l="1"/>
  <c r="J12" i="1"/>
  <c r="K12" i="1" s="1"/>
  <c r="J4" i="1"/>
  <c r="K4" i="1" s="1"/>
  <c r="J8" i="1"/>
  <c r="K8" i="1" s="1"/>
  <c r="J13" i="1"/>
  <c r="K13" i="1" s="1"/>
  <c r="J5" i="1"/>
  <c r="K5" i="1" s="1"/>
  <c r="J9" i="1"/>
  <c r="K9" i="1" s="1"/>
</calcChain>
</file>

<file path=xl/sharedStrings.xml><?xml version="1.0" encoding="utf-8"?>
<sst xmlns="http://schemas.openxmlformats.org/spreadsheetml/2006/main" count="56" uniqueCount="54">
  <si>
    <t>Anul</t>
  </si>
  <si>
    <t>Venituri</t>
  </si>
  <si>
    <t>Cheltuieli</t>
  </si>
  <si>
    <t>Perioade</t>
  </si>
  <si>
    <t>Trimestre</t>
  </si>
  <si>
    <t>Eficienta</t>
  </si>
  <si>
    <t>Anul 1</t>
  </si>
  <si>
    <t>Anul 2</t>
  </si>
  <si>
    <t>Anul 3</t>
  </si>
  <si>
    <t>Anul 4</t>
  </si>
  <si>
    <t>MA(4)</t>
  </si>
  <si>
    <t>CMA(4)</t>
  </si>
  <si>
    <r>
      <t>S</t>
    </r>
    <r>
      <rPr>
        <vertAlign val="subscript"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,I</t>
    </r>
    <r>
      <rPr>
        <vertAlign val="subscript"/>
        <sz val="11"/>
        <color theme="1"/>
        <rFont val="Calibri"/>
        <family val="2"/>
        <scheme val="minor"/>
      </rPr>
      <t>t</t>
    </r>
  </si>
  <si>
    <r>
      <t>Y</t>
    </r>
    <r>
      <rPr>
        <vertAlign val="subscript"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= S</t>
    </r>
    <r>
      <rPr>
        <vertAlign val="subscript"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*I</t>
    </r>
    <r>
      <rPr>
        <vertAlign val="subscript"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*T</t>
    </r>
    <r>
      <rPr>
        <vertAlign val="subscript"/>
        <sz val="11"/>
        <color theme="1"/>
        <rFont val="Calibri"/>
        <family val="2"/>
        <scheme val="minor"/>
      </rPr>
      <t>t</t>
    </r>
  </si>
  <si>
    <r>
      <t>S</t>
    </r>
    <r>
      <rPr>
        <vertAlign val="subscript"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= sezonalitate</t>
    </r>
  </si>
  <si>
    <r>
      <t>I</t>
    </r>
    <r>
      <rPr>
        <vertAlign val="subscript"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= neregularitate</t>
    </r>
  </si>
  <si>
    <r>
      <t>Y</t>
    </r>
    <r>
      <rPr>
        <vertAlign val="subscript"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 xml:space="preserve">= termenii seriei </t>
    </r>
  </si>
  <si>
    <r>
      <t>Y</t>
    </r>
    <r>
      <rPr>
        <vertAlign val="subscript"/>
        <sz val="11"/>
        <color theme="1"/>
        <rFont val="Calibri"/>
        <family val="2"/>
        <scheme val="minor"/>
      </rPr>
      <t>t</t>
    </r>
  </si>
  <si>
    <r>
      <t>Y</t>
    </r>
    <r>
      <rPr>
        <vertAlign val="subscript"/>
        <sz val="11"/>
        <color theme="1"/>
        <rFont val="Calibri"/>
        <family val="2"/>
        <scheme val="minor"/>
      </rPr>
      <t xml:space="preserve">t </t>
    </r>
    <r>
      <rPr>
        <sz val="11"/>
        <color theme="1"/>
        <rFont val="Calibri"/>
        <family val="2"/>
        <scheme val="minor"/>
      </rPr>
      <t>/CMA(4)</t>
    </r>
  </si>
  <si>
    <t>St</t>
  </si>
  <si>
    <r>
      <t>S</t>
    </r>
    <r>
      <rPr>
        <vertAlign val="subscript"/>
        <sz val="11"/>
        <color theme="1"/>
        <rFont val="Calibri"/>
        <family val="2"/>
        <scheme val="minor"/>
      </rPr>
      <t>t</t>
    </r>
  </si>
  <si>
    <r>
      <t>Y</t>
    </r>
    <r>
      <rPr>
        <vertAlign val="subscript"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/S</t>
    </r>
    <r>
      <rPr>
        <vertAlign val="subscript"/>
        <sz val="11"/>
        <color theme="1"/>
        <rFont val="Calibri"/>
        <family val="2"/>
        <scheme val="minor"/>
      </rPr>
      <t>t</t>
    </r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</si>
  <si>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</si>
  <si>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</si>
  <si>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</si>
  <si>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</si>
  <si>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</si>
  <si>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</si>
  <si>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</si>
  <si>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</si>
  <si>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</si>
  <si>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</si>
  <si>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</si>
  <si>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</si>
  <si>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</si>
  <si>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</si>
  <si>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</si>
  <si>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</si>
  <si>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</si>
  <si>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</si>
  <si>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</si>
  <si>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</si>
  <si>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</si>
  <si>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</si>
  <si>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</si>
  <si>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</si>
  <si>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r>
      <t>T</t>
    </r>
    <r>
      <rPr>
        <vertAlign val="subscript"/>
        <sz val="11"/>
        <color theme="1"/>
        <rFont val="Calibri"/>
        <family val="2"/>
        <scheme val="minor"/>
      </rPr>
      <t>t</t>
    </r>
  </si>
  <si>
    <t>Anul 5</t>
  </si>
  <si>
    <t>Observatii:</t>
  </si>
  <si>
    <t xml:space="preserve">MA="Media mobilă/fluctuanta” si reprezintă o tehnică de nivelare simplă, care constă în consolidarea datelor periodice în unităţi de timp mai lungi, de exemplu o medie calculată pe baza datelor corespunzătoare mai multor ani. </t>
  </si>
  <si>
    <t>CMA= "Media mobila/fluctuanta centrata"</t>
  </si>
  <si>
    <r>
      <t>T</t>
    </r>
    <r>
      <rPr>
        <vertAlign val="subscript"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= trendul</t>
    </r>
  </si>
  <si>
    <t>Prognoza</t>
  </si>
  <si>
    <t>Trimestru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</si>
</sst>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/>
    <xf numFmtId="0" fontId="0" fillId="0" borderId="1" xfId="0" applyBorder="1"/>
    <xf numFmtId="0" fontId="0" fillId="0" borderId="0" xfId="0" applyFill="1" applyBorder="1" applyAlignment="1"/>
    <xf numFmtId="0" fontId="0" fillId="0" borderId="2" xfId="0" applyFill="1" applyBorder="1" applyAlignment="1"/>
    <xf numFmtId="0" fontId="2" fillId="0" borderId="3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Continuous"/>
    </xf>
    <xf numFmtId="0" fontId="0" fillId="2" borderId="0" xfId="0" applyFill="1" applyAlignment="1"/>
    <xf numFmtId="2" fontId="0" fillId="0" borderId="0" xfId="0" applyNumberFormat="1"/>
    <xf numFmtId="2" fontId="0" fillId="2" borderId="0" xfId="0" applyNumberFormat="1" applyFill="1" applyAlignment="1"/>
    <xf numFmtId="0" fontId="0" fillId="0" borderId="0" xfId="0" applyAlignment="1">
      <alignment horizontal="center"/>
    </xf>
  </cellXfs>
  <cellStyles count="1">
    <cellStyle name="Normal" xfId="0" builtinId="0"/>
  </cellStyles>
  <dxfs count="14">
    <dxf>
      <fill>
        <patternFill patternType="solid">
          <fgColor indexed="64"/>
          <bgColor theme="0" tint="-0.14999847407452621"/>
        </patternFill>
      </fill>
      <alignment horizontal="general" vertical="bottom" textRotation="0" wrapText="0" indent="0" justifyLastLine="0" shrinkToFit="0" readingOrder="0"/>
    </dxf>
    <dxf>
      <numFmt numFmtId="2" formatCode="0.00"/>
      <fill>
        <patternFill patternType="solid">
          <fgColor indexed="64"/>
          <bgColor theme="0" tint="-0.14999847407452621"/>
        </patternFill>
      </fill>
      <alignment horizontal="general" vertical="bottom" textRotation="0" wrapText="0" indent="0" justifyLastLine="0" shrinkToFit="0" readingOrder="0"/>
    </dxf>
    <dxf>
      <numFmt numFmtId="2" formatCode="0.00"/>
      <fill>
        <patternFill patternType="solid">
          <fgColor indexed="64"/>
          <bgColor theme="0" tint="-0.14999847407452621"/>
        </patternFill>
      </fill>
      <alignment horizontal="general" vertical="bottom" textRotation="0" wrapText="0" indent="0" justifyLastLine="0" shrinkToFit="0" readingOrder="0"/>
    </dxf>
    <dxf>
      <numFmt numFmtId="2" formatCode="0.00"/>
      <fill>
        <patternFill patternType="solid">
          <fgColor indexed="64"/>
          <bgColor theme="0" tint="-0.14999847407452621"/>
        </patternFill>
      </fill>
      <alignment horizontal="general" vertical="bottom" textRotation="0" wrapText="0" indent="0" justifyLastLine="0" shrinkToFit="0" readingOrder="0"/>
    </dxf>
    <dxf>
      <numFmt numFmtId="2" formatCode="0.00"/>
      <fill>
        <patternFill patternType="solid">
          <fgColor indexed="64"/>
          <bgColor theme="0" tint="-0.14999847407452621"/>
        </patternFill>
      </fill>
      <alignment horizontal="general" vertical="bottom" textRotation="0" wrapText="0" indent="0" justifyLastLine="0" shrinkToFit="0" readingOrder="0"/>
    </dxf>
    <dxf>
      <fill>
        <patternFill patternType="solid">
          <fgColor indexed="64"/>
          <bgColor theme="0" tint="-0.14999847407452621"/>
        </patternFill>
      </fill>
      <alignment horizontal="general" vertical="bottom" textRotation="0" wrapText="0" indent="0" justifyLastLine="0" shrinkToFit="0" readingOrder="0"/>
    </dxf>
    <dxf>
      <fill>
        <patternFill patternType="solid">
          <fgColor indexed="64"/>
          <bgColor theme="0" tint="-0.14999847407452621"/>
        </patternFill>
      </fill>
      <alignment horizontal="general" vertical="bottom" textRotation="0" wrapText="0" indent="0" justifyLastLine="0" shrinkToFit="0" readingOrder="0"/>
    </dxf>
    <dxf>
      <fill>
        <patternFill patternType="solid">
          <fgColor indexed="64"/>
          <bgColor theme="0" tint="-0.14999847407452621"/>
        </patternFill>
      </fill>
      <alignment horizontal="general" vertical="bottom" textRotation="0" wrapText="0" indent="0" justifyLastLine="0" shrinkToFit="0" readingOrder="0"/>
    </dxf>
    <dxf>
      <fill>
        <patternFill patternType="solid">
          <fgColor indexed="64"/>
          <bgColor theme="0" tint="-0.14999847407452621"/>
        </patternFill>
      </fill>
      <alignment horizontal="general" vertical="bottom" textRotation="0" wrapText="0" indent="0" justifyLastLine="0" shrinkToFit="0" readingOrder="0"/>
    </dxf>
    <dxf>
      <fill>
        <patternFill patternType="solid">
          <fgColor indexed="64"/>
          <bgColor theme="0" tint="-0.14999847407452621"/>
        </patternFill>
      </fill>
      <alignment horizontal="general" vertical="bottom" textRotation="0" wrapText="0" indent="0" justifyLastLine="0" shrinkToFit="0" readingOrder="0"/>
    </dxf>
    <dxf>
      <fill>
        <patternFill patternType="solid">
          <fgColor indexed="64"/>
          <bgColor theme="0" tint="-0.14999847407452621"/>
        </patternFill>
      </fill>
      <alignment horizontal="general" vertical="bottom" textRotation="0" wrapText="0" indent="0" justifyLastLine="0" shrinkToFit="0" readingOrder="0"/>
    </dxf>
    <dxf>
      <fill>
        <patternFill patternType="solid">
          <fgColor indexed="64"/>
          <bgColor theme="0" tint="-0.14999847407452621"/>
        </patternFill>
      </fill>
      <alignment horizontal="general" vertical="bottom" textRotation="0" wrapText="0" indent="0" justifyLastLine="0" shrinkToFit="0" readingOrder="0"/>
    </dxf>
    <dxf>
      <fill>
        <patternFill patternType="solid">
          <fgColor indexed="64"/>
          <bgColor theme="0" tint="-0.14999847407452621"/>
        </patternFill>
      </fill>
      <alignment horizontal="general" vertical="bottom" textRotation="0" wrapText="0" indent="0" justifyLastLine="0" shrinkToFit="0" readingOrder="0"/>
    </dxf>
    <dxf>
      <fill>
        <patternFill patternType="solid">
          <fgColor indexed="64"/>
          <bgColor theme="0" tint="-0.14999847407452621"/>
        </patternFill>
      </fill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Eficienta</c:v>
          </c:tx>
          <c:cat>
            <c:multiLvlStrRef>
              <c:f>Sheet1!$B$3:$C$22</c:f>
              <c:multiLvlStrCache>
                <c:ptCount val="2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1</c:v>
                  </c:pt>
                  <c:pt idx="5">
                    <c:v>2</c:v>
                  </c:pt>
                  <c:pt idx="6">
                    <c:v>3</c:v>
                  </c:pt>
                  <c:pt idx="7">
                    <c:v>4</c:v>
                  </c:pt>
                  <c:pt idx="8">
                    <c:v>1</c:v>
                  </c:pt>
                  <c:pt idx="9">
                    <c:v>2</c:v>
                  </c:pt>
                  <c:pt idx="10">
                    <c:v>3</c:v>
                  </c:pt>
                  <c:pt idx="11">
                    <c:v>4</c:v>
                  </c:pt>
                  <c:pt idx="12">
                    <c:v>1</c:v>
                  </c:pt>
                  <c:pt idx="13">
                    <c:v>2</c:v>
                  </c:pt>
                  <c:pt idx="14">
                    <c:v>3</c:v>
                  </c:pt>
                  <c:pt idx="15">
                    <c:v>4</c:v>
                  </c:pt>
                  <c:pt idx="16">
                    <c:v>1</c:v>
                  </c:pt>
                  <c:pt idx="17">
                    <c:v>2</c:v>
                  </c:pt>
                  <c:pt idx="18">
                    <c:v>3</c:v>
                  </c:pt>
                  <c:pt idx="19">
                    <c:v>4</c:v>
                  </c:pt>
                </c:lvl>
                <c:lvl>
                  <c:pt idx="0">
                    <c:v>Anul 1</c:v>
                  </c:pt>
                  <c:pt idx="4">
                    <c:v>Anul 2</c:v>
                  </c:pt>
                  <c:pt idx="8">
                    <c:v>Anul 3</c:v>
                  </c:pt>
                  <c:pt idx="12">
                    <c:v>Anul 4</c:v>
                  </c:pt>
                  <c:pt idx="16">
                    <c:v>Anul 5</c:v>
                  </c:pt>
                </c:lvl>
              </c:multiLvlStrCache>
            </c:multiLvlStrRef>
          </c:cat>
          <c:val>
            <c:numRef>
              <c:f>Sheet1!$F$3:$F$18</c:f>
              <c:numCache>
                <c:formatCode>General</c:formatCode>
                <c:ptCount val="16"/>
                <c:pt idx="0">
                  <c:v>160</c:v>
                </c:pt>
                <c:pt idx="1">
                  <c:v>150</c:v>
                </c:pt>
                <c:pt idx="2">
                  <c:v>170</c:v>
                </c:pt>
                <c:pt idx="3">
                  <c:v>150</c:v>
                </c:pt>
                <c:pt idx="4">
                  <c:v>130</c:v>
                </c:pt>
                <c:pt idx="5">
                  <c:v>210</c:v>
                </c:pt>
                <c:pt idx="6">
                  <c:v>190</c:v>
                </c:pt>
                <c:pt idx="7">
                  <c:v>170</c:v>
                </c:pt>
                <c:pt idx="8">
                  <c:v>220</c:v>
                </c:pt>
                <c:pt idx="9">
                  <c:v>230</c:v>
                </c:pt>
                <c:pt idx="10">
                  <c:v>180</c:v>
                </c:pt>
                <c:pt idx="11">
                  <c:v>260</c:v>
                </c:pt>
                <c:pt idx="12">
                  <c:v>160</c:v>
                </c:pt>
                <c:pt idx="13">
                  <c:v>160</c:v>
                </c:pt>
                <c:pt idx="14">
                  <c:v>160</c:v>
                </c:pt>
                <c:pt idx="15">
                  <c:v>160</c:v>
                </c:pt>
              </c:numCache>
            </c:numRef>
          </c:val>
          <c:smooth val="0"/>
        </c:ser>
        <c:ser>
          <c:idx val="1"/>
          <c:order val="1"/>
          <c:tx>
            <c:v>CMA(4)</c:v>
          </c:tx>
          <c:cat>
            <c:multiLvlStrRef>
              <c:f>Sheet1!$B$3:$C$22</c:f>
              <c:multiLvlStrCache>
                <c:ptCount val="2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1</c:v>
                  </c:pt>
                  <c:pt idx="5">
                    <c:v>2</c:v>
                  </c:pt>
                  <c:pt idx="6">
                    <c:v>3</c:v>
                  </c:pt>
                  <c:pt idx="7">
                    <c:v>4</c:v>
                  </c:pt>
                  <c:pt idx="8">
                    <c:v>1</c:v>
                  </c:pt>
                  <c:pt idx="9">
                    <c:v>2</c:v>
                  </c:pt>
                  <c:pt idx="10">
                    <c:v>3</c:v>
                  </c:pt>
                  <c:pt idx="11">
                    <c:v>4</c:v>
                  </c:pt>
                  <c:pt idx="12">
                    <c:v>1</c:v>
                  </c:pt>
                  <c:pt idx="13">
                    <c:v>2</c:v>
                  </c:pt>
                  <c:pt idx="14">
                    <c:v>3</c:v>
                  </c:pt>
                  <c:pt idx="15">
                    <c:v>4</c:v>
                  </c:pt>
                  <c:pt idx="16">
                    <c:v>1</c:v>
                  </c:pt>
                  <c:pt idx="17">
                    <c:v>2</c:v>
                  </c:pt>
                  <c:pt idx="18">
                    <c:v>3</c:v>
                  </c:pt>
                  <c:pt idx="19">
                    <c:v>4</c:v>
                  </c:pt>
                </c:lvl>
                <c:lvl>
                  <c:pt idx="0">
                    <c:v>Anul 1</c:v>
                  </c:pt>
                  <c:pt idx="4">
                    <c:v>Anul 2</c:v>
                  </c:pt>
                  <c:pt idx="8">
                    <c:v>Anul 3</c:v>
                  </c:pt>
                  <c:pt idx="12">
                    <c:v>Anul 4</c:v>
                  </c:pt>
                  <c:pt idx="16">
                    <c:v>Anul 5</c:v>
                  </c:pt>
                </c:lvl>
              </c:multiLvlStrCache>
            </c:multiLvlStrRef>
          </c:cat>
          <c:val>
            <c:numRef>
              <c:f>Sheet1!$H$3:$H$18</c:f>
              <c:numCache>
                <c:formatCode>General</c:formatCode>
                <c:ptCount val="16"/>
                <c:pt idx="1">
                  <c:v>153.75</c:v>
                </c:pt>
                <c:pt idx="2">
                  <c:v>157.5</c:v>
                </c:pt>
                <c:pt idx="3">
                  <c:v>167.5</c:v>
                </c:pt>
                <c:pt idx="4">
                  <c:v>172.5</c:v>
                </c:pt>
                <c:pt idx="5">
                  <c:v>186.25</c:v>
                </c:pt>
                <c:pt idx="6">
                  <c:v>200</c:v>
                </c:pt>
                <c:pt idx="7">
                  <c:v>201.25</c:v>
                </c:pt>
                <c:pt idx="8">
                  <c:v>211.25</c:v>
                </c:pt>
                <c:pt idx="9">
                  <c:v>215</c:v>
                </c:pt>
                <c:pt idx="10">
                  <c:v>198.75</c:v>
                </c:pt>
                <c:pt idx="11">
                  <c:v>187.5</c:v>
                </c:pt>
                <c:pt idx="12">
                  <c:v>172.5</c:v>
                </c:pt>
              </c:numCache>
            </c:numRef>
          </c:val>
          <c:smooth val="0"/>
        </c:ser>
        <c:ser>
          <c:idx val="2"/>
          <c:order val="2"/>
          <c:tx>
            <c:v>Predictie</c:v>
          </c:tx>
          <c:cat>
            <c:multiLvlStrRef>
              <c:f>Sheet1!$B$3:$C$22</c:f>
              <c:multiLvlStrCache>
                <c:ptCount val="2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1</c:v>
                  </c:pt>
                  <c:pt idx="5">
                    <c:v>2</c:v>
                  </c:pt>
                  <c:pt idx="6">
                    <c:v>3</c:v>
                  </c:pt>
                  <c:pt idx="7">
                    <c:v>4</c:v>
                  </c:pt>
                  <c:pt idx="8">
                    <c:v>1</c:v>
                  </c:pt>
                  <c:pt idx="9">
                    <c:v>2</c:v>
                  </c:pt>
                  <c:pt idx="10">
                    <c:v>3</c:v>
                  </c:pt>
                  <c:pt idx="11">
                    <c:v>4</c:v>
                  </c:pt>
                  <c:pt idx="12">
                    <c:v>1</c:v>
                  </c:pt>
                  <c:pt idx="13">
                    <c:v>2</c:v>
                  </c:pt>
                  <c:pt idx="14">
                    <c:v>3</c:v>
                  </c:pt>
                  <c:pt idx="15">
                    <c:v>4</c:v>
                  </c:pt>
                  <c:pt idx="16">
                    <c:v>1</c:v>
                  </c:pt>
                  <c:pt idx="17">
                    <c:v>2</c:v>
                  </c:pt>
                  <c:pt idx="18">
                    <c:v>3</c:v>
                  </c:pt>
                  <c:pt idx="19">
                    <c:v>4</c:v>
                  </c:pt>
                </c:lvl>
                <c:lvl>
                  <c:pt idx="0">
                    <c:v>Anul 1</c:v>
                  </c:pt>
                  <c:pt idx="4">
                    <c:v>Anul 2</c:v>
                  </c:pt>
                  <c:pt idx="8">
                    <c:v>Anul 3</c:v>
                  </c:pt>
                  <c:pt idx="12">
                    <c:v>Anul 4</c:v>
                  </c:pt>
                  <c:pt idx="16">
                    <c:v>Anul 5</c:v>
                  </c:pt>
                </c:lvl>
              </c:multiLvlStrCache>
            </c:multiLvlStrRef>
          </c:cat>
          <c:val>
            <c:numRef>
              <c:f>Sheet1!$M$3:$M$22</c:f>
              <c:numCache>
                <c:formatCode>0.00</c:formatCode>
                <c:ptCount val="20"/>
                <c:pt idx="0">
                  <c:v>154.9003040836125</c:v>
                </c:pt>
                <c:pt idx="1">
                  <c:v>181.77162639464933</c:v>
                </c:pt>
                <c:pt idx="2">
                  <c:v>169.30145042481806</c:v>
                </c:pt>
                <c:pt idx="3">
                  <c:v>181.60262165890808</c:v>
                </c:pt>
                <c:pt idx="4">
                  <c:v>159.19350640214776</c:v>
                </c:pt>
                <c:pt idx="5">
                  <c:v>186.77492403315884</c:v>
                </c:pt>
                <c:pt idx="6">
                  <c:v>173.92965610878946</c:v>
                </c:pt>
                <c:pt idx="7">
                  <c:v>186.53340702123708</c:v>
                </c:pt>
                <c:pt idx="8">
                  <c:v>163.48670872068303</c:v>
                </c:pt>
                <c:pt idx="9">
                  <c:v>191.77822167166832</c:v>
                </c:pt>
                <c:pt idx="10">
                  <c:v>178.5578617927608</c:v>
                </c:pt>
                <c:pt idx="11">
                  <c:v>191.46419238356614</c:v>
                </c:pt>
                <c:pt idx="12">
                  <c:v>167.77991103921829</c:v>
                </c:pt>
                <c:pt idx="13">
                  <c:v>196.78151931017783</c:v>
                </c:pt>
                <c:pt idx="14">
                  <c:v>183.18606747673221</c:v>
                </c:pt>
                <c:pt idx="15">
                  <c:v>196.39497774589515</c:v>
                </c:pt>
                <c:pt idx="16">
                  <c:v>172.07311335775353</c:v>
                </c:pt>
                <c:pt idx="17">
                  <c:v>201.78481694868731</c:v>
                </c:pt>
                <c:pt idx="18">
                  <c:v>187.81427316070355</c:v>
                </c:pt>
                <c:pt idx="19">
                  <c:v>201.32576310822421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7089920"/>
        <c:axId val="217091456"/>
      </c:lineChart>
      <c:catAx>
        <c:axId val="2170899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7091456"/>
        <c:crosses val="autoZero"/>
        <c:auto val="1"/>
        <c:lblAlgn val="ctr"/>
        <c:lblOffset val="100"/>
        <c:noMultiLvlLbl val="0"/>
      </c:catAx>
      <c:valAx>
        <c:axId val="21709145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708992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457200</xdr:colOff>
      <xdr:row>5</xdr:row>
      <xdr:rowOff>38100</xdr:rowOff>
    </xdr:from>
    <xdr:to>
      <xdr:col>21</xdr:col>
      <xdr:colOff>152400</xdr:colOff>
      <xdr:row>19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2" name="Table2" displayName="Table2" ref="A2:M22" totalsRowShown="0" dataDxfId="0">
  <autoFilter ref="A2:M22"/>
  <tableColumns count="13">
    <tableColumn id="1" name="Perioade" dataDxfId="13"/>
    <tableColumn id="2" name="Anul" dataDxfId="12"/>
    <tableColumn id="3" name="Trimestre" dataDxfId="11"/>
    <tableColumn id="4" name="Venituri" dataDxfId="10"/>
    <tableColumn id="5" name="Cheltuieli" dataDxfId="9"/>
    <tableColumn id="6" name="Eficienta" dataDxfId="8"/>
    <tableColumn id="7" name="MA(4)" dataDxfId="7"/>
    <tableColumn id="8" name="CMA(4)" dataDxfId="6"/>
    <tableColumn id="9" name="St,It" dataDxfId="5"/>
    <tableColumn id="10" name="St" dataDxfId="4"/>
    <tableColumn id="11" name="Yt/St" dataDxfId="3"/>
    <tableColumn id="12" name="Tt" dataDxfId="2">
      <calculatedColumnFormula>$C$46+$C$47*A3</calculatedColumnFormula>
    </tableColumn>
    <tableColumn id="13" name="Prognoza" dataDxfId="1">
      <calculatedColumnFormula>J3*L3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7"/>
  <sheetViews>
    <sheetView tabSelected="1" workbookViewId="0">
      <selection activeCell="A2" sqref="A2:M22"/>
    </sheetView>
  </sheetViews>
  <sheetFormatPr defaultRowHeight="15" x14ac:dyDescent="0.25"/>
  <cols>
    <col min="1" max="1" width="11.140625" customWidth="1"/>
    <col min="2" max="2" width="11" customWidth="1"/>
    <col min="3" max="3" width="11.7109375" customWidth="1"/>
    <col min="4" max="4" width="10.42578125" customWidth="1"/>
    <col min="5" max="5" width="11.85546875" customWidth="1"/>
    <col min="6" max="6" width="10.85546875" customWidth="1"/>
    <col min="8" max="8" width="9.85546875" customWidth="1"/>
    <col min="9" max="9" width="12.5703125" bestFit="1" customWidth="1"/>
    <col min="13" max="13" width="11.28515625" customWidth="1"/>
    <col min="14" max="14" width="10" bestFit="1" customWidth="1"/>
  </cols>
  <sheetData>
    <row r="1" spans="1:13" ht="18" x14ac:dyDescent="0.35">
      <c r="F1" t="s">
        <v>17</v>
      </c>
      <c r="I1" t="s">
        <v>18</v>
      </c>
    </row>
    <row r="2" spans="1:13" ht="18" x14ac:dyDescent="0.35">
      <c r="A2" t="s">
        <v>3</v>
      </c>
      <c r="B2" t="s">
        <v>0</v>
      </c>
      <c r="C2" t="s">
        <v>4</v>
      </c>
      <c r="D2" t="s">
        <v>1</v>
      </c>
      <c r="E2" t="s">
        <v>2</v>
      </c>
      <c r="F2" t="s">
        <v>5</v>
      </c>
      <c r="G2" t="s">
        <v>10</v>
      </c>
      <c r="H2" t="s">
        <v>11</v>
      </c>
      <c r="I2" t="s">
        <v>12</v>
      </c>
      <c r="J2" t="s">
        <v>20</v>
      </c>
      <c r="K2" t="s">
        <v>21</v>
      </c>
      <c r="L2" t="s">
        <v>46</v>
      </c>
      <c r="M2" t="s">
        <v>52</v>
      </c>
    </row>
    <row r="3" spans="1:13" x14ac:dyDescent="0.25">
      <c r="A3">
        <v>1</v>
      </c>
      <c r="B3" t="s">
        <v>6</v>
      </c>
      <c r="C3">
        <v>1</v>
      </c>
      <c r="D3">
        <v>170</v>
      </c>
      <c r="E3">
        <v>10</v>
      </c>
      <c r="F3">
        <f>D3-E3</f>
        <v>160</v>
      </c>
      <c r="J3" s="8">
        <f>VLOOKUP(C3,N28:O31,2,FALSE)</f>
        <v>0.90752651287768338</v>
      </c>
      <c r="K3" s="8">
        <f>F3/J3</f>
        <v>176.30338918987024</v>
      </c>
      <c r="L3" s="8">
        <f>$C$46+$C$47*A3</f>
        <v>170.68405372801487</v>
      </c>
      <c r="M3" s="8">
        <f>J3*L3</f>
        <v>154.9003040836125</v>
      </c>
    </row>
    <row r="4" spans="1:13" x14ac:dyDescent="0.25">
      <c r="A4">
        <v>2</v>
      </c>
      <c r="C4">
        <v>2</v>
      </c>
      <c r="D4">
        <v>180</v>
      </c>
      <c r="E4">
        <v>30</v>
      </c>
      <c r="F4">
        <f t="shared" ref="F4:F18" si="0">D4-E4</f>
        <v>150</v>
      </c>
      <c r="G4">
        <f>AVERAGE(F3:F6)</f>
        <v>157.5</v>
      </c>
      <c r="H4">
        <f t="shared" ref="H4:H15" si="1">AVERAGE(G4:G5)</f>
        <v>153.75</v>
      </c>
      <c r="I4" s="8">
        <f>F4/H4</f>
        <v>0.97560975609756095</v>
      </c>
      <c r="J4" s="8">
        <f>VLOOKUP(C4,N29:O32,2,FALSE)</f>
        <v>1.0576313254938388</v>
      </c>
      <c r="K4" s="8">
        <f t="shared" ref="K4:K18" si="2">F4/J4</f>
        <v>141.8263589440873</v>
      </c>
      <c r="L4" s="8">
        <f t="shared" ref="L4:L22" si="3">$C$46+$C$47*A4</f>
        <v>171.86671953932046</v>
      </c>
      <c r="M4" s="8">
        <f t="shared" ref="M4:M22" si="4">J4*L4</f>
        <v>181.77162639464933</v>
      </c>
    </row>
    <row r="5" spans="1:13" x14ac:dyDescent="0.25">
      <c r="A5">
        <v>3</v>
      </c>
      <c r="C5">
        <v>3</v>
      </c>
      <c r="D5">
        <v>190</v>
      </c>
      <c r="E5">
        <v>20</v>
      </c>
      <c r="F5">
        <f t="shared" si="0"/>
        <v>170</v>
      </c>
      <c r="G5">
        <f t="shared" ref="G5:G16" si="5">AVERAGE(F4:F7)</f>
        <v>150</v>
      </c>
      <c r="H5">
        <f t="shared" si="1"/>
        <v>157.5</v>
      </c>
      <c r="I5" s="8">
        <f t="shared" ref="I5:I14" si="6">F5/H5</f>
        <v>1.0793650793650793</v>
      </c>
      <c r="J5" s="8">
        <f>VLOOKUP(C5,N30:O33,2,FALSE)</f>
        <v>0.97834181890785654</v>
      </c>
      <c r="K5" s="8">
        <f t="shared" si="2"/>
        <v>173.7633991663308</v>
      </c>
      <c r="L5" s="8">
        <f t="shared" si="3"/>
        <v>173.04938535062604</v>
      </c>
      <c r="M5" s="8">
        <f t="shared" si="4"/>
        <v>169.30145042481806</v>
      </c>
    </row>
    <row r="6" spans="1:13" x14ac:dyDescent="0.25">
      <c r="A6">
        <v>4</v>
      </c>
      <c r="C6">
        <v>4</v>
      </c>
      <c r="D6">
        <v>200</v>
      </c>
      <c r="E6">
        <v>50</v>
      </c>
      <c r="F6">
        <f t="shared" si="0"/>
        <v>150</v>
      </c>
      <c r="G6">
        <f t="shared" si="5"/>
        <v>165</v>
      </c>
      <c r="H6">
        <f t="shared" si="1"/>
        <v>167.5</v>
      </c>
      <c r="I6" s="8">
        <f t="shared" si="6"/>
        <v>0.89552238805970152</v>
      </c>
      <c r="J6" s="8">
        <f>VLOOKUP(C6,N31:O34,2,FALSE)</f>
        <v>1.0423031838735928</v>
      </c>
      <c r="K6" s="8">
        <f t="shared" si="2"/>
        <v>143.91206159664915</v>
      </c>
      <c r="L6" s="8">
        <f t="shared" si="3"/>
        <v>174.23205116193165</v>
      </c>
      <c r="M6" s="8">
        <f t="shared" si="4"/>
        <v>181.60262165890808</v>
      </c>
    </row>
    <row r="7" spans="1:13" x14ac:dyDescent="0.25">
      <c r="A7">
        <v>5</v>
      </c>
      <c r="B7" t="s">
        <v>7</v>
      </c>
      <c r="C7">
        <v>1</v>
      </c>
      <c r="D7">
        <v>210</v>
      </c>
      <c r="E7">
        <v>80</v>
      </c>
      <c r="F7">
        <f t="shared" si="0"/>
        <v>130</v>
      </c>
      <c r="G7">
        <f t="shared" si="5"/>
        <v>170</v>
      </c>
      <c r="H7">
        <f t="shared" si="1"/>
        <v>172.5</v>
      </c>
      <c r="I7" s="8">
        <f t="shared" si="6"/>
        <v>0.75362318840579712</v>
      </c>
      <c r="J7" s="8">
        <f>VLOOKUP(C7,N28:O31,2,)</f>
        <v>0.90752651287768338</v>
      </c>
      <c r="K7" s="8">
        <f t="shared" si="2"/>
        <v>143.24650371676958</v>
      </c>
      <c r="L7" s="8">
        <f t="shared" si="3"/>
        <v>175.41471697323723</v>
      </c>
      <c r="M7" s="8">
        <f t="shared" si="4"/>
        <v>159.19350640214776</v>
      </c>
    </row>
    <row r="8" spans="1:13" x14ac:dyDescent="0.25">
      <c r="A8">
        <v>6</v>
      </c>
      <c r="C8">
        <v>2</v>
      </c>
      <c r="D8">
        <v>220</v>
      </c>
      <c r="E8">
        <v>10</v>
      </c>
      <c r="F8">
        <f t="shared" si="0"/>
        <v>210</v>
      </c>
      <c r="G8">
        <f t="shared" si="5"/>
        <v>175</v>
      </c>
      <c r="H8">
        <f t="shared" si="1"/>
        <v>186.25</v>
      </c>
      <c r="I8" s="8">
        <f t="shared" si="6"/>
        <v>1.1275167785234899</v>
      </c>
      <c r="J8" s="8">
        <f>VLOOKUP(C8,N29:O32,2,)</f>
        <v>1.0576313254938388</v>
      </c>
      <c r="K8" s="8">
        <f t="shared" si="2"/>
        <v>198.55690252172221</v>
      </c>
      <c r="L8" s="8">
        <f t="shared" si="3"/>
        <v>176.59738278454282</v>
      </c>
      <c r="M8" s="8">
        <f t="shared" si="4"/>
        <v>186.77492403315884</v>
      </c>
    </row>
    <row r="9" spans="1:13" x14ac:dyDescent="0.25">
      <c r="A9">
        <v>7</v>
      </c>
      <c r="C9">
        <v>3</v>
      </c>
      <c r="D9">
        <v>230</v>
      </c>
      <c r="E9">
        <v>40</v>
      </c>
      <c r="F9">
        <f t="shared" si="0"/>
        <v>190</v>
      </c>
      <c r="G9">
        <f t="shared" si="5"/>
        <v>197.5</v>
      </c>
      <c r="H9">
        <f t="shared" si="1"/>
        <v>200</v>
      </c>
      <c r="I9" s="8">
        <f t="shared" si="6"/>
        <v>0.95</v>
      </c>
      <c r="J9" s="8">
        <f>VLOOKUP(C9,N30:O33,2,)</f>
        <v>0.97834181890785654</v>
      </c>
      <c r="K9" s="8">
        <f t="shared" si="2"/>
        <v>194.20615200942854</v>
      </c>
      <c r="L9" s="8">
        <f t="shared" si="3"/>
        <v>177.7800485958484</v>
      </c>
      <c r="M9" s="8">
        <f t="shared" si="4"/>
        <v>173.92965610878946</v>
      </c>
    </row>
    <row r="10" spans="1:13" x14ac:dyDescent="0.25">
      <c r="A10">
        <v>8</v>
      </c>
      <c r="C10">
        <v>4</v>
      </c>
      <c r="D10">
        <v>240</v>
      </c>
      <c r="E10">
        <v>70</v>
      </c>
      <c r="F10">
        <f t="shared" si="0"/>
        <v>170</v>
      </c>
      <c r="G10">
        <f t="shared" si="5"/>
        <v>202.5</v>
      </c>
      <c r="H10">
        <f t="shared" si="1"/>
        <v>201.25</v>
      </c>
      <c r="I10" s="8">
        <f t="shared" si="6"/>
        <v>0.84472049689440998</v>
      </c>
      <c r="J10" s="8">
        <f>VLOOKUP(C10,N31:O34,2,)</f>
        <v>1.0423031838735928</v>
      </c>
      <c r="K10" s="8">
        <f t="shared" si="2"/>
        <v>163.10033647620236</v>
      </c>
      <c r="L10" s="8">
        <f t="shared" si="3"/>
        <v>178.96271440715398</v>
      </c>
      <c r="M10" s="8">
        <f t="shared" si="4"/>
        <v>186.53340702123708</v>
      </c>
    </row>
    <row r="11" spans="1:13" x14ac:dyDescent="0.25">
      <c r="A11">
        <v>9</v>
      </c>
      <c r="B11" t="s">
        <v>8</v>
      </c>
      <c r="C11">
        <v>1</v>
      </c>
      <c r="D11">
        <v>250</v>
      </c>
      <c r="E11">
        <v>30</v>
      </c>
      <c r="F11">
        <f t="shared" si="0"/>
        <v>220</v>
      </c>
      <c r="G11">
        <f t="shared" si="5"/>
        <v>200</v>
      </c>
      <c r="H11">
        <f t="shared" si="1"/>
        <v>211.25</v>
      </c>
      <c r="I11" s="8">
        <f t="shared" si="6"/>
        <v>1.0414201183431953</v>
      </c>
      <c r="J11" s="8">
        <f>VLOOKUP(C11,N28:O31,2,FALSE)</f>
        <v>0.90752651287768338</v>
      </c>
      <c r="K11" s="8">
        <f t="shared" si="2"/>
        <v>242.41716013607157</v>
      </c>
      <c r="L11" s="8">
        <f t="shared" si="3"/>
        <v>180.14538021845956</v>
      </c>
      <c r="M11" s="8">
        <f t="shared" si="4"/>
        <v>163.48670872068303</v>
      </c>
    </row>
    <row r="12" spans="1:13" x14ac:dyDescent="0.25">
      <c r="A12">
        <v>10</v>
      </c>
      <c r="C12">
        <v>2</v>
      </c>
      <c r="D12">
        <v>260</v>
      </c>
      <c r="E12">
        <v>30</v>
      </c>
      <c r="F12">
        <f t="shared" si="0"/>
        <v>230</v>
      </c>
      <c r="G12">
        <f t="shared" si="5"/>
        <v>222.5</v>
      </c>
      <c r="H12">
        <f t="shared" si="1"/>
        <v>215</v>
      </c>
      <c r="I12" s="8">
        <f t="shared" si="6"/>
        <v>1.069767441860465</v>
      </c>
      <c r="J12" s="8">
        <f>VLOOKUP(C12,N29:O32,2,FALSE)</f>
        <v>1.0576313254938388</v>
      </c>
      <c r="K12" s="8">
        <f t="shared" si="2"/>
        <v>217.46708371426718</v>
      </c>
      <c r="L12" s="8">
        <f t="shared" si="3"/>
        <v>181.32804602976515</v>
      </c>
      <c r="M12" s="8">
        <f t="shared" si="4"/>
        <v>191.77822167166832</v>
      </c>
    </row>
    <row r="13" spans="1:13" x14ac:dyDescent="0.25">
      <c r="A13">
        <v>11</v>
      </c>
      <c r="C13">
        <v>3</v>
      </c>
      <c r="D13">
        <v>270</v>
      </c>
      <c r="E13">
        <v>90</v>
      </c>
      <c r="F13">
        <f t="shared" si="0"/>
        <v>180</v>
      </c>
      <c r="G13">
        <f t="shared" si="5"/>
        <v>207.5</v>
      </c>
      <c r="H13">
        <f t="shared" si="1"/>
        <v>198.75</v>
      </c>
      <c r="I13" s="8">
        <f t="shared" si="6"/>
        <v>0.90566037735849059</v>
      </c>
      <c r="J13" s="8">
        <f>VLOOKUP(C13,N30:O33,2,FALSE)</f>
        <v>0.97834181890785654</v>
      </c>
      <c r="K13" s="8">
        <f t="shared" si="2"/>
        <v>183.98477558787968</v>
      </c>
      <c r="L13" s="8">
        <f t="shared" si="3"/>
        <v>182.51071184107073</v>
      </c>
      <c r="M13" s="8">
        <f t="shared" si="4"/>
        <v>178.5578617927608</v>
      </c>
    </row>
    <row r="14" spans="1:13" x14ac:dyDescent="0.25">
      <c r="A14">
        <v>12</v>
      </c>
      <c r="C14">
        <v>4</v>
      </c>
      <c r="D14">
        <v>280</v>
      </c>
      <c r="E14">
        <v>20</v>
      </c>
      <c r="F14">
        <f t="shared" si="0"/>
        <v>260</v>
      </c>
      <c r="G14">
        <f t="shared" si="5"/>
        <v>190</v>
      </c>
      <c r="H14">
        <f t="shared" si="1"/>
        <v>187.5</v>
      </c>
      <c r="I14" s="8">
        <f t="shared" si="6"/>
        <v>1.3866666666666667</v>
      </c>
      <c r="J14" s="8">
        <f>VLOOKUP(C14,N31:O34,2,FALSE)</f>
        <v>1.0423031838735928</v>
      </c>
      <c r="K14" s="8">
        <f t="shared" si="2"/>
        <v>249.44757343419184</v>
      </c>
      <c r="L14" s="8">
        <f t="shared" si="3"/>
        <v>183.69337765237634</v>
      </c>
      <c r="M14" s="8">
        <f t="shared" si="4"/>
        <v>191.46419238356614</v>
      </c>
    </row>
    <row r="15" spans="1:13" x14ac:dyDescent="0.25">
      <c r="A15">
        <v>13</v>
      </c>
      <c r="B15" t="s">
        <v>9</v>
      </c>
      <c r="C15">
        <v>1</v>
      </c>
      <c r="D15">
        <v>290</v>
      </c>
      <c r="E15">
        <v>130</v>
      </c>
      <c r="F15">
        <f t="shared" si="0"/>
        <v>160</v>
      </c>
      <c r="G15">
        <f t="shared" si="5"/>
        <v>185</v>
      </c>
      <c r="H15">
        <f t="shared" si="1"/>
        <v>172.5</v>
      </c>
      <c r="I15" s="8">
        <f>F15/H15</f>
        <v>0.92753623188405798</v>
      </c>
      <c r="J15" s="8">
        <f>VLOOKUP(C15,N28:O31,2,FALSE)</f>
        <v>0.90752651287768338</v>
      </c>
      <c r="K15" s="8">
        <f t="shared" si="2"/>
        <v>176.30338918987024</v>
      </c>
      <c r="L15" s="8">
        <f t="shared" si="3"/>
        <v>184.87604346368192</v>
      </c>
      <c r="M15" s="8">
        <f t="shared" si="4"/>
        <v>167.77991103921829</v>
      </c>
    </row>
    <row r="16" spans="1:13" x14ac:dyDescent="0.25">
      <c r="A16">
        <v>14</v>
      </c>
      <c r="C16">
        <v>2</v>
      </c>
      <c r="D16">
        <v>300</v>
      </c>
      <c r="E16">
        <v>140</v>
      </c>
      <c r="F16">
        <f t="shared" si="0"/>
        <v>160</v>
      </c>
      <c r="G16">
        <f t="shared" si="5"/>
        <v>160</v>
      </c>
      <c r="J16" s="8">
        <f>VLOOKUP(C16,N29:O32,2,FALSE)</f>
        <v>1.0576313254938388</v>
      </c>
      <c r="K16" s="8">
        <f t="shared" si="2"/>
        <v>151.28144954035977</v>
      </c>
      <c r="L16" s="8">
        <f t="shared" si="3"/>
        <v>186.05870927498751</v>
      </c>
      <c r="M16" s="8">
        <f t="shared" si="4"/>
        <v>196.78151931017783</v>
      </c>
    </row>
    <row r="17" spans="1:15" x14ac:dyDescent="0.25">
      <c r="A17">
        <v>15</v>
      </c>
      <c r="C17">
        <v>3</v>
      </c>
      <c r="D17">
        <v>310</v>
      </c>
      <c r="E17">
        <v>150</v>
      </c>
      <c r="F17">
        <f t="shared" si="0"/>
        <v>160</v>
      </c>
      <c r="J17" s="8">
        <f>VLOOKUP(C17,N30:O33,2,FALSE)</f>
        <v>0.97834181890785654</v>
      </c>
      <c r="K17" s="8">
        <f t="shared" si="2"/>
        <v>163.54202274478192</v>
      </c>
      <c r="L17" s="8">
        <f t="shared" si="3"/>
        <v>187.24137508629309</v>
      </c>
      <c r="M17" s="8">
        <f t="shared" si="4"/>
        <v>183.18606747673221</v>
      </c>
    </row>
    <row r="18" spans="1:15" x14ac:dyDescent="0.25">
      <c r="A18">
        <v>16</v>
      </c>
      <c r="C18">
        <v>4</v>
      </c>
      <c r="D18">
        <v>320</v>
      </c>
      <c r="E18">
        <v>160</v>
      </c>
      <c r="F18">
        <f t="shared" si="0"/>
        <v>160</v>
      </c>
      <c r="J18" s="8">
        <f>VLOOKUP(C18,N31:O34,2,FALSE)</f>
        <v>1.0423031838735928</v>
      </c>
      <c r="K18" s="8">
        <f t="shared" si="2"/>
        <v>153.50619903642576</v>
      </c>
      <c r="L18" s="8">
        <f t="shared" si="3"/>
        <v>188.42404089759867</v>
      </c>
      <c r="M18" s="8">
        <f t="shared" si="4"/>
        <v>196.39497774589515</v>
      </c>
    </row>
    <row r="19" spans="1:15" x14ac:dyDescent="0.25">
      <c r="A19" s="7">
        <v>17</v>
      </c>
      <c r="B19" s="7" t="s">
        <v>47</v>
      </c>
      <c r="C19" s="7">
        <v>1</v>
      </c>
      <c r="D19" s="7"/>
      <c r="E19" s="7"/>
      <c r="F19" s="7"/>
      <c r="G19" s="7"/>
      <c r="H19" s="7"/>
      <c r="I19" s="7"/>
      <c r="J19" s="9">
        <f>VLOOKUP(C19,N28:O31,2,FALSE)</f>
        <v>0.90752651287768338</v>
      </c>
      <c r="K19" s="9"/>
      <c r="L19" s="9">
        <f t="shared" si="3"/>
        <v>189.60670670890426</v>
      </c>
      <c r="M19" s="9">
        <f t="shared" si="4"/>
        <v>172.07311335775353</v>
      </c>
    </row>
    <row r="20" spans="1:15" x14ac:dyDescent="0.25">
      <c r="A20" s="7">
        <v>18</v>
      </c>
      <c r="B20" s="7"/>
      <c r="C20" s="7">
        <v>2</v>
      </c>
      <c r="D20" s="7"/>
      <c r="E20" s="7"/>
      <c r="F20" s="7"/>
      <c r="G20" s="7"/>
      <c r="H20" s="7"/>
      <c r="I20" s="7"/>
      <c r="J20" s="9">
        <f>VLOOKUP(C20,N28:O31,2,FALSE)</f>
        <v>1.0576313254938388</v>
      </c>
      <c r="K20" s="9"/>
      <c r="L20" s="9">
        <f t="shared" si="3"/>
        <v>190.78937252020984</v>
      </c>
      <c r="M20" s="9">
        <f t="shared" si="4"/>
        <v>201.78481694868731</v>
      </c>
    </row>
    <row r="21" spans="1:15" x14ac:dyDescent="0.25">
      <c r="A21" s="7">
        <v>19</v>
      </c>
      <c r="B21" s="7"/>
      <c r="C21" s="7">
        <v>3</v>
      </c>
      <c r="D21" s="7"/>
      <c r="E21" s="7"/>
      <c r="F21" s="7"/>
      <c r="G21" s="7"/>
      <c r="H21" s="7"/>
      <c r="I21" s="7"/>
      <c r="J21" s="9">
        <f>VLOOKUP(C21,N28:O31,2,FALSE)</f>
        <v>0.97834181890785654</v>
      </c>
      <c r="K21" s="9"/>
      <c r="L21" s="9">
        <f t="shared" si="3"/>
        <v>191.97203833151542</v>
      </c>
      <c r="M21" s="9">
        <f t="shared" si="4"/>
        <v>187.81427316070355</v>
      </c>
    </row>
    <row r="22" spans="1:15" x14ac:dyDescent="0.25">
      <c r="A22" s="7">
        <v>20</v>
      </c>
      <c r="B22" s="7"/>
      <c r="C22" s="7">
        <v>4</v>
      </c>
      <c r="D22" s="7"/>
      <c r="E22" s="7"/>
      <c r="F22" s="7"/>
      <c r="G22" s="7"/>
      <c r="H22" s="7"/>
      <c r="I22" s="7"/>
      <c r="J22" s="9">
        <f>VLOOKUP(C22,N28:O31,2,FALSE)</f>
        <v>1.0423031838735928</v>
      </c>
      <c r="K22" s="9"/>
      <c r="L22" s="9">
        <f t="shared" si="3"/>
        <v>193.15470414282103</v>
      </c>
      <c r="M22" s="9">
        <f t="shared" si="4"/>
        <v>201.32576310822421</v>
      </c>
    </row>
    <row r="24" spans="1:15" x14ac:dyDescent="0.25">
      <c r="D24" s="1"/>
      <c r="E24" s="1"/>
      <c r="F24" s="1"/>
    </row>
    <row r="25" spans="1:15" x14ac:dyDescent="0.25">
      <c r="D25" s="1"/>
      <c r="E25" s="1"/>
      <c r="F25" s="1"/>
    </row>
    <row r="26" spans="1:15" x14ac:dyDescent="0.25">
      <c r="B26" s="1"/>
      <c r="C26" s="1"/>
      <c r="D26" s="1"/>
      <c r="E26" s="1"/>
      <c r="F26" s="1"/>
    </row>
    <row r="27" spans="1:15" x14ac:dyDescent="0.25">
      <c r="B27" s="1"/>
      <c r="C27" s="1"/>
      <c r="D27" s="1"/>
      <c r="E27" s="1"/>
      <c r="F27" s="1"/>
      <c r="N27" s="2" t="s">
        <v>53</v>
      </c>
      <c r="O27" s="2" t="s">
        <v>19</v>
      </c>
    </row>
    <row r="28" spans="1:15" x14ac:dyDescent="0.25">
      <c r="N28" s="2">
        <v>1</v>
      </c>
      <c r="O28" s="2">
        <f>AVERAGE(I7,I11,I15)</f>
        <v>0.90752651287768338</v>
      </c>
    </row>
    <row r="29" spans="1:15" x14ac:dyDescent="0.25">
      <c r="N29" s="2">
        <v>2</v>
      </c>
      <c r="O29" s="2">
        <f>AVERAGE(I4,I8,I12,I16)</f>
        <v>1.0576313254938388</v>
      </c>
    </row>
    <row r="30" spans="1:15" x14ac:dyDescent="0.25">
      <c r="B30" t="s">
        <v>22</v>
      </c>
      <c r="N30" s="2">
        <v>3</v>
      </c>
      <c r="O30" s="2">
        <f>AVERAGE(I5,I9,I13,I17)</f>
        <v>0.97834181890785654</v>
      </c>
    </row>
    <row r="31" spans="1:15" ht="15.75" thickBot="1" x14ac:dyDescent="0.3">
      <c r="N31" s="2">
        <v>4</v>
      </c>
      <c r="O31" s="2">
        <f>AVERAGE(I6,I10,I14,I18)</f>
        <v>1.0423031838735928</v>
      </c>
    </row>
    <row r="32" spans="1:15" x14ac:dyDescent="0.25">
      <c r="B32" s="6" t="s">
        <v>23</v>
      </c>
      <c r="C32" s="6"/>
    </row>
    <row r="33" spans="2:10" x14ac:dyDescent="0.25">
      <c r="B33" s="3" t="s">
        <v>24</v>
      </c>
      <c r="C33" s="3">
        <v>0.16754385818993645</v>
      </c>
    </row>
    <row r="34" spans="2:10" x14ac:dyDescent="0.25">
      <c r="B34" s="3" t="s">
        <v>25</v>
      </c>
      <c r="C34" s="3">
        <v>2.8070944417169535E-2</v>
      </c>
    </row>
    <row r="35" spans="2:10" x14ac:dyDescent="0.25">
      <c r="B35" s="3" t="s">
        <v>26</v>
      </c>
      <c r="C35" s="3">
        <v>-4.1352559553032638E-2</v>
      </c>
    </row>
    <row r="36" spans="2:10" x14ac:dyDescent="0.25">
      <c r="B36" s="3" t="s">
        <v>27</v>
      </c>
      <c r="C36" s="3">
        <v>34.294640418606079</v>
      </c>
    </row>
    <row r="37" spans="2:10" ht="15.75" thickBot="1" x14ac:dyDescent="0.3">
      <c r="B37" s="4" t="s">
        <v>28</v>
      </c>
      <c r="C37" s="4">
        <v>16</v>
      </c>
    </row>
    <row r="39" spans="2:10" ht="15.75" thickBot="1" x14ac:dyDescent="0.3">
      <c r="B39" t="s">
        <v>29</v>
      </c>
    </row>
    <row r="40" spans="2:10" x14ac:dyDescent="0.25">
      <c r="B40" s="5"/>
      <c r="C40" s="5" t="s">
        <v>34</v>
      </c>
      <c r="D40" s="5" t="s">
        <v>35</v>
      </c>
      <c r="E40" s="5" t="s">
        <v>36</v>
      </c>
      <c r="F40" s="5" t="s">
        <v>37</v>
      </c>
      <c r="G40" s="5" t="s">
        <v>38</v>
      </c>
    </row>
    <row r="41" spans="2:10" x14ac:dyDescent="0.25">
      <c r="B41" s="3" t="s">
        <v>30</v>
      </c>
      <c r="C41" s="3">
        <v>1</v>
      </c>
      <c r="D41" s="3">
        <v>475.55746321857805</v>
      </c>
      <c r="E41" s="3">
        <v>475.55746321857805</v>
      </c>
      <c r="F41" s="3">
        <v>0.4043435264981452</v>
      </c>
      <c r="G41" s="3">
        <v>0.53511191771391386</v>
      </c>
    </row>
    <row r="42" spans="2:10" x14ac:dyDescent="0.25">
      <c r="B42" s="3" t="s">
        <v>31</v>
      </c>
      <c r="C42" s="3">
        <v>14</v>
      </c>
      <c r="D42" s="3">
        <v>16465.713060180853</v>
      </c>
      <c r="E42" s="3">
        <v>1176.1223614414896</v>
      </c>
      <c r="F42" s="3"/>
      <c r="G42" s="3"/>
    </row>
    <row r="43" spans="2:10" ht="15.75" thickBot="1" x14ac:dyDescent="0.3">
      <c r="B43" s="4" t="s">
        <v>32</v>
      </c>
      <c r="C43" s="4">
        <v>15</v>
      </c>
      <c r="D43" s="4">
        <v>16941.270523399431</v>
      </c>
      <c r="E43" s="4"/>
      <c r="F43" s="4"/>
      <c r="G43" s="4"/>
    </row>
    <row r="44" spans="2:10" ht="15.75" thickBot="1" x14ac:dyDescent="0.3"/>
    <row r="45" spans="2:10" x14ac:dyDescent="0.25">
      <c r="B45" s="5"/>
      <c r="C45" s="5" t="s">
        <v>39</v>
      </c>
      <c r="D45" s="5" t="s">
        <v>27</v>
      </c>
      <c r="E45" s="5" t="s">
        <v>40</v>
      </c>
      <c r="F45" s="5" t="s">
        <v>41</v>
      </c>
      <c r="G45" s="5" t="s">
        <v>42</v>
      </c>
      <c r="H45" s="5" t="s">
        <v>43</v>
      </c>
      <c r="I45" s="5" t="s">
        <v>44</v>
      </c>
      <c r="J45" s="5" t="s">
        <v>45</v>
      </c>
    </row>
    <row r="46" spans="2:10" x14ac:dyDescent="0.25">
      <c r="B46" s="3" t="s">
        <v>33</v>
      </c>
      <c r="C46" s="3">
        <v>169.50138791670929</v>
      </c>
      <c r="D46" s="3">
        <v>17.984261157923882</v>
      </c>
      <c r="E46" s="3">
        <v>9.4249847924404069</v>
      </c>
      <c r="F46" s="3">
        <v>1.9353735944594678E-7</v>
      </c>
      <c r="G46" s="3">
        <v>130.92898399315692</v>
      </c>
      <c r="H46" s="3">
        <v>208.07379184026166</v>
      </c>
      <c r="I46" s="3">
        <v>130.92898399315692</v>
      </c>
      <c r="J46" s="3">
        <v>208.07379184026166</v>
      </c>
    </row>
    <row r="47" spans="2:10" ht="15.75" thickBot="1" x14ac:dyDescent="0.3">
      <c r="B47" s="4" t="s">
        <v>3</v>
      </c>
      <c r="C47" s="4">
        <v>1.1826658113055866</v>
      </c>
      <c r="D47" s="4">
        <v>1.8598880116836016</v>
      </c>
      <c r="E47" s="4">
        <v>0.63588011959656521</v>
      </c>
      <c r="F47" s="4">
        <v>0.53511191771391542</v>
      </c>
      <c r="G47" s="4">
        <v>-2.806397237171316</v>
      </c>
      <c r="H47" s="4">
        <v>5.1717288597824895</v>
      </c>
      <c r="I47" s="4">
        <v>-2.806397237171316</v>
      </c>
      <c r="J47" s="4">
        <v>5.1717288597824895</v>
      </c>
    </row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A10" sqref="A10:G10"/>
    </sheetView>
  </sheetViews>
  <sheetFormatPr defaultRowHeight="15" x14ac:dyDescent="0.25"/>
  <sheetData>
    <row r="1" spans="1:7" ht="18" x14ac:dyDescent="0.35">
      <c r="A1" s="10" t="s">
        <v>13</v>
      </c>
      <c r="B1" s="10"/>
    </row>
    <row r="2" spans="1:7" ht="18" x14ac:dyDescent="0.35">
      <c r="A2" s="10" t="s">
        <v>14</v>
      </c>
      <c r="B2" s="10"/>
    </row>
    <row r="3" spans="1:7" ht="18" x14ac:dyDescent="0.35">
      <c r="A3" s="10" t="s">
        <v>15</v>
      </c>
      <c r="B3" s="10"/>
    </row>
    <row r="4" spans="1:7" ht="18" x14ac:dyDescent="0.35">
      <c r="A4" s="10" t="s">
        <v>16</v>
      </c>
      <c r="B4" s="10"/>
    </row>
    <row r="5" spans="1:7" ht="18" x14ac:dyDescent="0.35">
      <c r="A5" s="10" t="s">
        <v>51</v>
      </c>
      <c r="B5" s="10"/>
    </row>
    <row r="8" spans="1:7" x14ac:dyDescent="0.25">
      <c r="A8" s="10" t="s">
        <v>48</v>
      </c>
      <c r="B8" s="10"/>
      <c r="C8" s="10"/>
      <c r="D8" s="10"/>
      <c r="E8" s="10"/>
      <c r="F8" s="10"/>
      <c r="G8" s="10"/>
    </row>
    <row r="9" spans="1:7" x14ac:dyDescent="0.25">
      <c r="A9" s="10" t="s">
        <v>49</v>
      </c>
      <c r="B9" s="10"/>
      <c r="C9" s="10"/>
      <c r="D9" s="10"/>
      <c r="E9" s="10"/>
      <c r="F9" s="10"/>
      <c r="G9" s="10"/>
    </row>
    <row r="10" spans="1:7" x14ac:dyDescent="0.25">
      <c r="A10" s="10" t="s">
        <v>50</v>
      </c>
      <c r="B10" s="10"/>
      <c r="C10" s="10"/>
      <c r="D10" s="10"/>
      <c r="E10" s="10"/>
      <c r="F10" s="10"/>
      <c r="G10" s="10"/>
    </row>
  </sheetData>
  <mergeCells count="8">
    <mergeCell ref="A1:B1"/>
    <mergeCell ref="A8:G8"/>
    <mergeCell ref="A9:G9"/>
    <mergeCell ref="A10:G10"/>
    <mergeCell ref="A2:B2"/>
    <mergeCell ref="A3:B3"/>
    <mergeCell ref="A4:B4"/>
    <mergeCell ref="A5:B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2019-04-11T09:54:04Z</dcterms:created>
  <dcterms:modified xsi:type="dcterms:W3CDTF">2019-04-20T10:09:43Z</dcterms:modified>
</cp:coreProperties>
</file>