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651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J112" i="9"/>
  <c r="K112" i="9"/>
  <c r="L112" i="9"/>
  <c r="E113" i="9"/>
  <c r="F113" i="9"/>
  <c r="G113" i="9"/>
  <c r="H113" i="9"/>
  <c r="I113" i="9"/>
  <c r="J113" i="9"/>
  <c r="K113" i="9"/>
  <c r="L113" i="9"/>
  <c r="E114" i="9"/>
  <c r="F114" i="9"/>
  <c r="G114" i="9"/>
  <c r="H114" i="9"/>
  <c r="I114" i="9"/>
  <c r="J114" i="9"/>
  <c r="K114" i="9"/>
  <c r="L114" i="9"/>
  <c r="D114" i="9"/>
  <c r="D113" i="9"/>
  <c r="D112" i="9"/>
  <c r="L115" i="9" l="1"/>
  <c r="K115" i="9"/>
  <c r="J115" i="9"/>
  <c r="I115" i="9"/>
  <c r="H115" i="9"/>
  <c r="G115" i="9"/>
  <c r="F115" i="9"/>
  <c r="E115" i="9"/>
  <c r="D115" i="9"/>
  <c r="E103" i="9"/>
  <c r="F103" i="9"/>
  <c r="G103" i="9"/>
  <c r="H103" i="9"/>
  <c r="I103" i="9"/>
  <c r="J103" i="9"/>
  <c r="K103" i="9"/>
  <c r="L103" i="9"/>
  <c r="E104" i="9"/>
  <c r="F104" i="9"/>
  <c r="G104" i="9"/>
  <c r="H104" i="9"/>
  <c r="I104" i="9"/>
  <c r="J104" i="9"/>
  <c r="K104" i="9"/>
  <c r="L104" i="9"/>
  <c r="E105" i="9"/>
  <c r="F105" i="9"/>
  <c r="G105" i="9"/>
  <c r="H105" i="9"/>
  <c r="I105" i="9"/>
  <c r="J105" i="9"/>
  <c r="K105" i="9"/>
  <c r="L105" i="9"/>
  <c r="E106" i="9"/>
  <c r="F106" i="9"/>
  <c r="G106" i="9"/>
  <c r="H106" i="9"/>
  <c r="I106" i="9"/>
  <c r="J106" i="9"/>
  <c r="K106" i="9"/>
  <c r="L106" i="9"/>
  <c r="D106" i="9"/>
  <c r="D105" i="9"/>
  <c r="D103" i="9"/>
  <c r="D104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H72" i="9" l="1"/>
  <c r="K72" i="9"/>
  <c r="L72" i="9"/>
  <c r="F73" i="9"/>
  <c r="I73" i="9"/>
  <c r="K73" i="9"/>
  <c r="L73" i="9"/>
  <c r="E67" i="9"/>
  <c r="F67" i="9"/>
  <c r="F74" i="9" s="1"/>
  <c r="G67" i="9"/>
  <c r="G74" i="9" s="1"/>
  <c r="H67" i="9"/>
  <c r="H74" i="9" s="1"/>
  <c r="I67" i="9"/>
  <c r="I74" i="9" s="1"/>
  <c r="J67" i="9"/>
  <c r="J74" i="9" s="1"/>
  <c r="K67" i="9"/>
  <c r="K74" i="9" s="1"/>
  <c r="L67" i="9"/>
  <c r="L74" i="9" s="1"/>
  <c r="E68" i="9"/>
  <c r="F68" i="9"/>
  <c r="G68" i="9"/>
  <c r="H68" i="9"/>
  <c r="I68" i="9"/>
  <c r="J68" i="9"/>
  <c r="K68" i="9"/>
  <c r="L68" i="9"/>
  <c r="E69" i="9"/>
  <c r="F69" i="9"/>
  <c r="G69" i="9"/>
  <c r="H69" i="9"/>
  <c r="I69" i="9"/>
  <c r="J69" i="9"/>
  <c r="K69" i="9"/>
  <c r="L69" i="9"/>
  <c r="E70" i="9"/>
  <c r="F70" i="9"/>
  <c r="G70" i="9"/>
  <c r="H70" i="9"/>
  <c r="I70" i="9"/>
  <c r="J70" i="9"/>
  <c r="K70" i="9"/>
  <c r="L70" i="9"/>
  <c r="E62" i="9"/>
  <c r="F62" i="9"/>
  <c r="G62" i="9"/>
  <c r="G73" i="9" s="1"/>
  <c r="H62" i="9"/>
  <c r="H73" i="9" s="1"/>
  <c r="I62" i="9"/>
  <c r="J62" i="9"/>
  <c r="J73" i="9" s="1"/>
  <c r="K62" i="9"/>
  <c r="L62" i="9"/>
  <c r="E63" i="9"/>
  <c r="F63" i="9"/>
  <c r="G63" i="9"/>
  <c r="H63" i="9"/>
  <c r="I63" i="9"/>
  <c r="J63" i="9"/>
  <c r="K63" i="9"/>
  <c r="L63" i="9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57" i="9"/>
  <c r="F57" i="9"/>
  <c r="F72" i="9" s="1"/>
  <c r="G57" i="9"/>
  <c r="G72" i="9" s="1"/>
  <c r="H57" i="9"/>
  <c r="I57" i="9"/>
  <c r="I72" i="9" s="1"/>
  <c r="J57" i="9"/>
  <c r="J72" i="9" s="1"/>
  <c r="K57" i="9"/>
  <c r="L57" i="9"/>
  <c r="E58" i="9"/>
  <c r="F58" i="9"/>
  <c r="G58" i="9"/>
  <c r="H58" i="9"/>
  <c r="I58" i="9"/>
  <c r="J58" i="9"/>
  <c r="K58" i="9"/>
  <c r="L58" i="9"/>
  <c r="E59" i="9"/>
  <c r="F59" i="9"/>
  <c r="G59" i="9"/>
  <c r="H59" i="9"/>
  <c r="I59" i="9"/>
  <c r="J59" i="9"/>
  <c r="K59" i="9"/>
  <c r="L59" i="9"/>
  <c r="E60" i="9"/>
  <c r="F60" i="9"/>
  <c r="G60" i="9"/>
  <c r="H60" i="9"/>
  <c r="I60" i="9"/>
  <c r="J60" i="9"/>
  <c r="K60" i="9"/>
  <c r="L60" i="9"/>
  <c r="D70" i="9"/>
  <c r="D69" i="9"/>
  <c r="D68" i="9"/>
  <c r="D65" i="9"/>
  <c r="D64" i="9"/>
  <c r="D63" i="9"/>
  <c r="D60" i="9"/>
  <c r="D59" i="9"/>
  <c r="D58" i="9"/>
  <c r="D67" i="9"/>
  <c r="D62" i="9"/>
  <c r="D57" i="9"/>
  <c r="E74" i="9" l="1"/>
  <c r="E72" i="9"/>
  <c r="E73" i="9"/>
  <c r="I31" i="9"/>
  <c r="F46" i="9"/>
  <c r="E46" i="9"/>
  <c r="D46" i="9"/>
  <c r="E20" i="9"/>
  <c r="E31" i="9" s="1"/>
  <c r="F20" i="9"/>
  <c r="F31" i="9" s="1"/>
  <c r="G20" i="9"/>
  <c r="G31" i="9" s="1"/>
  <c r="H20" i="9"/>
  <c r="H31" i="9" s="1"/>
  <c r="I20" i="9"/>
  <c r="J20" i="9"/>
  <c r="J31" i="9" s="1"/>
  <c r="K20" i="9"/>
  <c r="K31" i="9" s="1"/>
  <c r="L20" i="9"/>
  <c r="L31" i="9" s="1"/>
  <c r="D20" i="9"/>
  <c r="D31" i="9" s="1"/>
  <c r="D72" i="9" l="1"/>
  <c r="D74" i="9"/>
  <c r="D73" i="9"/>
  <c r="K91" i="9" l="1"/>
  <c r="K93" i="9"/>
  <c r="K90" i="9"/>
  <c r="K92" i="9"/>
  <c r="I91" i="9"/>
  <c r="I92" i="9"/>
  <c r="I90" i="9"/>
  <c r="I93" i="9"/>
  <c r="J91" i="9"/>
  <c r="J93" i="9"/>
  <c r="J90" i="9"/>
  <c r="J92" i="9"/>
  <c r="H90" i="9"/>
  <c r="H91" i="9"/>
  <c r="H92" i="9"/>
  <c r="H93" i="9"/>
  <c r="L91" i="9"/>
  <c r="L93" i="9"/>
  <c r="L90" i="9"/>
  <c r="L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J85" i="9"/>
  <c r="J86" i="9"/>
  <c r="J87" i="9"/>
  <c r="J88" i="9"/>
  <c r="H85" i="9"/>
  <c r="H87" i="9"/>
  <c r="H86" i="9"/>
  <c r="H88" i="9"/>
  <c r="E85" i="9"/>
  <c r="E86" i="9"/>
  <c r="E87" i="9"/>
  <c r="E88" i="9"/>
  <c r="I85" i="9"/>
  <c r="I86" i="9"/>
  <c r="I87" i="9"/>
  <c r="I88" i="9"/>
  <c r="K85" i="9"/>
  <c r="K86" i="9"/>
  <c r="K87" i="9"/>
  <c r="K88" i="9"/>
  <c r="L85" i="9"/>
  <c r="L86" i="9"/>
  <c r="L87" i="9"/>
  <c r="L88" i="9"/>
  <c r="H80" i="9"/>
  <c r="H81" i="9"/>
  <c r="H82" i="9"/>
  <c r="H83" i="9"/>
  <c r="I81" i="9"/>
  <c r="I83" i="9"/>
  <c r="I80" i="9"/>
  <c r="I82" i="9"/>
  <c r="F80" i="9"/>
  <c r="F81" i="9"/>
  <c r="F82" i="9"/>
  <c r="F83" i="9"/>
  <c r="L80" i="9"/>
  <c r="L82" i="9"/>
  <c r="L81" i="9"/>
  <c r="L83" i="9"/>
  <c r="E80" i="9"/>
  <c r="E81" i="9"/>
  <c r="E82" i="9"/>
  <c r="E83" i="9"/>
  <c r="K80" i="9"/>
  <c r="K83" i="9"/>
  <c r="K81" i="9"/>
  <c r="K82" i="9"/>
  <c r="J80" i="9"/>
  <c r="J82" i="9"/>
  <c r="J81" i="9"/>
  <c r="J83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L123" i="9"/>
  <c r="L131" i="9" s="1"/>
  <c r="J123" i="9"/>
  <c r="J131" i="9" s="1"/>
  <c r="I123" i="9"/>
  <c r="I131" i="9" s="1"/>
  <c r="K123" i="9"/>
  <c r="K131" i="9" s="1"/>
  <c r="H123" i="9"/>
  <c r="H131" i="9" s="1"/>
  <c r="J96" i="9" l="1"/>
  <c r="E96" i="9"/>
  <c r="K95" i="9"/>
  <c r="L96" i="9"/>
  <c r="E95" i="9"/>
  <c r="H95" i="9"/>
  <c r="K96" i="9"/>
  <c r="D95" i="9"/>
  <c r="K97" i="9"/>
  <c r="F95" i="9"/>
  <c r="L97" i="9"/>
  <c r="H97" i="9"/>
  <c r="I95" i="9"/>
  <c r="E97" i="9"/>
  <c r="J95" i="9"/>
  <c r="F96" i="9"/>
  <c r="L95" i="9"/>
  <c r="F97" i="9"/>
  <c r="I97" i="9"/>
  <c r="G97" i="9"/>
  <c r="D96" i="9"/>
  <c r="G95" i="9"/>
  <c r="D97" i="9"/>
  <c r="I96" i="9"/>
  <c r="H96" i="9"/>
  <c r="G96" i="9"/>
  <c r="J97" i="9"/>
  <c r="D124" i="9" l="1"/>
  <c r="D132" i="9" s="1"/>
  <c r="K124" i="9"/>
  <c r="K132" i="9" s="1"/>
  <c r="F124" i="9"/>
  <c r="F132" i="9" s="1"/>
  <c r="I124" i="9"/>
  <c r="I132" i="9" s="1"/>
  <c r="L124" i="9"/>
  <c r="L132" i="9" s="1"/>
  <c r="J124" i="9"/>
  <c r="J132" i="9" s="1"/>
  <c r="G124" i="9"/>
  <c r="G132" i="9" s="1"/>
  <c r="H124" i="9"/>
  <c r="H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<sst xmlns="http://schemas.openxmlformats.org/spreadsheetml/2006/main" count="241" uniqueCount="81">
  <si>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</si>
  <si>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</si>
  <si>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</si>
  <si>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</si>
  <si>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</si>
  <si>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</si>
  <si>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</si>
  <si>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</si>
  <si>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</si>
  <si>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</si>
  <si>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</si>
  <si>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</si>
  <si>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</si>
  <si>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</si>
  <si>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</si>
  <si>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</si>
  <si>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</si>
  <si>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</si>
  <si>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</si>
  <si>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</si>
  <si>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</si>
  <si>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</si>
  <si>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</si>
  <si>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</si>
  <si>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</si>
  <si>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</si>
  <si>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</si>
  <si>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</si>
  <si>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</si>
  <si>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</si>
  <si>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</si>
  <si>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</si>
  <si>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</si>
  <si>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</si>
  <si>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</si>
  <si>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</si>
  <si>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</si>
  <si>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</si>
  <si>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</si>
  <si>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</si>
  <si>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</si>
  <si>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</si>
  <si>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</si>
  <si>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</si>
  <si>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</si>
  <si>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</si>
  <si>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</si>
  <si>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</si>
  <si>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</si>
  <si>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</si>
  <si>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</si>
  <si>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</si>
  <si>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</si>
  <si>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</si>
  <si>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</si>
  <si>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</si>
  <si>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</si>
  <si>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</si>
  <si>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</si>
  <si>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</si>
  <si>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</si>
  <si>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</si>
  <si>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</si>
  <si>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</si>
  <si>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</si>
  <si>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</si>
  <si>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</si>
  <si>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Boreal climate domain</t>
  </si>
  <si>
    <t>Fir and Spruce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</si>
  <si>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</si>
  <si>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</si>
  <si>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</si>
  <si>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</si>
  <si>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</si>
  <si>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</si>
  <si>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 Sections 1 and 2 you insert data from reporting tables 1b and 2a, and in Section 3  you insert the estimated  percentages of growing stock by combination of FRA forest type and IPCC forest type. Once you are done, copy sections 3 to 6 and paste them in the comment section below table 2c in the FRA platform. Finally, copy the data from Section 7 to table 2c in the platform and data from Section 8 to table 2d in the platform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</si>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</sst>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left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8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425781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3" s="33" customFormat="1" ht="20.100000000000001" customHeight="1" x14ac:dyDescent="0.25">
      <c r="B1" s="31"/>
      <c r="C1" s="32"/>
      <c r="D1" s="32"/>
      <c r="E1" s="32"/>
    </row>
    <row r="2" spans="2:23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3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43025</v>
      </c>
      <c r="G3" s="80"/>
      <c r="H3" s="81"/>
      <c r="I3" s="81"/>
      <c r="J3" s="81"/>
      <c r="K3" s="81"/>
      <c r="L3" s="37"/>
      <c r="M3" s="37"/>
    </row>
    <row r="4" spans="2:23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3" s="33" customFormat="1" ht="99" customHeight="1" x14ac:dyDescent="0.25">
      <c r="B5" s="79" t="s">
        <v>39</v>
      </c>
      <c r="C5" s="122" t="s">
        <v>75</v>
      </c>
      <c r="D5" s="122"/>
      <c r="E5" s="122"/>
      <c r="F5" s="122"/>
      <c r="G5" s="122"/>
      <c r="H5" s="122"/>
      <c r="I5" s="122"/>
      <c r="J5" s="122"/>
      <c r="K5" s="122"/>
      <c r="L5" s="122"/>
      <c r="M5" s="37"/>
    </row>
    <row r="6" spans="2:23" s="33" customFormat="1" ht="20.100000000000001" customHeight="1" x14ac:dyDescent="0.25">
      <c r="B6" s="34"/>
      <c r="C6" s="128" t="s">
        <v>69</v>
      </c>
      <c r="D6" s="128"/>
      <c r="E6" s="128"/>
      <c r="F6" s="126" t="s">
        <v>70</v>
      </c>
      <c r="G6" s="126"/>
      <c r="H6" s="37"/>
      <c r="I6" s="37"/>
      <c r="J6" s="37"/>
      <c r="K6" s="37" t="s">
        <v>38</v>
      </c>
      <c r="L6" s="37"/>
      <c r="M6" s="37"/>
    </row>
    <row r="7" spans="2:23" s="33" customFormat="1" ht="20.100000000000001" customHeight="1" x14ac:dyDescent="0.25">
      <c r="B7" s="34"/>
      <c r="C7" s="128" t="s">
        <v>71</v>
      </c>
      <c r="D7" s="128"/>
      <c r="E7" s="128"/>
      <c r="F7" s="131" t="s">
        <v>63</v>
      </c>
      <c r="G7" s="131"/>
      <c r="H7" s="37"/>
      <c r="I7" s="37"/>
      <c r="J7" s="37"/>
      <c r="K7" s="37"/>
      <c r="L7" s="37"/>
      <c r="M7" s="37"/>
    </row>
    <row r="8" spans="2:23" s="33" customFormat="1" ht="20.100000000000001" customHeight="1" x14ac:dyDescent="0.25">
      <c r="B8" s="34"/>
      <c r="C8" s="128" t="s">
        <v>37</v>
      </c>
      <c r="D8" s="128"/>
      <c r="E8" s="128"/>
      <c r="F8" s="127" t="s">
        <v>64</v>
      </c>
      <c r="G8" s="127"/>
      <c r="H8" s="37"/>
      <c r="I8" s="37"/>
      <c r="J8" s="37"/>
      <c r="K8" s="37"/>
      <c r="L8" s="37"/>
      <c r="M8" s="37"/>
    </row>
    <row r="9" spans="2:23" s="33" customFormat="1" ht="20.100000000000001" customHeight="1" x14ac:dyDescent="0.25">
      <c r="B9" s="34"/>
      <c r="C9" s="128" t="s">
        <v>65</v>
      </c>
      <c r="D9" s="128"/>
      <c r="E9" s="128"/>
      <c r="F9" s="132" t="s">
        <v>62</v>
      </c>
      <c r="G9" s="132"/>
      <c r="H9" s="37"/>
      <c r="I9" s="37"/>
      <c r="J9" s="37"/>
      <c r="K9" s="37"/>
      <c r="L9" s="37"/>
      <c r="M9" s="37"/>
    </row>
    <row r="10" spans="2:23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3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3" s="51" customFormat="1" ht="20.100000000000001" customHeight="1" x14ac:dyDescent="0.25">
      <c r="B12" s="48" t="s">
        <v>31</v>
      </c>
      <c r="C12" s="49" t="s">
        <v>76</v>
      </c>
      <c r="D12" s="50"/>
      <c r="E12" s="50"/>
      <c r="M12" s="52"/>
      <c r="N12" s="47"/>
    </row>
    <row r="13" spans="2:23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3" s="51" customFormat="1" ht="20.100000000000001" customHeight="1" x14ac:dyDescent="0.25">
      <c r="B14" s="48"/>
      <c r="C14" s="129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3" s="51" customFormat="1" ht="20.100000000000001" customHeight="1" thickBot="1" x14ac:dyDescent="0.3">
      <c r="B15" s="48"/>
      <c r="C15" s="130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1"/>
      <c r="O15" s="121"/>
      <c r="P15" s="121"/>
      <c r="Q15" s="121"/>
      <c r="R15" s="121"/>
      <c r="S15" s="121"/>
      <c r="T15" s="121"/>
      <c r="U15" s="121"/>
      <c r="V15" s="121"/>
      <c r="W15" s="52"/>
    </row>
    <row r="16" spans="2:23" s="51" customFormat="1" ht="20.100000000000001" customHeight="1" thickBot="1" x14ac:dyDescent="0.3">
      <c r="B16" s="48"/>
      <c r="C16" s="54" t="s">
        <v>26</v>
      </c>
      <c r="D16" s="119"/>
      <c r="E16" s="27"/>
      <c r="F16" s="27"/>
      <c r="G16" s="27"/>
      <c r="H16" s="27"/>
      <c r="I16" s="27"/>
      <c r="J16" s="27"/>
      <c r="K16" s="27"/>
      <c r="L16" s="27"/>
      <c r="M16" s="52"/>
      <c r="N16" s="120">
        <f>D16</f>
        <v>0</v>
      </c>
      <c r="O16" s="120">
        <f t="shared" ref="O16:V17" si="0">E16</f>
        <v>0</v>
      </c>
      <c r="P16" s="120">
        <f t="shared" si="0"/>
        <v>0</v>
      </c>
      <c r="Q16" s="120">
        <f t="shared" si="0"/>
        <v>0</v>
      </c>
      <c r="R16" s="120">
        <f t="shared" si="0"/>
        <v>0</v>
      </c>
      <c r="S16" s="120">
        <f t="shared" si="0"/>
        <v>0</v>
      </c>
      <c r="T16" s="120">
        <f t="shared" si="0"/>
        <v>0</v>
      </c>
      <c r="U16" s="120">
        <f t="shared" si="0"/>
        <v>0</v>
      </c>
      <c r="V16" s="120">
        <f t="shared" si="0"/>
        <v>0</v>
      </c>
      <c r="W16" s="52"/>
    </row>
    <row r="17" spans="2:23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0">
        <f>D17</f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120">
        <f t="shared" si="0"/>
        <v>0</v>
      </c>
      <c r="S17" s="120">
        <f t="shared" si="0"/>
        <v>0</v>
      </c>
      <c r="T17" s="120">
        <f t="shared" si="0"/>
        <v>0</v>
      </c>
      <c r="U17" s="120">
        <f t="shared" si="0"/>
        <v>0</v>
      </c>
      <c r="V17" s="120">
        <f t="shared" si="0"/>
        <v>0</v>
      </c>
      <c r="W17" s="52"/>
    </row>
    <row r="18" spans="2:23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0">
        <f>D19</f>
        <v>0</v>
      </c>
      <c r="O18" s="120">
        <f t="shared" ref="O18:V18" si="1">E19</f>
        <v>0</v>
      </c>
      <c r="P18" s="120">
        <f t="shared" si="1"/>
        <v>0</v>
      </c>
      <c r="Q18" s="120">
        <f t="shared" si="1"/>
        <v>0</v>
      </c>
      <c r="R18" s="120">
        <f t="shared" si="1"/>
        <v>0</v>
      </c>
      <c r="S18" s="120">
        <f t="shared" si="1"/>
        <v>0</v>
      </c>
      <c r="T18" s="120">
        <f t="shared" si="1"/>
        <v>0</v>
      </c>
      <c r="U18" s="120">
        <f t="shared" si="1"/>
        <v>0</v>
      </c>
      <c r="V18" s="120">
        <f t="shared" si="1"/>
        <v>0</v>
      </c>
      <c r="W18" s="52"/>
    </row>
    <row r="19" spans="2:23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  <c r="W19" s="52"/>
    </row>
    <row r="20" spans="2:23" s="51" customFormat="1" ht="20.100000000000001" customHeight="1" x14ac:dyDescent="0.25">
      <c r="B20" s="48"/>
      <c r="C20" s="55" t="s">
        <v>40</v>
      </c>
      <c r="D20" s="82">
        <f t="shared" ref="D20:L20" si="2">D16+D17+D19</f>
        <v>0</v>
      </c>
      <c r="E20" s="82">
        <f t="shared" si="2"/>
        <v>0</v>
      </c>
      <c r="F20" s="82">
        <f t="shared" si="2"/>
        <v>0</v>
      </c>
      <c r="G20" s="82">
        <f t="shared" si="2"/>
        <v>0</v>
      </c>
      <c r="H20" s="82">
        <f t="shared" si="2"/>
        <v>0</v>
      </c>
      <c r="I20" s="82">
        <f t="shared" si="2"/>
        <v>0</v>
      </c>
      <c r="J20" s="82">
        <f t="shared" si="2"/>
        <v>0</v>
      </c>
      <c r="K20" s="82">
        <f t="shared" si="2"/>
        <v>0</v>
      </c>
      <c r="L20" s="82">
        <f t="shared" si="2"/>
        <v>0</v>
      </c>
      <c r="M20" s="52"/>
      <c r="N20" s="47"/>
    </row>
    <row r="21" spans="2:23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3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3" s="51" customFormat="1" ht="20.100000000000001" customHeight="1" x14ac:dyDescent="0.25">
      <c r="B23" s="58" t="s">
        <v>32</v>
      </c>
      <c r="C23" s="49" t="s">
        <v>77</v>
      </c>
      <c r="D23" s="50"/>
      <c r="E23" s="50"/>
      <c r="M23" s="52"/>
      <c r="N23" s="47"/>
    </row>
    <row r="24" spans="2:23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3" s="33" customFormat="1" ht="20.100000000000001" customHeight="1" x14ac:dyDescent="0.25">
      <c r="B25" s="59"/>
      <c r="C25" s="129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3" s="33" customFormat="1" ht="20.100000000000001" customHeight="1" thickBot="1" x14ac:dyDescent="0.3">
      <c r="B26" s="34"/>
      <c r="C26" s="130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3" s="33" customFormat="1" ht="20.100000000000001" customHeight="1" thickBot="1" x14ac:dyDescent="0.3">
      <c r="B27" s="34"/>
      <c r="C27" s="54" t="s">
        <v>26</v>
      </c>
      <c r="D27" s="119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3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3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3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3" s="33" customFormat="1" ht="20.100000000000001" customHeight="1" x14ac:dyDescent="0.25">
      <c r="B31" s="34"/>
      <c r="C31" s="55" t="s">
        <v>40</v>
      </c>
      <c r="D31" s="83" t="str">
        <f t="shared" ref="D31:L31" si="3">IFERROR((D16*D27+D17*D29+D19*D30)/D20,"")</f>
        <v/>
      </c>
      <c r="E31" s="83" t="str">
        <f t="shared" si="3"/>
        <v/>
      </c>
      <c r="F31" s="83" t="str">
        <f t="shared" si="3"/>
        <v/>
      </c>
      <c r="G31" s="83" t="str">
        <f t="shared" si="3"/>
        <v/>
      </c>
      <c r="H31" s="83" t="str">
        <f t="shared" si="3"/>
        <v/>
      </c>
      <c r="I31" s="83" t="str">
        <f t="shared" si="3"/>
        <v/>
      </c>
      <c r="J31" s="83" t="str">
        <f t="shared" si="3"/>
        <v/>
      </c>
      <c r="K31" s="83" t="str">
        <f t="shared" si="3"/>
        <v/>
      </c>
      <c r="L31" s="83" t="str">
        <f t="shared" si="3"/>
        <v/>
      </c>
      <c r="M31" s="60"/>
    </row>
    <row r="32" spans="2:23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78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7" t="s">
        <v>33</v>
      </c>
      <c r="C37" s="90" t="s">
        <v>30</v>
      </c>
      <c r="D37" s="91"/>
      <c r="E37" s="91"/>
      <c r="F37" s="91"/>
      <c r="G37" s="91"/>
      <c r="H37" s="91"/>
      <c r="I37" s="91"/>
      <c r="J37" s="91"/>
      <c r="K37" s="91"/>
      <c r="L37" s="92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7"/>
      <c r="C38" s="93"/>
      <c r="D38" s="52"/>
      <c r="E38" s="52"/>
      <c r="F38" s="52"/>
      <c r="G38" s="52"/>
      <c r="H38" s="52"/>
      <c r="I38" s="52"/>
      <c r="J38" s="52"/>
      <c r="K38" s="52"/>
      <c r="L38" s="94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8"/>
      <c r="C39" s="133" t="s">
        <v>72</v>
      </c>
      <c r="D39" s="136" t="s">
        <v>73</v>
      </c>
      <c r="E39" s="137"/>
      <c r="F39" s="138"/>
      <c r="G39" s="52"/>
      <c r="H39" s="52"/>
      <c r="I39" s="52"/>
      <c r="J39" s="52"/>
      <c r="K39" s="52"/>
      <c r="L39" s="94"/>
      <c r="M39" s="52"/>
      <c r="N39" s="52"/>
    </row>
    <row r="40" spans="2:20" s="51" customFormat="1" ht="54.75" customHeight="1" x14ac:dyDescent="0.25">
      <c r="B40" s="88"/>
      <c r="C40" s="134"/>
      <c r="D40" s="85" t="s">
        <v>26</v>
      </c>
      <c r="E40" s="85" t="s">
        <v>27</v>
      </c>
      <c r="F40" s="85" t="s">
        <v>28</v>
      </c>
      <c r="G40" s="52"/>
      <c r="H40" s="52"/>
      <c r="I40" s="52"/>
      <c r="J40" s="52"/>
      <c r="K40" s="52"/>
      <c r="L40" s="94"/>
      <c r="M40" s="52"/>
      <c r="N40" s="47"/>
    </row>
    <row r="41" spans="2:20" s="51" customFormat="1" ht="20.100000000000001" customHeight="1" x14ac:dyDescent="0.25">
      <c r="B41" s="88"/>
      <c r="C41" s="135"/>
      <c r="D41" s="139" t="s">
        <v>74</v>
      </c>
      <c r="E41" s="140"/>
      <c r="F41" s="141"/>
      <c r="G41" s="52"/>
      <c r="H41" s="52"/>
      <c r="I41" s="52"/>
      <c r="J41" s="52"/>
      <c r="K41" s="52"/>
      <c r="L41" s="94"/>
      <c r="M41" s="52"/>
      <c r="N41" s="52"/>
    </row>
    <row r="42" spans="2:20" s="51" customFormat="1" ht="20.100000000000001" customHeight="1" x14ac:dyDescent="0.25">
      <c r="B42" s="88"/>
      <c r="C42" s="95" t="s">
        <v>4</v>
      </c>
      <c r="D42" s="84"/>
      <c r="E42" s="84"/>
      <c r="F42" s="84"/>
      <c r="G42" s="52"/>
      <c r="H42" s="52"/>
      <c r="I42" s="52"/>
      <c r="J42" s="52"/>
      <c r="K42" s="52"/>
      <c r="L42" s="94"/>
      <c r="M42" s="52"/>
      <c r="N42" s="52"/>
    </row>
    <row r="43" spans="2:20" s="51" customFormat="1" ht="20.100000000000001" customHeight="1" x14ac:dyDescent="0.25">
      <c r="B43" s="88"/>
      <c r="C43" s="95" t="s">
        <v>1</v>
      </c>
      <c r="D43" s="84"/>
      <c r="E43" s="84"/>
      <c r="F43" s="84"/>
      <c r="G43" s="52"/>
      <c r="H43" s="52"/>
      <c r="I43" s="52"/>
      <c r="J43" s="52"/>
      <c r="K43" s="52"/>
      <c r="L43" s="94"/>
      <c r="M43" s="52"/>
      <c r="N43" s="52"/>
    </row>
    <row r="44" spans="2:20" s="51" customFormat="1" ht="20.100000000000001" customHeight="1" x14ac:dyDescent="0.25">
      <c r="B44" s="88"/>
      <c r="C44" s="95" t="s">
        <v>68</v>
      </c>
      <c r="D44" s="84"/>
      <c r="E44" s="84"/>
      <c r="F44" s="84"/>
      <c r="G44" s="52"/>
      <c r="H44" s="52"/>
      <c r="I44" s="52"/>
      <c r="J44" s="52"/>
      <c r="K44" s="52"/>
      <c r="L44" s="94"/>
      <c r="M44" s="52"/>
      <c r="N44" s="47"/>
    </row>
    <row r="45" spans="2:20" s="51" customFormat="1" ht="20.100000000000001" customHeight="1" x14ac:dyDescent="0.25">
      <c r="B45" s="88"/>
      <c r="C45" s="95" t="s">
        <v>2</v>
      </c>
      <c r="D45" s="84"/>
      <c r="E45" s="84"/>
      <c r="F45" s="84"/>
      <c r="G45" s="52"/>
      <c r="H45" s="52"/>
      <c r="I45" s="52"/>
      <c r="J45" s="52"/>
      <c r="K45" s="52"/>
      <c r="L45" s="94"/>
      <c r="M45" s="52"/>
      <c r="N45" s="47"/>
    </row>
    <row r="46" spans="2:20" s="51" customFormat="1" ht="20.100000000000001" customHeight="1" x14ac:dyDescent="0.25">
      <c r="B46" s="88"/>
      <c r="C46" s="96"/>
      <c r="D46" s="30">
        <f>SUM(D42:D45)</f>
        <v>0</v>
      </c>
      <c r="E46" s="30">
        <f>SUM(E42:E45)</f>
        <v>0</v>
      </c>
      <c r="F46" s="30">
        <f>SUM(F42:F45)</f>
        <v>0</v>
      </c>
      <c r="G46" s="63" t="s">
        <v>41</v>
      </c>
      <c r="H46" s="52"/>
      <c r="I46" s="52"/>
      <c r="J46" s="52"/>
      <c r="K46" s="52"/>
      <c r="L46" s="94"/>
      <c r="M46" s="52"/>
      <c r="N46" s="47"/>
    </row>
    <row r="47" spans="2:20" s="51" customFormat="1" ht="20.100000000000001" customHeight="1" x14ac:dyDescent="0.25">
      <c r="B47" s="88"/>
      <c r="C47" s="96"/>
      <c r="D47" s="64"/>
      <c r="E47" s="64"/>
      <c r="F47" s="64"/>
      <c r="G47" s="52"/>
      <c r="H47" s="52"/>
      <c r="I47" s="52"/>
      <c r="J47" s="52"/>
      <c r="K47" s="52"/>
      <c r="L47" s="94"/>
      <c r="M47" s="52"/>
      <c r="N47" s="47"/>
    </row>
    <row r="48" spans="2:20" s="51" customFormat="1" ht="20.100000000000001" customHeight="1" x14ac:dyDescent="0.25">
      <c r="B48" s="88"/>
      <c r="C48" s="96"/>
      <c r="D48" s="64"/>
      <c r="E48" s="64"/>
      <c r="F48" s="64"/>
      <c r="G48" s="52"/>
      <c r="H48" s="52"/>
      <c r="I48" s="52"/>
      <c r="J48" s="52"/>
      <c r="K48" s="52"/>
      <c r="L48" s="94"/>
      <c r="M48" s="52"/>
      <c r="N48" s="47"/>
      <c r="O48" s="33"/>
      <c r="P48" s="33"/>
      <c r="Q48" s="33"/>
      <c r="R48" s="33"/>
      <c r="S48" s="33"/>
      <c r="T48" s="33"/>
    </row>
    <row r="49" spans="2:14" s="51" customFormat="1" ht="20.100000000000001" customHeight="1" x14ac:dyDescent="0.25">
      <c r="B49" s="87" t="s">
        <v>42</v>
      </c>
      <c r="C49" s="93" t="s">
        <v>54</v>
      </c>
      <c r="D49" s="64"/>
      <c r="E49" s="64"/>
      <c r="F49" s="64"/>
      <c r="G49" s="52"/>
      <c r="H49" s="52"/>
      <c r="I49" s="52"/>
      <c r="J49" s="52"/>
      <c r="K49" s="52"/>
      <c r="L49" s="94"/>
      <c r="M49" s="52"/>
      <c r="N49" s="52"/>
    </row>
    <row r="50" spans="2:14" s="51" customFormat="1" ht="20.100000000000001" customHeight="1" x14ac:dyDescent="0.25">
      <c r="B50" s="88"/>
      <c r="C50" s="93"/>
      <c r="D50" s="64"/>
      <c r="E50" s="64"/>
      <c r="F50" s="64"/>
      <c r="G50" s="52"/>
      <c r="H50" s="52"/>
      <c r="I50" s="52"/>
      <c r="J50" s="52"/>
      <c r="K50" s="52"/>
      <c r="L50" s="94"/>
      <c r="M50" s="52"/>
      <c r="N50" s="52"/>
    </row>
    <row r="51" spans="2:14" s="51" customFormat="1" ht="20.100000000000001" customHeight="1" x14ac:dyDescent="0.25">
      <c r="B51" s="88"/>
      <c r="C51" s="95" t="s">
        <v>55</v>
      </c>
      <c r="D51" s="84">
        <v>0.47</v>
      </c>
      <c r="E51" s="64"/>
      <c r="F51" s="64"/>
      <c r="G51" s="52"/>
      <c r="H51" s="52"/>
      <c r="I51" s="52"/>
      <c r="J51" s="52"/>
      <c r="K51" s="52"/>
      <c r="L51" s="94"/>
      <c r="M51" s="52"/>
      <c r="N51" s="47"/>
    </row>
    <row r="52" spans="2:14" s="51" customFormat="1" ht="20.100000000000001" customHeight="1" x14ac:dyDescent="0.25">
      <c r="B52" s="88"/>
      <c r="C52" s="93"/>
      <c r="D52" s="52"/>
      <c r="E52" s="52"/>
      <c r="F52" s="52"/>
      <c r="G52" s="52"/>
      <c r="H52" s="52"/>
      <c r="I52" s="52"/>
      <c r="J52" s="52"/>
      <c r="K52" s="52"/>
      <c r="L52" s="94"/>
      <c r="M52" s="52"/>
      <c r="N52" s="47"/>
    </row>
    <row r="53" spans="2:14" s="51" customFormat="1" ht="20.100000000000001" customHeight="1" x14ac:dyDescent="0.25">
      <c r="B53" s="88"/>
      <c r="C53" s="93"/>
      <c r="D53" s="52"/>
      <c r="E53" s="52"/>
      <c r="F53" s="52"/>
      <c r="G53" s="52"/>
      <c r="H53" s="52"/>
      <c r="I53" s="52"/>
      <c r="J53" s="52"/>
      <c r="K53" s="52"/>
      <c r="L53" s="94"/>
      <c r="M53" s="52"/>
      <c r="N53" s="47"/>
    </row>
    <row r="54" spans="2:14" s="51" customFormat="1" ht="20.100000000000001" customHeight="1" x14ac:dyDescent="0.25">
      <c r="B54" s="87" t="s">
        <v>48</v>
      </c>
      <c r="C54" s="93" t="s">
        <v>49</v>
      </c>
      <c r="D54" s="52"/>
      <c r="E54" s="52"/>
      <c r="F54" s="52"/>
      <c r="G54" s="52"/>
      <c r="H54" s="52"/>
      <c r="I54" s="52"/>
      <c r="J54" s="52"/>
      <c r="K54" s="52"/>
      <c r="L54" s="94"/>
      <c r="M54" s="52"/>
      <c r="N54" s="47"/>
    </row>
    <row r="55" spans="2:14" s="33" customFormat="1" ht="20.100000000000001" customHeight="1" x14ac:dyDescent="0.25">
      <c r="B55" s="89"/>
      <c r="C55" s="97"/>
      <c r="D55" s="60"/>
      <c r="E55" s="60"/>
      <c r="F55" s="60"/>
      <c r="G55" s="60"/>
      <c r="H55" s="60"/>
      <c r="I55" s="60"/>
      <c r="J55" s="60"/>
      <c r="K55" s="60"/>
      <c r="L55" s="98"/>
      <c r="M55" s="60"/>
      <c r="N55" s="65"/>
    </row>
    <row r="56" spans="2:14" ht="20.25" x14ac:dyDescent="0.2">
      <c r="B56" s="52"/>
      <c r="C56" s="86" t="s">
        <v>26</v>
      </c>
      <c r="D56" s="53">
        <v>1990</v>
      </c>
      <c r="E56" s="53">
        <v>2000</v>
      </c>
      <c r="F56" s="53">
        <v>2010</v>
      </c>
      <c r="G56" s="53">
        <v>2015</v>
      </c>
      <c r="H56" s="53">
        <v>2016</v>
      </c>
      <c r="I56" s="53">
        <v>2017</v>
      </c>
      <c r="J56" s="53">
        <v>2018</v>
      </c>
      <c r="K56" s="53">
        <v>2019</v>
      </c>
      <c r="L56" s="99">
        <v>2020</v>
      </c>
      <c r="M56" s="66"/>
      <c r="N56" s="66"/>
    </row>
    <row r="57" spans="2:14" ht="20.25" x14ac:dyDescent="0.2">
      <c r="B57" s="52"/>
      <c r="C57" s="100" t="s">
        <v>4</v>
      </c>
      <c r="D57" s="28" t="str">
        <f t="shared" ref="D57:L57" si="4">IF(NOT(ISBLANK(D$27)),VLOOKUP(D$27,BCEFBorealBroad,3),"")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101" t="str">
        <f t="shared" si="4"/>
        <v/>
      </c>
      <c r="M57" s="66"/>
      <c r="N57" s="66"/>
    </row>
    <row r="58" spans="2:14" ht="20.25" x14ac:dyDescent="0.2">
      <c r="B58" s="52"/>
      <c r="C58" s="100" t="s">
        <v>1</v>
      </c>
      <c r="D58" s="28" t="str">
        <f t="shared" ref="D58:L58" si="5">IF(NOT(ISBLANK(D$27)),VLOOKUP(D$27,BCEFBorealPine,3),"")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101" t="str">
        <f t="shared" si="5"/>
        <v/>
      </c>
      <c r="M58" s="66"/>
      <c r="N58" s="66"/>
    </row>
    <row r="59" spans="2:14" ht="20.25" x14ac:dyDescent="0.2">
      <c r="B59" s="52"/>
      <c r="C59" s="100" t="s">
        <v>68</v>
      </c>
      <c r="D59" s="28" t="str">
        <f t="shared" ref="D59:L59" si="6">IF(NOT(ISBLANK(D$27)),VLOOKUP(D$27,BCEFBorealFirs,3),"")</f>
        <v/>
      </c>
      <c r="E59" s="28" t="str">
        <f t="shared" si="6"/>
        <v/>
      </c>
      <c r="F59" s="28" t="str">
        <f t="shared" si="6"/>
        <v/>
      </c>
      <c r="G59" s="28" t="str">
        <f t="shared" si="6"/>
        <v/>
      </c>
      <c r="H59" s="28" t="str">
        <f t="shared" si="6"/>
        <v/>
      </c>
      <c r="I59" s="28" t="str">
        <f t="shared" si="6"/>
        <v/>
      </c>
      <c r="J59" s="28" t="str">
        <f t="shared" si="6"/>
        <v/>
      </c>
      <c r="K59" s="28" t="str">
        <f t="shared" si="6"/>
        <v/>
      </c>
      <c r="L59" s="101" t="str">
        <f t="shared" si="6"/>
        <v/>
      </c>
      <c r="M59" s="66"/>
      <c r="N59" s="66"/>
    </row>
    <row r="60" spans="2:14" ht="20.25" x14ac:dyDescent="0.2">
      <c r="B60" s="52"/>
      <c r="C60" s="100" t="s">
        <v>2</v>
      </c>
      <c r="D60" s="28" t="str">
        <f t="shared" ref="D60:L60" si="7">IF(NOT(ISBLANK(D$27)),VLOOKUP(D$27,BCEFBorealLarch,3),"")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1" t="str">
        <f t="shared" si="7"/>
        <v/>
      </c>
      <c r="M60" s="66"/>
      <c r="N60" s="66"/>
    </row>
    <row r="61" spans="2:14" ht="20.25" x14ac:dyDescent="0.2">
      <c r="B61" s="52"/>
      <c r="C61" s="86" t="s">
        <v>27</v>
      </c>
      <c r="D61" s="123"/>
      <c r="E61" s="124"/>
      <c r="F61" s="124"/>
      <c r="G61" s="124"/>
      <c r="H61" s="124"/>
      <c r="I61" s="124"/>
      <c r="J61" s="124"/>
      <c r="K61" s="124"/>
      <c r="L61" s="125"/>
      <c r="M61" s="66"/>
      <c r="N61" s="66"/>
    </row>
    <row r="62" spans="2:14" ht="20.25" x14ac:dyDescent="0.2">
      <c r="B62" s="52"/>
      <c r="C62" s="100" t="s">
        <v>4</v>
      </c>
      <c r="D62" s="28" t="str">
        <f t="shared" ref="D62:L62" si="8">IF(NOT(ISBLANK(D$29)),VLOOKUP(D$29,BCEFBorealBroad,3),"")</f>
        <v/>
      </c>
      <c r="E62" s="28" t="str">
        <f t="shared" si="8"/>
        <v/>
      </c>
      <c r="F62" s="28" t="str">
        <f t="shared" si="8"/>
        <v/>
      </c>
      <c r="G62" s="28" t="str">
        <f t="shared" si="8"/>
        <v/>
      </c>
      <c r="H62" s="28" t="str">
        <f t="shared" si="8"/>
        <v/>
      </c>
      <c r="I62" s="28" t="str">
        <f t="shared" si="8"/>
        <v/>
      </c>
      <c r="J62" s="28" t="str">
        <f t="shared" si="8"/>
        <v/>
      </c>
      <c r="K62" s="28" t="str">
        <f t="shared" si="8"/>
        <v/>
      </c>
      <c r="L62" s="101" t="str">
        <f t="shared" si="8"/>
        <v/>
      </c>
      <c r="M62" s="66"/>
      <c r="N62" s="66"/>
    </row>
    <row r="63" spans="2:14" ht="20.25" x14ac:dyDescent="0.2">
      <c r="B63" s="52"/>
      <c r="C63" s="100" t="s">
        <v>1</v>
      </c>
      <c r="D63" s="28" t="str">
        <f t="shared" ref="D63:L63" si="9">IF(NOT(ISBLANK(D$29)),VLOOKUP(D$29,BCEFBorealPine,3),"")</f>
        <v/>
      </c>
      <c r="E63" s="28" t="str">
        <f t="shared" si="9"/>
        <v/>
      </c>
      <c r="F63" s="28" t="str">
        <f t="shared" si="9"/>
        <v/>
      </c>
      <c r="G63" s="28" t="str">
        <f t="shared" si="9"/>
        <v/>
      </c>
      <c r="H63" s="28" t="str">
        <f t="shared" si="9"/>
        <v/>
      </c>
      <c r="I63" s="28" t="str">
        <f t="shared" si="9"/>
        <v/>
      </c>
      <c r="J63" s="28" t="str">
        <f t="shared" si="9"/>
        <v/>
      </c>
      <c r="K63" s="28" t="str">
        <f t="shared" si="9"/>
        <v/>
      </c>
      <c r="L63" s="101" t="str">
        <f t="shared" si="9"/>
        <v/>
      </c>
      <c r="M63" s="66"/>
      <c r="N63" s="66"/>
    </row>
    <row r="64" spans="2:14" ht="20.25" x14ac:dyDescent="0.2">
      <c r="B64" s="52"/>
      <c r="C64" s="100" t="s">
        <v>68</v>
      </c>
      <c r="D64" s="28" t="str">
        <f t="shared" ref="D64:L64" si="10">IF(NOT(ISBLANK(D$29)),VLOOKUP(D$29,BCEFBorealFirs,3),"")</f>
        <v/>
      </c>
      <c r="E64" s="28" t="str">
        <f t="shared" si="10"/>
        <v/>
      </c>
      <c r="F64" s="28" t="str">
        <f t="shared" si="10"/>
        <v/>
      </c>
      <c r="G64" s="28" t="str">
        <f t="shared" si="10"/>
        <v/>
      </c>
      <c r="H64" s="28" t="str">
        <f t="shared" si="10"/>
        <v/>
      </c>
      <c r="I64" s="28" t="str">
        <f t="shared" si="10"/>
        <v/>
      </c>
      <c r="J64" s="28" t="str">
        <f t="shared" si="10"/>
        <v/>
      </c>
      <c r="K64" s="28" t="str">
        <f t="shared" si="10"/>
        <v/>
      </c>
      <c r="L64" s="101" t="str">
        <f t="shared" si="10"/>
        <v/>
      </c>
      <c r="M64" s="66"/>
      <c r="N64" s="66"/>
    </row>
    <row r="65" spans="2:14" ht="20.25" x14ac:dyDescent="0.2">
      <c r="B65" s="52"/>
      <c r="C65" s="100" t="s">
        <v>2</v>
      </c>
      <c r="D65" s="28" t="str">
        <f t="shared" ref="D65:L65" si="11">IF(NOT(ISBLANK(D$29)),VLOOKUP(D$29,BCEFBorealLarch,3),"")</f>
        <v/>
      </c>
      <c r="E65" s="28" t="str">
        <f t="shared" si="11"/>
        <v/>
      </c>
      <c r="F65" s="28" t="str">
        <f t="shared" si="11"/>
        <v/>
      </c>
      <c r="G65" s="28" t="str">
        <f t="shared" si="11"/>
        <v/>
      </c>
      <c r="H65" s="28" t="str">
        <f t="shared" si="11"/>
        <v/>
      </c>
      <c r="I65" s="28" t="str">
        <f t="shared" si="11"/>
        <v/>
      </c>
      <c r="J65" s="28" t="str">
        <f t="shared" si="11"/>
        <v/>
      </c>
      <c r="K65" s="28" t="str">
        <f t="shared" si="11"/>
        <v/>
      </c>
      <c r="L65" s="101" t="str">
        <f t="shared" si="11"/>
        <v/>
      </c>
      <c r="M65" s="66"/>
      <c r="N65" s="66"/>
    </row>
    <row r="66" spans="2:14" ht="20.25" x14ac:dyDescent="0.2">
      <c r="B66" s="52"/>
      <c r="C66" s="86" t="s">
        <v>28</v>
      </c>
      <c r="D66" s="123"/>
      <c r="E66" s="124"/>
      <c r="F66" s="124"/>
      <c r="G66" s="124"/>
      <c r="H66" s="124"/>
      <c r="I66" s="124"/>
      <c r="J66" s="124"/>
      <c r="K66" s="124"/>
      <c r="L66" s="125"/>
      <c r="M66" s="66"/>
      <c r="N66" s="66"/>
    </row>
    <row r="67" spans="2:14" ht="20.25" x14ac:dyDescent="0.2">
      <c r="B67" s="52"/>
      <c r="C67" s="100" t="s">
        <v>4</v>
      </c>
      <c r="D67" s="68" t="str">
        <f t="shared" ref="D67:L67" si="12">IF(NOT(ISBLANK(D$30)),VLOOKUP(D$30,BCEFBorealBroad,3),"")</f>
        <v/>
      </c>
      <c r="E67" s="68" t="str">
        <f t="shared" si="12"/>
        <v/>
      </c>
      <c r="F67" s="68" t="str">
        <f t="shared" si="12"/>
        <v/>
      </c>
      <c r="G67" s="68" t="str">
        <f t="shared" si="12"/>
        <v/>
      </c>
      <c r="H67" s="68" t="str">
        <f t="shared" si="12"/>
        <v/>
      </c>
      <c r="I67" s="68" t="str">
        <f t="shared" si="12"/>
        <v/>
      </c>
      <c r="J67" s="68" t="str">
        <f t="shared" si="12"/>
        <v/>
      </c>
      <c r="K67" s="68" t="str">
        <f t="shared" si="12"/>
        <v/>
      </c>
      <c r="L67" s="102" t="str">
        <f t="shared" si="12"/>
        <v/>
      </c>
      <c r="M67" s="66"/>
      <c r="N67" s="66"/>
    </row>
    <row r="68" spans="2:14" ht="20.25" x14ac:dyDescent="0.2">
      <c r="B68" s="52"/>
      <c r="C68" s="100" t="s">
        <v>1</v>
      </c>
      <c r="D68" s="68" t="str">
        <f t="shared" ref="D68:L68" si="13">IF(NOT(ISBLANK(D$30)),VLOOKUP(D$30,BCEFBorealPine,3),"")</f>
        <v/>
      </c>
      <c r="E68" s="68" t="str">
        <f t="shared" si="13"/>
        <v/>
      </c>
      <c r="F68" s="68" t="str">
        <f t="shared" si="13"/>
        <v/>
      </c>
      <c r="G68" s="68" t="str">
        <f t="shared" si="13"/>
        <v/>
      </c>
      <c r="H68" s="68" t="str">
        <f t="shared" si="13"/>
        <v/>
      </c>
      <c r="I68" s="68" t="str">
        <f t="shared" si="13"/>
        <v/>
      </c>
      <c r="J68" s="68" t="str">
        <f t="shared" si="13"/>
        <v/>
      </c>
      <c r="K68" s="68" t="str">
        <f t="shared" si="13"/>
        <v/>
      </c>
      <c r="L68" s="102" t="str">
        <f t="shared" si="13"/>
        <v/>
      </c>
      <c r="M68" s="66"/>
      <c r="N68" s="66"/>
    </row>
    <row r="69" spans="2:14" ht="20.25" x14ac:dyDescent="0.2">
      <c r="B69" s="52"/>
      <c r="C69" s="100" t="s">
        <v>68</v>
      </c>
      <c r="D69" s="68" t="str">
        <f t="shared" ref="D69:L69" si="14">IF(NOT(ISBLANK(D$30)),VLOOKUP(D$30,BCEFBorealFirs,3),"")</f>
        <v/>
      </c>
      <c r="E69" s="68" t="str">
        <f t="shared" si="14"/>
        <v/>
      </c>
      <c r="F69" s="68" t="str">
        <f t="shared" si="14"/>
        <v/>
      </c>
      <c r="G69" s="68" t="str">
        <f t="shared" si="14"/>
        <v/>
      </c>
      <c r="H69" s="68" t="str">
        <f t="shared" si="14"/>
        <v/>
      </c>
      <c r="I69" s="68" t="str">
        <f t="shared" si="14"/>
        <v/>
      </c>
      <c r="J69" s="68" t="str">
        <f t="shared" si="14"/>
        <v/>
      </c>
      <c r="K69" s="68" t="str">
        <f t="shared" si="14"/>
        <v/>
      </c>
      <c r="L69" s="102" t="str">
        <f t="shared" si="14"/>
        <v/>
      </c>
      <c r="M69" s="66"/>
      <c r="N69" s="66"/>
    </row>
    <row r="70" spans="2:14" ht="20.25" x14ac:dyDescent="0.2">
      <c r="B70" s="52"/>
      <c r="C70" s="100" t="s">
        <v>2</v>
      </c>
      <c r="D70" s="68" t="str">
        <f t="shared" ref="D70:L70" si="15">IF(NOT(ISBLANK(D$30)),VLOOKUP(D$30,BCEFBorealLarch,3),"")</f>
        <v/>
      </c>
      <c r="E70" s="68" t="str">
        <f t="shared" si="15"/>
        <v/>
      </c>
      <c r="F70" s="68" t="str">
        <f t="shared" si="15"/>
        <v/>
      </c>
      <c r="G70" s="68" t="str">
        <f t="shared" si="15"/>
        <v/>
      </c>
      <c r="H70" s="68" t="str">
        <f t="shared" si="15"/>
        <v/>
      </c>
      <c r="I70" s="68" t="str">
        <f t="shared" si="15"/>
        <v/>
      </c>
      <c r="J70" s="68" t="str">
        <f t="shared" si="15"/>
        <v/>
      </c>
      <c r="K70" s="68" t="str">
        <f t="shared" si="15"/>
        <v/>
      </c>
      <c r="L70" s="102" t="str">
        <f t="shared" si="15"/>
        <v/>
      </c>
      <c r="M70" s="66"/>
      <c r="N70" s="66"/>
    </row>
    <row r="71" spans="2:14" ht="20.25" x14ac:dyDescent="0.2">
      <c r="B71" s="52"/>
      <c r="C71" s="86" t="s">
        <v>51</v>
      </c>
      <c r="D71" s="123"/>
      <c r="E71" s="124"/>
      <c r="F71" s="124"/>
      <c r="G71" s="124"/>
      <c r="H71" s="124"/>
      <c r="I71" s="124"/>
      <c r="J71" s="124"/>
      <c r="K71" s="124"/>
      <c r="L71" s="125"/>
      <c r="M71" s="66"/>
      <c r="N71" s="66"/>
    </row>
    <row r="72" spans="2:14" ht="20.25" x14ac:dyDescent="0.2">
      <c r="B72" s="52"/>
      <c r="C72" s="100" t="s">
        <v>26</v>
      </c>
      <c r="D72" s="28" t="str">
        <f>IF(SUMPRODUCT($D$42:$D$45,D57:D60)=0,"",SUMPRODUCT($D$42:$D$45,D57:D60))</f>
        <v/>
      </c>
      <c r="E72" s="28" t="str">
        <f t="shared" ref="E72:L72" si="16">IF(SUMPRODUCT($D$42:$D$45,E57:E60)=0,"",SUMPRODUCT($D$42:$D$45,E57:E60))</f>
        <v/>
      </c>
      <c r="F72" s="28" t="str">
        <f t="shared" si="16"/>
        <v/>
      </c>
      <c r="G72" s="28" t="str">
        <f t="shared" si="16"/>
        <v/>
      </c>
      <c r="H72" s="28" t="str">
        <f t="shared" si="16"/>
        <v/>
      </c>
      <c r="I72" s="28" t="str">
        <f t="shared" si="16"/>
        <v/>
      </c>
      <c r="J72" s="28" t="str">
        <f t="shared" si="16"/>
        <v/>
      </c>
      <c r="K72" s="28" t="str">
        <f t="shared" si="16"/>
        <v/>
      </c>
      <c r="L72" s="101" t="str">
        <f t="shared" si="16"/>
        <v/>
      </c>
      <c r="M72" s="66"/>
      <c r="N72" s="66"/>
    </row>
    <row r="73" spans="2:14" ht="20.25" x14ac:dyDescent="0.2">
      <c r="B73" s="52"/>
      <c r="C73" s="100" t="s">
        <v>27</v>
      </c>
      <c r="D73" s="28" t="str">
        <f>IF(SUMPRODUCT($E$42:$E$45,D62:D65)=0,"",SUMPRODUCT($E$42:$E$45,D62:D65))</f>
        <v/>
      </c>
      <c r="E73" s="28" t="str">
        <f t="shared" ref="E73:L73" si="17">IF(SUMPRODUCT($E$42:$E$45,E62:E65)=0,"",SUMPRODUCT($E$42:$E$45,E62:E65))</f>
        <v/>
      </c>
      <c r="F73" s="28" t="str">
        <f t="shared" si="17"/>
        <v/>
      </c>
      <c r="G73" s="28" t="str">
        <f t="shared" si="17"/>
        <v/>
      </c>
      <c r="H73" s="28" t="str">
        <f t="shared" si="17"/>
        <v/>
      </c>
      <c r="I73" s="28" t="str">
        <f t="shared" si="17"/>
        <v/>
      </c>
      <c r="J73" s="28" t="str">
        <f t="shared" si="17"/>
        <v/>
      </c>
      <c r="K73" s="28" t="str">
        <f t="shared" si="17"/>
        <v/>
      </c>
      <c r="L73" s="101" t="str">
        <f t="shared" si="17"/>
        <v/>
      </c>
      <c r="M73" s="66"/>
      <c r="N73" s="66"/>
    </row>
    <row r="74" spans="2:14" ht="20.25" x14ac:dyDescent="0.2">
      <c r="B74" s="52"/>
      <c r="C74" s="100" t="s">
        <v>28</v>
      </c>
      <c r="D74" s="28" t="str">
        <f>IF(SUMPRODUCT($F$42:$F$45,D67:D70)=0,"",SUMPRODUCT($F$42:$F$45,D67:D70))</f>
        <v/>
      </c>
      <c r="E74" s="28" t="str">
        <f t="shared" ref="E74:L74" si="18">IF(SUMPRODUCT($F$42:$F$45,E67:E70)=0,"",SUMPRODUCT($F$42:$F$45,E67:E70))</f>
        <v/>
      </c>
      <c r="F74" s="28" t="str">
        <f t="shared" si="18"/>
        <v/>
      </c>
      <c r="G74" s="28" t="str">
        <f t="shared" si="18"/>
        <v/>
      </c>
      <c r="H74" s="28" t="str">
        <f t="shared" si="18"/>
        <v/>
      </c>
      <c r="I74" s="28" t="str">
        <f t="shared" si="18"/>
        <v/>
      </c>
      <c r="J74" s="28" t="str">
        <f t="shared" si="18"/>
        <v/>
      </c>
      <c r="K74" s="28" t="str">
        <f t="shared" si="18"/>
        <v/>
      </c>
      <c r="L74" s="101" t="str">
        <f t="shared" si="18"/>
        <v/>
      </c>
      <c r="M74" s="66"/>
      <c r="N74" s="66"/>
    </row>
    <row r="75" spans="2:14" ht="20.25" x14ac:dyDescent="0.2">
      <c r="B75" s="52"/>
      <c r="C75" s="103"/>
      <c r="D75" s="70"/>
      <c r="E75" s="70"/>
      <c r="F75" s="70"/>
      <c r="G75" s="70"/>
      <c r="H75" s="70"/>
      <c r="I75" s="70"/>
      <c r="J75" s="70"/>
      <c r="K75" s="70"/>
      <c r="L75" s="104"/>
      <c r="M75" s="66"/>
      <c r="N75" s="66"/>
    </row>
    <row r="76" spans="2:14" ht="20.25" x14ac:dyDescent="0.2">
      <c r="B76" s="52"/>
      <c r="C76" s="105"/>
      <c r="D76" s="52"/>
      <c r="E76" s="52"/>
      <c r="F76" s="52"/>
      <c r="G76" s="52"/>
      <c r="H76" s="52"/>
      <c r="I76" s="52"/>
      <c r="J76" s="52"/>
      <c r="K76" s="52"/>
      <c r="L76" s="94"/>
      <c r="M76" s="52"/>
      <c r="N76" s="66"/>
    </row>
    <row r="77" spans="2:14" s="51" customFormat="1" ht="20.100000000000001" customHeight="1" x14ac:dyDescent="0.25">
      <c r="B77" s="87" t="s">
        <v>42</v>
      </c>
      <c r="C77" s="93" t="s">
        <v>50</v>
      </c>
      <c r="D77" s="52"/>
      <c r="E77" s="52"/>
      <c r="F77" s="52"/>
      <c r="G77" s="52"/>
      <c r="H77" s="52"/>
      <c r="I77" s="52"/>
      <c r="J77" s="52"/>
      <c r="K77" s="52"/>
      <c r="L77" s="94"/>
      <c r="M77" s="52"/>
      <c r="N77" s="47"/>
    </row>
    <row r="78" spans="2:14" s="33" customFormat="1" ht="20.100000000000001" customHeight="1" x14ac:dyDescent="0.25">
      <c r="B78" s="89"/>
      <c r="C78" s="97"/>
      <c r="D78" s="60"/>
      <c r="E78" s="60"/>
      <c r="F78" s="60"/>
      <c r="G78" s="60"/>
      <c r="H78" s="60"/>
      <c r="I78" s="60"/>
      <c r="J78" s="60"/>
      <c r="K78" s="60"/>
      <c r="L78" s="98"/>
      <c r="M78" s="60"/>
      <c r="N78" s="65"/>
    </row>
    <row r="79" spans="2:14" ht="20.25" x14ac:dyDescent="0.2">
      <c r="B79" s="52"/>
      <c r="C79" s="86" t="s">
        <v>26</v>
      </c>
      <c r="D79" s="53">
        <v>1990</v>
      </c>
      <c r="E79" s="53">
        <v>2000</v>
      </c>
      <c r="F79" s="53">
        <v>2010</v>
      </c>
      <c r="G79" s="53">
        <v>2015</v>
      </c>
      <c r="H79" s="53">
        <v>2016</v>
      </c>
      <c r="I79" s="53">
        <v>2017</v>
      </c>
      <c r="J79" s="53">
        <v>2018</v>
      </c>
      <c r="K79" s="53">
        <v>2019</v>
      </c>
      <c r="L79" s="99">
        <v>2020</v>
      </c>
      <c r="M79" s="66"/>
      <c r="N79" s="66"/>
    </row>
    <row r="80" spans="2:14" ht="20.25" x14ac:dyDescent="0.2">
      <c r="B80" s="52"/>
      <c r="C80" s="100" t="s">
        <v>4</v>
      </c>
      <c r="D80" s="28" t="str">
        <f t="shared" ref="D80:L80" si="19">IFERROR(VLOOKUP(D$103,RSBorealBroad,3),"")</f>
        <v/>
      </c>
      <c r="E80" s="28" t="str">
        <f t="shared" si="19"/>
        <v/>
      </c>
      <c r="F80" s="28" t="str">
        <f t="shared" si="19"/>
        <v/>
      </c>
      <c r="G80" s="28" t="str">
        <f t="shared" si="19"/>
        <v/>
      </c>
      <c r="H80" s="28" t="str">
        <f t="shared" si="19"/>
        <v/>
      </c>
      <c r="I80" s="28" t="str">
        <f t="shared" si="19"/>
        <v/>
      </c>
      <c r="J80" s="28" t="str">
        <f t="shared" si="19"/>
        <v/>
      </c>
      <c r="K80" s="28" t="str">
        <f t="shared" si="19"/>
        <v/>
      </c>
      <c r="L80" s="101" t="str">
        <f t="shared" si="19"/>
        <v/>
      </c>
      <c r="M80" s="66"/>
      <c r="N80" s="66"/>
    </row>
    <row r="81" spans="2:14" ht="20.25" x14ac:dyDescent="0.2">
      <c r="B81" s="52"/>
      <c r="C81" s="100" t="s">
        <v>1</v>
      </c>
      <c r="D81" s="28" t="str">
        <f t="shared" ref="D81:L83" si="20">IFERROR(VLOOKUP(D$103,RSBorealConif,3),"")</f>
        <v/>
      </c>
      <c r="E81" s="28" t="str">
        <f t="shared" si="20"/>
        <v/>
      </c>
      <c r="F81" s="28" t="str">
        <f t="shared" si="20"/>
        <v/>
      </c>
      <c r="G81" s="28" t="str">
        <f t="shared" si="20"/>
        <v/>
      </c>
      <c r="H81" s="28" t="str">
        <f t="shared" si="20"/>
        <v/>
      </c>
      <c r="I81" s="28" t="str">
        <f t="shared" si="20"/>
        <v/>
      </c>
      <c r="J81" s="28" t="str">
        <f t="shared" si="20"/>
        <v/>
      </c>
      <c r="K81" s="28" t="str">
        <f t="shared" si="20"/>
        <v/>
      </c>
      <c r="L81" s="101" t="str">
        <f t="shared" si="20"/>
        <v/>
      </c>
      <c r="M81" s="66"/>
      <c r="N81" s="66"/>
    </row>
    <row r="82" spans="2:14" ht="20.25" x14ac:dyDescent="0.2">
      <c r="B82" s="52"/>
      <c r="C82" s="100" t="s">
        <v>68</v>
      </c>
      <c r="D82" s="28" t="str">
        <f t="shared" si="20"/>
        <v/>
      </c>
      <c r="E82" s="28" t="str">
        <f t="shared" si="20"/>
        <v/>
      </c>
      <c r="F82" s="28" t="str">
        <f t="shared" si="20"/>
        <v/>
      </c>
      <c r="G82" s="28" t="str">
        <f t="shared" si="20"/>
        <v/>
      </c>
      <c r="H82" s="28" t="str">
        <f t="shared" si="20"/>
        <v/>
      </c>
      <c r="I82" s="28" t="str">
        <f t="shared" si="20"/>
        <v/>
      </c>
      <c r="J82" s="28" t="str">
        <f t="shared" si="20"/>
        <v/>
      </c>
      <c r="K82" s="28" t="str">
        <f t="shared" si="20"/>
        <v/>
      </c>
      <c r="L82" s="101" t="str">
        <f t="shared" si="20"/>
        <v/>
      </c>
      <c r="M82" s="66"/>
      <c r="N82" s="66"/>
    </row>
    <row r="83" spans="2:14" ht="20.25" x14ac:dyDescent="0.2">
      <c r="B83" s="52"/>
      <c r="C83" s="100" t="s">
        <v>2</v>
      </c>
      <c r="D83" s="28" t="str">
        <f t="shared" si="20"/>
        <v/>
      </c>
      <c r="E83" s="28" t="str">
        <f t="shared" si="20"/>
        <v/>
      </c>
      <c r="F83" s="28" t="str">
        <f t="shared" si="20"/>
        <v/>
      </c>
      <c r="G83" s="28" t="str">
        <f t="shared" si="20"/>
        <v/>
      </c>
      <c r="H83" s="28" t="str">
        <f t="shared" si="20"/>
        <v/>
      </c>
      <c r="I83" s="28" t="str">
        <f t="shared" si="20"/>
        <v/>
      </c>
      <c r="J83" s="28" t="str">
        <f t="shared" si="20"/>
        <v/>
      </c>
      <c r="K83" s="28" t="str">
        <f t="shared" si="20"/>
        <v/>
      </c>
      <c r="L83" s="101" t="str">
        <f t="shared" si="20"/>
        <v/>
      </c>
      <c r="M83" s="66"/>
      <c r="N83" s="66"/>
    </row>
    <row r="84" spans="2:14" ht="20.25" x14ac:dyDescent="0.2">
      <c r="B84" s="52"/>
      <c r="C84" s="86" t="s">
        <v>27</v>
      </c>
      <c r="D84" s="123"/>
      <c r="E84" s="124"/>
      <c r="F84" s="124"/>
      <c r="G84" s="124"/>
      <c r="H84" s="124"/>
      <c r="I84" s="124"/>
      <c r="J84" s="124"/>
      <c r="K84" s="124"/>
      <c r="L84" s="125"/>
      <c r="M84" s="66"/>
      <c r="N84" s="66"/>
    </row>
    <row r="85" spans="2:14" ht="20.25" x14ac:dyDescent="0.2">
      <c r="B85" s="52"/>
      <c r="C85" s="100" t="s">
        <v>4</v>
      </c>
      <c r="D85" s="71" t="str">
        <f t="shared" ref="D85:L85" si="21">IFERROR(VLOOKUP(D$104,RSBorealBroad,3),"")</f>
        <v/>
      </c>
      <c r="E85" s="71" t="str">
        <f t="shared" si="21"/>
        <v/>
      </c>
      <c r="F85" s="71" t="str">
        <f t="shared" si="21"/>
        <v/>
      </c>
      <c r="G85" s="71" t="str">
        <f t="shared" si="21"/>
        <v/>
      </c>
      <c r="H85" s="71" t="str">
        <f t="shared" si="21"/>
        <v/>
      </c>
      <c r="I85" s="71" t="str">
        <f t="shared" si="21"/>
        <v/>
      </c>
      <c r="J85" s="71" t="str">
        <f t="shared" si="21"/>
        <v/>
      </c>
      <c r="K85" s="71" t="str">
        <f t="shared" si="21"/>
        <v/>
      </c>
      <c r="L85" s="101" t="str">
        <f t="shared" si="21"/>
        <v/>
      </c>
      <c r="M85" s="66"/>
      <c r="N85" s="66"/>
    </row>
    <row r="86" spans="2:14" ht="20.25" x14ac:dyDescent="0.2">
      <c r="B86" s="52"/>
      <c r="C86" s="100" t="s">
        <v>1</v>
      </c>
      <c r="D86" s="71" t="str">
        <f t="shared" ref="D86:L88" si="22">IFERROR(VLOOKUP(D$104,RSBorealConif,3),"")</f>
        <v/>
      </c>
      <c r="E86" s="71" t="str">
        <f t="shared" si="22"/>
        <v/>
      </c>
      <c r="F86" s="71" t="str">
        <f t="shared" si="22"/>
        <v/>
      </c>
      <c r="G86" s="71" t="str">
        <f t="shared" si="22"/>
        <v/>
      </c>
      <c r="H86" s="71" t="str">
        <f t="shared" si="22"/>
        <v/>
      </c>
      <c r="I86" s="71" t="str">
        <f t="shared" si="22"/>
        <v/>
      </c>
      <c r="J86" s="71" t="str">
        <f t="shared" si="22"/>
        <v/>
      </c>
      <c r="K86" s="71" t="str">
        <f t="shared" si="22"/>
        <v/>
      </c>
      <c r="L86" s="101" t="str">
        <f t="shared" si="22"/>
        <v/>
      </c>
      <c r="M86" s="66"/>
      <c r="N86" s="66"/>
    </row>
    <row r="87" spans="2:14" ht="20.25" x14ac:dyDescent="0.2">
      <c r="B87" s="52"/>
      <c r="C87" s="100" t="s">
        <v>68</v>
      </c>
      <c r="D87" s="71" t="str">
        <f t="shared" si="22"/>
        <v/>
      </c>
      <c r="E87" s="71" t="str">
        <f t="shared" si="22"/>
        <v/>
      </c>
      <c r="F87" s="71" t="str">
        <f t="shared" si="22"/>
        <v/>
      </c>
      <c r="G87" s="71" t="str">
        <f t="shared" si="22"/>
        <v/>
      </c>
      <c r="H87" s="71" t="str">
        <f t="shared" si="22"/>
        <v/>
      </c>
      <c r="I87" s="71" t="str">
        <f t="shared" si="22"/>
        <v/>
      </c>
      <c r="J87" s="71" t="str">
        <f t="shared" si="22"/>
        <v/>
      </c>
      <c r="K87" s="71" t="str">
        <f t="shared" si="22"/>
        <v/>
      </c>
      <c r="L87" s="101" t="str">
        <f t="shared" si="22"/>
        <v/>
      </c>
      <c r="M87" s="66"/>
      <c r="N87" s="66"/>
    </row>
    <row r="88" spans="2:14" ht="20.25" x14ac:dyDescent="0.2">
      <c r="B88" s="52"/>
      <c r="C88" s="100" t="s">
        <v>2</v>
      </c>
      <c r="D88" s="71" t="str">
        <f t="shared" si="22"/>
        <v/>
      </c>
      <c r="E88" s="71" t="str">
        <f t="shared" si="22"/>
        <v/>
      </c>
      <c r="F88" s="71" t="str">
        <f t="shared" si="22"/>
        <v/>
      </c>
      <c r="G88" s="71" t="str">
        <f t="shared" si="22"/>
        <v/>
      </c>
      <c r="H88" s="71" t="str">
        <f t="shared" si="22"/>
        <v/>
      </c>
      <c r="I88" s="71" t="str">
        <f t="shared" si="22"/>
        <v/>
      </c>
      <c r="J88" s="71" t="str">
        <f t="shared" si="22"/>
        <v/>
      </c>
      <c r="K88" s="71" t="str">
        <f t="shared" si="22"/>
        <v/>
      </c>
      <c r="L88" s="101" t="str">
        <f t="shared" si="22"/>
        <v/>
      </c>
      <c r="M88" s="66"/>
      <c r="N88" s="66"/>
    </row>
    <row r="89" spans="2:14" ht="20.25" x14ac:dyDescent="0.2">
      <c r="B89" s="52"/>
      <c r="C89" s="86" t="s">
        <v>28</v>
      </c>
      <c r="D89" s="123"/>
      <c r="E89" s="124"/>
      <c r="F89" s="124"/>
      <c r="G89" s="124"/>
      <c r="H89" s="124"/>
      <c r="I89" s="124"/>
      <c r="J89" s="124"/>
      <c r="K89" s="124"/>
      <c r="L89" s="125"/>
      <c r="M89" s="66"/>
      <c r="N89" s="66"/>
    </row>
    <row r="90" spans="2:14" ht="20.25" x14ac:dyDescent="0.2">
      <c r="B90" s="52"/>
      <c r="C90" s="100" t="s">
        <v>4</v>
      </c>
      <c r="D90" s="68" t="str">
        <f t="shared" ref="D90:L90" si="23">IFERROR(VLOOKUP(D$105,RSBorealBroad,3),"")</f>
        <v/>
      </c>
      <c r="E90" s="68" t="str">
        <f t="shared" si="23"/>
        <v/>
      </c>
      <c r="F90" s="68" t="str">
        <f t="shared" si="23"/>
        <v/>
      </c>
      <c r="G90" s="68" t="str">
        <f t="shared" si="23"/>
        <v/>
      </c>
      <c r="H90" s="68" t="str">
        <f t="shared" si="23"/>
        <v/>
      </c>
      <c r="I90" s="68" t="str">
        <f t="shared" si="23"/>
        <v/>
      </c>
      <c r="J90" s="68" t="str">
        <f t="shared" si="23"/>
        <v/>
      </c>
      <c r="K90" s="68" t="str">
        <f t="shared" si="23"/>
        <v/>
      </c>
      <c r="L90" s="102" t="str">
        <f t="shared" si="23"/>
        <v/>
      </c>
      <c r="M90" s="66"/>
      <c r="N90" s="66"/>
    </row>
    <row r="91" spans="2:14" ht="20.25" x14ac:dyDescent="0.2">
      <c r="B91" s="52"/>
      <c r="C91" s="100" t="s">
        <v>1</v>
      </c>
      <c r="D91" s="68" t="str">
        <f t="shared" ref="D91:L93" si="24">IFERROR(VLOOKUP(D$105,RSBorealConif,3),"")</f>
        <v/>
      </c>
      <c r="E91" s="68" t="str">
        <f t="shared" si="24"/>
        <v/>
      </c>
      <c r="F91" s="68" t="str">
        <f t="shared" si="24"/>
        <v/>
      </c>
      <c r="G91" s="68" t="str">
        <f t="shared" si="24"/>
        <v/>
      </c>
      <c r="H91" s="68" t="str">
        <f t="shared" si="24"/>
        <v/>
      </c>
      <c r="I91" s="68" t="str">
        <f t="shared" si="24"/>
        <v/>
      </c>
      <c r="J91" s="68" t="str">
        <f t="shared" si="24"/>
        <v/>
      </c>
      <c r="K91" s="68" t="str">
        <f t="shared" si="24"/>
        <v/>
      </c>
      <c r="L91" s="102" t="str">
        <f t="shared" si="24"/>
        <v/>
      </c>
      <c r="M91" s="66"/>
      <c r="N91" s="66"/>
    </row>
    <row r="92" spans="2:14" ht="20.25" x14ac:dyDescent="0.2">
      <c r="B92" s="52"/>
      <c r="C92" s="100" t="s">
        <v>68</v>
      </c>
      <c r="D92" s="68" t="str">
        <f t="shared" si="24"/>
        <v/>
      </c>
      <c r="E92" s="68" t="str">
        <f t="shared" si="24"/>
        <v/>
      </c>
      <c r="F92" s="68" t="str">
        <f t="shared" si="24"/>
        <v/>
      </c>
      <c r="G92" s="68" t="str">
        <f t="shared" si="24"/>
        <v/>
      </c>
      <c r="H92" s="68" t="str">
        <f t="shared" si="24"/>
        <v/>
      </c>
      <c r="I92" s="68" t="str">
        <f t="shared" si="24"/>
        <v/>
      </c>
      <c r="J92" s="68" t="str">
        <f t="shared" si="24"/>
        <v/>
      </c>
      <c r="K92" s="68" t="str">
        <f t="shared" si="24"/>
        <v/>
      </c>
      <c r="L92" s="102" t="str">
        <f t="shared" si="24"/>
        <v/>
      </c>
      <c r="M92" s="66"/>
      <c r="N92" s="66"/>
    </row>
    <row r="93" spans="2:14" ht="20.25" x14ac:dyDescent="0.2">
      <c r="B93" s="52"/>
      <c r="C93" s="100" t="s">
        <v>2</v>
      </c>
      <c r="D93" s="68" t="str">
        <f t="shared" si="24"/>
        <v/>
      </c>
      <c r="E93" s="68" t="str">
        <f t="shared" si="24"/>
        <v/>
      </c>
      <c r="F93" s="68" t="str">
        <f t="shared" si="24"/>
        <v/>
      </c>
      <c r="G93" s="68" t="str">
        <f t="shared" si="24"/>
        <v/>
      </c>
      <c r="H93" s="68" t="str">
        <f t="shared" si="24"/>
        <v/>
      </c>
      <c r="I93" s="68" t="str">
        <f t="shared" si="24"/>
        <v/>
      </c>
      <c r="J93" s="68" t="str">
        <f t="shared" si="24"/>
        <v/>
      </c>
      <c r="K93" s="68" t="str">
        <f t="shared" si="24"/>
        <v/>
      </c>
      <c r="L93" s="102" t="str">
        <f t="shared" si="24"/>
        <v/>
      </c>
      <c r="M93" s="66"/>
      <c r="N93" s="66"/>
    </row>
    <row r="94" spans="2:14" ht="20.25" x14ac:dyDescent="0.2">
      <c r="B94" s="52"/>
      <c r="C94" s="86" t="s">
        <v>52</v>
      </c>
      <c r="D94" s="123"/>
      <c r="E94" s="124"/>
      <c r="F94" s="124"/>
      <c r="G94" s="124"/>
      <c r="H94" s="124"/>
      <c r="I94" s="124"/>
      <c r="J94" s="124"/>
      <c r="K94" s="124"/>
      <c r="L94" s="125"/>
      <c r="M94" s="66"/>
      <c r="N94" s="66"/>
    </row>
    <row r="95" spans="2:14" ht="20.25" x14ac:dyDescent="0.2">
      <c r="B95" s="52"/>
      <c r="C95" s="100" t="s">
        <v>26</v>
      </c>
      <c r="D95" s="28" t="str">
        <f>IF(SUMPRODUCT($D$42:$D$45,D80:D83)=0,"",SUMPRODUCT($D$42:$D$45,D80:D83))</f>
        <v/>
      </c>
      <c r="E95" s="28" t="str">
        <f t="shared" ref="E95:L95" si="25">IF(SUMPRODUCT($D$42:$D$45,E80:E83)=0,"",SUMPRODUCT($D$42:$D$45,E80:E83))</f>
        <v/>
      </c>
      <c r="F95" s="28" t="str">
        <f t="shared" si="25"/>
        <v/>
      </c>
      <c r="G95" s="28" t="str">
        <f t="shared" si="25"/>
        <v/>
      </c>
      <c r="H95" s="28" t="str">
        <f t="shared" si="25"/>
        <v/>
      </c>
      <c r="I95" s="28" t="str">
        <f t="shared" si="25"/>
        <v/>
      </c>
      <c r="J95" s="28" t="str">
        <f t="shared" si="25"/>
        <v/>
      </c>
      <c r="K95" s="28" t="str">
        <f t="shared" si="25"/>
        <v/>
      </c>
      <c r="L95" s="101" t="str">
        <f t="shared" si="25"/>
        <v/>
      </c>
      <c r="M95" s="66"/>
      <c r="N95" s="66"/>
    </row>
    <row r="96" spans="2:14" ht="20.25" x14ac:dyDescent="0.2">
      <c r="B96" s="52"/>
      <c r="C96" s="100" t="s">
        <v>27</v>
      </c>
      <c r="D96" s="28" t="str">
        <f>IF(SUMPRODUCT($E$42:$E$45,D85:D88)=0,"",SUMPRODUCT($E$42:$E$45,D85:D88))</f>
        <v/>
      </c>
      <c r="E96" s="28" t="str">
        <f t="shared" ref="E96:L96" si="26">IF(SUMPRODUCT($E$42:$E$45,E85:E88)=0,"",SUMPRODUCT($E$42:$E$45,E85:E88))</f>
        <v/>
      </c>
      <c r="F96" s="28" t="str">
        <f t="shared" si="26"/>
        <v/>
      </c>
      <c r="G96" s="28" t="str">
        <f t="shared" si="26"/>
        <v/>
      </c>
      <c r="H96" s="28" t="str">
        <f t="shared" si="26"/>
        <v/>
      </c>
      <c r="I96" s="28" t="str">
        <f t="shared" si="26"/>
        <v/>
      </c>
      <c r="J96" s="28" t="str">
        <f t="shared" si="26"/>
        <v/>
      </c>
      <c r="K96" s="28" t="str">
        <f t="shared" si="26"/>
        <v/>
      </c>
      <c r="L96" s="101" t="str">
        <f t="shared" si="26"/>
        <v/>
      </c>
      <c r="M96" s="66"/>
      <c r="N96" s="66"/>
    </row>
    <row r="97" spans="2:14" ht="20.25" x14ac:dyDescent="0.2">
      <c r="B97" s="52"/>
      <c r="C97" s="100" t="s">
        <v>28</v>
      </c>
      <c r="D97" s="28" t="str">
        <f>IF(SUMPRODUCT($F$42:$F$45,D90:D93)=0,"",SUMPRODUCT($F$42:$F$45,D90:D93))</f>
        <v/>
      </c>
      <c r="E97" s="28" t="str">
        <f t="shared" ref="E97:L97" si="27">IF(SUMPRODUCT($F$42:$F$45,E90:E93)=0,"",SUMPRODUCT($F$42:$F$45,E90:E93))</f>
        <v/>
      </c>
      <c r="F97" s="28" t="str">
        <f t="shared" si="27"/>
        <v/>
      </c>
      <c r="G97" s="28" t="str">
        <f t="shared" si="27"/>
        <v/>
      </c>
      <c r="H97" s="28" t="str">
        <f t="shared" si="27"/>
        <v/>
      </c>
      <c r="I97" s="28" t="str">
        <f t="shared" si="27"/>
        <v/>
      </c>
      <c r="J97" s="28" t="str">
        <f t="shared" si="27"/>
        <v/>
      </c>
      <c r="K97" s="28" t="str">
        <f t="shared" si="27"/>
        <v/>
      </c>
      <c r="L97" s="101" t="str">
        <f t="shared" si="27"/>
        <v/>
      </c>
      <c r="M97" s="66"/>
      <c r="N97" s="66"/>
    </row>
    <row r="98" spans="2:14" ht="20.25" x14ac:dyDescent="0.2">
      <c r="B98" s="52"/>
      <c r="C98" s="103"/>
      <c r="D98" s="70"/>
      <c r="E98" s="29"/>
      <c r="F98" s="70"/>
      <c r="G98" s="70"/>
      <c r="H98" s="70"/>
      <c r="I98" s="70"/>
      <c r="J98" s="70"/>
      <c r="K98" s="70"/>
      <c r="L98" s="104"/>
      <c r="M98" s="66"/>
      <c r="N98" s="66"/>
    </row>
    <row r="99" spans="2:14" ht="20.25" x14ac:dyDescent="0.2">
      <c r="B99" s="52"/>
      <c r="C99" s="103"/>
      <c r="D99" s="70"/>
      <c r="E99" s="29"/>
      <c r="F99" s="70"/>
      <c r="G99" s="70"/>
      <c r="H99" s="70"/>
      <c r="I99" s="70"/>
      <c r="J99" s="70"/>
      <c r="K99" s="70"/>
      <c r="L99" s="104"/>
      <c r="M99" s="66"/>
      <c r="N99" s="66"/>
    </row>
    <row r="100" spans="2:14" ht="20.25" x14ac:dyDescent="0.2">
      <c r="B100" s="87" t="s">
        <v>48</v>
      </c>
      <c r="C100" s="93" t="s">
        <v>56</v>
      </c>
      <c r="D100" s="70"/>
      <c r="E100" s="29"/>
      <c r="F100" s="70"/>
      <c r="G100" s="70"/>
      <c r="H100" s="70"/>
      <c r="I100" s="70"/>
      <c r="J100" s="70"/>
      <c r="K100" s="70"/>
      <c r="L100" s="104"/>
      <c r="M100" s="66"/>
      <c r="N100" s="66"/>
    </row>
    <row r="101" spans="2:14" ht="20.25" x14ac:dyDescent="0.2">
      <c r="B101" s="52"/>
      <c r="C101" s="103"/>
      <c r="D101" s="66"/>
      <c r="E101" s="66"/>
      <c r="F101" s="66"/>
      <c r="G101" s="66"/>
      <c r="H101" s="66"/>
      <c r="I101" s="66"/>
      <c r="J101" s="66"/>
      <c r="K101" s="66"/>
      <c r="L101" s="106"/>
      <c r="M101" s="66"/>
      <c r="N101" s="66"/>
    </row>
    <row r="102" spans="2:14" ht="20.25" x14ac:dyDescent="0.2">
      <c r="B102" s="52"/>
      <c r="C102" s="107"/>
      <c r="D102" s="53">
        <v>1990</v>
      </c>
      <c r="E102" s="53">
        <v>2000</v>
      </c>
      <c r="F102" s="53">
        <v>2010</v>
      </c>
      <c r="G102" s="53">
        <v>2015</v>
      </c>
      <c r="H102" s="53">
        <v>2016</v>
      </c>
      <c r="I102" s="53">
        <v>2017</v>
      </c>
      <c r="J102" s="53">
        <v>2018</v>
      </c>
      <c r="K102" s="53">
        <v>2019</v>
      </c>
      <c r="L102" s="99">
        <v>2020</v>
      </c>
      <c r="M102" s="66"/>
      <c r="N102" s="66"/>
    </row>
    <row r="103" spans="2:14" ht="20.25" x14ac:dyDescent="0.2">
      <c r="B103" s="52"/>
      <c r="C103" s="95" t="s">
        <v>26</v>
      </c>
      <c r="D103" s="72" t="str">
        <f>IF(ISBLANK(D27),"",IF(D27=0,0,D27*D72))</f>
        <v/>
      </c>
      <c r="E103" s="72" t="str">
        <f t="shared" ref="E103:L103" si="28">IF(ISBLANK(E27),"",IF(E27=0,0,E27*E72))</f>
        <v/>
      </c>
      <c r="F103" s="72" t="str">
        <f t="shared" si="28"/>
        <v/>
      </c>
      <c r="G103" s="72" t="str">
        <f t="shared" si="28"/>
        <v/>
      </c>
      <c r="H103" s="72" t="str">
        <f t="shared" si="28"/>
        <v/>
      </c>
      <c r="I103" s="72" t="str">
        <f t="shared" si="28"/>
        <v/>
      </c>
      <c r="J103" s="72" t="str">
        <f t="shared" si="28"/>
        <v/>
      </c>
      <c r="K103" s="72" t="str">
        <f t="shared" si="28"/>
        <v/>
      </c>
      <c r="L103" s="102" t="str">
        <f t="shared" si="28"/>
        <v/>
      </c>
      <c r="M103" s="66"/>
      <c r="N103" s="66"/>
    </row>
    <row r="104" spans="2:14" ht="20.25" x14ac:dyDescent="0.2">
      <c r="B104" s="52"/>
      <c r="C104" s="95" t="s">
        <v>27</v>
      </c>
      <c r="D104" s="72" t="str">
        <f>IF(ISBLANK(D29),"",IF(D29=0,0,D29*D73))</f>
        <v/>
      </c>
      <c r="E104" s="72" t="str">
        <f t="shared" ref="E104:L104" si="29">IF(ISBLANK(E29),"",IF(E29=0,0,E29*E73))</f>
        <v/>
      </c>
      <c r="F104" s="72" t="str">
        <f t="shared" si="29"/>
        <v/>
      </c>
      <c r="G104" s="72" t="str">
        <f t="shared" si="29"/>
        <v/>
      </c>
      <c r="H104" s="72" t="str">
        <f t="shared" si="29"/>
        <v/>
      </c>
      <c r="I104" s="72" t="str">
        <f t="shared" si="29"/>
        <v/>
      </c>
      <c r="J104" s="72" t="str">
        <f t="shared" si="29"/>
        <v/>
      </c>
      <c r="K104" s="72" t="str">
        <f t="shared" si="29"/>
        <v/>
      </c>
      <c r="L104" s="102" t="str">
        <f t="shared" si="29"/>
        <v/>
      </c>
      <c r="M104" s="66"/>
      <c r="N104" s="66"/>
    </row>
    <row r="105" spans="2:14" ht="20.25" x14ac:dyDescent="0.2">
      <c r="B105" s="52"/>
      <c r="C105" s="95" t="s">
        <v>28</v>
      </c>
      <c r="D105" s="72" t="str">
        <f>IF(ISBLANK(D30),"",IF(D30=0,0,D30*D74))</f>
        <v/>
      </c>
      <c r="E105" s="72" t="str">
        <f t="shared" ref="E105:L105" si="30">IF(ISBLANK(E30),"",IF(E30=0,0,E30*E74))</f>
        <v/>
      </c>
      <c r="F105" s="72" t="str">
        <f t="shared" si="30"/>
        <v/>
      </c>
      <c r="G105" s="72" t="str">
        <f t="shared" si="30"/>
        <v/>
      </c>
      <c r="H105" s="72" t="str">
        <f t="shared" si="30"/>
        <v/>
      </c>
      <c r="I105" s="72" t="str">
        <f t="shared" si="30"/>
        <v/>
      </c>
      <c r="J105" s="72" t="str">
        <f t="shared" si="30"/>
        <v/>
      </c>
      <c r="K105" s="72" t="str">
        <f t="shared" si="30"/>
        <v/>
      </c>
      <c r="L105" s="102" t="str">
        <f t="shared" si="30"/>
        <v/>
      </c>
      <c r="M105" s="66"/>
      <c r="N105" s="66"/>
    </row>
    <row r="106" spans="2:14" ht="20.25" x14ac:dyDescent="0.2">
      <c r="B106" s="52"/>
      <c r="C106" s="107" t="s">
        <v>40</v>
      </c>
      <c r="D106" s="73" t="str">
        <f>IFERROR(SUMPRODUCT(D103:D105,N16:N18)/D20,"")</f>
        <v/>
      </c>
      <c r="E106" s="73" t="str">
        <f t="shared" ref="E106:L106" si="31">IFERROR(SUMPRODUCT(E103:E105,O16:O18)/E20,"")</f>
        <v/>
      </c>
      <c r="F106" s="73" t="str">
        <f t="shared" si="31"/>
        <v/>
      </c>
      <c r="G106" s="73" t="str">
        <f t="shared" si="31"/>
        <v/>
      </c>
      <c r="H106" s="73" t="str">
        <f t="shared" si="31"/>
        <v/>
      </c>
      <c r="I106" s="73" t="str">
        <f t="shared" si="31"/>
        <v/>
      </c>
      <c r="J106" s="73" t="str">
        <f t="shared" si="31"/>
        <v/>
      </c>
      <c r="K106" s="73" t="str">
        <f t="shared" si="31"/>
        <v/>
      </c>
      <c r="L106" s="102" t="str">
        <f t="shared" si="31"/>
        <v/>
      </c>
      <c r="M106" s="66"/>
      <c r="N106" s="66"/>
    </row>
    <row r="107" spans="2:14" ht="20.25" x14ac:dyDescent="0.2">
      <c r="B107" s="52"/>
      <c r="C107" s="96"/>
      <c r="D107" s="70"/>
      <c r="E107" s="29"/>
      <c r="F107" s="70"/>
      <c r="G107" s="70"/>
      <c r="H107" s="70"/>
      <c r="I107" s="70"/>
      <c r="J107" s="70"/>
      <c r="K107" s="70"/>
      <c r="L107" s="104"/>
      <c r="M107" s="66"/>
      <c r="N107" s="66"/>
    </row>
    <row r="108" spans="2:14" ht="20.25" x14ac:dyDescent="0.2">
      <c r="B108" s="52"/>
      <c r="C108" s="96"/>
      <c r="D108" s="70"/>
      <c r="E108" s="29"/>
      <c r="F108" s="70"/>
      <c r="G108" s="70"/>
      <c r="H108" s="70"/>
      <c r="I108" s="70"/>
      <c r="J108" s="70"/>
      <c r="K108" s="70"/>
      <c r="L108" s="104"/>
      <c r="M108" s="66"/>
      <c r="N108" s="66"/>
    </row>
    <row r="109" spans="2:14" ht="20.25" x14ac:dyDescent="0.2">
      <c r="B109" s="87" t="s">
        <v>57</v>
      </c>
      <c r="C109" s="93" t="s">
        <v>59</v>
      </c>
      <c r="D109" s="70"/>
      <c r="E109" s="29"/>
      <c r="F109" s="70"/>
      <c r="G109" s="70"/>
      <c r="H109" s="70"/>
      <c r="I109" s="70"/>
      <c r="J109" s="70"/>
      <c r="K109" s="70"/>
      <c r="L109" s="104"/>
      <c r="M109" s="66"/>
      <c r="N109" s="66"/>
    </row>
    <row r="110" spans="2:14" ht="20.25" x14ac:dyDescent="0.2">
      <c r="B110" s="87"/>
      <c r="C110" s="93"/>
      <c r="D110" s="70"/>
      <c r="E110" s="29"/>
      <c r="F110" s="70"/>
      <c r="G110" s="70"/>
      <c r="H110" s="70"/>
      <c r="I110" s="70"/>
      <c r="J110" s="70"/>
      <c r="K110" s="70"/>
      <c r="L110" s="104"/>
      <c r="M110" s="66"/>
      <c r="N110" s="66"/>
    </row>
    <row r="111" spans="2:14" ht="20.25" x14ac:dyDescent="0.2">
      <c r="B111" s="87"/>
      <c r="C111" s="107"/>
      <c r="D111" s="53">
        <v>1990</v>
      </c>
      <c r="E111" s="53">
        <v>2000</v>
      </c>
      <c r="F111" s="53">
        <v>2010</v>
      </c>
      <c r="G111" s="53">
        <v>2015</v>
      </c>
      <c r="H111" s="53">
        <v>2016</v>
      </c>
      <c r="I111" s="53">
        <v>2017</v>
      </c>
      <c r="J111" s="53">
        <v>2018</v>
      </c>
      <c r="K111" s="53">
        <v>2019</v>
      </c>
      <c r="L111" s="99">
        <v>2020</v>
      </c>
      <c r="M111" s="66"/>
      <c r="N111" s="66"/>
    </row>
    <row r="112" spans="2:14" ht="20.25" x14ac:dyDescent="0.2">
      <c r="B112" s="87"/>
      <c r="C112" s="95" t="s">
        <v>26</v>
      </c>
      <c r="D112" s="72" t="str">
        <f>IF(ISBLANK(D27),"",IF(D27=0,0,D103*D95))</f>
        <v/>
      </c>
      <c r="E112" s="72" t="str">
        <f t="shared" ref="E112:L112" si="32">IF(ISBLANK(E27),"",IF(E27=0,0,E103*E95))</f>
        <v/>
      </c>
      <c r="F112" s="72" t="str">
        <f t="shared" si="32"/>
        <v/>
      </c>
      <c r="G112" s="72" t="str">
        <f t="shared" si="32"/>
        <v/>
      </c>
      <c r="H112" s="72" t="str">
        <f t="shared" si="32"/>
        <v/>
      </c>
      <c r="I112" s="72" t="str">
        <f t="shared" si="32"/>
        <v/>
      </c>
      <c r="J112" s="72" t="str">
        <f t="shared" si="32"/>
        <v/>
      </c>
      <c r="K112" s="72" t="str">
        <f t="shared" si="32"/>
        <v/>
      </c>
      <c r="L112" s="102" t="str">
        <f t="shared" si="32"/>
        <v/>
      </c>
      <c r="M112" s="66"/>
      <c r="N112" s="66"/>
    </row>
    <row r="113" spans="2:14" ht="20.25" x14ac:dyDescent="0.2">
      <c r="B113" s="87"/>
      <c r="C113" s="95" t="s">
        <v>27</v>
      </c>
      <c r="D113" s="72" t="str">
        <f>IF(ISBLANK(D29),"",IF(D29=0,0,D104*D96))</f>
        <v/>
      </c>
      <c r="E113" s="72" t="str">
        <f t="shared" ref="E113:L113" si="33">IF(ISBLANK(E29),"",IF(E29=0,0,E104*E96))</f>
        <v/>
      </c>
      <c r="F113" s="72" t="str">
        <f t="shared" si="33"/>
        <v/>
      </c>
      <c r="G113" s="72" t="str">
        <f t="shared" si="33"/>
        <v/>
      </c>
      <c r="H113" s="72" t="str">
        <f t="shared" si="33"/>
        <v/>
      </c>
      <c r="I113" s="72" t="str">
        <f t="shared" si="33"/>
        <v/>
      </c>
      <c r="J113" s="72" t="str">
        <f t="shared" si="33"/>
        <v/>
      </c>
      <c r="K113" s="72" t="str">
        <f t="shared" si="33"/>
        <v/>
      </c>
      <c r="L113" s="102" t="str">
        <f t="shared" si="33"/>
        <v/>
      </c>
      <c r="M113" s="66"/>
      <c r="N113" s="66"/>
    </row>
    <row r="114" spans="2:14" ht="20.25" x14ac:dyDescent="0.2">
      <c r="B114" s="52"/>
      <c r="C114" s="95" t="s">
        <v>28</v>
      </c>
      <c r="D114" s="72" t="str">
        <f>IF(ISBLANK(D30),"",IF(D30=0,0,D105*D97))</f>
        <v/>
      </c>
      <c r="E114" s="72" t="str">
        <f t="shared" ref="E114:L114" si="34">IF(ISBLANK(E30),"",IF(E30=0,0,E105*E97))</f>
        <v/>
      </c>
      <c r="F114" s="72" t="str">
        <f t="shared" si="34"/>
        <v/>
      </c>
      <c r="G114" s="72" t="str">
        <f t="shared" si="34"/>
        <v/>
      </c>
      <c r="H114" s="72" t="str">
        <f t="shared" si="34"/>
        <v/>
      </c>
      <c r="I114" s="72" t="str">
        <f t="shared" si="34"/>
        <v/>
      </c>
      <c r="J114" s="72" t="str">
        <f t="shared" si="34"/>
        <v/>
      </c>
      <c r="K114" s="72" t="str">
        <f t="shared" si="34"/>
        <v/>
      </c>
      <c r="L114" s="102" t="str">
        <f t="shared" si="34"/>
        <v/>
      </c>
      <c r="M114" s="66"/>
      <c r="N114" s="66"/>
    </row>
    <row r="115" spans="2:14" ht="21" thickBot="1" x14ac:dyDescent="0.25">
      <c r="B115" s="52"/>
      <c r="C115" s="108" t="s">
        <v>40</v>
      </c>
      <c r="D115" s="109" t="str">
        <f>IFERROR(SUMPRODUCT(D112:D114,N16:N18)/D20,"")</f>
        <v/>
      </c>
      <c r="E115" s="109" t="str">
        <f t="shared" ref="E115:L115" si="35">IFERROR(SUMPRODUCT(E112:E114,O16:O18)/E20,"")</f>
        <v/>
      </c>
      <c r="F115" s="109" t="str">
        <f t="shared" si="35"/>
        <v/>
      </c>
      <c r="G115" s="109" t="str">
        <f t="shared" si="35"/>
        <v/>
      </c>
      <c r="H115" s="109" t="str">
        <f t="shared" si="35"/>
        <v/>
      </c>
      <c r="I115" s="109" t="str">
        <f t="shared" si="35"/>
        <v/>
      </c>
      <c r="J115" s="109" t="str">
        <f t="shared" si="35"/>
        <v/>
      </c>
      <c r="K115" s="109" t="str">
        <f t="shared" si="35"/>
        <v/>
      </c>
      <c r="L115" s="110" t="str">
        <f t="shared" si="35"/>
        <v/>
      </c>
      <c r="M115" s="66"/>
      <c r="N115" s="66"/>
    </row>
    <row r="116" spans="2:14" ht="20.25" x14ac:dyDescent="0.2">
      <c r="B116" s="52"/>
      <c r="C116" s="69"/>
      <c r="D116" s="70"/>
      <c r="E116" s="29"/>
      <c r="F116" s="70"/>
      <c r="G116" s="70"/>
      <c r="H116" s="70"/>
      <c r="I116" s="70"/>
      <c r="J116" s="70"/>
      <c r="K116" s="70"/>
      <c r="L116" s="70"/>
      <c r="M116" s="66"/>
      <c r="N116" s="66"/>
    </row>
    <row r="117" spans="2:14" s="33" customFormat="1" ht="20.100000000000001" customHeight="1" x14ac:dyDescent="0.25">
      <c r="B117" s="74"/>
      <c r="C117" s="56"/>
      <c r="D117" s="60"/>
      <c r="E117" s="60"/>
      <c r="F117" s="60"/>
      <c r="G117" s="60"/>
      <c r="H117" s="60"/>
      <c r="I117" s="60"/>
      <c r="J117" s="60"/>
      <c r="K117" s="60"/>
      <c r="L117" s="60"/>
      <c r="M117" s="47"/>
      <c r="N117" s="47"/>
    </row>
    <row r="118" spans="2:14" s="33" customFormat="1" ht="20.100000000000001" customHeight="1" x14ac:dyDescent="0.25">
      <c r="B118" s="74"/>
      <c r="C118" s="56"/>
      <c r="D118" s="60"/>
      <c r="E118" s="60"/>
      <c r="F118" s="60"/>
      <c r="G118" s="60"/>
      <c r="H118" s="60"/>
      <c r="I118" s="60"/>
      <c r="J118" s="60"/>
      <c r="K118" s="60"/>
      <c r="L118" s="60"/>
      <c r="M118" s="47"/>
      <c r="N118" s="47"/>
    </row>
    <row r="119" spans="2:14" s="33" customFormat="1" ht="20.100000000000001" customHeight="1" x14ac:dyDescent="0.25">
      <c r="B119" s="34"/>
      <c r="C119" s="36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65"/>
    </row>
    <row r="120" spans="2:14" s="51" customFormat="1" ht="20.100000000000001" customHeight="1" x14ac:dyDescent="0.25">
      <c r="B120" s="58" t="s">
        <v>60</v>
      </c>
      <c r="C120" s="49" t="s">
        <v>79</v>
      </c>
      <c r="N120" s="52"/>
    </row>
    <row r="121" spans="2:14" s="33" customFormat="1" ht="20.100000000000001" customHeight="1" x14ac:dyDescent="0.25">
      <c r="B121" s="34"/>
      <c r="C121" s="36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65"/>
    </row>
    <row r="122" spans="2:14" s="33" customFormat="1" ht="20.100000000000001" customHeight="1" thickBot="1" x14ac:dyDescent="0.3">
      <c r="B122" s="34"/>
      <c r="C122" s="55" t="s">
        <v>36</v>
      </c>
      <c r="D122" s="112">
        <v>1990</v>
      </c>
      <c r="E122" s="112">
        <v>2000</v>
      </c>
      <c r="F122" s="112">
        <v>2010</v>
      </c>
      <c r="G122" s="112">
        <v>2015</v>
      </c>
      <c r="H122" s="112">
        <v>2016</v>
      </c>
      <c r="I122" s="112">
        <v>2017</v>
      </c>
      <c r="J122" s="112">
        <v>2018</v>
      </c>
      <c r="K122" s="112">
        <v>2019</v>
      </c>
      <c r="L122" s="112">
        <v>2020</v>
      </c>
      <c r="M122" s="37"/>
      <c r="N122" s="65"/>
    </row>
    <row r="123" spans="2:14" s="33" customFormat="1" ht="20.100000000000001" customHeight="1" x14ac:dyDescent="0.25">
      <c r="B123" s="34"/>
      <c r="C123" s="111" t="s">
        <v>34</v>
      </c>
      <c r="D123" s="113" t="str">
        <f t="shared" ref="D123:L123" si="36">D106</f>
        <v/>
      </c>
      <c r="E123" s="114" t="str">
        <f t="shared" si="36"/>
        <v/>
      </c>
      <c r="F123" s="114" t="str">
        <f t="shared" si="36"/>
        <v/>
      </c>
      <c r="G123" s="114" t="str">
        <f t="shared" si="36"/>
        <v/>
      </c>
      <c r="H123" s="114" t="str">
        <f t="shared" si="36"/>
        <v/>
      </c>
      <c r="I123" s="114" t="str">
        <f t="shared" si="36"/>
        <v/>
      </c>
      <c r="J123" s="114" t="str">
        <f t="shared" si="36"/>
        <v/>
      </c>
      <c r="K123" s="114" t="str">
        <f t="shared" si="36"/>
        <v/>
      </c>
      <c r="L123" s="115" t="str">
        <f t="shared" si="36"/>
        <v/>
      </c>
      <c r="M123" s="37"/>
      <c r="N123" s="65"/>
    </row>
    <row r="124" spans="2:14" s="33" customFormat="1" ht="20.100000000000001" customHeight="1" thickBot="1" x14ac:dyDescent="0.3">
      <c r="B124" s="34"/>
      <c r="C124" s="111" t="s">
        <v>35</v>
      </c>
      <c r="D124" s="116" t="str">
        <f>D115</f>
        <v/>
      </c>
      <c r="E124" s="117" t="str">
        <f t="shared" ref="E124:L124" si="37">E115</f>
        <v/>
      </c>
      <c r="F124" s="117" t="str">
        <f t="shared" si="37"/>
        <v/>
      </c>
      <c r="G124" s="117" t="str">
        <f t="shared" si="37"/>
        <v/>
      </c>
      <c r="H124" s="117" t="str">
        <f t="shared" si="37"/>
        <v/>
      </c>
      <c r="I124" s="117" t="str">
        <f t="shared" si="37"/>
        <v/>
      </c>
      <c r="J124" s="117" t="str">
        <f t="shared" si="37"/>
        <v/>
      </c>
      <c r="K124" s="117" t="str">
        <f t="shared" si="37"/>
        <v/>
      </c>
      <c r="L124" s="118" t="str">
        <f t="shared" si="37"/>
        <v/>
      </c>
      <c r="M124" s="37"/>
      <c r="N124" s="65"/>
    </row>
    <row r="125" spans="2:14" ht="19.5" customHeight="1" x14ac:dyDescent="0.2">
      <c r="B125" s="75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M127" s="76"/>
      <c r="N127" s="66"/>
    </row>
    <row r="128" spans="2:14" ht="19.5" customHeight="1" x14ac:dyDescent="0.2">
      <c r="B128" s="58" t="s">
        <v>61</v>
      </c>
      <c r="C128" s="49" t="s">
        <v>80</v>
      </c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9.5" customHeight="1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32.25" thickBot="1" x14ac:dyDescent="0.25">
      <c r="B130" s="75"/>
      <c r="C130" s="77" t="s">
        <v>53</v>
      </c>
      <c r="D130" s="112">
        <v>1990</v>
      </c>
      <c r="E130" s="112">
        <v>2000</v>
      </c>
      <c r="F130" s="112">
        <v>2010</v>
      </c>
      <c r="G130" s="112">
        <v>2015</v>
      </c>
      <c r="H130" s="112">
        <v>2016</v>
      </c>
      <c r="I130" s="112">
        <v>2017</v>
      </c>
      <c r="J130" s="112">
        <v>2018</v>
      </c>
      <c r="K130" s="112">
        <v>2019</v>
      </c>
      <c r="L130" s="112">
        <v>2020</v>
      </c>
      <c r="M130" s="76"/>
      <c r="N130" s="66"/>
    </row>
    <row r="131" spans="2:14" ht="19.5" customHeight="1" x14ac:dyDescent="0.2">
      <c r="B131" s="75"/>
      <c r="C131" s="111" t="s">
        <v>34</v>
      </c>
      <c r="D131" s="113" t="str">
        <f>IFERROR(D123*$D$51,"")</f>
        <v/>
      </c>
      <c r="E131" s="114" t="str">
        <f t="shared" ref="E131:L131" si="38">IFERROR(E123*$D$51,"")</f>
        <v/>
      </c>
      <c r="F131" s="114" t="str">
        <f t="shared" si="38"/>
        <v/>
      </c>
      <c r="G131" s="114" t="str">
        <f t="shared" si="38"/>
        <v/>
      </c>
      <c r="H131" s="114" t="str">
        <f t="shared" si="38"/>
        <v/>
      </c>
      <c r="I131" s="114" t="str">
        <f t="shared" si="38"/>
        <v/>
      </c>
      <c r="J131" s="114" t="str">
        <f t="shared" si="38"/>
        <v/>
      </c>
      <c r="K131" s="114" t="str">
        <f t="shared" si="38"/>
        <v/>
      </c>
      <c r="L131" s="115" t="str">
        <f t="shared" si="38"/>
        <v/>
      </c>
      <c r="M131" s="76"/>
      <c r="N131" s="66"/>
    </row>
    <row r="132" spans="2:14" ht="19.5" customHeight="1" thickBot="1" x14ac:dyDescent="0.25">
      <c r="B132" s="75"/>
      <c r="C132" s="111" t="s">
        <v>35</v>
      </c>
      <c r="D132" s="116" t="str">
        <f>IFERROR(D124*$D$51,"")</f>
        <v/>
      </c>
      <c r="E132" s="117" t="str">
        <f t="shared" ref="E132:L132" si="39">IFERROR(E124*$D$51,"")</f>
        <v/>
      </c>
      <c r="F132" s="117" t="str">
        <f t="shared" si="39"/>
        <v/>
      </c>
      <c r="G132" s="117" t="str">
        <f t="shared" si="39"/>
        <v/>
      </c>
      <c r="H132" s="117" t="str">
        <f t="shared" si="39"/>
        <v/>
      </c>
      <c r="I132" s="117" t="str">
        <f t="shared" si="39"/>
        <v/>
      </c>
      <c r="J132" s="117" t="str">
        <f t="shared" si="39"/>
        <v/>
      </c>
      <c r="K132" s="117" t="str">
        <f t="shared" si="39"/>
        <v/>
      </c>
      <c r="L132" s="118" t="str">
        <f t="shared" si="39"/>
        <v/>
      </c>
      <c r="M132" s="76"/>
      <c r="N132" s="66"/>
    </row>
    <row r="133" spans="2:14" ht="19.5" customHeight="1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9.5" customHeight="1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6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6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6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6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6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6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6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2:13" ht="15" x14ac:dyDescent="0.2"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  <row r="163" spans="2:13" ht="15" x14ac:dyDescent="0.2">
      <c r="B163" s="75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</row>
    <row r="164" spans="2:13" ht="15" x14ac:dyDescent="0.2">
      <c r="B164" s="75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</row>
    <row r="165" spans="2:13" ht="15" x14ac:dyDescent="0.2"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</row>
    <row r="166" spans="2:13" ht="15" x14ac:dyDescent="0.2">
      <c r="B166" s="7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</row>
    <row r="167" spans="2:13" ht="15" x14ac:dyDescent="0.2">
      <c r="B167" s="75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2:13" ht="15" x14ac:dyDescent="0.2">
      <c r="B168" s="75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</row>
  </sheetData>
  <sheetProtection algorithmName="SHA-512" hashValue="zaZWvD/YT8nA47E1s1PPkYqVpYBjDOwp5Pdxnz+w4EqwWm97uiQZMwMhcOoBXdh/YfMKkN4C30HU5LPrJwqZsQ==" saltValue="mjvvZowgl58KmE4qAeFkrg==" spinCount="100000" sheet="1" objects="1" scenarios="1"/>
  <mergeCells count="20">
    <mergeCell ref="D66:L66"/>
    <mergeCell ref="D84:L84"/>
    <mergeCell ref="D89:L89"/>
    <mergeCell ref="D71:L71"/>
    <mergeCell ref="D94:L94"/>
    <mergeCell ref="C5:L5"/>
    <mergeCell ref="D61:L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0hey/FcGd3ahhCqIK2rT2ssRAbz0TcpfVlT7WyF0DWNzYwfxVP4GSBCk9qpkC/29zM2QGFcDOS7piHx4l7vZZA==" saltValue="8vq/aNx25uL6zlyAmevlZ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dc0ZR9ijepuCYOknA/gnA2npdam3LbPxuhkcbqOLaBPNz2RjscZkoZbIYFd7+DeMecqZAi5nEFkS32abGKHOwA==" saltValue="3v0RDG03W3rfWnmCwiRM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2017-10-18T12:17:12Z</dcterms:modified>
</cp:coreProperties>
</file>