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1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3"/>
  <c r="F36"/>
  <c r="F37"/>
  <c r="F38"/>
  <c r="F39"/>
  <c r="F40"/>
  <c r="F41"/>
  <c r="F42"/>
  <c r="F43"/>
  <c r="F44"/>
  <c r="F45"/>
  <c r="F34"/>
  <c r="C35"/>
  <c r="C36"/>
  <c r="C37"/>
  <c r="C38"/>
  <c r="C39"/>
  <c r="C40"/>
  <c r="C41"/>
  <c r="C42"/>
  <c r="C43"/>
  <c r="C44"/>
  <c r="H42"/>
  <c r="H43"/>
  <c r="H44"/>
  <c r="P4"/>
  <c r="C34"/>
  <c r="D27" l="1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V6" l="1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H34" l="1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C45"/>
  <c r="H45" s="1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<sst xmlns="http://schemas.openxmlformats.org/spreadsheetml/2006/main" count="202" uniqueCount="82">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</sst>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4.72914270833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31" zoomScale="116" zoomScaleNormal="116" workbookViewId="0">
      <selection activeCell="B25" sqref="B1:B1048576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65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64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69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70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65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67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66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68</v>
      </c>
      <c r="J12" s="16">
        <v>31.168831168831169</v>
      </c>
    </row>
    <row r="13" spans="1:24">
      <c r="A13" s="41" t="s">
        <v>64</v>
      </c>
      <c r="B13" s="41" t="s">
        <v>65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64</v>
      </c>
      <c r="B14" s="41" t="s">
        <v>67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64</v>
      </c>
      <c r="B15" s="41" t="s">
        <v>66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64</v>
      </c>
      <c r="B16" s="41" t="s">
        <v>68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64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70</v>
      </c>
      <c r="B18" s="41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70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70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70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69</v>
      </c>
      <c r="B22" s="41" t="s">
        <v>65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69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69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69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69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65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9" ht="131.25">
      <c r="A33" s="37" t="s">
        <v>42</v>
      </c>
      <c r="B33" s="37" t="s">
        <v>61</v>
      </c>
      <c r="C33" s="36" t="s">
        <v>59</v>
      </c>
      <c r="D33" s="36" t="s">
        <v>60</v>
      </c>
      <c r="E33" s="33"/>
      <c r="F33" s="36" t="s">
        <v>58</v>
      </c>
      <c r="G33" s="36" t="s">
        <v>62</v>
      </c>
      <c r="H33" s="36" t="s">
        <v>63</v>
      </c>
    </row>
    <row r="34" spans="1:9" ht="37.5">
      <c r="A34" s="37" t="s">
        <v>65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28">
        <f>ROUND(C34/3,0)</f>
        <v>178</v>
      </c>
      <c r="G34" s="28">
        <v>178</v>
      </c>
      <c r="H34" s="31">
        <f t="shared" ref="H34:H45" si="23">1-F34/G34</f>
        <v>0</v>
      </c>
      <c r="I34" t="s">
        <v>71</v>
      </c>
    </row>
    <row r="35" spans="1:9" ht="18.75">
      <c r="A35" s="38" t="s">
        <v>0</v>
      </c>
      <c r="B35" s="39">
        <v>422</v>
      </c>
      <c r="C35" s="34">
        <f t="shared" ref="C35:C44" si="24">GETPIVOTDATA("Итого",$I$1,"transaction rq",A35)*3</f>
        <v>440.56950513862557</v>
      </c>
      <c r="D35" s="35">
        <f t="shared" si="22"/>
        <v>4.2148866233450821E-2</v>
      </c>
      <c r="F35" s="28">
        <f t="shared" ref="F35:F45" si="25">ROUND(C35/3,0)</f>
        <v>147</v>
      </c>
      <c r="G35" s="28">
        <v>146</v>
      </c>
      <c r="H35" s="31">
        <f t="shared" si="23"/>
        <v>-6.8493150684931781E-3</v>
      </c>
      <c r="I35" t="s">
        <v>72</v>
      </c>
    </row>
    <row r="36" spans="1:9" ht="37.5">
      <c r="A36" s="38" t="s">
        <v>11</v>
      </c>
      <c r="B36" s="39">
        <v>282</v>
      </c>
      <c r="C36" s="34">
        <f t="shared" si="24"/>
        <v>270.0587084148728</v>
      </c>
      <c r="D36" s="30">
        <f t="shared" si="22"/>
        <v>-4.4217391304347764E-2</v>
      </c>
      <c r="F36" s="28">
        <f t="shared" si="25"/>
        <v>90</v>
      </c>
      <c r="G36" s="28">
        <v>88</v>
      </c>
      <c r="H36" s="31">
        <f t="shared" si="23"/>
        <v>-2.2727272727272707E-2</v>
      </c>
      <c r="I36" t="s">
        <v>73</v>
      </c>
    </row>
    <row r="37" spans="1:9" ht="37.5">
      <c r="A37" s="38" t="s">
        <v>12</v>
      </c>
      <c r="B37" s="39">
        <v>270</v>
      </c>
      <c r="C37" s="34">
        <f t="shared" si="24"/>
        <v>270.0587084148728</v>
      </c>
      <c r="D37" s="30">
        <f t="shared" si="22"/>
        <v>2.1739130434783593E-4</v>
      </c>
      <c r="F37" s="28">
        <f t="shared" si="25"/>
        <v>90</v>
      </c>
      <c r="G37" s="28">
        <v>88</v>
      </c>
      <c r="H37" s="31">
        <f t="shared" si="23"/>
        <v>-2.2727272727272707E-2</v>
      </c>
      <c r="I37" t="s">
        <v>74</v>
      </c>
    </row>
    <row r="38" spans="1:9" ht="18.75">
      <c r="A38" s="38" t="s">
        <v>3</v>
      </c>
      <c r="B38" s="39">
        <v>175</v>
      </c>
      <c r="C38" s="34">
        <f t="shared" si="24"/>
        <v>171.42857142857144</v>
      </c>
      <c r="D38" s="30">
        <f t="shared" si="22"/>
        <v>-2.0833333333333259E-2</v>
      </c>
      <c r="F38" s="28">
        <f t="shared" si="25"/>
        <v>57</v>
      </c>
      <c r="G38" s="28">
        <v>56</v>
      </c>
      <c r="H38" s="31">
        <f t="shared" si="23"/>
        <v>-1.7857142857142794E-2</v>
      </c>
      <c r="I38" t="s">
        <v>75</v>
      </c>
    </row>
    <row r="39" spans="1:9" ht="37.5">
      <c r="A39" s="38" t="s">
        <v>4</v>
      </c>
      <c r="B39" s="39">
        <v>280</v>
      </c>
      <c r="C39" s="34">
        <f t="shared" si="24"/>
        <v>288.99819168173599</v>
      </c>
      <c r="D39" s="30">
        <f t="shared" si="22"/>
        <v>3.1135806177103653E-2</v>
      </c>
      <c r="F39" s="28">
        <f t="shared" si="25"/>
        <v>96</v>
      </c>
      <c r="G39" s="28">
        <v>98</v>
      </c>
      <c r="H39" s="31">
        <f t="shared" si="23"/>
        <v>2.0408163265306145E-2</v>
      </c>
      <c r="I39" t="s">
        <v>76</v>
      </c>
    </row>
    <row r="40" spans="1:9" ht="37.5">
      <c r="A40" s="38" t="s">
        <v>13</v>
      </c>
      <c r="B40" s="39">
        <v>73</v>
      </c>
      <c r="C40" s="34">
        <f t="shared" si="24"/>
        <v>72</v>
      </c>
      <c r="D40" s="30">
        <f t="shared" si="22"/>
        <v>-1.388888888888884E-2</v>
      </c>
      <c r="F40" s="28">
        <f t="shared" si="25"/>
        <v>24</v>
      </c>
      <c r="G40" s="28">
        <v>24</v>
      </c>
      <c r="H40" s="31">
        <f t="shared" si="23"/>
        <v>0</v>
      </c>
      <c r="I40" t="s">
        <v>77</v>
      </c>
    </row>
    <row r="41" spans="1:9" ht="37.5">
      <c r="A41" s="38" t="s">
        <v>6</v>
      </c>
      <c r="B41" s="39">
        <v>326</v>
      </c>
      <c r="C41" s="34">
        <f t="shared" si="24"/>
        <v>317.87624140565316</v>
      </c>
      <c r="D41" s="30">
        <f t="shared" si="22"/>
        <v>-2.5556356645037193E-2</v>
      </c>
      <c r="E41" s="1"/>
      <c r="F41" s="28">
        <f t="shared" si="25"/>
        <v>106</v>
      </c>
      <c r="G41" s="28">
        <v>106</v>
      </c>
      <c r="H41" s="31">
        <f t="shared" si="23"/>
        <v>0</v>
      </c>
      <c r="I41" t="s">
        <v>78</v>
      </c>
    </row>
    <row r="42" spans="1:9" ht="56.25">
      <c r="A42" s="38" t="s">
        <v>67</v>
      </c>
      <c r="B42" s="39">
        <v>97</v>
      </c>
      <c r="C42" s="34">
        <f t="shared" si="24"/>
        <v>93.506493506493513</v>
      </c>
      <c r="D42" s="30">
        <f t="shared" si="22"/>
        <v>-3.7361111111110956E-2</v>
      </c>
      <c r="F42" s="28">
        <f t="shared" si="25"/>
        <v>31</v>
      </c>
      <c r="G42" s="28">
        <v>32</v>
      </c>
      <c r="H42" s="31">
        <f t="shared" si="23"/>
        <v>3.125E-2</v>
      </c>
      <c r="I42" t="s">
        <v>79</v>
      </c>
    </row>
    <row r="43" spans="1:9" ht="37.5">
      <c r="A43" s="38" t="s">
        <v>66</v>
      </c>
      <c r="B43" s="39">
        <v>97</v>
      </c>
      <c r="C43" s="34">
        <f t="shared" si="24"/>
        <v>93.506493506493513</v>
      </c>
      <c r="D43" s="30">
        <f t="shared" ref="D43:D44" si="26">1-B43/C43</f>
        <v>-3.7361111111110956E-2</v>
      </c>
      <c r="F43" s="28">
        <f t="shared" si="25"/>
        <v>31</v>
      </c>
      <c r="G43" s="28">
        <v>30</v>
      </c>
      <c r="H43" s="31">
        <f t="shared" si="23"/>
        <v>-3.3333333333333437E-2</v>
      </c>
      <c r="I43" t="s">
        <v>80</v>
      </c>
    </row>
    <row r="44" spans="1:9" ht="75">
      <c r="A44" s="38" t="s">
        <v>68</v>
      </c>
      <c r="B44" s="39">
        <v>97</v>
      </c>
      <c r="C44" s="34">
        <f t="shared" si="24"/>
        <v>93.506493506493513</v>
      </c>
      <c r="D44" s="30">
        <f t="shared" si="26"/>
        <v>-3.7361111111110956E-2</v>
      </c>
      <c r="F44" s="28">
        <f t="shared" si="25"/>
        <v>31</v>
      </c>
      <c r="G44" s="28">
        <v>30</v>
      </c>
      <c r="H44" s="31">
        <f t="shared" si="23"/>
        <v>-3.3333333333333437E-2</v>
      </c>
      <c r="I44" t="s">
        <v>81</v>
      </c>
    </row>
    <row r="45" spans="1:9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28">
        <f t="shared" si="25"/>
        <v>882</v>
      </c>
      <c r="G45" s="28">
        <v>56</v>
      </c>
      <c r="H45" s="31">
        <f t="shared" si="23"/>
        <v>-14.75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6" t="s">
        <v>33</v>
      </c>
      <c r="F9" s="46"/>
      <c r="G9" s="46"/>
      <c r="H9" s="46"/>
      <c r="I9" s="46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6" t="s">
        <v>31</v>
      </c>
      <c r="F23" s="46"/>
      <c r="G23" s="46"/>
      <c r="H23" s="46"/>
      <c r="I23" s="46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6" t="s">
        <v>32</v>
      </c>
      <c r="F35" s="46"/>
      <c r="G35" s="46"/>
      <c r="H35" s="46"/>
      <c r="I35" s="46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2021-09-15T16:53:01Z</dcterms:modified>
</cp:coreProperties>
</file>