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3"/>
  <c r="C45"/>
  <c r="M34"/>
  <c r="K43"/>
  <c r="M43" s="1"/>
  <c r="K44"/>
  <c r="K35"/>
  <c r="K36"/>
  <c r="M36" s="1"/>
  <c r="K37"/>
  <c r="K38"/>
  <c r="M38" s="1"/>
  <c r="K39"/>
  <c r="K40"/>
  <c r="M40" s="1"/>
  <c r="K41"/>
  <c r="K42"/>
  <c r="M42" s="1"/>
  <c r="K34"/>
  <c r="L45"/>
  <c r="M44"/>
  <c r="M41"/>
  <c r="M39"/>
  <c r="M37"/>
  <c r="M35"/>
  <c r="G45"/>
  <c r="S2" l="1"/>
  <c r="P4" l="1"/>
  <c r="C37"/>
  <c r="C38"/>
  <c r="C36"/>
  <c r="C44"/>
  <c r="C43"/>
  <c r="C42"/>
  <c r="C41"/>
  <c r="C34"/>
  <c r="C40"/>
  <c r="C35"/>
  <c r="C39"/>
  <c r="F39" l="1"/>
  <c r="F35"/>
  <c r="F40"/>
  <c r="H34"/>
  <c r="F41"/>
  <c r="F42"/>
  <c r="H42" s="1"/>
  <c r="F43"/>
  <c r="H43" s="1"/>
  <c r="F44"/>
  <c r="H44" s="1"/>
  <c r="F36"/>
  <c r="F38"/>
  <c r="F37"/>
  <c r="D27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V6" l="1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U2"/>
  <c r="S5"/>
  <c r="U4"/>
  <c r="S3"/>
  <c r="U3" s="1"/>
  <c r="D10" s="1"/>
  <c r="D35" l="1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F45" i="3" l="1"/>
  <c r="H45" s="1"/>
  <c r="K45" s="1"/>
  <c r="M45" s="1"/>
  <c r="D45"/>
</calcChain>
</file>

<file path=xl/sharedStrings.xml><?xml version="1.0" encoding="utf-8"?>
<sst xmlns="http://schemas.openxmlformats.org/spreadsheetml/2006/main" count="218" uniqueCount="84">
  <si>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</si>
  <si>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</si>
  <si>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</si>
  <si>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</si>
  <si>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</si>
  <si>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</si>
  <si>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</si>
  <si>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</si>
  <si>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</si>
  <si>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</si>
  <si>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</si>
  <si>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</si>
  <si>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</si>
  <si>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</si>
  <si>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</si>
  <si>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</si>
  <si>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</si>
  <si>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</si>
  <si>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</si>
  <si>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</si>
  <si>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</si>
  <si>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</si>
  <si>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</si>
  <si>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</si>
  <si>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</si>
  <si>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</si>
  <si>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</si>
  <si>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</si>
  <si>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</si>
  <si>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</si>
  <si>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</si>
  <si>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</si>
  <si>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</si>
  <si>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</si>
  <si>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</si>
  <si>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</si>
  <si>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</si>
  <si>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</si>
  <si>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</si>
  <si>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</si>
  <si>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</si>
  <si>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</si>
  <si>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</si>
  <si>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</si>
  <si>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</si>
  <si>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</si>
  <si>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</si>
  <si>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</si>
  <si>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</si>
  <si>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</si>
  <si>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</si>
  <si>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</si>
  <si>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</si>
  <si>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</si>
  <si>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</si>
  <si>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</si>
  <si>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</si>
  <si>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</si>
  <si>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</si>
  <si>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</si>
  <si>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</si>
  <si>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</si>
  <si>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</si>
  <si>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</si>
  <si>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</si>
  <si>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</si>
  <si>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</si>
  <si>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</si>
  <si>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</si>
  <si>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</si>
  <si>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</si>
  <si>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</si>
  <si>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</si>
  <si>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</si>
  <si>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</si>
  <si>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</si>
  <si>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</si>
  <si>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</si>
  <si>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</si>
  <si>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</si>
  <si>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</si>
  <si>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</si>
  <si>
    <t>1 ступень</t>
  </si>
  <si>
    <t>2 ступень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</si>
</sst>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0" borderId="0" xfId="0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4.72914270833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tabSelected="1" topLeftCell="A34" zoomScale="85" zoomScaleNormal="85" workbookViewId="0">
      <selection activeCell="F34" sqref="F34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65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64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69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70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65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67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66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68</v>
      </c>
      <c r="J12" s="16">
        <v>31.168831168831169</v>
      </c>
    </row>
    <row r="13" spans="1:24">
      <c r="A13" s="41" t="s">
        <v>64</v>
      </c>
      <c r="B13" s="41" t="s">
        <v>65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64</v>
      </c>
      <c r="B14" s="41" t="s">
        <v>67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64</v>
      </c>
      <c r="B15" s="41" t="s">
        <v>66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64</v>
      </c>
      <c r="B16" s="41" t="s">
        <v>68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64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70</v>
      </c>
      <c r="B18" s="41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70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70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70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69</v>
      </c>
      <c r="B22" s="41" t="s">
        <v>65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69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69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69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69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65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14" ht="131.25">
      <c r="A33" s="37" t="s">
        <v>42</v>
      </c>
      <c r="B33" s="37" t="s">
        <v>61</v>
      </c>
      <c r="C33" s="36" t="s">
        <v>59</v>
      </c>
      <c r="D33" s="36" t="s">
        <v>60</v>
      </c>
      <c r="E33" s="33"/>
      <c r="F33" s="36" t="s">
        <v>58</v>
      </c>
      <c r="G33" s="36" t="s">
        <v>62</v>
      </c>
      <c r="H33" s="36" t="s">
        <v>63</v>
      </c>
      <c r="K33" s="36" t="s">
        <v>58</v>
      </c>
      <c r="L33" s="36" t="s">
        <v>62</v>
      </c>
      <c r="M33" s="36" t="s">
        <v>63</v>
      </c>
    </row>
    <row r="34" spans="1:14" ht="37.5">
      <c r="A34" s="37" t="s">
        <v>65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28">
        <f>ROUND(C34/3,0)</f>
        <v>178</v>
      </c>
      <c r="G34" s="28">
        <v>178</v>
      </c>
      <c r="H34" s="31">
        <f>1-F34/G34</f>
        <v>0</v>
      </c>
      <c r="I34" t="s">
        <v>71</v>
      </c>
      <c r="K34" s="28">
        <f>ROUND(C34/3,0)*2</f>
        <v>356</v>
      </c>
      <c r="L34" s="28">
        <v>352</v>
      </c>
      <c r="M34" s="31">
        <f>1-K34/L34</f>
        <v>-1.1363636363636465E-2</v>
      </c>
      <c r="N34" t="s">
        <v>71</v>
      </c>
    </row>
    <row r="35" spans="1:14" ht="18.75">
      <c r="A35" s="38" t="s">
        <v>0</v>
      </c>
      <c r="B35" s="39">
        <v>422</v>
      </c>
      <c r="C35" s="34">
        <f t="shared" ref="C35:C44" si="23">GETPIVOTDATA("Итого",$I$1,"transaction rq",A35)*3</f>
        <v>440.56950513862557</v>
      </c>
      <c r="D35" s="35">
        <f t="shared" si="22"/>
        <v>4.2148866233450821E-2</v>
      </c>
      <c r="F35" s="28">
        <f t="shared" ref="F35:F45" si="24">ROUND(C35/3,0)</f>
        <v>147</v>
      </c>
      <c r="G35" s="28">
        <v>146</v>
      </c>
      <c r="H35" s="31">
        <f t="shared" ref="H35:H45" si="25">1-F35/G35</f>
        <v>-6.8493150684931781E-3</v>
      </c>
      <c r="I35" t="s">
        <v>72</v>
      </c>
      <c r="K35" s="28">
        <f t="shared" ref="K35:K44" si="26">ROUND(C35/3,0)*2</f>
        <v>294</v>
      </c>
      <c r="L35" s="28">
        <v>288</v>
      </c>
      <c r="M35" s="31">
        <f t="shared" ref="M35:M45" si="27">1-K35/L35</f>
        <v>-2.0833333333333259E-2</v>
      </c>
      <c r="N35" t="s">
        <v>72</v>
      </c>
    </row>
    <row r="36" spans="1:14" ht="37.5">
      <c r="A36" s="38" t="s">
        <v>11</v>
      </c>
      <c r="B36" s="39">
        <v>282</v>
      </c>
      <c r="C36" s="34">
        <f t="shared" si="23"/>
        <v>270.0587084148728</v>
      </c>
      <c r="D36" s="30">
        <f t="shared" si="22"/>
        <v>-4.4217391304347764E-2</v>
      </c>
      <c r="F36" s="28">
        <f t="shared" si="24"/>
        <v>90</v>
      </c>
      <c r="G36" s="28">
        <v>88</v>
      </c>
      <c r="H36" s="31">
        <f t="shared" si="25"/>
        <v>-2.2727272727272707E-2</v>
      </c>
      <c r="I36" t="s">
        <v>73</v>
      </c>
      <c r="K36" s="28">
        <f t="shared" si="26"/>
        <v>180</v>
      </c>
      <c r="L36" s="28">
        <v>176</v>
      </c>
      <c r="M36" s="31">
        <f t="shared" si="27"/>
        <v>-2.2727272727272707E-2</v>
      </c>
      <c r="N36" t="s">
        <v>73</v>
      </c>
    </row>
    <row r="37" spans="1:14" ht="37.5">
      <c r="A37" s="38" t="s">
        <v>12</v>
      </c>
      <c r="B37" s="39">
        <v>270</v>
      </c>
      <c r="C37" s="34">
        <f t="shared" si="23"/>
        <v>270.0587084148728</v>
      </c>
      <c r="D37" s="30">
        <f t="shared" si="22"/>
        <v>2.1739130434783593E-4</v>
      </c>
      <c r="F37" s="28">
        <f t="shared" si="24"/>
        <v>90</v>
      </c>
      <c r="G37" s="28">
        <v>88</v>
      </c>
      <c r="H37" s="31">
        <f t="shared" si="25"/>
        <v>-2.2727272727272707E-2</v>
      </c>
      <c r="I37" t="s">
        <v>74</v>
      </c>
      <c r="K37" s="28">
        <f t="shared" si="26"/>
        <v>180</v>
      </c>
      <c r="L37" s="28">
        <v>176</v>
      </c>
      <c r="M37" s="31">
        <f t="shared" si="27"/>
        <v>-2.2727272727272707E-2</v>
      </c>
      <c r="N37" t="s">
        <v>74</v>
      </c>
    </row>
    <row r="38" spans="1:14" ht="18.75">
      <c r="A38" s="38" t="s">
        <v>3</v>
      </c>
      <c r="B38" s="39">
        <v>175</v>
      </c>
      <c r="C38" s="34">
        <f t="shared" si="23"/>
        <v>171.42857142857144</v>
      </c>
      <c r="D38" s="30">
        <f t="shared" si="22"/>
        <v>-2.0833333333333259E-2</v>
      </c>
      <c r="F38" s="28">
        <f t="shared" si="24"/>
        <v>57</v>
      </c>
      <c r="G38" s="28">
        <v>58</v>
      </c>
      <c r="H38" s="31">
        <f t="shared" si="25"/>
        <v>1.7241379310344862E-2</v>
      </c>
      <c r="I38" t="s">
        <v>75</v>
      </c>
      <c r="K38" s="28">
        <f t="shared" si="26"/>
        <v>114</v>
      </c>
      <c r="L38" s="28">
        <v>112</v>
      </c>
      <c r="M38" s="31">
        <f t="shared" si="27"/>
        <v>-1.7857142857142794E-2</v>
      </c>
      <c r="N38" t="s">
        <v>75</v>
      </c>
    </row>
    <row r="39" spans="1:14" ht="37.5">
      <c r="A39" s="38" t="s">
        <v>4</v>
      </c>
      <c r="B39" s="39">
        <v>280</v>
      </c>
      <c r="C39" s="34">
        <f t="shared" si="23"/>
        <v>288.99819168173599</v>
      </c>
      <c r="D39" s="30">
        <f t="shared" si="22"/>
        <v>3.1135806177103653E-2</v>
      </c>
      <c r="F39" s="28">
        <f t="shared" si="24"/>
        <v>96</v>
      </c>
      <c r="G39" s="28">
        <v>98</v>
      </c>
      <c r="H39" s="31">
        <f t="shared" si="25"/>
        <v>2.0408163265306145E-2</v>
      </c>
      <c r="I39" t="s">
        <v>76</v>
      </c>
      <c r="K39" s="28">
        <f t="shared" si="26"/>
        <v>192</v>
      </c>
      <c r="L39" s="28">
        <v>189</v>
      </c>
      <c r="M39" s="31">
        <f t="shared" si="27"/>
        <v>-1.5873015873015817E-2</v>
      </c>
      <c r="N39" t="s">
        <v>76</v>
      </c>
    </row>
    <row r="40" spans="1:14" ht="37.5">
      <c r="A40" s="38" t="s">
        <v>13</v>
      </c>
      <c r="B40" s="39">
        <v>73</v>
      </c>
      <c r="C40" s="34">
        <f t="shared" si="23"/>
        <v>72</v>
      </c>
      <c r="D40" s="30">
        <f t="shared" si="22"/>
        <v>-1.388888888888884E-2</v>
      </c>
      <c r="F40" s="28">
        <f t="shared" si="24"/>
        <v>24</v>
      </c>
      <c r="G40" s="28">
        <v>24</v>
      </c>
      <c r="H40" s="31">
        <f t="shared" si="25"/>
        <v>0</v>
      </c>
      <c r="I40" t="s">
        <v>77</v>
      </c>
      <c r="K40" s="28">
        <f t="shared" si="26"/>
        <v>48</v>
      </c>
      <c r="L40" s="28">
        <v>47</v>
      </c>
      <c r="M40" s="31">
        <f t="shared" si="27"/>
        <v>-2.1276595744680771E-2</v>
      </c>
      <c r="N40" t="s">
        <v>77</v>
      </c>
    </row>
    <row r="41" spans="1:14" ht="37.5">
      <c r="A41" s="38" t="s">
        <v>6</v>
      </c>
      <c r="B41" s="39">
        <v>326</v>
      </c>
      <c r="C41" s="34">
        <f t="shared" si="23"/>
        <v>317.87624140565316</v>
      </c>
      <c r="D41" s="30">
        <f t="shared" si="22"/>
        <v>-2.5556356645037193E-2</v>
      </c>
      <c r="E41" s="1"/>
      <c r="F41" s="28">
        <f t="shared" si="24"/>
        <v>106</v>
      </c>
      <c r="G41" s="28">
        <v>106</v>
      </c>
      <c r="H41" s="31">
        <f t="shared" si="25"/>
        <v>0</v>
      </c>
      <c r="I41" t="s">
        <v>78</v>
      </c>
      <c r="K41" s="28">
        <f t="shared" si="26"/>
        <v>212</v>
      </c>
      <c r="L41" s="28">
        <v>206</v>
      </c>
      <c r="M41" s="31">
        <f t="shared" si="27"/>
        <v>-2.9126213592232997E-2</v>
      </c>
      <c r="N41" t="s">
        <v>78</v>
      </c>
    </row>
    <row r="42" spans="1:14" ht="56.25">
      <c r="A42" s="38" t="s">
        <v>67</v>
      </c>
      <c r="B42" s="39">
        <v>97</v>
      </c>
      <c r="C42" s="34">
        <f t="shared" si="23"/>
        <v>93.506493506493513</v>
      </c>
      <c r="D42" s="30">
        <f t="shared" si="22"/>
        <v>-3.7361111111110956E-2</v>
      </c>
      <c r="F42" s="28">
        <f t="shared" si="24"/>
        <v>31</v>
      </c>
      <c r="G42" s="28">
        <v>30</v>
      </c>
      <c r="H42" s="31">
        <f t="shared" si="25"/>
        <v>-3.3333333333333437E-2</v>
      </c>
      <c r="I42" t="s">
        <v>79</v>
      </c>
      <c r="K42" s="28">
        <f t="shared" si="26"/>
        <v>62</v>
      </c>
      <c r="L42" s="28">
        <v>60</v>
      </c>
      <c r="M42" s="31">
        <f t="shared" si="27"/>
        <v>-3.3333333333333437E-2</v>
      </c>
      <c r="N42" t="s">
        <v>79</v>
      </c>
    </row>
    <row r="43" spans="1:14" ht="37.5">
      <c r="A43" s="38" t="s">
        <v>66</v>
      </c>
      <c r="B43" s="39">
        <v>97</v>
      </c>
      <c r="C43" s="34">
        <f t="shared" si="23"/>
        <v>93.506493506493513</v>
      </c>
      <c r="D43" s="30">
        <f t="shared" ref="D43:D44" si="28">1-B43/C43</f>
        <v>-3.7361111111110956E-2</v>
      </c>
      <c r="F43" s="28">
        <f t="shared" si="24"/>
        <v>31</v>
      </c>
      <c r="G43" s="28">
        <v>30</v>
      </c>
      <c r="H43" s="31">
        <f t="shared" si="25"/>
        <v>-3.3333333333333437E-2</v>
      </c>
      <c r="I43" t="s">
        <v>80</v>
      </c>
      <c r="K43" s="28">
        <f>ROUND(C43/3,0)*2</f>
        <v>62</v>
      </c>
      <c r="L43" s="28">
        <v>60</v>
      </c>
      <c r="M43" s="31">
        <f t="shared" si="27"/>
        <v>-3.3333333333333437E-2</v>
      </c>
      <c r="N43" t="s">
        <v>80</v>
      </c>
    </row>
    <row r="44" spans="1:14" ht="75">
      <c r="A44" s="38" t="s">
        <v>68</v>
      </c>
      <c r="B44" s="39">
        <v>97</v>
      </c>
      <c r="C44" s="34">
        <f t="shared" si="23"/>
        <v>93.506493506493513</v>
      </c>
      <c r="D44" s="30">
        <f t="shared" si="28"/>
        <v>-3.7361111111110956E-2</v>
      </c>
      <c r="F44" s="28">
        <f t="shared" si="24"/>
        <v>31</v>
      </c>
      <c r="G44" s="28">
        <v>30</v>
      </c>
      <c r="H44" s="31">
        <f t="shared" si="25"/>
        <v>-3.3333333333333437E-2</v>
      </c>
      <c r="I44" t="s">
        <v>81</v>
      </c>
      <c r="K44" s="28">
        <f t="shared" si="26"/>
        <v>62</v>
      </c>
      <c r="L44" s="28">
        <v>60</v>
      </c>
      <c r="M44" s="31">
        <f t="shared" si="27"/>
        <v>-3.3333333333333437E-2</v>
      </c>
      <c r="N44" t="s">
        <v>81</v>
      </c>
    </row>
    <row r="45" spans="1:14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28">
        <f t="shared" si="24"/>
        <v>882</v>
      </c>
      <c r="G45" s="28">
        <f>SUM(G34:G44)</f>
        <v>876</v>
      </c>
      <c r="H45" s="31">
        <f t="shared" si="25"/>
        <v>-6.8493150684931781E-3</v>
      </c>
      <c r="K45" s="28">
        <f t="shared" ref="K45" si="29">ROUND(H45/3,0)</f>
        <v>0</v>
      </c>
      <c r="L45" s="28">
        <f>SUM(L34:L44)</f>
        <v>1726</v>
      </c>
      <c r="M45" s="31">
        <f t="shared" si="27"/>
        <v>1</v>
      </c>
    </row>
    <row r="46" spans="1:14">
      <c r="F46" s="46" t="s">
        <v>82</v>
      </c>
      <c r="G46" s="46"/>
      <c r="H46" s="46"/>
      <c r="I46" s="46"/>
      <c r="K46" s="46" t="s">
        <v>83</v>
      </c>
      <c r="L46" s="46"/>
      <c r="M46" s="46"/>
      <c r="N46" s="46"/>
    </row>
  </sheetData>
  <mergeCells count="2">
    <mergeCell ref="F46:I46"/>
    <mergeCell ref="K46:N4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7" t="s">
        <v>33</v>
      </c>
      <c r="F9" s="47"/>
      <c r="G9" s="47"/>
      <c r="H9" s="47"/>
      <c r="I9" s="47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7" t="s">
        <v>31</v>
      </c>
      <c r="F23" s="47"/>
      <c r="G23" s="47"/>
      <c r="H23" s="47"/>
      <c r="I23" s="47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7" t="s">
        <v>32</v>
      </c>
      <c r="F35" s="47"/>
      <c r="G35" s="47"/>
      <c r="H35" s="47"/>
      <c r="I35" s="47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2021-09-19T20:38:58Z</dcterms:modified>
</cp:coreProperties>
</file>