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3"/>
  <c r="F45"/>
  <c r="F35"/>
  <c r="F36"/>
  <c r="F37"/>
  <c r="F38"/>
  <c r="F39"/>
  <c r="F40"/>
  <c r="F41"/>
  <c r="F42"/>
  <c r="F43"/>
  <c r="F44"/>
  <c r="F34"/>
  <c r="C35"/>
  <c r="C36"/>
  <c r="C37"/>
  <c r="C38"/>
  <c r="C39"/>
  <c r="C40"/>
  <c r="C41"/>
  <c r="C42"/>
  <c r="C43"/>
  <c r="C44"/>
  <c r="H42"/>
  <c r="H43"/>
  <c r="H44"/>
  <c r="P4"/>
  <c r="C34"/>
  <c r="D27" l="1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V6" l="1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S2"/>
  <c r="U2" s="1"/>
  <c r="S5"/>
  <c r="U4"/>
  <c r="S3"/>
  <c r="U3" s="1"/>
  <c r="D10" s="1"/>
  <c r="H34" l="1"/>
  <c r="D35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6"/>
  <c r="H38"/>
  <c r="H39"/>
  <c r="H41"/>
  <c r="F23"/>
  <c r="H23" s="1"/>
  <c r="F10"/>
  <c r="H10" s="1"/>
  <c r="F26"/>
  <c r="H26" s="1"/>
  <c r="F15"/>
  <c r="H15" s="1"/>
  <c r="C45"/>
  <c r="H45" s="1"/>
  <c r="D40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D45" i="3" l="1"/>
</calcChain>
</file>

<file path=xl/sharedStrings.xml><?xml version="1.0" encoding="utf-8"?>
<sst xmlns="http://schemas.openxmlformats.org/spreadsheetml/2006/main" count="202" uniqueCount="81">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</sst>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34" borderId="0" xfId="0" applyFill="1" applyAlignment="1">
      <alignment horizontal="center"/>
    </xf>
    <xf numFmtId="1" fontId="0" fillId="36" borderId="3" xfId="0" applyNumberFormat="1" applyFill="1" applyBorder="1"/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4.72914270833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36" zoomScale="116" zoomScaleNormal="116" workbookViewId="0">
      <selection activeCell="G45" sqref="G45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64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63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68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69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</row>
    <row r="9" spans="1:24">
      <c r="A9" s="41" t="s">
        <v>9</v>
      </c>
      <c r="B9" s="41" t="s">
        <v>64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64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66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65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67</v>
      </c>
      <c r="J12" s="16">
        <v>31.168831168831169</v>
      </c>
    </row>
    <row r="13" spans="1:24">
      <c r="A13" s="41" t="s">
        <v>63</v>
      </c>
      <c r="B13" s="41" t="s">
        <v>64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63</v>
      </c>
      <c r="B14" s="41" t="s">
        <v>66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63</v>
      </c>
      <c r="B15" s="41" t="s">
        <v>65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63</v>
      </c>
      <c r="B16" s="41" t="s">
        <v>67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63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69</v>
      </c>
      <c r="B18" s="41" t="s">
        <v>64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69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69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69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68</v>
      </c>
      <c r="B22" s="41" t="s">
        <v>64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68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68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68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68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64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9" ht="112.5">
      <c r="A33" s="37" t="s">
        <v>42</v>
      </c>
      <c r="B33" s="37" t="s">
        <v>60</v>
      </c>
      <c r="C33" s="36" t="s">
        <v>58</v>
      </c>
      <c r="D33" s="36" t="s">
        <v>59</v>
      </c>
      <c r="E33" s="33"/>
      <c r="F33" s="36" t="s">
        <v>58</v>
      </c>
      <c r="G33" s="36" t="s">
        <v>61</v>
      </c>
      <c r="H33" s="36" t="s">
        <v>62</v>
      </c>
    </row>
    <row r="34" spans="1:9" ht="37.5">
      <c r="A34" s="37" t="s">
        <v>64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47">
        <f>ROUND(C34,0)</f>
        <v>534</v>
      </c>
      <c r="G34" s="28">
        <v>543</v>
      </c>
      <c r="H34" s="31">
        <f t="shared" ref="H34:H45" si="23">1-F34/G34</f>
        <v>1.6574585635359074E-2</v>
      </c>
      <c r="I34" t="s">
        <v>70</v>
      </c>
    </row>
    <row r="35" spans="1:9" ht="18.75">
      <c r="A35" s="38" t="s">
        <v>0</v>
      </c>
      <c r="B35" s="39">
        <v>422</v>
      </c>
      <c r="C35" s="34">
        <f t="shared" ref="C35:C44" si="24">GETPIVOTDATA("Итого",$I$1,"transaction rq",A35)*3</f>
        <v>440.56950513862557</v>
      </c>
      <c r="D35" s="35">
        <f t="shared" si="22"/>
        <v>4.2148866233450821E-2</v>
      </c>
      <c r="F35" s="47">
        <f t="shared" ref="F35:F44" si="25">ROUND(C35,0)</f>
        <v>441</v>
      </c>
      <c r="G35" s="28">
        <v>448</v>
      </c>
      <c r="H35" s="31">
        <f t="shared" si="23"/>
        <v>1.5625E-2</v>
      </c>
      <c r="I35" t="s">
        <v>71</v>
      </c>
    </row>
    <row r="36" spans="1:9" ht="37.5">
      <c r="A36" s="38" t="s">
        <v>11</v>
      </c>
      <c r="B36" s="39">
        <v>282</v>
      </c>
      <c r="C36" s="34">
        <f t="shared" si="24"/>
        <v>270.0587084148728</v>
      </c>
      <c r="D36" s="30">
        <f t="shared" si="22"/>
        <v>-4.4217391304347764E-2</v>
      </c>
      <c r="F36" s="47">
        <f t="shared" si="25"/>
        <v>270</v>
      </c>
      <c r="G36" s="28">
        <v>273</v>
      </c>
      <c r="H36" s="31">
        <f t="shared" si="23"/>
        <v>1.098901098901095E-2</v>
      </c>
      <c r="I36" t="s">
        <v>72</v>
      </c>
    </row>
    <row r="37" spans="1:9" ht="37.5">
      <c r="A37" s="38" t="s">
        <v>12</v>
      </c>
      <c r="B37" s="39">
        <v>270</v>
      </c>
      <c r="C37" s="34">
        <f t="shared" si="24"/>
        <v>270.0587084148728</v>
      </c>
      <c r="D37" s="30">
        <f t="shared" si="22"/>
        <v>2.1739130434783593E-4</v>
      </c>
      <c r="F37" s="47">
        <f t="shared" si="25"/>
        <v>270</v>
      </c>
      <c r="G37" s="28">
        <v>273</v>
      </c>
      <c r="H37" s="31">
        <f t="shared" si="23"/>
        <v>1.098901098901095E-2</v>
      </c>
      <c r="I37" t="s">
        <v>73</v>
      </c>
    </row>
    <row r="38" spans="1:9" ht="18.75">
      <c r="A38" s="38" t="s">
        <v>3</v>
      </c>
      <c r="B38" s="39">
        <v>175</v>
      </c>
      <c r="C38" s="34">
        <f t="shared" si="24"/>
        <v>171.42857142857144</v>
      </c>
      <c r="D38" s="30">
        <f t="shared" si="22"/>
        <v>-2.0833333333333259E-2</v>
      </c>
      <c r="F38" s="47">
        <f t="shared" si="25"/>
        <v>171</v>
      </c>
      <c r="G38" s="28">
        <v>175</v>
      </c>
      <c r="H38" s="31">
        <f t="shared" si="23"/>
        <v>2.2857142857142909E-2</v>
      </c>
      <c r="I38" t="s">
        <v>74</v>
      </c>
    </row>
    <row r="39" spans="1:9" ht="37.5">
      <c r="A39" s="38" t="s">
        <v>4</v>
      </c>
      <c r="B39" s="39">
        <v>280</v>
      </c>
      <c r="C39" s="34">
        <f t="shared" si="24"/>
        <v>288.99819168173599</v>
      </c>
      <c r="D39" s="30">
        <f t="shared" si="22"/>
        <v>3.1135806177103653E-2</v>
      </c>
      <c r="F39" s="47">
        <f t="shared" si="25"/>
        <v>289</v>
      </c>
      <c r="G39" s="28">
        <v>296</v>
      </c>
      <c r="H39" s="31">
        <f t="shared" si="23"/>
        <v>2.3648648648648685E-2</v>
      </c>
      <c r="I39" t="s">
        <v>75</v>
      </c>
    </row>
    <row r="40" spans="1:9" ht="37.5">
      <c r="A40" s="38" t="s">
        <v>13</v>
      </c>
      <c r="B40" s="39">
        <v>73</v>
      </c>
      <c r="C40" s="34">
        <f t="shared" si="24"/>
        <v>72</v>
      </c>
      <c r="D40" s="30">
        <f t="shared" si="22"/>
        <v>-1.388888888888884E-2</v>
      </c>
      <c r="F40" s="47">
        <f t="shared" si="25"/>
        <v>72</v>
      </c>
      <c r="G40" s="28">
        <v>73</v>
      </c>
      <c r="H40" s="31">
        <f t="shared" si="23"/>
        <v>1.3698630136986356E-2</v>
      </c>
      <c r="I40" t="s">
        <v>76</v>
      </c>
    </row>
    <row r="41" spans="1:9" ht="37.5">
      <c r="A41" s="38" t="s">
        <v>6</v>
      </c>
      <c r="B41" s="39">
        <v>326</v>
      </c>
      <c r="C41" s="34">
        <f t="shared" si="24"/>
        <v>317.87624140565316</v>
      </c>
      <c r="D41" s="30">
        <f t="shared" si="22"/>
        <v>-2.5556356645037193E-2</v>
      </c>
      <c r="E41" s="1"/>
      <c r="F41" s="47">
        <f t="shared" si="25"/>
        <v>318</v>
      </c>
      <c r="G41" s="28">
        <v>320</v>
      </c>
      <c r="H41" s="31">
        <f t="shared" si="23"/>
        <v>6.2499999999999778E-3</v>
      </c>
      <c r="I41" t="s">
        <v>77</v>
      </c>
    </row>
    <row r="42" spans="1:9" ht="56.25">
      <c r="A42" s="38" t="s">
        <v>66</v>
      </c>
      <c r="B42" s="39">
        <v>97</v>
      </c>
      <c r="C42" s="34">
        <f t="shared" si="24"/>
        <v>93.506493506493513</v>
      </c>
      <c r="D42" s="30">
        <f t="shared" si="22"/>
        <v>-3.7361111111110956E-2</v>
      </c>
      <c r="F42" s="47">
        <f t="shared" si="25"/>
        <v>94</v>
      </c>
      <c r="G42" s="28">
        <v>96</v>
      </c>
      <c r="H42" s="31">
        <f t="shared" si="23"/>
        <v>2.083333333333337E-2</v>
      </c>
      <c r="I42" t="s">
        <v>78</v>
      </c>
    </row>
    <row r="43" spans="1:9" ht="37.5">
      <c r="A43" s="38" t="s">
        <v>65</v>
      </c>
      <c r="B43" s="39">
        <v>97</v>
      </c>
      <c r="C43" s="34">
        <f t="shared" si="24"/>
        <v>93.506493506493513</v>
      </c>
      <c r="D43" s="30">
        <f t="shared" ref="D43:D44" si="26">1-B43/C43</f>
        <v>-3.7361111111110956E-2</v>
      </c>
      <c r="F43" s="47">
        <f t="shared" si="25"/>
        <v>94</v>
      </c>
      <c r="G43" s="28">
        <v>93</v>
      </c>
      <c r="H43" s="31">
        <f t="shared" si="23"/>
        <v>-1.0752688172043001E-2</v>
      </c>
      <c r="I43" t="s">
        <v>79</v>
      </c>
    </row>
    <row r="44" spans="1:9" ht="75">
      <c r="A44" s="38" t="s">
        <v>67</v>
      </c>
      <c r="B44" s="39">
        <v>97</v>
      </c>
      <c r="C44" s="34">
        <f t="shared" si="24"/>
        <v>93.506493506493513</v>
      </c>
      <c r="D44" s="30">
        <f t="shared" si="26"/>
        <v>-3.7361111111110956E-2</v>
      </c>
      <c r="F44" s="47">
        <f t="shared" si="25"/>
        <v>94</v>
      </c>
      <c r="G44" s="28">
        <v>93</v>
      </c>
      <c r="H44" s="31">
        <f t="shared" si="23"/>
        <v>-1.0752688172043001E-2</v>
      </c>
      <c r="I44" t="s">
        <v>80</v>
      </c>
    </row>
    <row r="45" spans="1:9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47">
        <f>SUM(F34:F44)</f>
        <v>2647</v>
      </c>
      <c r="G45" s="28">
        <f>SUM(G34:G44)</f>
        <v>2683</v>
      </c>
      <c r="H45" s="31">
        <f t="shared" si="23"/>
        <v>1.3417815877748818E-2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6" t="s">
        <v>33</v>
      </c>
      <c r="F9" s="46"/>
      <c r="G9" s="46"/>
      <c r="H9" s="46"/>
      <c r="I9" s="46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6" t="s">
        <v>31</v>
      </c>
      <c r="F23" s="46"/>
      <c r="G23" s="46"/>
      <c r="H23" s="46"/>
      <c r="I23" s="46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6" t="s">
        <v>32</v>
      </c>
      <c r="F35" s="46"/>
      <c r="G35" s="46"/>
      <c r="H35" s="46"/>
      <c r="I35" s="46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2021-09-17T18:47:22Z</dcterms:modified>
</cp:coreProperties>
</file>