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775" firstSheet="1" activeTab="1"/>
  </bookViews>
  <sheets>
    <sheet name="Piauí" sheetId="1" state="hidden" r:id="rId1"/>
    <sheet name="MT 2" sheetId="4" r:id="rId2"/>
    <sheet name="Dados 2016" sheetId="2" r:id="rId3"/>
    <sheet name="Dados 2022" sheetId="3" state="hidden" r:id="rId4"/>
    <sheet name="Dados 2022 - 4 tri" sheetId="5" r:id="rId5"/>
  </sheets>
  <calcPr calcId="144525"/>
</workbook>
</file>

<file path=xl/sharedStrings.xml><?xml version="1.0" encoding="utf-8"?>
<sst xmlns="http://schemas.openxmlformats.org/spreadsheetml/2006/main" count="500" uniqueCount="27">
  <si>
    <t xml:space="preserve"> </t>
  </si>
  <si>
    <t>CO</t>
  </si>
  <si>
    <t>Quantidade (mil)</t>
  </si>
  <si>
    <t>Probabilidade (%)</t>
  </si>
  <si>
    <t>piaui</t>
  </si>
  <si>
    <t>Sem carteira</t>
  </si>
  <si>
    <t>Com carteira</t>
  </si>
  <si>
    <t>Sem CNPJ</t>
  </si>
  <si>
    <t>Com CNPJ</t>
  </si>
  <si>
    <t>Desocupado ou inativo</t>
  </si>
  <si>
    <t>Total</t>
  </si>
  <si>
    <t>Variação entre 2016 e 2022</t>
  </si>
  <si>
    <t>Probabilidade (p.p.)</t>
  </si>
  <si>
    <t>Nordeste</t>
  </si>
  <si>
    <t>Brasil</t>
  </si>
  <si>
    <t>Ocupacao1t.x</t>
  </si>
  <si>
    <t>TSem_carteira</t>
  </si>
  <si>
    <t>TCom_carteira</t>
  </si>
  <si>
    <t>TSem_CNPJ</t>
  </si>
  <si>
    <t>TCom_CNPJ</t>
  </si>
  <si>
    <t>tDesocupado_inativo</t>
  </si>
  <si>
    <t>Ttotal</t>
  </si>
  <si>
    <t>Empregado sem carteira</t>
  </si>
  <si>
    <t>Empregado com carteira</t>
  </si>
  <si>
    <t>Empregador sem CNPJ</t>
  </si>
  <si>
    <t>Empregador com CNPJ</t>
  </si>
  <si>
    <t>TDesocupado_inativo</t>
  </si>
</sst>
</file>

<file path=xl/styles.xml><?xml version="1.0" encoding="utf-8"?>
<styleSheet xmlns="http://schemas.openxmlformats.org/spreadsheetml/2006/main">
  <numFmts count="5">
    <numFmt numFmtId="176" formatCode="#,##0.0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* #,##0.00_-;\-* #,##0.00_-;_-* &quot;-&quot;??_-;_-@_-"/>
    <numFmt numFmtId="180" formatCode="_-&quot;R$&quot;\ * #,##0_-;\-&quot;R$&quot;\ * #,##0_-;_-&quot;R$&quot;\ * &quot;-&quot;_-;_-@_-"/>
  </numFmts>
  <fonts count="28"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.5"/>
      <color theme="1"/>
      <name val="Times New Roman"/>
      <charset val="134"/>
    </font>
    <font>
      <sz val="11.5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9.5"/>
      <color theme="1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9" borderId="7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3" fontId="2" fillId="0" borderId="1" xfId="0" applyNumberFormat="1" applyFont="1" applyFill="1" applyBorder="1" applyAlignment="1"/>
    <xf numFmtId="3" fontId="0" fillId="0" borderId="0" xfId="0" applyNumberFormat="1">
      <alignment vertical="center"/>
    </xf>
    <xf numFmtId="0" fontId="2" fillId="0" borderId="0" xfId="0" applyFont="1" applyFill="1" applyAlignme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3" fontId="4" fillId="0" borderId="3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3" fontId="7" fillId="0" borderId="0" xfId="0" applyNumberFormat="1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3" xfId="0" applyFont="1" applyBorder="1">
      <alignment vertical="center"/>
    </xf>
    <xf numFmtId="3" fontId="6" fillId="0" borderId="3" xfId="0" applyNumberFormat="1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3" fontId="6" fillId="0" borderId="0" xfId="0" applyNumberFormat="1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3" xfId="0" applyFont="1" applyBorder="1">
      <alignment vertical="center"/>
    </xf>
    <xf numFmtId="3" fontId="4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3" xfId="0" applyFont="1" applyBorder="1">
      <alignment vertical="center"/>
    </xf>
    <xf numFmtId="3" fontId="6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3" fontId="0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3" fillId="0" borderId="3" xfId="0" applyFont="1" applyBorder="1">
      <alignment vertical="center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3" xfId="0" applyFont="1" applyBorder="1">
      <alignment vertical="center"/>
    </xf>
    <xf numFmtId="3" fontId="3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W88"/>
  <sheetViews>
    <sheetView showGridLines="0" topLeftCell="A50" workbookViewId="0">
      <selection activeCell="D65" sqref="D65"/>
    </sheetView>
  </sheetViews>
  <sheetFormatPr defaultColWidth="8.88888888888889" defaultRowHeight="13.8"/>
  <cols>
    <col min="3" max="3" width="19.3333333333333" customWidth="1"/>
    <col min="4" max="6" width="7.44444444444444" style="6" customWidth="1"/>
    <col min="7" max="7" width="6.66666666666667" style="6" customWidth="1"/>
    <col min="8" max="8" width="10.7777777777778" style="6" customWidth="1"/>
    <col min="9" max="9" width="7.33333333333333" style="7" customWidth="1"/>
    <col min="10" max="10" width="1.77777777777778" customWidth="1"/>
    <col min="11" max="12" width="7.11111111111111" customWidth="1"/>
    <col min="13" max="14" width="7.88888888888889" customWidth="1"/>
    <col min="15" max="15" width="11.2222222222222" customWidth="1"/>
    <col min="16" max="16" width="8.11111111111111" customWidth="1"/>
    <col min="19" max="19" width="12.4444444444444" customWidth="1"/>
  </cols>
  <sheetData>
    <row r="2" spans="23:23">
      <c r="W2" t="s">
        <v>0</v>
      </c>
    </row>
    <row r="4" spans="3:16">
      <c r="C4" s="20">
        <v>2016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3:18">
      <c r="C5" s="21" t="s">
        <v>1</v>
      </c>
      <c r="D5" s="22" t="s">
        <v>2</v>
      </c>
      <c r="E5" s="22"/>
      <c r="F5" s="22"/>
      <c r="G5" s="22"/>
      <c r="H5" s="22"/>
      <c r="I5" s="22"/>
      <c r="J5" s="41"/>
      <c r="K5" s="22" t="s">
        <v>3</v>
      </c>
      <c r="L5" s="22"/>
      <c r="M5" s="22"/>
      <c r="N5" s="22"/>
      <c r="O5" s="22"/>
      <c r="P5" s="22"/>
      <c r="R5" s="51" t="s">
        <v>4</v>
      </c>
    </row>
    <row r="6" ht="28" customHeight="1" spans="3:18">
      <c r="C6" s="23"/>
      <c r="D6" s="24" t="s">
        <v>5</v>
      </c>
      <c r="E6" s="24" t="s">
        <v>6</v>
      </c>
      <c r="F6" s="24" t="s">
        <v>7</v>
      </c>
      <c r="G6" s="24" t="s">
        <v>8</v>
      </c>
      <c r="H6" s="24" t="s">
        <v>9</v>
      </c>
      <c r="I6" s="22" t="s">
        <v>10</v>
      </c>
      <c r="J6" s="42"/>
      <c r="K6" s="24" t="s">
        <v>5</v>
      </c>
      <c r="L6" s="24" t="s">
        <v>6</v>
      </c>
      <c r="M6" s="24" t="s">
        <v>7</v>
      </c>
      <c r="N6" s="24" t="s">
        <v>8</v>
      </c>
      <c r="O6" s="24" t="s">
        <v>9</v>
      </c>
      <c r="P6" s="22" t="s">
        <v>10</v>
      </c>
      <c r="R6" s="51"/>
    </row>
    <row r="7" ht="13" customHeight="1" spans="3:18">
      <c r="C7" s="25" t="s">
        <v>5</v>
      </c>
      <c r="D7" s="26">
        <v>261.421172022627</v>
      </c>
      <c r="E7" s="26">
        <v>33.0846810448264</v>
      </c>
      <c r="F7" s="26">
        <v>43.831805157951</v>
      </c>
      <c r="G7" s="26">
        <v>3.93907597493807</v>
      </c>
      <c r="H7" s="26">
        <v>105.032226451968</v>
      </c>
      <c r="I7" s="43">
        <v>447.308960652311</v>
      </c>
      <c r="J7" s="44"/>
      <c r="K7" s="45">
        <f t="shared" ref="K7:P7" si="0">D7/$I7*100</f>
        <v>58.4430885626339</v>
      </c>
      <c r="L7" s="45">
        <f t="shared" si="0"/>
        <v>7.39638235652131</v>
      </c>
      <c r="M7" s="45">
        <f t="shared" si="0"/>
        <v>9.79900002316767</v>
      </c>
      <c r="N7" s="45">
        <f t="shared" si="0"/>
        <v>0.880616379603421</v>
      </c>
      <c r="O7" s="45">
        <f t="shared" si="0"/>
        <v>23.4809126780737</v>
      </c>
      <c r="P7" s="46">
        <f t="shared" si="0"/>
        <v>100</v>
      </c>
      <c r="R7" s="51"/>
    </row>
    <row r="8" ht="13" customHeight="1" spans="3:18">
      <c r="C8" s="27" t="s">
        <v>6</v>
      </c>
      <c r="D8" s="26">
        <v>26.2152572440378</v>
      </c>
      <c r="E8" s="26">
        <v>356.74854573494</v>
      </c>
      <c r="F8" s="26">
        <v>8.56413272934795</v>
      </c>
      <c r="G8" s="26">
        <v>2.991315419568</v>
      </c>
      <c r="H8" s="26">
        <v>20.1733093349282</v>
      </c>
      <c r="I8" s="43">
        <v>414.692560462822</v>
      </c>
      <c r="J8" s="44"/>
      <c r="K8" s="45">
        <f t="shared" ref="K8:P8" si="1">D8/$I8*100</f>
        <v>6.32161262183725</v>
      </c>
      <c r="L8" s="45">
        <f t="shared" si="1"/>
        <v>86.0272355348712</v>
      </c>
      <c r="M8" s="45">
        <f t="shared" si="1"/>
        <v>2.06517636096241</v>
      </c>
      <c r="N8" s="45">
        <f t="shared" si="1"/>
        <v>0.721333273070901</v>
      </c>
      <c r="O8" s="45">
        <f t="shared" si="1"/>
        <v>4.86464220925825</v>
      </c>
      <c r="P8" s="46">
        <f t="shared" si="1"/>
        <v>100</v>
      </c>
      <c r="R8" s="51"/>
    </row>
    <row r="9" ht="13" customHeight="1" spans="3:18">
      <c r="C9" s="27" t="s">
        <v>7</v>
      </c>
      <c r="D9" s="26">
        <v>45.7176382502847</v>
      </c>
      <c r="E9" s="26">
        <v>7.42039365623689</v>
      </c>
      <c r="F9" s="26">
        <v>251.861012948662</v>
      </c>
      <c r="G9" s="26">
        <v>13.6672703425754</v>
      </c>
      <c r="H9" s="26">
        <v>74.379294992482</v>
      </c>
      <c r="I9" s="43">
        <v>393.045610190241</v>
      </c>
      <c r="J9" s="44"/>
      <c r="K9" s="45">
        <f t="shared" ref="K9:P9" si="2">D9/$I9*100</f>
        <v>11.631636905487</v>
      </c>
      <c r="L9" s="45">
        <f t="shared" si="2"/>
        <v>1.88792177392474</v>
      </c>
      <c r="M9" s="45">
        <f t="shared" si="2"/>
        <v>64.0793349216537</v>
      </c>
      <c r="N9" s="45">
        <f t="shared" si="2"/>
        <v>3.4772733719021</v>
      </c>
      <c r="O9" s="45">
        <f t="shared" si="2"/>
        <v>18.9238330270325</v>
      </c>
      <c r="P9" s="46">
        <f t="shared" si="2"/>
        <v>100</v>
      </c>
      <c r="R9" s="51"/>
    </row>
    <row r="10" ht="13" customHeight="1" spans="3:18">
      <c r="C10" s="27" t="s">
        <v>8</v>
      </c>
      <c r="D10" s="26">
        <v>3.91163710707364</v>
      </c>
      <c r="E10" s="26">
        <v>2.25148032076477</v>
      </c>
      <c r="F10" s="26">
        <v>13.0507497459776</v>
      </c>
      <c r="G10" s="26">
        <v>46.2232950201333</v>
      </c>
      <c r="H10" s="26">
        <v>1.97132858297152</v>
      </c>
      <c r="I10" s="43">
        <v>67.4084907769209</v>
      </c>
      <c r="J10" s="44"/>
      <c r="K10" s="45">
        <f t="shared" ref="K10:P10" si="3">D10/$I10*100</f>
        <v>5.80288486211429</v>
      </c>
      <c r="L10" s="45">
        <f t="shared" si="3"/>
        <v>3.34005448692767</v>
      </c>
      <c r="M10" s="45">
        <f t="shared" si="3"/>
        <v>19.3606912060489</v>
      </c>
      <c r="N10" s="45">
        <f t="shared" si="3"/>
        <v>68.5719179993259</v>
      </c>
      <c r="O10" s="45">
        <f t="shared" si="3"/>
        <v>2.92445144558325</v>
      </c>
      <c r="P10" s="46">
        <f t="shared" si="3"/>
        <v>100</v>
      </c>
      <c r="R10" s="51"/>
    </row>
    <row r="11" ht="13" customHeight="1" spans="3:18">
      <c r="C11" s="27" t="s">
        <v>9</v>
      </c>
      <c r="D11" s="26">
        <v>99.7308655279746</v>
      </c>
      <c r="E11" s="26">
        <v>17.4467681515115</v>
      </c>
      <c r="F11" s="26">
        <v>67.9053459471152</v>
      </c>
      <c r="G11" s="26">
        <v>1.72859842457101</v>
      </c>
      <c r="H11" s="26">
        <v>1029.25057466379</v>
      </c>
      <c r="I11" s="43">
        <v>1216.06215271496</v>
      </c>
      <c r="J11" s="44"/>
      <c r="K11" s="45">
        <f t="shared" ref="K11:P11" si="4">D11/$I11*100</f>
        <v>8.20113226164607</v>
      </c>
      <c r="L11" s="45">
        <f t="shared" si="4"/>
        <v>1.43469378703713</v>
      </c>
      <c r="M11" s="45">
        <f t="shared" si="4"/>
        <v>5.5840357991169</v>
      </c>
      <c r="N11" s="45">
        <f t="shared" si="4"/>
        <v>0.142147210215511</v>
      </c>
      <c r="O11" s="45">
        <f t="shared" si="4"/>
        <v>84.6379909419843</v>
      </c>
      <c r="P11" s="46">
        <f t="shared" si="4"/>
        <v>100</v>
      </c>
      <c r="R11" s="51"/>
    </row>
    <row r="12" ht="13" customHeight="1" spans="3:18">
      <c r="C12" s="28" t="s">
        <v>10</v>
      </c>
      <c r="D12" s="29">
        <f t="shared" ref="D12:I12" si="5">SUM(D7:D11)</f>
        <v>436.996570151998</v>
      </c>
      <c r="E12" s="29">
        <f t="shared" si="5"/>
        <v>416.951868908279</v>
      </c>
      <c r="F12" s="29">
        <f t="shared" si="5"/>
        <v>385.213046529053</v>
      </c>
      <c r="G12" s="29">
        <f t="shared" si="5"/>
        <v>68.5495551817858</v>
      </c>
      <c r="H12" s="29">
        <f t="shared" si="5"/>
        <v>1230.80673402614</v>
      </c>
      <c r="I12" s="29">
        <f t="shared" si="5"/>
        <v>2538.51777479726</v>
      </c>
      <c r="J12" s="29"/>
      <c r="K12" s="47">
        <f t="shared" ref="K12:P12" si="6">D12/$I12*100</f>
        <v>17.2146350319292</v>
      </c>
      <c r="L12" s="47">
        <f t="shared" si="6"/>
        <v>16.4250127790253</v>
      </c>
      <c r="M12" s="47">
        <f t="shared" si="6"/>
        <v>15.1747232323326</v>
      </c>
      <c r="N12" s="47">
        <f t="shared" si="6"/>
        <v>2.70037719894479</v>
      </c>
      <c r="O12" s="47">
        <f t="shared" si="6"/>
        <v>48.485251757768</v>
      </c>
      <c r="P12" s="48">
        <f t="shared" si="6"/>
        <v>100</v>
      </c>
      <c r="R12" s="51"/>
    </row>
    <row r="13" spans="3:18">
      <c r="C13" s="20">
        <v>2022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R13" s="51"/>
    </row>
    <row r="14" spans="3:18">
      <c r="C14" s="21" t="s">
        <v>1</v>
      </c>
      <c r="D14" s="22" t="s">
        <v>2</v>
      </c>
      <c r="E14" s="22"/>
      <c r="F14" s="22"/>
      <c r="G14" s="22"/>
      <c r="H14" s="22"/>
      <c r="I14" s="22"/>
      <c r="J14" s="41"/>
      <c r="K14" s="22" t="s">
        <v>3</v>
      </c>
      <c r="L14" s="22"/>
      <c r="M14" s="22"/>
      <c r="N14" s="22"/>
      <c r="O14" s="22"/>
      <c r="P14" s="22"/>
      <c r="R14" s="51"/>
    </row>
    <row r="15" ht="28" customHeight="1" spans="3:18">
      <c r="C15" s="23"/>
      <c r="D15" s="24" t="s">
        <v>5</v>
      </c>
      <c r="E15" s="24" t="s">
        <v>6</v>
      </c>
      <c r="F15" s="24" t="s">
        <v>7</v>
      </c>
      <c r="G15" s="24" t="s">
        <v>8</v>
      </c>
      <c r="H15" s="24" t="s">
        <v>9</v>
      </c>
      <c r="I15" s="22" t="s">
        <v>10</v>
      </c>
      <c r="J15" s="42"/>
      <c r="K15" s="24" t="s">
        <v>5</v>
      </c>
      <c r="L15" s="24" t="s">
        <v>6</v>
      </c>
      <c r="M15" s="24" t="s">
        <v>7</v>
      </c>
      <c r="N15" s="24" t="s">
        <v>8</v>
      </c>
      <c r="O15" s="24" t="s">
        <v>9</v>
      </c>
      <c r="P15" s="22" t="s">
        <v>10</v>
      </c>
      <c r="R15" s="51"/>
    </row>
    <row r="16" ht="13" customHeight="1" spans="3:18">
      <c r="C16" s="25" t="s">
        <v>5</v>
      </c>
      <c r="D16" s="26">
        <v>294.562703305418</v>
      </c>
      <c r="E16" s="26">
        <v>30.6287163016768</v>
      </c>
      <c r="F16" s="26">
        <v>32.066908501012</v>
      </c>
      <c r="G16" s="26">
        <v>5.32199027180574</v>
      </c>
      <c r="H16" s="26">
        <v>98.7562011813335</v>
      </c>
      <c r="I16" s="43">
        <v>461.336519561246</v>
      </c>
      <c r="J16" s="44"/>
      <c r="K16" s="45">
        <f t="shared" ref="K16:P16" si="7">D16/$I16*100</f>
        <v>63.8498559761889</v>
      </c>
      <c r="L16" s="45">
        <f t="shared" si="7"/>
        <v>6.63912675519515</v>
      </c>
      <c r="M16" s="45">
        <f t="shared" si="7"/>
        <v>6.95087146612829</v>
      </c>
      <c r="N16" s="45">
        <f t="shared" si="7"/>
        <v>1.15360264062061</v>
      </c>
      <c r="O16" s="45">
        <f t="shared" si="7"/>
        <v>21.4065431618671</v>
      </c>
      <c r="P16" s="46">
        <f t="shared" si="7"/>
        <v>100</v>
      </c>
      <c r="R16" s="51"/>
    </row>
    <row r="17" ht="13" customHeight="1" spans="3:18">
      <c r="C17" s="27" t="s">
        <v>6</v>
      </c>
      <c r="D17" s="26">
        <v>20.3954510458083</v>
      </c>
      <c r="E17" s="26">
        <v>344.126676362768</v>
      </c>
      <c r="F17" s="26">
        <v>5.73552100411984</v>
      </c>
      <c r="G17" s="26">
        <v>1.58790011450793</v>
      </c>
      <c r="H17" s="26">
        <v>15.114265764264</v>
      </c>
      <c r="I17" s="43">
        <v>386.959814291468</v>
      </c>
      <c r="J17" s="44"/>
      <c r="K17" s="45">
        <f t="shared" ref="K17:P17" si="8">D17/$I17*100</f>
        <v>5.27068969245625</v>
      </c>
      <c r="L17" s="45">
        <f t="shared" si="8"/>
        <v>88.9308562939207</v>
      </c>
      <c r="M17" s="45">
        <f t="shared" si="8"/>
        <v>1.48220068138644</v>
      </c>
      <c r="N17" s="45">
        <f t="shared" si="8"/>
        <v>0.410352717740318</v>
      </c>
      <c r="O17" s="45">
        <f t="shared" si="8"/>
        <v>3.90590061449625</v>
      </c>
      <c r="P17" s="46">
        <f t="shared" si="8"/>
        <v>100</v>
      </c>
      <c r="R17" s="51"/>
    </row>
    <row r="18" ht="13" customHeight="1" spans="3:18">
      <c r="C18" s="27" t="s">
        <v>7</v>
      </c>
      <c r="D18" s="26">
        <v>44.2209276836327</v>
      </c>
      <c r="E18" s="26">
        <v>4.25558064633816</v>
      </c>
      <c r="F18" s="26">
        <v>224.338540298165</v>
      </c>
      <c r="G18" s="26">
        <v>15.4155888695721</v>
      </c>
      <c r="H18" s="26">
        <v>84.1736633274863</v>
      </c>
      <c r="I18" s="43">
        <v>372.404300825195</v>
      </c>
      <c r="J18" s="44"/>
      <c r="K18" s="45">
        <f t="shared" ref="K18:P18" si="9">D18/$I18*100</f>
        <v>11.8744406511003</v>
      </c>
      <c r="L18" s="45">
        <f t="shared" si="9"/>
        <v>1.14273133712699</v>
      </c>
      <c r="M18" s="45">
        <f t="shared" si="9"/>
        <v>60.2405879311982</v>
      </c>
      <c r="N18" s="45">
        <f t="shared" si="9"/>
        <v>4.13947659450048</v>
      </c>
      <c r="O18" s="45">
        <f t="shared" si="9"/>
        <v>22.602763486074</v>
      </c>
      <c r="P18" s="46">
        <f t="shared" si="9"/>
        <v>100</v>
      </c>
      <c r="R18" s="51"/>
    </row>
    <row r="19" ht="13" customHeight="1" spans="3:18">
      <c r="C19" s="27" t="s">
        <v>8</v>
      </c>
      <c r="D19" s="26">
        <v>6.5728329414902</v>
      </c>
      <c r="E19" s="26">
        <v>1.41490891602686</v>
      </c>
      <c r="F19" s="26">
        <v>15.1820997671133</v>
      </c>
      <c r="G19" s="26">
        <v>60.7814142316068</v>
      </c>
      <c r="H19" s="26">
        <v>1.9021112130535</v>
      </c>
      <c r="I19" s="43">
        <v>85.8533670692907</v>
      </c>
      <c r="J19" s="44"/>
      <c r="K19" s="45">
        <f t="shared" ref="K19:P19" si="10">D19/$I19*100</f>
        <v>7.6558825423648</v>
      </c>
      <c r="L19" s="45">
        <f t="shared" si="10"/>
        <v>1.64805291198994</v>
      </c>
      <c r="M19" s="45">
        <f t="shared" si="10"/>
        <v>17.6837557866078</v>
      </c>
      <c r="N19" s="45">
        <f t="shared" si="10"/>
        <v>70.7967739722442</v>
      </c>
      <c r="O19" s="45">
        <f t="shared" si="10"/>
        <v>2.21553478679332</v>
      </c>
      <c r="P19" s="46">
        <f t="shared" si="10"/>
        <v>100</v>
      </c>
      <c r="R19" s="51"/>
    </row>
    <row r="20" ht="13" customHeight="1" spans="3:18">
      <c r="C20" s="27" t="s">
        <v>9</v>
      </c>
      <c r="D20" s="26">
        <v>102.608651982328</v>
      </c>
      <c r="E20" s="26">
        <v>16.1692574080308</v>
      </c>
      <c r="F20" s="26">
        <v>72.0808751421932</v>
      </c>
      <c r="G20" s="26">
        <v>3.26520468161708</v>
      </c>
      <c r="H20" s="26">
        <v>1148.84234938892</v>
      </c>
      <c r="I20" s="43">
        <v>1342.96633860309</v>
      </c>
      <c r="J20" s="44"/>
      <c r="K20" s="45">
        <f t="shared" ref="K20:P20" si="11">D20/$I20*100</f>
        <v>7.64044853790291</v>
      </c>
      <c r="L20" s="45">
        <f t="shared" si="11"/>
        <v>1.2039957326741</v>
      </c>
      <c r="M20" s="45">
        <f t="shared" si="11"/>
        <v>5.36728829831799</v>
      </c>
      <c r="N20" s="45">
        <f t="shared" si="11"/>
        <v>0.243133769459437</v>
      </c>
      <c r="O20" s="45">
        <f t="shared" si="11"/>
        <v>85.5451336616455</v>
      </c>
      <c r="P20" s="46">
        <f t="shared" si="11"/>
        <v>100</v>
      </c>
      <c r="R20" s="51"/>
    </row>
    <row r="21" ht="13" customHeight="1" spans="3:18">
      <c r="C21" s="28" t="s">
        <v>10</v>
      </c>
      <c r="D21" s="29">
        <f t="shared" ref="D21:I21" si="12">SUM(D16:D20)</f>
        <v>468.360566958678</v>
      </c>
      <c r="E21" s="29">
        <f t="shared" si="12"/>
        <v>396.595139634841</v>
      </c>
      <c r="F21" s="29">
        <f t="shared" si="12"/>
        <v>349.403944712604</v>
      </c>
      <c r="G21" s="29">
        <f t="shared" si="12"/>
        <v>86.3720981691097</v>
      </c>
      <c r="H21" s="29">
        <f t="shared" si="12"/>
        <v>1348.78859087506</v>
      </c>
      <c r="I21" s="29">
        <f t="shared" si="12"/>
        <v>2649.52034035029</v>
      </c>
      <c r="J21" s="29"/>
      <c r="K21" s="47">
        <f t="shared" ref="K21:P21" si="13">D21/$I21*100</f>
        <v>17.6771832933638</v>
      </c>
      <c r="L21" s="47">
        <f t="shared" si="13"/>
        <v>14.9685636903775</v>
      </c>
      <c r="M21" s="47">
        <f t="shared" si="13"/>
        <v>13.1874414923876</v>
      </c>
      <c r="N21" s="47">
        <f t="shared" si="13"/>
        <v>3.25991451560967</v>
      </c>
      <c r="O21" s="47">
        <f t="shared" si="13"/>
        <v>50.9068970082613</v>
      </c>
      <c r="P21" s="48">
        <f t="shared" si="13"/>
        <v>100</v>
      </c>
      <c r="R21" s="51"/>
    </row>
    <row r="22" spans="3:18">
      <c r="C22" s="20" t="s">
        <v>11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R22" s="51"/>
    </row>
    <row r="23" spans="3:18">
      <c r="C23" s="21" t="s">
        <v>1</v>
      </c>
      <c r="D23" s="22" t="s">
        <v>2</v>
      </c>
      <c r="E23" s="22"/>
      <c r="F23" s="22"/>
      <c r="G23" s="22"/>
      <c r="H23" s="22"/>
      <c r="I23" s="22"/>
      <c r="J23" s="41"/>
      <c r="K23" s="22" t="s">
        <v>12</v>
      </c>
      <c r="L23" s="22"/>
      <c r="M23" s="22"/>
      <c r="N23" s="22"/>
      <c r="O23" s="22"/>
      <c r="P23" s="22"/>
      <c r="R23" s="51"/>
    </row>
    <row r="24" ht="28" customHeight="1" spans="3:18">
      <c r="C24" s="23"/>
      <c r="D24" s="24" t="s">
        <v>5</v>
      </c>
      <c r="E24" s="24" t="s">
        <v>6</v>
      </c>
      <c r="F24" s="24" t="s">
        <v>7</v>
      </c>
      <c r="G24" s="24" t="s">
        <v>8</v>
      </c>
      <c r="H24" s="24" t="s">
        <v>9</v>
      </c>
      <c r="I24" s="22" t="s">
        <v>10</v>
      </c>
      <c r="J24" s="42"/>
      <c r="K24" s="24" t="s">
        <v>5</v>
      </c>
      <c r="L24" s="24" t="s">
        <v>6</v>
      </c>
      <c r="M24" s="24" t="s">
        <v>7</v>
      </c>
      <c r="N24" s="24" t="s">
        <v>8</v>
      </c>
      <c r="O24" s="24" t="s">
        <v>9</v>
      </c>
      <c r="P24" s="22" t="s">
        <v>10</v>
      </c>
      <c r="R24" s="51"/>
    </row>
    <row r="25" ht="13" customHeight="1" spans="3:18">
      <c r="C25" s="25" t="s">
        <v>5</v>
      </c>
      <c r="D25" s="26">
        <f t="shared" ref="D25:I25" si="14">D16-D7</f>
        <v>33.1415312827913</v>
      </c>
      <c r="E25" s="26">
        <f t="shared" si="14"/>
        <v>-2.4559647431496</v>
      </c>
      <c r="F25" s="26">
        <f t="shared" si="14"/>
        <v>-11.764896656939</v>
      </c>
      <c r="G25" s="26">
        <f t="shared" si="14"/>
        <v>1.38291429686767</v>
      </c>
      <c r="H25" s="26">
        <f t="shared" si="14"/>
        <v>-6.27602527063452</v>
      </c>
      <c r="I25" s="43">
        <f t="shared" si="14"/>
        <v>14.0275589089354</v>
      </c>
      <c r="J25" s="44"/>
      <c r="K25" s="45">
        <f>K16-K7</f>
        <v>5.406767413555</v>
      </c>
      <c r="L25" s="45">
        <f>L16-L7</f>
        <v>-0.757255601326163</v>
      </c>
      <c r="M25" s="45">
        <f>M16-M7</f>
        <v>-2.84812855703938</v>
      </c>
      <c r="N25" s="45">
        <f>N16-N7</f>
        <v>0.272986261017186</v>
      </c>
      <c r="O25" s="45">
        <f>O16-O7</f>
        <v>-2.07436951620664</v>
      </c>
      <c r="P25" s="46">
        <f>I25/$I25*100</f>
        <v>100</v>
      </c>
      <c r="R25" s="51"/>
    </row>
    <row r="26" ht="13" customHeight="1" spans="3:18">
      <c r="C26" s="27" t="s">
        <v>6</v>
      </c>
      <c r="D26" s="26">
        <f t="shared" ref="D26:I26" si="15">D17-D8</f>
        <v>-5.81980619822954</v>
      </c>
      <c r="E26" s="26">
        <f t="shared" si="15"/>
        <v>-12.6218693721716</v>
      </c>
      <c r="F26" s="26">
        <f t="shared" si="15"/>
        <v>-2.82861172522811</v>
      </c>
      <c r="G26" s="26">
        <f t="shared" si="15"/>
        <v>-1.40341530506007</v>
      </c>
      <c r="H26" s="26">
        <f t="shared" si="15"/>
        <v>-5.05904357066417</v>
      </c>
      <c r="I26" s="43">
        <f t="shared" si="15"/>
        <v>-27.7327461713535</v>
      </c>
      <c r="J26" s="44"/>
      <c r="K26" s="45">
        <f>K17-K8</f>
        <v>-1.050922929381</v>
      </c>
      <c r="L26" s="45">
        <f>L17-L8</f>
        <v>2.90362075904954</v>
      </c>
      <c r="M26" s="45">
        <f>M17-M8</f>
        <v>-0.582975679575971</v>
      </c>
      <c r="N26" s="45">
        <f>N17-N8</f>
        <v>-0.310980555330583</v>
      </c>
      <c r="O26" s="45">
        <f>O17-O8</f>
        <v>-0.958741594761996</v>
      </c>
      <c r="P26" s="46">
        <f>I26/$I26*100</f>
        <v>100</v>
      </c>
      <c r="R26" s="51"/>
    </row>
    <row r="27" ht="13" customHeight="1" spans="3:18">
      <c r="C27" s="27" t="s">
        <v>7</v>
      </c>
      <c r="D27" s="26">
        <f t="shared" ref="D27:I27" si="16">D18-D9</f>
        <v>-1.49671056665197</v>
      </c>
      <c r="E27" s="26">
        <f t="shared" si="16"/>
        <v>-3.16481300989873</v>
      </c>
      <c r="F27" s="26">
        <f t="shared" si="16"/>
        <v>-27.5224726504965</v>
      </c>
      <c r="G27" s="26">
        <f t="shared" si="16"/>
        <v>1.74831852699671</v>
      </c>
      <c r="H27" s="26">
        <f t="shared" si="16"/>
        <v>9.79436833500425</v>
      </c>
      <c r="I27" s="43">
        <f t="shared" si="16"/>
        <v>-20.6413093650462</v>
      </c>
      <c r="J27" s="44"/>
      <c r="K27" s="45">
        <f>K18-K9</f>
        <v>0.242803745613287</v>
      </c>
      <c r="L27" s="45">
        <f>L18-L9</f>
        <v>-0.745190436797753</v>
      </c>
      <c r="M27" s="45">
        <f>M18-M9</f>
        <v>-3.83874699045545</v>
      </c>
      <c r="N27" s="45">
        <f>N18-N9</f>
        <v>0.662203222598383</v>
      </c>
      <c r="O27" s="45">
        <f>O18-O9</f>
        <v>3.67893045904148</v>
      </c>
      <c r="P27" s="46">
        <f>I27/$I27*100</f>
        <v>100</v>
      </c>
      <c r="R27" s="51"/>
    </row>
    <row r="28" ht="13" customHeight="1" spans="3:18">
      <c r="C28" s="27" t="s">
        <v>8</v>
      </c>
      <c r="D28" s="26">
        <f t="shared" ref="D28:I28" si="17">D19-D10</f>
        <v>2.66119583441656</v>
      </c>
      <c r="E28" s="26">
        <f t="shared" si="17"/>
        <v>-0.836571404737909</v>
      </c>
      <c r="F28" s="26">
        <f t="shared" si="17"/>
        <v>2.13135002113569</v>
      </c>
      <c r="G28" s="26">
        <f t="shared" si="17"/>
        <v>14.5581192114735</v>
      </c>
      <c r="H28" s="26">
        <f t="shared" si="17"/>
        <v>-0.0692173699180241</v>
      </c>
      <c r="I28" s="43">
        <f t="shared" si="17"/>
        <v>18.4448762923698</v>
      </c>
      <c r="J28" s="44"/>
      <c r="K28" s="45">
        <f>K19-K10</f>
        <v>1.85299768025051</v>
      </c>
      <c r="L28" s="45">
        <f>L19-L10</f>
        <v>-1.69200157493773</v>
      </c>
      <c r="M28" s="45">
        <f>M19-M10</f>
        <v>-1.67693541944115</v>
      </c>
      <c r="N28" s="45">
        <f>N19-N10</f>
        <v>2.22485597291828</v>
      </c>
      <c r="O28" s="45">
        <f>O19-O10</f>
        <v>-0.70891665878993</v>
      </c>
      <c r="P28" s="46">
        <f>I28/$I28*100</f>
        <v>100</v>
      </c>
      <c r="R28" s="51"/>
    </row>
    <row r="29" ht="13" customHeight="1" spans="3:18">
      <c r="C29" s="27" t="s">
        <v>9</v>
      </c>
      <c r="D29" s="26">
        <f t="shared" ref="D29:I29" si="18">D20-D11</f>
        <v>2.8777864543534</v>
      </c>
      <c r="E29" s="26">
        <f t="shared" si="18"/>
        <v>-1.27751074348065</v>
      </c>
      <c r="F29" s="26">
        <f t="shared" si="18"/>
        <v>4.17552919507806</v>
      </c>
      <c r="G29" s="26">
        <f t="shared" si="18"/>
        <v>1.53660625704607</v>
      </c>
      <c r="H29" s="26">
        <f t="shared" si="18"/>
        <v>119.59177472513</v>
      </c>
      <c r="I29" s="43">
        <f t="shared" si="18"/>
        <v>126.90418588813</v>
      </c>
      <c r="J29" s="44"/>
      <c r="K29" s="45">
        <f>K20-K11</f>
        <v>-0.560683723743161</v>
      </c>
      <c r="L29" s="45">
        <f>L20-L11</f>
        <v>-0.230698054363027</v>
      </c>
      <c r="M29" s="45">
        <f>M20-M11</f>
        <v>-0.216747500798907</v>
      </c>
      <c r="N29" s="45">
        <f>N20-N11</f>
        <v>0.100986559243926</v>
      </c>
      <c r="O29" s="45">
        <f>O20-O11</f>
        <v>0.907142719661195</v>
      </c>
      <c r="P29" s="46">
        <f>I29/$I29*100</f>
        <v>100</v>
      </c>
      <c r="R29" s="51"/>
    </row>
    <row r="30" ht="13" customHeight="1" spans="3:18">
      <c r="C30" s="28" t="s">
        <v>10</v>
      </c>
      <c r="D30" s="29">
        <f t="shared" ref="D30:I30" si="19">D21-D12</f>
        <v>31.3639968066796</v>
      </c>
      <c r="E30" s="29">
        <f t="shared" si="19"/>
        <v>-20.3567292734379</v>
      </c>
      <c r="F30" s="29">
        <f t="shared" si="19"/>
        <v>-35.8091018164491</v>
      </c>
      <c r="G30" s="29">
        <f t="shared" si="19"/>
        <v>17.8225429873239</v>
      </c>
      <c r="H30" s="29">
        <f t="shared" si="19"/>
        <v>117.981856848917</v>
      </c>
      <c r="I30" s="29">
        <f t="shared" si="19"/>
        <v>111.00256555303</v>
      </c>
      <c r="J30" s="29"/>
      <c r="K30" s="49">
        <f t="shared" ref="J30:P30" si="20">K21-K12</f>
        <v>0.462548261434616</v>
      </c>
      <c r="L30" s="49">
        <f t="shared" si="20"/>
        <v>-1.45644908864776</v>
      </c>
      <c r="M30" s="49">
        <f t="shared" si="20"/>
        <v>-1.98728173994498</v>
      </c>
      <c r="N30" s="49">
        <f t="shared" si="20"/>
        <v>0.559537316664875</v>
      </c>
      <c r="O30" s="49">
        <f t="shared" si="20"/>
        <v>2.42164525049333</v>
      </c>
      <c r="P30" s="29">
        <f t="shared" si="20"/>
        <v>0</v>
      </c>
      <c r="R30" s="51"/>
    </row>
    <row r="31" spans="4:5">
      <c r="D31" s="18">
        <f>I16+I18-D21-F21</f>
        <v>15.976308715159</v>
      </c>
      <c r="E31" s="19">
        <f>I17+I19-E21-G21</f>
        <v>-10.154056443192</v>
      </c>
    </row>
    <row r="33" spans="3:16">
      <c r="C33" s="54">
        <v>2016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3:18">
      <c r="C34" s="55" t="s">
        <v>1</v>
      </c>
      <c r="D34" s="56" t="s">
        <v>2</v>
      </c>
      <c r="E34" s="56"/>
      <c r="F34" s="56"/>
      <c r="G34" s="56"/>
      <c r="H34" s="56"/>
      <c r="I34" s="56"/>
      <c r="J34" s="65"/>
      <c r="K34" s="56" t="s">
        <v>3</v>
      </c>
      <c r="L34" s="56"/>
      <c r="M34" s="56"/>
      <c r="N34" s="56"/>
      <c r="O34" s="56"/>
      <c r="P34" s="56"/>
      <c r="R34" s="51" t="s">
        <v>13</v>
      </c>
    </row>
    <row r="35" ht="27.6" spans="3:18">
      <c r="C35" s="57"/>
      <c r="D35" s="58" t="s">
        <v>5</v>
      </c>
      <c r="E35" s="58" t="s">
        <v>6</v>
      </c>
      <c r="F35" s="58" t="s">
        <v>7</v>
      </c>
      <c r="G35" s="58" t="s">
        <v>8</v>
      </c>
      <c r="H35" s="58" t="s">
        <v>9</v>
      </c>
      <c r="I35" s="56" t="s">
        <v>10</v>
      </c>
      <c r="J35" s="66"/>
      <c r="K35" s="58" t="s">
        <v>5</v>
      </c>
      <c r="L35" s="58" t="s">
        <v>6</v>
      </c>
      <c r="M35" s="58" t="s">
        <v>7</v>
      </c>
      <c r="N35" s="58" t="s">
        <v>8</v>
      </c>
      <c r="O35" s="58" t="s">
        <v>9</v>
      </c>
      <c r="P35" s="56" t="s">
        <v>10</v>
      </c>
      <c r="R35" s="51"/>
    </row>
    <row r="36" ht="13" customHeight="1" spans="3:18">
      <c r="C36" s="59" t="s">
        <v>5</v>
      </c>
      <c r="D36" s="60">
        <v>261.421172022627</v>
      </c>
      <c r="E36" s="60">
        <v>33.0846810448264</v>
      </c>
      <c r="F36" s="60">
        <v>43.831805157951</v>
      </c>
      <c r="G36" s="60">
        <v>3.93907597493807</v>
      </c>
      <c r="H36" s="60">
        <v>105.032226451968</v>
      </c>
      <c r="I36" s="67">
        <v>447.308960652311</v>
      </c>
      <c r="J36" s="68"/>
      <c r="K36" s="69">
        <f t="shared" ref="K36:P36" si="21">D36/$I36*100</f>
        <v>58.4430885626338</v>
      </c>
      <c r="L36" s="69">
        <f t="shared" si="21"/>
        <v>7.39638235652131</v>
      </c>
      <c r="M36" s="69">
        <f t="shared" si="21"/>
        <v>9.79900002316767</v>
      </c>
      <c r="N36" s="69">
        <f t="shared" si="21"/>
        <v>0.880616379603421</v>
      </c>
      <c r="O36" s="69">
        <f t="shared" si="21"/>
        <v>23.4809126780737</v>
      </c>
      <c r="P36" s="70">
        <f t="shared" si="21"/>
        <v>100</v>
      </c>
      <c r="R36" s="51"/>
    </row>
    <row r="37" ht="13" customHeight="1" spans="3:18">
      <c r="C37" s="61" t="s">
        <v>6</v>
      </c>
      <c r="D37" s="60">
        <v>26.2152572440378</v>
      </c>
      <c r="E37" s="60">
        <v>356.74854573494</v>
      </c>
      <c r="F37" s="60">
        <v>8.56413272934795</v>
      </c>
      <c r="G37" s="60">
        <v>2.991315419568</v>
      </c>
      <c r="H37" s="60">
        <v>20.1733093349282</v>
      </c>
      <c r="I37" s="67">
        <v>414.692560462822</v>
      </c>
      <c r="J37" s="68"/>
      <c r="K37" s="69">
        <f t="shared" ref="K37:P37" si="22">D37/$I37*100</f>
        <v>6.32161262183724</v>
      </c>
      <c r="L37" s="69">
        <f t="shared" si="22"/>
        <v>86.0272355348712</v>
      </c>
      <c r="M37" s="69">
        <f t="shared" si="22"/>
        <v>2.06517636096241</v>
      </c>
      <c r="N37" s="69">
        <f t="shared" si="22"/>
        <v>0.721333273070901</v>
      </c>
      <c r="O37" s="69">
        <f t="shared" si="22"/>
        <v>4.86464220925824</v>
      </c>
      <c r="P37" s="70">
        <f t="shared" si="22"/>
        <v>100</v>
      </c>
      <c r="R37" s="51"/>
    </row>
    <row r="38" ht="13" customHeight="1" spans="3:18">
      <c r="C38" s="61" t="s">
        <v>7</v>
      </c>
      <c r="D38" s="60">
        <v>45.7176382502847</v>
      </c>
      <c r="E38" s="60">
        <v>7.42039365623689</v>
      </c>
      <c r="F38" s="60">
        <v>251.861012948662</v>
      </c>
      <c r="G38" s="60">
        <v>13.6672703425754</v>
      </c>
      <c r="H38" s="60">
        <v>74.379294992482</v>
      </c>
      <c r="I38" s="67">
        <v>393.045610190241</v>
      </c>
      <c r="J38" s="68"/>
      <c r="K38" s="69">
        <f t="shared" ref="K38:P38" si="23">D38/$I38*100</f>
        <v>11.631636905487</v>
      </c>
      <c r="L38" s="69">
        <f t="shared" si="23"/>
        <v>1.88792177392473</v>
      </c>
      <c r="M38" s="69">
        <f t="shared" si="23"/>
        <v>64.0793349216537</v>
      </c>
      <c r="N38" s="69">
        <f t="shared" si="23"/>
        <v>3.47727337190211</v>
      </c>
      <c r="O38" s="69">
        <f t="shared" si="23"/>
        <v>18.9238330270324</v>
      </c>
      <c r="P38" s="70">
        <f t="shared" si="23"/>
        <v>100</v>
      </c>
      <c r="R38" s="51"/>
    </row>
    <row r="39" ht="13" customHeight="1" spans="3:18">
      <c r="C39" s="61" t="s">
        <v>8</v>
      </c>
      <c r="D39" s="60">
        <v>3.91163710707364</v>
      </c>
      <c r="E39" s="60">
        <v>2.25148032076477</v>
      </c>
      <c r="F39" s="60">
        <v>13.0507497459776</v>
      </c>
      <c r="G39" s="60">
        <v>46.2232950201333</v>
      </c>
      <c r="H39" s="60">
        <v>1.97132858297152</v>
      </c>
      <c r="I39" s="67">
        <v>67.4084907769209</v>
      </c>
      <c r="J39" s="68"/>
      <c r="K39" s="69">
        <f t="shared" ref="K39:P39" si="24">D39/$I39*100</f>
        <v>5.80288486211427</v>
      </c>
      <c r="L39" s="69">
        <f t="shared" si="24"/>
        <v>3.34005448692767</v>
      </c>
      <c r="M39" s="69">
        <f t="shared" si="24"/>
        <v>19.3606912060489</v>
      </c>
      <c r="N39" s="69">
        <f t="shared" si="24"/>
        <v>68.5719179993258</v>
      </c>
      <c r="O39" s="69">
        <f t="shared" si="24"/>
        <v>2.92445144558326</v>
      </c>
      <c r="P39" s="70">
        <f t="shared" si="24"/>
        <v>100</v>
      </c>
      <c r="R39" s="51"/>
    </row>
    <row r="40" ht="13" customHeight="1" spans="3:18">
      <c r="C40" s="61" t="s">
        <v>9</v>
      </c>
      <c r="D40" s="60">
        <v>99.7308655279746</v>
      </c>
      <c r="E40" s="60">
        <v>17.4467681515115</v>
      </c>
      <c r="F40" s="60">
        <v>67.9053459471152</v>
      </c>
      <c r="G40" s="60">
        <v>1.72859842457101</v>
      </c>
      <c r="H40" s="60">
        <v>1029.25057466379</v>
      </c>
      <c r="I40" s="67">
        <v>1216.06215271496</v>
      </c>
      <c r="J40" s="68"/>
      <c r="K40" s="69">
        <f t="shared" ref="K40:P40" si="25">D40/$I40*100</f>
        <v>8.2011322616461</v>
      </c>
      <c r="L40" s="69">
        <f t="shared" si="25"/>
        <v>1.43469378703713</v>
      </c>
      <c r="M40" s="69">
        <f t="shared" si="25"/>
        <v>5.58403579911692</v>
      </c>
      <c r="N40" s="69">
        <f t="shared" si="25"/>
        <v>0.142147210215512</v>
      </c>
      <c r="O40" s="69">
        <f t="shared" si="25"/>
        <v>84.6379909419846</v>
      </c>
      <c r="P40" s="70">
        <f t="shared" si="25"/>
        <v>100</v>
      </c>
      <c r="R40" s="51"/>
    </row>
    <row r="41" ht="13" customHeight="1" spans="3:18">
      <c r="C41" s="62" t="s">
        <v>10</v>
      </c>
      <c r="D41" s="63">
        <f t="shared" ref="D41:I41" si="26">SUM(D36:D40)</f>
        <v>436.996570151998</v>
      </c>
      <c r="E41" s="63">
        <f t="shared" si="26"/>
        <v>416.95186890828</v>
      </c>
      <c r="F41" s="63">
        <f t="shared" si="26"/>
        <v>385.213046529054</v>
      </c>
      <c r="G41" s="63">
        <f t="shared" si="26"/>
        <v>68.5495551817858</v>
      </c>
      <c r="H41" s="63">
        <f t="shared" si="26"/>
        <v>1230.80673402614</v>
      </c>
      <c r="I41" s="63">
        <f t="shared" si="26"/>
        <v>2538.51777479725</v>
      </c>
      <c r="J41" s="63"/>
      <c r="K41" s="71">
        <f t="shared" ref="K41:P41" si="27">D41/$I41*100</f>
        <v>17.2146350319292</v>
      </c>
      <c r="L41" s="71">
        <f t="shared" si="27"/>
        <v>16.4250127790254</v>
      </c>
      <c r="M41" s="71">
        <f t="shared" si="27"/>
        <v>15.1747232323327</v>
      </c>
      <c r="N41" s="71">
        <f t="shared" si="27"/>
        <v>2.70037719894479</v>
      </c>
      <c r="O41" s="71">
        <f t="shared" si="27"/>
        <v>48.485251757768</v>
      </c>
      <c r="P41" s="72">
        <f t="shared" si="27"/>
        <v>100</v>
      </c>
      <c r="R41" s="51"/>
    </row>
    <row r="42" spans="3:18">
      <c r="C42" s="64">
        <v>2022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R42" s="51"/>
    </row>
    <row r="43" spans="3:18">
      <c r="C43" s="55" t="s">
        <v>1</v>
      </c>
      <c r="D43" s="56" t="s">
        <v>2</v>
      </c>
      <c r="E43" s="56"/>
      <c r="F43" s="56"/>
      <c r="G43" s="56"/>
      <c r="H43" s="56"/>
      <c r="I43" s="56"/>
      <c r="J43" s="65"/>
      <c r="K43" s="56" t="s">
        <v>3</v>
      </c>
      <c r="L43" s="56"/>
      <c r="M43" s="56"/>
      <c r="N43" s="56"/>
      <c r="O43" s="56"/>
      <c r="P43" s="56"/>
      <c r="R43" s="51"/>
    </row>
    <row r="44" ht="27.6" spans="3:18">
      <c r="C44" s="57"/>
      <c r="D44" s="58" t="s">
        <v>5</v>
      </c>
      <c r="E44" s="58" t="s">
        <v>6</v>
      </c>
      <c r="F44" s="58" t="s">
        <v>7</v>
      </c>
      <c r="G44" s="58" t="s">
        <v>8</v>
      </c>
      <c r="H44" s="58" t="s">
        <v>9</v>
      </c>
      <c r="I44" s="56" t="s">
        <v>10</v>
      </c>
      <c r="J44" s="66"/>
      <c r="K44" s="58" t="s">
        <v>5</v>
      </c>
      <c r="L44" s="58" t="s">
        <v>6</v>
      </c>
      <c r="M44" s="58" t="s">
        <v>7</v>
      </c>
      <c r="N44" s="58" t="s">
        <v>8</v>
      </c>
      <c r="O44" s="58" t="s">
        <v>9</v>
      </c>
      <c r="P44" s="56" t="s">
        <v>10</v>
      </c>
      <c r="R44" s="51"/>
    </row>
    <row r="45" ht="13" customHeight="1" spans="3:18">
      <c r="C45" s="59" t="s">
        <v>5</v>
      </c>
      <c r="D45" s="60">
        <v>294.562703305418</v>
      </c>
      <c r="E45" s="60">
        <v>30.6287163016768</v>
      </c>
      <c r="F45" s="60">
        <v>32.066908501012</v>
      </c>
      <c r="G45" s="60">
        <v>5.32199027180574</v>
      </c>
      <c r="H45" s="60">
        <v>98.7562011813335</v>
      </c>
      <c r="I45" s="67">
        <v>461.336519561246</v>
      </c>
      <c r="J45" s="68"/>
      <c r="K45" s="69">
        <f t="shared" ref="K45:P45" si="28">D45/$I45*100</f>
        <v>63.8498559761889</v>
      </c>
      <c r="L45" s="69">
        <f t="shared" si="28"/>
        <v>6.63912675519515</v>
      </c>
      <c r="M45" s="69">
        <f t="shared" si="28"/>
        <v>6.95087146612829</v>
      </c>
      <c r="N45" s="69">
        <f t="shared" si="28"/>
        <v>1.15360264062061</v>
      </c>
      <c r="O45" s="69">
        <f t="shared" si="28"/>
        <v>21.4065431618671</v>
      </c>
      <c r="P45" s="70">
        <f t="shared" si="28"/>
        <v>100</v>
      </c>
      <c r="R45" s="51"/>
    </row>
    <row r="46" ht="13" customHeight="1" spans="3:18">
      <c r="C46" s="61" t="s">
        <v>6</v>
      </c>
      <c r="D46" s="60">
        <v>20.3954510458083</v>
      </c>
      <c r="E46" s="60">
        <v>344.126676362768</v>
      </c>
      <c r="F46" s="60">
        <v>5.73552100411984</v>
      </c>
      <c r="G46" s="60">
        <v>1.58790011450793</v>
      </c>
      <c r="H46" s="60">
        <v>15.114265764264</v>
      </c>
      <c r="I46" s="67">
        <v>386.959814291468</v>
      </c>
      <c r="J46" s="68"/>
      <c r="K46" s="69">
        <f t="shared" ref="K46:P46" si="29">D46/$I46*100</f>
        <v>5.27068969245625</v>
      </c>
      <c r="L46" s="69">
        <f t="shared" si="29"/>
        <v>88.9308562939207</v>
      </c>
      <c r="M46" s="69">
        <f t="shared" si="29"/>
        <v>1.48220068138644</v>
      </c>
      <c r="N46" s="69">
        <f t="shared" si="29"/>
        <v>0.410352717740318</v>
      </c>
      <c r="O46" s="69">
        <f t="shared" si="29"/>
        <v>3.90590061449625</v>
      </c>
      <c r="P46" s="70">
        <f t="shared" si="29"/>
        <v>100</v>
      </c>
      <c r="R46" s="51"/>
    </row>
    <row r="47" ht="13" customHeight="1" spans="3:18">
      <c r="C47" s="61" t="s">
        <v>7</v>
      </c>
      <c r="D47" s="60">
        <v>44.2209276836327</v>
      </c>
      <c r="E47" s="60">
        <v>4.25558064633816</v>
      </c>
      <c r="F47" s="60">
        <v>224.338540298165</v>
      </c>
      <c r="G47" s="60">
        <v>15.4155888695721</v>
      </c>
      <c r="H47" s="60">
        <v>84.1736633274863</v>
      </c>
      <c r="I47" s="67">
        <v>372.404300825195</v>
      </c>
      <c r="J47" s="68"/>
      <c r="K47" s="69">
        <f t="shared" ref="K47:P47" si="30">D47/$I47*100</f>
        <v>11.8744406511003</v>
      </c>
      <c r="L47" s="69">
        <f t="shared" si="30"/>
        <v>1.14273133712699</v>
      </c>
      <c r="M47" s="69">
        <f t="shared" si="30"/>
        <v>60.2405879311982</v>
      </c>
      <c r="N47" s="69">
        <f t="shared" si="30"/>
        <v>4.13947659450048</v>
      </c>
      <c r="O47" s="69">
        <f t="shared" si="30"/>
        <v>22.602763486074</v>
      </c>
      <c r="P47" s="70">
        <f t="shared" si="30"/>
        <v>100</v>
      </c>
      <c r="R47" s="51"/>
    </row>
    <row r="48" ht="13" customHeight="1" spans="3:18">
      <c r="C48" s="61" t="s">
        <v>8</v>
      </c>
      <c r="D48" s="60">
        <v>6.5728329414902</v>
      </c>
      <c r="E48" s="60">
        <v>1.41490891602686</v>
      </c>
      <c r="F48" s="60">
        <v>15.1820997671133</v>
      </c>
      <c r="G48" s="60">
        <v>60.7814142316068</v>
      </c>
      <c r="H48" s="60">
        <v>1.9021112130535</v>
      </c>
      <c r="I48" s="67">
        <v>85.8533670692907</v>
      </c>
      <c r="J48" s="68"/>
      <c r="K48" s="69">
        <f t="shared" ref="K48:P48" si="31">D48/$I48*100</f>
        <v>7.6558825423648</v>
      </c>
      <c r="L48" s="69">
        <f t="shared" si="31"/>
        <v>1.64805291198994</v>
      </c>
      <c r="M48" s="69">
        <f t="shared" si="31"/>
        <v>17.6837557866078</v>
      </c>
      <c r="N48" s="69">
        <f t="shared" si="31"/>
        <v>70.7967739722442</v>
      </c>
      <c r="O48" s="69">
        <f t="shared" si="31"/>
        <v>2.21553478679332</v>
      </c>
      <c r="P48" s="70">
        <f t="shared" si="31"/>
        <v>100</v>
      </c>
      <c r="R48" s="51"/>
    </row>
    <row r="49" ht="13" customHeight="1" spans="3:18">
      <c r="C49" s="61" t="s">
        <v>9</v>
      </c>
      <c r="D49" s="60">
        <v>102.608651982328</v>
      </c>
      <c r="E49" s="60">
        <v>16.1692574080308</v>
      </c>
      <c r="F49" s="60">
        <v>72.0808751421932</v>
      </c>
      <c r="G49" s="60">
        <v>3.26520468161708</v>
      </c>
      <c r="H49" s="60">
        <v>1148.84234938892</v>
      </c>
      <c r="I49" s="67">
        <v>1342.96633860309</v>
      </c>
      <c r="J49" s="68"/>
      <c r="K49" s="69">
        <f t="shared" ref="K49:P49" si="32">D49/$I49*100</f>
        <v>7.64044853790291</v>
      </c>
      <c r="L49" s="69">
        <f t="shared" si="32"/>
        <v>1.2039957326741</v>
      </c>
      <c r="M49" s="69">
        <f t="shared" si="32"/>
        <v>5.36728829831799</v>
      </c>
      <c r="N49" s="69">
        <f t="shared" si="32"/>
        <v>0.243133769459437</v>
      </c>
      <c r="O49" s="69">
        <f t="shared" si="32"/>
        <v>85.5451336616455</v>
      </c>
      <c r="P49" s="70">
        <f t="shared" si="32"/>
        <v>100</v>
      </c>
      <c r="R49" s="51"/>
    </row>
    <row r="50" ht="13" customHeight="1" spans="3:18">
      <c r="C50" s="62" t="s">
        <v>10</v>
      </c>
      <c r="D50" s="63">
        <f t="shared" ref="D50:I50" si="33">SUM(D45:D49)</f>
        <v>468.360566958678</v>
      </c>
      <c r="E50" s="63">
        <f t="shared" si="33"/>
        <v>396.595139634841</v>
      </c>
      <c r="F50" s="63">
        <f t="shared" si="33"/>
        <v>349.403944712604</v>
      </c>
      <c r="G50" s="63">
        <f t="shared" si="33"/>
        <v>86.3720981691097</v>
      </c>
      <c r="H50" s="63">
        <f t="shared" si="33"/>
        <v>1348.78859087506</v>
      </c>
      <c r="I50" s="63">
        <f t="shared" si="33"/>
        <v>2649.52034035029</v>
      </c>
      <c r="J50" s="63"/>
      <c r="K50" s="71">
        <f t="shared" ref="K50:P50" si="34">D50/$I50*100</f>
        <v>17.6771832933638</v>
      </c>
      <c r="L50" s="71">
        <f t="shared" si="34"/>
        <v>14.9685636903775</v>
      </c>
      <c r="M50" s="71">
        <f t="shared" si="34"/>
        <v>13.1874414923876</v>
      </c>
      <c r="N50" s="71">
        <f t="shared" si="34"/>
        <v>3.25991451560967</v>
      </c>
      <c r="O50" s="71">
        <f t="shared" si="34"/>
        <v>50.9068970082613</v>
      </c>
      <c r="P50" s="72">
        <f t="shared" si="34"/>
        <v>100</v>
      </c>
      <c r="R50" s="51"/>
    </row>
    <row r="51" spans="3:18">
      <c r="C51" s="64" t="s">
        <v>11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R51" s="51"/>
    </row>
    <row r="52" spans="3:18">
      <c r="C52" s="55" t="s">
        <v>1</v>
      </c>
      <c r="D52" s="56" t="s">
        <v>2</v>
      </c>
      <c r="E52" s="56"/>
      <c r="F52" s="56"/>
      <c r="G52" s="56"/>
      <c r="H52" s="56"/>
      <c r="I52" s="56"/>
      <c r="J52" s="65"/>
      <c r="K52" s="56" t="s">
        <v>12</v>
      </c>
      <c r="L52" s="56"/>
      <c r="M52" s="56"/>
      <c r="N52" s="56"/>
      <c r="O52" s="56"/>
      <c r="P52" s="56"/>
      <c r="R52" s="51"/>
    </row>
    <row r="53" ht="27.6" spans="3:18">
      <c r="C53" s="57"/>
      <c r="D53" s="58" t="s">
        <v>5</v>
      </c>
      <c r="E53" s="58" t="s">
        <v>6</v>
      </c>
      <c r="F53" s="58" t="s">
        <v>7</v>
      </c>
      <c r="G53" s="58" t="s">
        <v>8</v>
      </c>
      <c r="H53" s="58" t="s">
        <v>9</v>
      </c>
      <c r="I53" s="56" t="s">
        <v>10</v>
      </c>
      <c r="J53" s="66"/>
      <c r="K53" s="58" t="s">
        <v>5</v>
      </c>
      <c r="L53" s="58" t="s">
        <v>6</v>
      </c>
      <c r="M53" s="58" t="s">
        <v>7</v>
      </c>
      <c r="N53" s="58" t="s">
        <v>8</v>
      </c>
      <c r="O53" s="58" t="s">
        <v>9</v>
      </c>
      <c r="P53" s="56" t="s">
        <v>10</v>
      </c>
      <c r="R53" s="51"/>
    </row>
    <row r="54" ht="13" customHeight="1" spans="3:18">
      <c r="C54" s="59" t="s">
        <v>5</v>
      </c>
      <c r="D54" s="60">
        <f t="shared" ref="D54:I54" si="35">D45-D36</f>
        <v>33.1415312827913</v>
      </c>
      <c r="E54" s="60">
        <f t="shared" si="35"/>
        <v>-2.4559647431496</v>
      </c>
      <c r="F54" s="60">
        <f t="shared" si="35"/>
        <v>-11.764896656939</v>
      </c>
      <c r="G54" s="60">
        <f t="shared" si="35"/>
        <v>1.38291429686767</v>
      </c>
      <c r="H54" s="60">
        <f t="shared" si="35"/>
        <v>-6.27602527063452</v>
      </c>
      <c r="I54" s="67">
        <f t="shared" si="35"/>
        <v>14.0275589089354</v>
      </c>
      <c r="J54" s="68"/>
      <c r="K54" s="69">
        <f t="shared" ref="K54:O54" si="36">K45-K36</f>
        <v>5.40676741355507</v>
      </c>
      <c r="L54" s="69">
        <f t="shared" si="36"/>
        <v>-0.757255601326166</v>
      </c>
      <c r="M54" s="69">
        <f t="shared" si="36"/>
        <v>-2.84812855703938</v>
      </c>
      <c r="N54" s="69">
        <f t="shared" si="36"/>
        <v>0.272986261017187</v>
      </c>
      <c r="O54" s="69">
        <f t="shared" si="36"/>
        <v>-2.07436951620659</v>
      </c>
      <c r="P54" s="70">
        <f t="shared" ref="P54:P58" si="37">I54/$I54*100</f>
        <v>100</v>
      </c>
      <c r="R54" s="51"/>
    </row>
    <row r="55" ht="13" customHeight="1" spans="3:18">
      <c r="C55" s="61" t="s">
        <v>6</v>
      </c>
      <c r="D55" s="60">
        <f t="shared" ref="D55:I55" si="38">D46-D37</f>
        <v>-5.81980619822954</v>
      </c>
      <c r="E55" s="60">
        <f t="shared" si="38"/>
        <v>-12.6218693721716</v>
      </c>
      <c r="F55" s="60">
        <f t="shared" si="38"/>
        <v>-2.82861172522811</v>
      </c>
      <c r="G55" s="60">
        <f t="shared" si="38"/>
        <v>-1.40341530506007</v>
      </c>
      <c r="H55" s="60">
        <f t="shared" si="38"/>
        <v>-5.05904357066417</v>
      </c>
      <c r="I55" s="67">
        <f t="shared" si="38"/>
        <v>-27.7327461713535</v>
      </c>
      <c r="J55" s="68"/>
      <c r="K55" s="69">
        <f t="shared" ref="K55:O55" si="39">K46-K37</f>
        <v>-1.050922929381</v>
      </c>
      <c r="L55" s="69">
        <f t="shared" si="39"/>
        <v>2.90362075904953</v>
      </c>
      <c r="M55" s="69">
        <f t="shared" si="39"/>
        <v>-0.582975679575972</v>
      </c>
      <c r="N55" s="69">
        <f t="shared" si="39"/>
        <v>-0.310980555330583</v>
      </c>
      <c r="O55" s="69">
        <f t="shared" si="39"/>
        <v>-0.958741594761989</v>
      </c>
      <c r="P55" s="70">
        <f t="shared" si="37"/>
        <v>100</v>
      </c>
      <c r="R55" s="51"/>
    </row>
    <row r="56" ht="13" customHeight="1" spans="3:18">
      <c r="C56" s="61" t="s">
        <v>7</v>
      </c>
      <c r="D56" s="60">
        <f t="shared" ref="D56:I56" si="40">D47-D38</f>
        <v>-1.49671056665197</v>
      </c>
      <c r="E56" s="60">
        <f t="shared" si="40"/>
        <v>-3.16481300989873</v>
      </c>
      <c r="F56" s="60">
        <f t="shared" si="40"/>
        <v>-27.5224726504965</v>
      </c>
      <c r="G56" s="60">
        <f t="shared" si="40"/>
        <v>1.74831852699671</v>
      </c>
      <c r="H56" s="60">
        <f t="shared" si="40"/>
        <v>9.79436833500425</v>
      </c>
      <c r="I56" s="67">
        <f t="shared" si="40"/>
        <v>-20.6413093650462</v>
      </c>
      <c r="J56" s="68"/>
      <c r="K56" s="69">
        <f t="shared" ref="K56:O56" si="41">K47-K38</f>
        <v>0.242803745613273</v>
      </c>
      <c r="L56" s="69">
        <f t="shared" si="41"/>
        <v>-0.745190436797746</v>
      </c>
      <c r="M56" s="69">
        <f t="shared" si="41"/>
        <v>-3.83874699045547</v>
      </c>
      <c r="N56" s="69">
        <f t="shared" si="41"/>
        <v>0.662203222598377</v>
      </c>
      <c r="O56" s="69">
        <f t="shared" si="41"/>
        <v>3.67893045904155</v>
      </c>
      <c r="P56" s="70">
        <f t="shared" si="37"/>
        <v>100</v>
      </c>
      <c r="R56" s="51"/>
    </row>
    <row r="57" ht="13" customHeight="1" spans="3:18">
      <c r="C57" s="61" t="s">
        <v>8</v>
      </c>
      <c r="D57" s="60">
        <f t="shared" ref="D57:I57" si="42">D48-D39</f>
        <v>2.66119583441656</v>
      </c>
      <c r="E57" s="60">
        <f t="shared" si="42"/>
        <v>-0.836571404737909</v>
      </c>
      <c r="F57" s="60">
        <f t="shared" si="42"/>
        <v>2.13135002113569</v>
      </c>
      <c r="G57" s="60">
        <f t="shared" si="42"/>
        <v>14.5581192114735</v>
      </c>
      <c r="H57" s="60">
        <f t="shared" si="42"/>
        <v>-0.0692173699180241</v>
      </c>
      <c r="I57" s="67">
        <f t="shared" si="42"/>
        <v>18.4448762923698</v>
      </c>
      <c r="J57" s="68"/>
      <c r="K57" s="69">
        <f t="shared" ref="K57:O57" si="43">K48-K39</f>
        <v>1.85299768025053</v>
      </c>
      <c r="L57" s="69">
        <f t="shared" si="43"/>
        <v>-1.69200157493772</v>
      </c>
      <c r="M57" s="69">
        <f t="shared" si="43"/>
        <v>-1.67693541944113</v>
      </c>
      <c r="N57" s="69">
        <f t="shared" si="43"/>
        <v>2.22485597291838</v>
      </c>
      <c r="O57" s="69">
        <f t="shared" si="43"/>
        <v>-0.708916658789938</v>
      </c>
      <c r="P57" s="70">
        <f t="shared" si="37"/>
        <v>100</v>
      </c>
      <c r="R57" s="51"/>
    </row>
    <row r="58" ht="13" customHeight="1" spans="3:18">
      <c r="C58" s="61" t="s">
        <v>9</v>
      </c>
      <c r="D58" s="60">
        <f t="shared" ref="D58:I58" si="44">D49-D40</f>
        <v>2.8777864543534</v>
      </c>
      <c r="E58" s="60">
        <f t="shared" si="44"/>
        <v>-1.27751074348065</v>
      </c>
      <c r="F58" s="60">
        <f t="shared" si="44"/>
        <v>4.17552919507806</v>
      </c>
      <c r="G58" s="60">
        <f t="shared" si="44"/>
        <v>1.53660625704607</v>
      </c>
      <c r="H58" s="60">
        <f t="shared" si="44"/>
        <v>119.59177472513</v>
      </c>
      <c r="I58" s="67">
        <f t="shared" si="44"/>
        <v>126.90418588813</v>
      </c>
      <c r="J58" s="68"/>
      <c r="K58" s="69">
        <f t="shared" ref="K58:O58" si="45">K49-K40</f>
        <v>-0.560683723743188</v>
      </c>
      <c r="L58" s="69">
        <f t="shared" si="45"/>
        <v>-0.230698054363026</v>
      </c>
      <c r="M58" s="69">
        <f t="shared" si="45"/>
        <v>-0.216747500798924</v>
      </c>
      <c r="N58" s="69">
        <f t="shared" si="45"/>
        <v>0.100986559243926</v>
      </c>
      <c r="O58" s="69">
        <f t="shared" si="45"/>
        <v>0.907142719660939</v>
      </c>
      <c r="P58" s="70">
        <f t="shared" si="37"/>
        <v>100</v>
      </c>
      <c r="R58" s="51"/>
    </row>
    <row r="59" ht="13" customHeight="1" spans="3:18">
      <c r="C59" s="62" t="s">
        <v>10</v>
      </c>
      <c r="D59" s="63">
        <f t="shared" ref="D59:I59" si="46">D50-D41</f>
        <v>31.3639968066798</v>
      </c>
      <c r="E59" s="63">
        <f t="shared" si="46"/>
        <v>-20.3567292734385</v>
      </c>
      <c r="F59" s="63">
        <f t="shared" si="46"/>
        <v>-35.8091018164498</v>
      </c>
      <c r="G59" s="63">
        <f t="shared" si="46"/>
        <v>17.8225429873239</v>
      </c>
      <c r="H59" s="63">
        <f t="shared" si="46"/>
        <v>117.981856848917</v>
      </c>
      <c r="I59" s="63">
        <f t="shared" si="46"/>
        <v>111.002565553035</v>
      </c>
      <c r="J59" s="63"/>
      <c r="K59" s="73">
        <f t="shared" ref="K59:P59" si="47">K50-K41</f>
        <v>0.46254826143462</v>
      </c>
      <c r="L59" s="73">
        <f t="shared" si="47"/>
        <v>-1.45644908864782</v>
      </c>
      <c r="M59" s="73">
        <f t="shared" si="47"/>
        <v>-1.98728173994506</v>
      </c>
      <c r="N59" s="73">
        <f t="shared" si="47"/>
        <v>0.559537316664873</v>
      </c>
      <c r="O59" s="73">
        <f t="shared" si="47"/>
        <v>2.42164525049331</v>
      </c>
      <c r="P59" s="63">
        <f t="shared" si="47"/>
        <v>0</v>
      </c>
      <c r="R59" s="51"/>
    </row>
    <row r="62" spans="3:16">
      <c r="C62" s="54">
        <v>2016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3:18">
      <c r="C63" s="55" t="s">
        <v>1</v>
      </c>
      <c r="D63" s="56" t="s">
        <v>2</v>
      </c>
      <c r="E63" s="56"/>
      <c r="F63" s="56"/>
      <c r="G63" s="56"/>
      <c r="H63" s="56"/>
      <c r="I63" s="56"/>
      <c r="J63" s="65"/>
      <c r="K63" s="56" t="s">
        <v>3</v>
      </c>
      <c r="L63" s="56"/>
      <c r="M63" s="56"/>
      <c r="N63" s="56"/>
      <c r="O63" s="56"/>
      <c r="P63" s="56"/>
      <c r="R63" s="51" t="s">
        <v>14</v>
      </c>
    </row>
    <row r="64" ht="27.6" spans="3:18">
      <c r="C64" s="57"/>
      <c r="D64" s="58" t="s">
        <v>5</v>
      </c>
      <c r="E64" s="58" t="s">
        <v>6</v>
      </c>
      <c r="F64" s="58" t="s">
        <v>7</v>
      </c>
      <c r="G64" s="58" t="s">
        <v>8</v>
      </c>
      <c r="H64" s="58" t="s">
        <v>9</v>
      </c>
      <c r="I64" s="56" t="s">
        <v>10</v>
      </c>
      <c r="J64" s="66"/>
      <c r="K64" s="58" t="s">
        <v>5</v>
      </c>
      <c r="L64" s="58" t="s">
        <v>6</v>
      </c>
      <c r="M64" s="58" t="s">
        <v>7</v>
      </c>
      <c r="N64" s="58" t="s">
        <v>8</v>
      </c>
      <c r="O64" s="58" t="s">
        <v>9</v>
      </c>
      <c r="P64" s="56" t="s">
        <v>10</v>
      </c>
      <c r="R64" s="51"/>
    </row>
    <row r="65" ht="13" customHeight="1" spans="3:18">
      <c r="C65" s="59" t="s">
        <v>5</v>
      </c>
      <c r="D65" s="60">
        <v>261.421172022627</v>
      </c>
      <c r="E65" s="60">
        <v>33.0846810448264</v>
      </c>
      <c r="F65" s="60">
        <v>43.831805157951</v>
      </c>
      <c r="G65" s="60">
        <v>3.93907597493807</v>
      </c>
      <c r="H65" s="60">
        <v>105.032226451968</v>
      </c>
      <c r="I65" s="67">
        <v>447.308960652311</v>
      </c>
      <c r="J65" s="68"/>
      <c r="K65" s="69">
        <f t="shared" ref="K65:P65" si="48">D65/$I65*100</f>
        <v>58.4430885626338</v>
      </c>
      <c r="L65" s="69">
        <f t="shared" si="48"/>
        <v>7.39638235652131</v>
      </c>
      <c r="M65" s="69">
        <f t="shared" si="48"/>
        <v>9.79900002316767</v>
      </c>
      <c r="N65" s="69">
        <f t="shared" si="48"/>
        <v>0.880616379603421</v>
      </c>
      <c r="O65" s="69">
        <f t="shared" si="48"/>
        <v>23.4809126780737</v>
      </c>
      <c r="P65" s="70">
        <f t="shared" si="48"/>
        <v>100</v>
      </c>
      <c r="R65" s="51"/>
    </row>
    <row r="66" ht="13" customHeight="1" spans="3:18">
      <c r="C66" s="61" t="s">
        <v>6</v>
      </c>
      <c r="D66" s="60">
        <v>26.2152572440378</v>
      </c>
      <c r="E66" s="60">
        <v>356.74854573494</v>
      </c>
      <c r="F66" s="60">
        <v>8.56413272934795</v>
      </c>
      <c r="G66" s="60">
        <v>2.991315419568</v>
      </c>
      <c r="H66" s="60">
        <v>20.1733093349282</v>
      </c>
      <c r="I66" s="67">
        <v>414.692560462822</v>
      </c>
      <c r="J66" s="68"/>
      <c r="K66" s="69">
        <f t="shared" ref="K66:P66" si="49">D66/$I66*100</f>
        <v>6.32161262183724</v>
      </c>
      <c r="L66" s="69">
        <f t="shared" si="49"/>
        <v>86.0272355348712</v>
      </c>
      <c r="M66" s="69">
        <f t="shared" si="49"/>
        <v>2.06517636096241</v>
      </c>
      <c r="N66" s="69">
        <f t="shared" si="49"/>
        <v>0.721333273070901</v>
      </c>
      <c r="O66" s="69">
        <f t="shared" si="49"/>
        <v>4.86464220925824</v>
      </c>
      <c r="P66" s="70">
        <f t="shared" si="49"/>
        <v>100</v>
      </c>
      <c r="R66" s="51"/>
    </row>
    <row r="67" ht="13" customHeight="1" spans="3:18">
      <c r="C67" s="61" t="s">
        <v>7</v>
      </c>
      <c r="D67" s="60">
        <v>45.7176382502847</v>
      </c>
      <c r="E67" s="60">
        <v>7.42039365623689</v>
      </c>
      <c r="F67" s="60">
        <v>251.861012948662</v>
      </c>
      <c r="G67" s="60">
        <v>13.6672703425754</v>
      </c>
      <c r="H67" s="60">
        <v>74.379294992482</v>
      </c>
      <c r="I67" s="67">
        <v>393.045610190241</v>
      </c>
      <c r="J67" s="68"/>
      <c r="K67" s="69">
        <f t="shared" ref="K67:P67" si="50">D67/$I67*100</f>
        <v>11.631636905487</v>
      </c>
      <c r="L67" s="69">
        <f t="shared" si="50"/>
        <v>1.88792177392473</v>
      </c>
      <c r="M67" s="69">
        <f t="shared" si="50"/>
        <v>64.0793349216537</v>
      </c>
      <c r="N67" s="69">
        <f t="shared" si="50"/>
        <v>3.47727337190211</v>
      </c>
      <c r="O67" s="69">
        <f t="shared" si="50"/>
        <v>18.9238330270324</v>
      </c>
      <c r="P67" s="70">
        <f t="shared" si="50"/>
        <v>100</v>
      </c>
      <c r="R67" s="51"/>
    </row>
    <row r="68" ht="13" customHeight="1" spans="3:18">
      <c r="C68" s="61" t="s">
        <v>8</v>
      </c>
      <c r="D68" s="60">
        <v>3.91163710707364</v>
      </c>
      <c r="E68" s="60">
        <v>2.25148032076477</v>
      </c>
      <c r="F68" s="60">
        <v>13.0507497459776</v>
      </c>
      <c r="G68" s="60">
        <v>46.2232950201333</v>
      </c>
      <c r="H68" s="60">
        <v>1.97132858297152</v>
      </c>
      <c r="I68" s="67">
        <v>67.4084907769209</v>
      </c>
      <c r="J68" s="68"/>
      <c r="K68" s="69">
        <f t="shared" ref="K68:P68" si="51">D68/$I68*100</f>
        <v>5.80288486211427</v>
      </c>
      <c r="L68" s="69">
        <f t="shared" si="51"/>
        <v>3.34005448692767</v>
      </c>
      <c r="M68" s="69">
        <f t="shared" si="51"/>
        <v>19.3606912060489</v>
      </c>
      <c r="N68" s="69">
        <f t="shared" si="51"/>
        <v>68.5719179993258</v>
      </c>
      <c r="O68" s="69">
        <f t="shared" si="51"/>
        <v>2.92445144558326</v>
      </c>
      <c r="P68" s="70">
        <f t="shared" si="51"/>
        <v>100</v>
      </c>
      <c r="R68" s="51"/>
    </row>
    <row r="69" ht="13" customHeight="1" spans="3:18">
      <c r="C69" s="61" t="s">
        <v>9</v>
      </c>
      <c r="D69" s="60">
        <v>99.7308655279746</v>
      </c>
      <c r="E69" s="60">
        <v>17.4467681515115</v>
      </c>
      <c r="F69" s="60">
        <v>67.9053459471152</v>
      </c>
      <c r="G69" s="60">
        <v>1.72859842457101</v>
      </c>
      <c r="H69" s="60">
        <v>1029.25057466379</v>
      </c>
      <c r="I69" s="67">
        <v>1216.06215271496</v>
      </c>
      <c r="J69" s="68"/>
      <c r="K69" s="69">
        <f t="shared" ref="K69:P69" si="52">D69/$I69*100</f>
        <v>8.2011322616461</v>
      </c>
      <c r="L69" s="69">
        <f t="shared" si="52"/>
        <v>1.43469378703713</v>
      </c>
      <c r="M69" s="69">
        <f t="shared" si="52"/>
        <v>5.58403579911692</v>
      </c>
      <c r="N69" s="69">
        <f t="shared" si="52"/>
        <v>0.142147210215512</v>
      </c>
      <c r="O69" s="69">
        <f t="shared" si="52"/>
        <v>84.6379909419846</v>
      </c>
      <c r="P69" s="70">
        <f t="shared" si="52"/>
        <v>100</v>
      </c>
      <c r="R69" s="51"/>
    </row>
    <row r="70" ht="13" customHeight="1" spans="3:18">
      <c r="C70" s="62" t="s">
        <v>10</v>
      </c>
      <c r="D70" s="63">
        <f t="shared" ref="D70:I70" si="53">SUM(D65:D69)</f>
        <v>436.996570151998</v>
      </c>
      <c r="E70" s="63">
        <f t="shared" si="53"/>
        <v>416.95186890828</v>
      </c>
      <c r="F70" s="63">
        <f t="shared" si="53"/>
        <v>385.213046529054</v>
      </c>
      <c r="G70" s="63">
        <f t="shared" si="53"/>
        <v>68.5495551817858</v>
      </c>
      <c r="H70" s="63">
        <f t="shared" si="53"/>
        <v>1230.80673402614</v>
      </c>
      <c r="I70" s="63">
        <f t="shared" si="53"/>
        <v>2538.51777479725</v>
      </c>
      <c r="J70" s="63"/>
      <c r="K70" s="71">
        <f t="shared" ref="K70:P70" si="54">D70/$I70*100</f>
        <v>17.2146350319292</v>
      </c>
      <c r="L70" s="71">
        <f t="shared" si="54"/>
        <v>16.4250127790254</v>
      </c>
      <c r="M70" s="71">
        <f t="shared" si="54"/>
        <v>15.1747232323327</v>
      </c>
      <c r="N70" s="71">
        <f t="shared" si="54"/>
        <v>2.70037719894479</v>
      </c>
      <c r="O70" s="71">
        <f t="shared" si="54"/>
        <v>48.485251757768</v>
      </c>
      <c r="P70" s="72">
        <f t="shared" si="54"/>
        <v>100</v>
      </c>
      <c r="R70" s="51"/>
    </row>
    <row r="71" spans="3:18">
      <c r="C71" s="64">
        <v>2022</v>
      </c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R71" s="51"/>
    </row>
    <row r="72" spans="3:18">
      <c r="C72" s="55" t="s">
        <v>1</v>
      </c>
      <c r="D72" s="56" t="s">
        <v>2</v>
      </c>
      <c r="E72" s="56"/>
      <c r="F72" s="56"/>
      <c r="G72" s="56"/>
      <c r="H72" s="56"/>
      <c r="I72" s="56"/>
      <c r="J72" s="65"/>
      <c r="K72" s="56" t="s">
        <v>3</v>
      </c>
      <c r="L72" s="56"/>
      <c r="M72" s="56"/>
      <c r="N72" s="56"/>
      <c r="O72" s="56"/>
      <c r="P72" s="56"/>
      <c r="R72" s="51"/>
    </row>
    <row r="73" ht="27.6" spans="3:18">
      <c r="C73" s="57"/>
      <c r="D73" s="58" t="s">
        <v>5</v>
      </c>
      <c r="E73" s="58" t="s">
        <v>6</v>
      </c>
      <c r="F73" s="58" t="s">
        <v>7</v>
      </c>
      <c r="G73" s="58" t="s">
        <v>8</v>
      </c>
      <c r="H73" s="58" t="s">
        <v>9</v>
      </c>
      <c r="I73" s="56" t="s">
        <v>10</v>
      </c>
      <c r="J73" s="66"/>
      <c r="K73" s="58" t="s">
        <v>5</v>
      </c>
      <c r="L73" s="58" t="s">
        <v>6</v>
      </c>
      <c r="M73" s="58" t="s">
        <v>7</v>
      </c>
      <c r="N73" s="58" t="s">
        <v>8</v>
      </c>
      <c r="O73" s="58" t="s">
        <v>9</v>
      </c>
      <c r="P73" s="56" t="s">
        <v>10</v>
      </c>
      <c r="R73" s="51"/>
    </row>
    <row r="74" ht="13" customHeight="1" spans="3:18">
      <c r="C74" s="59" t="s">
        <v>5</v>
      </c>
      <c r="D74" s="60">
        <v>294.562703305418</v>
      </c>
      <c r="E74" s="60">
        <v>30.6287163016768</v>
      </c>
      <c r="F74" s="60">
        <v>32.066908501012</v>
      </c>
      <c r="G74" s="60">
        <v>5.32199027180574</v>
      </c>
      <c r="H74" s="60">
        <v>98.7562011813335</v>
      </c>
      <c r="I74" s="67">
        <v>461.336519561246</v>
      </c>
      <c r="J74" s="68"/>
      <c r="K74" s="69">
        <f t="shared" ref="K74:P74" si="55">D74/$I74*100</f>
        <v>63.8498559761889</v>
      </c>
      <c r="L74" s="69">
        <f t="shared" si="55"/>
        <v>6.63912675519515</v>
      </c>
      <c r="M74" s="69">
        <f t="shared" si="55"/>
        <v>6.95087146612829</v>
      </c>
      <c r="N74" s="69">
        <f t="shared" si="55"/>
        <v>1.15360264062061</v>
      </c>
      <c r="O74" s="69">
        <f t="shared" si="55"/>
        <v>21.4065431618671</v>
      </c>
      <c r="P74" s="70">
        <f t="shared" si="55"/>
        <v>100</v>
      </c>
      <c r="R74" s="51"/>
    </row>
    <row r="75" ht="13" customHeight="1" spans="3:18">
      <c r="C75" s="61" t="s">
        <v>6</v>
      </c>
      <c r="D75" s="60">
        <v>20.3954510458083</v>
      </c>
      <c r="E75" s="60">
        <v>344.126676362768</v>
      </c>
      <c r="F75" s="60">
        <v>5.73552100411984</v>
      </c>
      <c r="G75" s="60">
        <v>1.58790011450793</v>
      </c>
      <c r="H75" s="60">
        <v>15.114265764264</v>
      </c>
      <c r="I75" s="67">
        <v>386.959814291468</v>
      </c>
      <c r="J75" s="68"/>
      <c r="K75" s="69">
        <f t="shared" ref="K75:P75" si="56">D75/$I75*100</f>
        <v>5.27068969245625</v>
      </c>
      <c r="L75" s="69">
        <f t="shared" si="56"/>
        <v>88.9308562939207</v>
      </c>
      <c r="M75" s="69">
        <f t="shared" si="56"/>
        <v>1.48220068138644</v>
      </c>
      <c r="N75" s="69">
        <f t="shared" si="56"/>
        <v>0.410352717740318</v>
      </c>
      <c r="O75" s="69">
        <f t="shared" si="56"/>
        <v>3.90590061449625</v>
      </c>
      <c r="P75" s="70">
        <f t="shared" si="56"/>
        <v>100</v>
      </c>
      <c r="R75" s="51"/>
    </row>
    <row r="76" ht="13" customHeight="1" spans="3:18">
      <c r="C76" s="61" t="s">
        <v>7</v>
      </c>
      <c r="D76" s="60">
        <v>44.2209276836327</v>
      </c>
      <c r="E76" s="60">
        <v>4.25558064633816</v>
      </c>
      <c r="F76" s="60">
        <v>224.338540298165</v>
      </c>
      <c r="G76" s="60">
        <v>15.4155888695721</v>
      </c>
      <c r="H76" s="60">
        <v>84.1736633274863</v>
      </c>
      <c r="I76" s="67">
        <v>372.404300825195</v>
      </c>
      <c r="J76" s="68"/>
      <c r="K76" s="69">
        <f t="shared" ref="K76:P76" si="57">D76/$I76*100</f>
        <v>11.8744406511003</v>
      </c>
      <c r="L76" s="69">
        <f t="shared" si="57"/>
        <v>1.14273133712699</v>
      </c>
      <c r="M76" s="69">
        <f t="shared" si="57"/>
        <v>60.2405879311982</v>
      </c>
      <c r="N76" s="69">
        <f t="shared" si="57"/>
        <v>4.13947659450048</v>
      </c>
      <c r="O76" s="69">
        <f t="shared" si="57"/>
        <v>22.602763486074</v>
      </c>
      <c r="P76" s="70">
        <f t="shared" si="57"/>
        <v>100</v>
      </c>
      <c r="R76" s="51"/>
    </row>
    <row r="77" ht="13" customHeight="1" spans="3:18">
      <c r="C77" s="61" t="s">
        <v>8</v>
      </c>
      <c r="D77" s="60">
        <v>6.5728329414902</v>
      </c>
      <c r="E77" s="60">
        <v>1.41490891602686</v>
      </c>
      <c r="F77" s="60">
        <v>15.1820997671133</v>
      </c>
      <c r="G77" s="60">
        <v>60.7814142316068</v>
      </c>
      <c r="H77" s="60">
        <v>1.9021112130535</v>
      </c>
      <c r="I77" s="67">
        <v>85.8533670692907</v>
      </c>
      <c r="J77" s="68"/>
      <c r="K77" s="69">
        <f t="shared" ref="K77:P77" si="58">D77/$I77*100</f>
        <v>7.6558825423648</v>
      </c>
      <c r="L77" s="69">
        <f t="shared" si="58"/>
        <v>1.64805291198994</v>
      </c>
      <c r="M77" s="69">
        <f t="shared" si="58"/>
        <v>17.6837557866078</v>
      </c>
      <c r="N77" s="69">
        <f t="shared" si="58"/>
        <v>70.7967739722442</v>
      </c>
      <c r="O77" s="69">
        <f t="shared" si="58"/>
        <v>2.21553478679332</v>
      </c>
      <c r="P77" s="70">
        <f t="shared" si="58"/>
        <v>100</v>
      </c>
      <c r="R77" s="51"/>
    </row>
    <row r="78" ht="13" customHeight="1" spans="3:18">
      <c r="C78" s="61" t="s">
        <v>9</v>
      </c>
      <c r="D78" s="60">
        <v>102.608651982328</v>
      </c>
      <c r="E78" s="60">
        <v>16.1692574080308</v>
      </c>
      <c r="F78" s="60">
        <v>72.0808751421932</v>
      </c>
      <c r="G78" s="60">
        <v>3.26520468161708</v>
      </c>
      <c r="H78" s="60">
        <v>1148.84234938892</v>
      </c>
      <c r="I78" s="67">
        <v>1342.96633860309</v>
      </c>
      <c r="J78" s="68"/>
      <c r="K78" s="69">
        <f t="shared" ref="K78:P78" si="59">D78/$I78*100</f>
        <v>7.64044853790291</v>
      </c>
      <c r="L78" s="69">
        <f t="shared" si="59"/>
        <v>1.2039957326741</v>
      </c>
      <c r="M78" s="69">
        <f t="shared" si="59"/>
        <v>5.36728829831799</v>
      </c>
      <c r="N78" s="69">
        <f t="shared" si="59"/>
        <v>0.243133769459437</v>
      </c>
      <c r="O78" s="69">
        <f t="shared" si="59"/>
        <v>85.5451336616455</v>
      </c>
      <c r="P78" s="70">
        <f t="shared" si="59"/>
        <v>100</v>
      </c>
      <c r="R78" s="51"/>
    </row>
    <row r="79" ht="13" customHeight="1" spans="3:18">
      <c r="C79" s="62" t="s">
        <v>10</v>
      </c>
      <c r="D79" s="63">
        <f t="shared" ref="D79:I79" si="60">SUM(D74:D78)</f>
        <v>468.360566958678</v>
      </c>
      <c r="E79" s="63">
        <f t="shared" si="60"/>
        <v>396.595139634841</v>
      </c>
      <c r="F79" s="63">
        <f t="shared" si="60"/>
        <v>349.403944712604</v>
      </c>
      <c r="G79" s="63">
        <f t="shared" si="60"/>
        <v>86.3720981691097</v>
      </c>
      <c r="H79" s="63">
        <f t="shared" si="60"/>
        <v>1348.78859087506</v>
      </c>
      <c r="I79" s="63">
        <f t="shared" si="60"/>
        <v>2649.52034035029</v>
      </c>
      <c r="J79" s="63"/>
      <c r="K79" s="71">
        <f t="shared" ref="K79:P79" si="61">D79/$I79*100</f>
        <v>17.6771832933638</v>
      </c>
      <c r="L79" s="71">
        <f t="shared" si="61"/>
        <v>14.9685636903775</v>
      </c>
      <c r="M79" s="71">
        <f t="shared" si="61"/>
        <v>13.1874414923876</v>
      </c>
      <c r="N79" s="71">
        <f t="shared" si="61"/>
        <v>3.25991451560967</v>
      </c>
      <c r="O79" s="71">
        <f t="shared" si="61"/>
        <v>50.9068970082613</v>
      </c>
      <c r="P79" s="72">
        <f t="shared" si="61"/>
        <v>100</v>
      </c>
      <c r="R79" s="51"/>
    </row>
    <row r="80" spans="3:18">
      <c r="C80" s="64" t="s">
        <v>11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R80" s="51"/>
    </row>
    <row r="81" spans="3:18">
      <c r="C81" s="55" t="s">
        <v>1</v>
      </c>
      <c r="D81" s="56" t="s">
        <v>2</v>
      </c>
      <c r="E81" s="56"/>
      <c r="F81" s="56"/>
      <c r="G81" s="56"/>
      <c r="H81" s="56"/>
      <c r="I81" s="56"/>
      <c r="J81" s="65"/>
      <c r="K81" s="56" t="s">
        <v>12</v>
      </c>
      <c r="L81" s="56"/>
      <c r="M81" s="56"/>
      <c r="N81" s="56"/>
      <c r="O81" s="56"/>
      <c r="P81" s="56"/>
      <c r="R81" s="51"/>
    </row>
    <row r="82" ht="27.6" spans="3:18">
      <c r="C82" s="57"/>
      <c r="D82" s="58" t="s">
        <v>5</v>
      </c>
      <c r="E82" s="58" t="s">
        <v>6</v>
      </c>
      <c r="F82" s="58" t="s">
        <v>7</v>
      </c>
      <c r="G82" s="58" t="s">
        <v>8</v>
      </c>
      <c r="H82" s="58" t="s">
        <v>9</v>
      </c>
      <c r="I82" s="56" t="s">
        <v>10</v>
      </c>
      <c r="J82" s="66"/>
      <c r="K82" s="58" t="s">
        <v>5</v>
      </c>
      <c r="L82" s="58" t="s">
        <v>6</v>
      </c>
      <c r="M82" s="58" t="s">
        <v>7</v>
      </c>
      <c r="N82" s="58" t="s">
        <v>8</v>
      </c>
      <c r="O82" s="58" t="s">
        <v>9</v>
      </c>
      <c r="P82" s="56" t="s">
        <v>10</v>
      </c>
      <c r="R82" s="51"/>
    </row>
    <row r="83" ht="13" customHeight="1" spans="3:18">
      <c r="C83" s="59" t="s">
        <v>5</v>
      </c>
      <c r="D83" s="60">
        <f t="shared" ref="D83:I83" si="62">D74-D65</f>
        <v>33.1415312827913</v>
      </c>
      <c r="E83" s="60">
        <f t="shared" si="62"/>
        <v>-2.4559647431496</v>
      </c>
      <c r="F83" s="60">
        <f t="shared" si="62"/>
        <v>-11.764896656939</v>
      </c>
      <c r="G83" s="60">
        <f t="shared" si="62"/>
        <v>1.38291429686767</v>
      </c>
      <c r="H83" s="60">
        <f t="shared" si="62"/>
        <v>-6.27602527063452</v>
      </c>
      <c r="I83" s="67">
        <f t="shared" si="62"/>
        <v>14.0275589089354</v>
      </c>
      <c r="J83" s="68"/>
      <c r="K83" s="69">
        <f t="shared" ref="K83:O83" si="63">K74-K65</f>
        <v>5.40676741355507</v>
      </c>
      <c r="L83" s="69">
        <f t="shared" si="63"/>
        <v>-0.757255601326166</v>
      </c>
      <c r="M83" s="69">
        <f t="shared" si="63"/>
        <v>-2.84812855703938</v>
      </c>
      <c r="N83" s="69">
        <f t="shared" si="63"/>
        <v>0.272986261017187</v>
      </c>
      <c r="O83" s="69">
        <f t="shared" si="63"/>
        <v>-2.07436951620659</v>
      </c>
      <c r="P83" s="70">
        <f t="shared" ref="P83:P87" si="64">I83/$I83*100</f>
        <v>100</v>
      </c>
      <c r="R83" s="51"/>
    </row>
    <row r="84" ht="13" customHeight="1" spans="3:18">
      <c r="C84" s="61" t="s">
        <v>6</v>
      </c>
      <c r="D84" s="60">
        <f t="shared" ref="D84:I84" si="65">D75-D66</f>
        <v>-5.81980619822954</v>
      </c>
      <c r="E84" s="60">
        <f t="shared" si="65"/>
        <v>-12.6218693721716</v>
      </c>
      <c r="F84" s="60">
        <f t="shared" si="65"/>
        <v>-2.82861172522811</v>
      </c>
      <c r="G84" s="60">
        <f t="shared" si="65"/>
        <v>-1.40341530506007</v>
      </c>
      <c r="H84" s="60">
        <f t="shared" si="65"/>
        <v>-5.05904357066417</v>
      </c>
      <c r="I84" s="67">
        <f t="shared" si="65"/>
        <v>-27.7327461713535</v>
      </c>
      <c r="J84" s="68"/>
      <c r="K84" s="69">
        <f t="shared" ref="K84:O84" si="66">K75-K66</f>
        <v>-1.050922929381</v>
      </c>
      <c r="L84" s="69">
        <f t="shared" si="66"/>
        <v>2.90362075904953</v>
      </c>
      <c r="M84" s="69">
        <f t="shared" si="66"/>
        <v>-0.582975679575972</v>
      </c>
      <c r="N84" s="69">
        <f t="shared" si="66"/>
        <v>-0.310980555330583</v>
      </c>
      <c r="O84" s="69">
        <f t="shared" si="66"/>
        <v>-0.958741594761989</v>
      </c>
      <c r="P84" s="70">
        <f t="shared" si="64"/>
        <v>100</v>
      </c>
      <c r="R84" s="51"/>
    </row>
    <row r="85" ht="13" customHeight="1" spans="3:18">
      <c r="C85" s="61" t="s">
        <v>7</v>
      </c>
      <c r="D85" s="60">
        <f t="shared" ref="D85:I85" si="67">D76-D67</f>
        <v>-1.49671056665197</v>
      </c>
      <c r="E85" s="60">
        <f t="shared" si="67"/>
        <v>-3.16481300989873</v>
      </c>
      <c r="F85" s="60">
        <f t="shared" si="67"/>
        <v>-27.5224726504965</v>
      </c>
      <c r="G85" s="60">
        <f t="shared" si="67"/>
        <v>1.74831852699671</v>
      </c>
      <c r="H85" s="60">
        <f t="shared" si="67"/>
        <v>9.79436833500425</v>
      </c>
      <c r="I85" s="67">
        <f t="shared" si="67"/>
        <v>-20.6413093650462</v>
      </c>
      <c r="J85" s="68"/>
      <c r="K85" s="69">
        <f t="shared" ref="K85:O85" si="68">K76-K67</f>
        <v>0.242803745613273</v>
      </c>
      <c r="L85" s="69">
        <f t="shared" si="68"/>
        <v>-0.745190436797746</v>
      </c>
      <c r="M85" s="69">
        <f t="shared" si="68"/>
        <v>-3.83874699045547</v>
      </c>
      <c r="N85" s="69">
        <f t="shared" si="68"/>
        <v>0.662203222598377</v>
      </c>
      <c r="O85" s="69">
        <f t="shared" si="68"/>
        <v>3.67893045904155</v>
      </c>
      <c r="P85" s="70">
        <f t="shared" si="64"/>
        <v>100</v>
      </c>
      <c r="R85" s="51"/>
    </row>
    <row r="86" ht="13" customHeight="1" spans="3:18">
      <c r="C86" s="61" t="s">
        <v>8</v>
      </c>
      <c r="D86" s="60">
        <f t="shared" ref="D86:I86" si="69">D77-D68</f>
        <v>2.66119583441656</v>
      </c>
      <c r="E86" s="60">
        <f t="shared" si="69"/>
        <v>-0.836571404737909</v>
      </c>
      <c r="F86" s="60">
        <f t="shared" si="69"/>
        <v>2.13135002113569</v>
      </c>
      <c r="G86" s="60">
        <f t="shared" si="69"/>
        <v>14.5581192114735</v>
      </c>
      <c r="H86" s="60">
        <f t="shared" si="69"/>
        <v>-0.0692173699180241</v>
      </c>
      <c r="I86" s="67">
        <f t="shared" si="69"/>
        <v>18.4448762923698</v>
      </c>
      <c r="J86" s="68"/>
      <c r="K86" s="69">
        <f t="shared" ref="K86:O86" si="70">K77-K68</f>
        <v>1.85299768025053</v>
      </c>
      <c r="L86" s="69">
        <f t="shared" si="70"/>
        <v>-1.69200157493772</v>
      </c>
      <c r="M86" s="69">
        <f t="shared" si="70"/>
        <v>-1.67693541944113</v>
      </c>
      <c r="N86" s="69">
        <f t="shared" si="70"/>
        <v>2.22485597291838</v>
      </c>
      <c r="O86" s="69">
        <f t="shared" si="70"/>
        <v>-0.708916658789938</v>
      </c>
      <c r="P86" s="70">
        <f t="shared" si="64"/>
        <v>100</v>
      </c>
      <c r="R86" s="51"/>
    </row>
    <row r="87" ht="13" customHeight="1" spans="3:18">
      <c r="C87" s="61" t="s">
        <v>9</v>
      </c>
      <c r="D87" s="60">
        <f t="shared" ref="D87:I87" si="71">D78-D69</f>
        <v>2.8777864543534</v>
      </c>
      <c r="E87" s="60">
        <f t="shared" si="71"/>
        <v>-1.27751074348065</v>
      </c>
      <c r="F87" s="60">
        <f t="shared" si="71"/>
        <v>4.17552919507806</v>
      </c>
      <c r="G87" s="60">
        <f t="shared" si="71"/>
        <v>1.53660625704607</v>
      </c>
      <c r="H87" s="60">
        <f t="shared" si="71"/>
        <v>119.59177472513</v>
      </c>
      <c r="I87" s="67">
        <f t="shared" si="71"/>
        <v>126.90418588813</v>
      </c>
      <c r="J87" s="68"/>
      <c r="K87" s="69">
        <f t="shared" ref="K87:O87" si="72">K78-K69</f>
        <v>-0.560683723743188</v>
      </c>
      <c r="L87" s="69">
        <f t="shared" si="72"/>
        <v>-0.230698054363026</v>
      </c>
      <c r="M87" s="69">
        <f t="shared" si="72"/>
        <v>-0.216747500798924</v>
      </c>
      <c r="N87" s="69">
        <f t="shared" si="72"/>
        <v>0.100986559243926</v>
      </c>
      <c r="O87" s="69">
        <f t="shared" si="72"/>
        <v>0.907142719660939</v>
      </c>
      <c r="P87" s="70">
        <f t="shared" si="64"/>
        <v>100</v>
      </c>
      <c r="R87" s="51"/>
    </row>
    <row r="88" ht="13" customHeight="1" spans="3:18">
      <c r="C88" s="62" t="s">
        <v>10</v>
      </c>
      <c r="D88" s="63">
        <f t="shared" ref="D88:I88" si="73">D79-D70</f>
        <v>31.3639968066798</v>
      </c>
      <c r="E88" s="63">
        <f t="shared" si="73"/>
        <v>-20.3567292734385</v>
      </c>
      <c r="F88" s="63">
        <f t="shared" si="73"/>
        <v>-35.8091018164498</v>
      </c>
      <c r="G88" s="63">
        <f t="shared" si="73"/>
        <v>17.8225429873239</v>
      </c>
      <c r="H88" s="63">
        <f t="shared" si="73"/>
        <v>117.981856848917</v>
      </c>
      <c r="I88" s="63">
        <f t="shared" si="73"/>
        <v>111.002565553035</v>
      </c>
      <c r="J88" s="63"/>
      <c r="K88" s="73">
        <f t="shared" ref="K88:P88" si="74">K79-K70</f>
        <v>0.46254826143462</v>
      </c>
      <c r="L88" s="73">
        <f t="shared" si="74"/>
        <v>-1.45644908864782</v>
      </c>
      <c r="M88" s="73">
        <f t="shared" si="74"/>
        <v>-1.98728173994506</v>
      </c>
      <c r="N88" s="73">
        <f t="shared" si="74"/>
        <v>0.559537316664873</v>
      </c>
      <c r="O88" s="73">
        <f t="shared" si="74"/>
        <v>2.42164525049331</v>
      </c>
      <c r="P88" s="63">
        <f t="shared" si="74"/>
        <v>0</v>
      </c>
      <c r="R88" s="51"/>
    </row>
  </sheetData>
  <mergeCells count="39">
    <mergeCell ref="C4:P4"/>
    <mergeCell ref="D5:I5"/>
    <mergeCell ref="K5:P5"/>
    <mergeCell ref="C13:P13"/>
    <mergeCell ref="D14:I14"/>
    <mergeCell ref="K14:P14"/>
    <mergeCell ref="C22:P22"/>
    <mergeCell ref="D23:I23"/>
    <mergeCell ref="K23:P23"/>
    <mergeCell ref="C33:P33"/>
    <mergeCell ref="D34:I34"/>
    <mergeCell ref="K34:P34"/>
    <mergeCell ref="C42:P42"/>
    <mergeCell ref="D43:I43"/>
    <mergeCell ref="K43:P43"/>
    <mergeCell ref="C51:P51"/>
    <mergeCell ref="D52:I52"/>
    <mergeCell ref="K52:P52"/>
    <mergeCell ref="C62:P62"/>
    <mergeCell ref="D63:I63"/>
    <mergeCell ref="K63:P63"/>
    <mergeCell ref="C71:P71"/>
    <mergeCell ref="D72:I72"/>
    <mergeCell ref="K72:P72"/>
    <mergeCell ref="C80:P80"/>
    <mergeCell ref="D81:I81"/>
    <mergeCell ref="K81:P81"/>
    <mergeCell ref="C5:C6"/>
    <mergeCell ref="C14:C15"/>
    <mergeCell ref="C23:C24"/>
    <mergeCell ref="C34:C35"/>
    <mergeCell ref="C43:C44"/>
    <mergeCell ref="C52:C53"/>
    <mergeCell ref="C63:C64"/>
    <mergeCell ref="C72:C73"/>
    <mergeCell ref="C81:C82"/>
    <mergeCell ref="R5:R30"/>
    <mergeCell ref="R34:R59"/>
    <mergeCell ref="R63:R8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W91"/>
  <sheetViews>
    <sheetView showGridLines="0" tabSelected="1" topLeftCell="B70" workbookViewId="0">
      <selection activeCell="S81" sqref="S81"/>
    </sheetView>
  </sheetViews>
  <sheetFormatPr defaultColWidth="8.88888888888889" defaultRowHeight="13.8"/>
  <cols>
    <col min="3" max="3" width="20.6666666666667" customWidth="1"/>
    <col min="4" max="6" width="7.44444444444444" style="6" customWidth="1"/>
    <col min="7" max="7" width="6.66666666666667" style="6" customWidth="1"/>
    <col min="8" max="8" width="11.7777777777778" style="6" customWidth="1"/>
    <col min="9" max="9" width="7.44444444444444" style="7" customWidth="1"/>
    <col min="10" max="10" width="1.77777777777778" customWidth="1"/>
    <col min="11" max="12" width="7.11111111111111" customWidth="1"/>
    <col min="13" max="14" width="7.88888888888889" customWidth="1"/>
    <col min="15" max="15" width="11.8888888888889" customWidth="1"/>
    <col min="16" max="16" width="7.33333333333333" customWidth="1"/>
    <col min="19" max="19" width="12.4444444444444" customWidth="1"/>
  </cols>
  <sheetData>
    <row r="2" spans="3:23">
      <c r="C2" s="4">
        <f>I16-D21</f>
        <v>-3.661133953594</v>
      </c>
      <c r="W2" t="s">
        <v>0</v>
      </c>
    </row>
    <row r="4" ht="15" spans="3:16">
      <c r="C4" s="8">
        <v>2016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ht="15" spans="3:18">
      <c r="C5" s="9" t="s">
        <v>1</v>
      </c>
      <c r="D5" s="10" t="s">
        <v>2</v>
      </c>
      <c r="E5" s="10"/>
      <c r="F5" s="10"/>
      <c r="G5" s="10"/>
      <c r="H5" s="10"/>
      <c r="I5" s="10"/>
      <c r="J5" s="32"/>
      <c r="K5" s="10" t="s">
        <v>3</v>
      </c>
      <c r="L5" s="10"/>
      <c r="M5" s="10"/>
      <c r="N5" s="10"/>
      <c r="O5" s="10"/>
      <c r="P5" s="10"/>
      <c r="R5" s="51" t="s">
        <v>4</v>
      </c>
    </row>
    <row r="6" ht="32" customHeight="1" spans="3:18">
      <c r="C6" s="11"/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0" t="s">
        <v>10</v>
      </c>
      <c r="J6" s="33"/>
      <c r="K6" s="12" t="s">
        <v>5</v>
      </c>
      <c r="L6" s="12" t="s">
        <v>6</v>
      </c>
      <c r="M6" s="12" t="s">
        <v>7</v>
      </c>
      <c r="N6" s="12" t="s">
        <v>8</v>
      </c>
      <c r="O6" s="12" t="s">
        <v>9</v>
      </c>
      <c r="P6" s="10" t="s">
        <v>10</v>
      </c>
      <c r="R6" s="51"/>
    </row>
    <row r="7" ht="15" customHeight="1" spans="3:18">
      <c r="C7" s="13" t="s">
        <v>5</v>
      </c>
      <c r="D7" s="14">
        <v>261.421172022627</v>
      </c>
      <c r="E7" s="14">
        <v>33.0846810448264</v>
      </c>
      <c r="F7" s="14">
        <v>43.831805157951</v>
      </c>
      <c r="G7" s="14">
        <v>3.93907597493807</v>
      </c>
      <c r="H7" s="14">
        <v>105.032226451968</v>
      </c>
      <c r="I7" s="34">
        <v>447.308960652311</v>
      </c>
      <c r="J7" s="35"/>
      <c r="K7" s="36">
        <f t="shared" ref="K7:P7" si="0">D7/$I7*100</f>
        <v>58.4430885626338</v>
      </c>
      <c r="L7" s="36">
        <f t="shared" si="0"/>
        <v>7.39638235652131</v>
      </c>
      <c r="M7" s="36">
        <f t="shared" si="0"/>
        <v>9.79900002316767</v>
      </c>
      <c r="N7" s="36">
        <f t="shared" si="0"/>
        <v>0.880616379603421</v>
      </c>
      <c r="O7" s="36">
        <f t="shared" si="0"/>
        <v>23.4809126780737</v>
      </c>
      <c r="P7" s="37">
        <f t="shared" si="0"/>
        <v>100</v>
      </c>
      <c r="R7" s="51"/>
    </row>
    <row r="8" ht="15" customHeight="1" spans="3:18">
      <c r="C8" s="15" t="s">
        <v>6</v>
      </c>
      <c r="D8" s="14">
        <v>26.2152572440378</v>
      </c>
      <c r="E8" s="14">
        <v>356.74854573494</v>
      </c>
      <c r="F8" s="14">
        <v>8.56413272934795</v>
      </c>
      <c r="G8" s="14">
        <v>2.991315419568</v>
      </c>
      <c r="H8" s="14">
        <v>20.1733093349282</v>
      </c>
      <c r="I8" s="34">
        <v>414.692560462822</v>
      </c>
      <c r="J8" s="35"/>
      <c r="K8" s="36">
        <f t="shared" ref="K8:P8" si="1">D8/$I8*100</f>
        <v>6.32161262183724</v>
      </c>
      <c r="L8" s="36">
        <f t="shared" si="1"/>
        <v>86.0272355348712</v>
      </c>
      <c r="M8" s="36">
        <f t="shared" si="1"/>
        <v>2.06517636096241</v>
      </c>
      <c r="N8" s="36">
        <f t="shared" si="1"/>
        <v>0.721333273070901</v>
      </c>
      <c r="O8" s="36">
        <f t="shared" si="1"/>
        <v>4.86464220925824</v>
      </c>
      <c r="P8" s="37">
        <f t="shared" si="1"/>
        <v>100</v>
      </c>
      <c r="R8" s="51"/>
    </row>
    <row r="9" ht="15" customHeight="1" spans="3:18">
      <c r="C9" s="15" t="s">
        <v>7</v>
      </c>
      <c r="D9" s="14">
        <v>45.7176382502847</v>
      </c>
      <c r="E9" s="14">
        <v>7.42039365623689</v>
      </c>
      <c r="F9" s="14">
        <v>251.861012948662</v>
      </c>
      <c r="G9" s="14">
        <v>13.6672703425754</v>
      </c>
      <c r="H9" s="14">
        <v>74.379294992482</v>
      </c>
      <c r="I9" s="34">
        <v>393.045610190241</v>
      </c>
      <c r="J9" s="35"/>
      <c r="K9" s="36">
        <f t="shared" ref="K9:P9" si="2">D9/$I9*100</f>
        <v>11.631636905487</v>
      </c>
      <c r="L9" s="36">
        <f t="shared" si="2"/>
        <v>1.88792177392473</v>
      </c>
      <c r="M9" s="36">
        <f t="shared" si="2"/>
        <v>64.0793349216537</v>
      </c>
      <c r="N9" s="36">
        <f t="shared" si="2"/>
        <v>3.47727337190211</v>
      </c>
      <c r="O9" s="36">
        <f t="shared" si="2"/>
        <v>18.9238330270324</v>
      </c>
      <c r="P9" s="37">
        <f t="shared" si="2"/>
        <v>100</v>
      </c>
      <c r="R9" s="51"/>
    </row>
    <row r="10" ht="15" customHeight="1" spans="3:18">
      <c r="C10" s="15" t="s">
        <v>8</v>
      </c>
      <c r="D10" s="14">
        <v>3.91163710707364</v>
      </c>
      <c r="E10" s="14">
        <v>2.25148032076477</v>
      </c>
      <c r="F10" s="14">
        <v>13.0507497459776</v>
      </c>
      <c r="G10" s="14">
        <v>46.2232950201333</v>
      </c>
      <c r="H10" s="14">
        <v>1.97132858297152</v>
      </c>
      <c r="I10" s="34">
        <v>67.4084907769209</v>
      </c>
      <c r="J10" s="35"/>
      <c r="K10" s="36">
        <f t="shared" ref="K10:P10" si="3">D10/$I10*100</f>
        <v>5.80288486211427</v>
      </c>
      <c r="L10" s="36">
        <f t="shared" si="3"/>
        <v>3.34005448692767</v>
      </c>
      <c r="M10" s="36">
        <f t="shared" si="3"/>
        <v>19.3606912060489</v>
      </c>
      <c r="N10" s="36">
        <f t="shared" si="3"/>
        <v>68.5719179993258</v>
      </c>
      <c r="O10" s="36">
        <f t="shared" si="3"/>
        <v>2.92445144558326</v>
      </c>
      <c r="P10" s="37">
        <f t="shared" si="3"/>
        <v>100</v>
      </c>
      <c r="R10" s="51"/>
    </row>
    <row r="11" ht="15" customHeight="1" spans="3:18">
      <c r="C11" s="15" t="s">
        <v>9</v>
      </c>
      <c r="D11" s="14">
        <v>99.7308655279746</v>
      </c>
      <c r="E11" s="14">
        <v>17.4467681515115</v>
      </c>
      <c r="F11" s="14">
        <v>67.9053459471152</v>
      </c>
      <c r="G11" s="14">
        <v>1.72859842457101</v>
      </c>
      <c r="H11" s="14">
        <v>1029.25057466379</v>
      </c>
      <c r="I11" s="34">
        <v>1216.06215271496</v>
      </c>
      <c r="J11" s="35"/>
      <c r="K11" s="36">
        <f t="shared" ref="K11:P11" si="4">D11/$I11*100</f>
        <v>8.2011322616461</v>
      </c>
      <c r="L11" s="36">
        <f t="shared" si="4"/>
        <v>1.43469378703713</v>
      </c>
      <c r="M11" s="36">
        <f t="shared" si="4"/>
        <v>5.58403579911692</v>
      </c>
      <c r="N11" s="36">
        <f t="shared" si="4"/>
        <v>0.142147210215512</v>
      </c>
      <c r="O11" s="36">
        <f t="shared" si="4"/>
        <v>84.6379909419846</v>
      </c>
      <c r="P11" s="37">
        <f t="shared" si="4"/>
        <v>100</v>
      </c>
      <c r="R11" s="51"/>
    </row>
    <row r="12" ht="15" customHeight="1" spans="3:18">
      <c r="C12" s="16" t="s">
        <v>10</v>
      </c>
      <c r="D12" s="17">
        <f t="shared" ref="D12:I12" si="5">SUM(D7:D11)</f>
        <v>436.996570151998</v>
      </c>
      <c r="E12" s="17">
        <f t="shared" si="5"/>
        <v>416.95186890828</v>
      </c>
      <c r="F12" s="17">
        <f t="shared" si="5"/>
        <v>385.213046529054</v>
      </c>
      <c r="G12" s="17">
        <f t="shared" si="5"/>
        <v>68.5495551817858</v>
      </c>
      <c r="H12" s="17">
        <f t="shared" si="5"/>
        <v>1230.80673402614</v>
      </c>
      <c r="I12" s="17">
        <f t="shared" si="5"/>
        <v>2538.51777479725</v>
      </c>
      <c r="J12" s="17"/>
      <c r="K12" s="38">
        <f t="shared" ref="K12:P12" si="6">D12/$I12*100</f>
        <v>17.2146350319292</v>
      </c>
      <c r="L12" s="38">
        <f t="shared" si="6"/>
        <v>16.4250127790254</v>
      </c>
      <c r="M12" s="38">
        <f t="shared" si="6"/>
        <v>15.1747232323327</v>
      </c>
      <c r="N12" s="38">
        <f t="shared" si="6"/>
        <v>2.70037719894479</v>
      </c>
      <c r="O12" s="38">
        <f t="shared" si="6"/>
        <v>48.485251757768</v>
      </c>
      <c r="P12" s="39">
        <f t="shared" si="6"/>
        <v>100</v>
      </c>
      <c r="R12" s="51"/>
    </row>
    <row r="13" ht="15" spans="3:18">
      <c r="C13" s="8">
        <v>2022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R13" s="51"/>
    </row>
    <row r="14" ht="15" spans="3:18">
      <c r="C14" s="9" t="s">
        <v>1</v>
      </c>
      <c r="D14" s="10" t="s">
        <v>2</v>
      </c>
      <c r="E14" s="10"/>
      <c r="F14" s="10"/>
      <c r="G14" s="10"/>
      <c r="H14" s="10"/>
      <c r="I14" s="10"/>
      <c r="J14" s="32"/>
      <c r="K14" s="10" t="s">
        <v>3</v>
      </c>
      <c r="L14" s="10"/>
      <c r="M14" s="10"/>
      <c r="N14" s="10"/>
      <c r="O14" s="10"/>
      <c r="P14" s="10"/>
      <c r="R14" s="51"/>
    </row>
    <row r="15" ht="32" customHeight="1" spans="3:18">
      <c r="C15" s="11"/>
      <c r="D15" s="12" t="s">
        <v>5</v>
      </c>
      <c r="E15" s="12" t="s">
        <v>6</v>
      </c>
      <c r="F15" s="12" t="s">
        <v>7</v>
      </c>
      <c r="G15" s="12" t="s">
        <v>8</v>
      </c>
      <c r="H15" s="12" t="s">
        <v>9</v>
      </c>
      <c r="I15" s="10" t="s">
        <v>10</v>
      </c>
      <c r="J15" s="33"/>
      <c r="K15" s="12" t="s">
        <v>5</v>
      </c>
      <c r="L15" s="12" t="s">
        <v>6</v>
      </c>
      <c r="M15" s="12" t="s">
        <v>7</v>
      </c>
      <c r="N15" s="12" t="s">
        <v>8</v>
      </c>
      <c r="O15" s="12" t="s">
        <v>9</v>
      </c>
      <c r="P15" s="10" t="s">
        <v>10</v>
      </c>
      <c r="R15" s="51"/>
    </row>
    <row r="16" ht="15" customHeight="1" spans="3:18">
      <c r="C16" s="13" t="s">
        <v>5</v>
      </c>
      <c r="D16" s="14">
        <v>291.572419472109</v>
      </c>
      <c r="E16" s="14">
        <v>34.01612509302</v>
      </c>
      <c r="F16" s="14">
        <v>34.4188261394387</v>
      </c>
      <c r="G16" s="14">
        <v>6.30627992673148</v>
      </c>
      <c r="H16" s="14">
        <v>95.1645412266739</v>
      </c>
      <c r="I16" s="34">
        <v>461.478191857973</v>
      </c>
      <c r="J16" s="35"/>
      <c r="K16" s="36">
        <f t="shared" ref="K16:P16" si="7">D16/$I16*100</f>
        <v>63.1822748325764</v>
      </c>
      <c r="L16" s="36">
        <f t="shared" si="7"/>
        <v>7.37112298981379</v>
      </c>
      <c r="M16" s="36">
        <f t="shared" si="7"/>
        <v>7.45838627842063</v>
      </c>
      <c r="N16" s="36">
        <f t="shared" si="7"/>
        <v>1.36653909935409</v>
      </c>
      <c r="O16" s="36">
        <f t="shared" si="7"/>
        <v>20.6216767998351</v>
      </c>
      <c r="P16" s="37">
        <f t="shared" si="7"/>
        <v>100</v>
      </c>
      <c r="R16" s="51"/>
    </row>
    <row r="17" ht="15" customHeight="1" spans="3:18">
      <c r="C17" s="15" t="s">
        <v>6</v>
      </c>
      <c r="D17" s="14">
        <v>22.6077223830913</v>
      </c>
      <c r="E17" s="14">
        <v>352.346776422626</v>
      </c>
      <c r="F17" s="14">
        <v>5.67583190254181</v>
      </c>
      <c r="G17" s="14">
        <v>1.72059943648795</v>
      </c>
      <c r="H17" s="14">
        <v>14.546820599494</v>
      </c>
      <c r="I17" s="34">
        <v>396.897750744241</v>
      </c>
      <c r="J17" s="35"/>
      <c r="K17" s="36">
        <f t="shared" ref="K17:P17" si="8">D17/$I17*100</f>
        <v>5.6961074585831</v>
      </c>
      <c r="L17" s="36">
        <f t="shared" si="8"/>
        <v>88.7752011095866</v>
      </c>
      <c r="M17" s="36">
        <f t="shared" si="8"/>
        <v>1.4300488959433</v>
      </c>
      <c r="N17" s="36">
        <f t="shared" si="8"/>
        <v>0.433512014936235</v>
      </c>
      <c r="O17" s="36">
        <f t="shared" si="8"/>
        <v>3.6651305209507</v>
      </c>
      <c r="P17" s="37">
        <f t="shared" si="8"/>
        <v>100</v>
      </c>
      <c r="R17" s="51"/>
    </row>
    <row r="18" ht="15" customHeight="1" spans="3:18">
      <c r="C18" s="15" t="s">
        <v>7</v>
      </c>
      <c r="D18" s="14">
        <v>43.3102036399932</v>
      </c>
      <c r="E18" s="14">
        <v>4.70704736240903</v>
      </c>
      <c r="F18" s="14">
        <v>220.474841765771</v>
      </c>
      <c r="G18" s="14">
        <v>14.9280170837569</v>
      </c>
      <c r="H18" s="14">
        <v>78.4905509281651</v>
      </c>
      <c r="I18" s="34">
        <v>361.910660780095</v>
      </c>
      <c r="J18" s="35"/>
      <c r="K18" s="36">
        <f t="shared" ref="K18:P18" si="9">D18/$I18*100</f>
        <v>11.9670980530495</v>
      </c>
      <c r="L18" s="36">
        <f t="shared" si="9"/>
        <v>1.3006103087052</v>
      </c>
      <c r="M18" s="36">
        <f t="shared" si="9"/>
        <v>60.9196869996974</v>
      </c>
      <c r="N18" s="36">
        <f t="shared" si="9"/>
        <v>4.12477959383117</v>
      </c>
      <c r="O18" s="36">
        <f t="shared" si="9"/>
        <v>21.6878250447167</v>
      </c>
      <c r="P18" s="37">
        <f t="shared" si="9"/>
        <v>100</v>
      </c>
      <c r="R18" s="51"/>
    </row>
    <row r="19" ht="15" customHeight="1" spans="3:18">
      <c r="C19" s="15" t="s">
        <v>8</v>
      </c>
      <c r="D19" s="14">
        <v>5.22893062951391</v>
      </c>
      <c r="E19" s="14">
        <v>1.68563659424283</v>
      </c>
      <c r="F19" s="14">
        <v>14.6628522071155</v>
      </c>
      <c r="G19" s="14">
        <v>60.2444883116037</v>
      </c>
      <c r="H19" s="14">
        <v>2.65300952805367</v>
      </c>
      <c r="I19" s="34">
        <v>84.4749172705296</v>
      </c>
      <c r="J19" s="35"/>
      <c r="K19" s="36">
        <f t="shared" ref="K19:P19" si="10">D19/$I19*100</f>
        <v>6.18992098301598</v>
      </c>
      <c r="L19" s="36">
        <f t="shared" si="10"/>
        <v>1.99542852329124</v>
      </c>
      <c r="M19" s="36">
        <f t="shared" si="10"/>
        <v>17.3576402095286</v>
      </c>
      <c r="N19" s="36">
        <f t="shared" si="10"/>
        <v>71.316421794971</v>
      </c>
      <c r="O19" s="36">
        <f t="shared" si="10"/>
        <v>3.14058848919313</v>
      </c>
      <c r="P19" s="37">
        <f t="shared" si="10"/>
        <v>100</v>
      </c>
      <c r="R19" s="51"/>
    </row>
    <row r="20" ht="15" customHeight="1" spans="3:18">
      <c r="C20" s="15" t="s">
        <v>9</v>
      </c>
      <c r="D20" s="14">
        <v>102.42004968686</v>
      </c>
      <c r="E20" s="14">
        <v>15.0086594307376</v>
      </c>
      <c r="F20" s="14">
        <v>65.4310695551304</v>
      </c>
      <c r="G20" s="14">
        <v>2.70771821643232</v>
      </c>
      <c r="H20" s="14">
        <v>1161.0763247294</v>
      </c>
      <c r="I20" s="34">
        <v>1346.64382161856</v>
      </c>
      <c r="J20" s="35"/>
      <c r="K20" s="36">
        <f t="shared" ref="K20:P20" si="11">D20/$I20*100</f>
        <v>7.60557825630232</v>
      </c>
      <c r="L20" s="36">
        <f t="shared" si="11"/>
        <v>1.11452332010838</v>
      </c>
      <c r="M20" s="36">
        <f t="shared" si="11"/>
        <v>4.85882521456101</v>
      </c>
      <c r="N20" s="36">
        <f t="shared" si="11"/>
        <v>0.201071595396165</v>
      </c>
      <c r="O20" s="36">
        <f t="shared" si="11"/>
        <v>86.2200016136321</v>
      </c>
      <c r="P20" s="37">
        <f t="shared" si="11"/>
        <v>100</v>
      </c>
      <c r="R20" s="51"/>
    </row>
    <row r="21" ht="15" customHeight="1" spans="3:18">
      <c r="C21" s="16" t="s">
        <v>10</v>
      </c>
      <c r="D21" s="17">
        <f t="shared" ref="D21:I21" si="12">SUM(D16:D20)</f>
        <v>465.139325811567</v>
      </c>
      <c r="E21" s="17">
        <f t="shared" si="12"/>
        <v>407.764244903035</v>
      </c>
      <c r="F21" s="17">
        <f t="shared" si="12"/>
        <v>340.663421569997</v>
      </c>
      <c r="G21" s="17">
        <f t="shared" si="12"/>
        <v>85.9071029750124</v>
      </c>
      <c r="H21" s="17">
        <f t="shared" si="12"/>
        <v>1351.93124701178</v>
      </c>
      <c r="I21" s="17">
        <f t="shared" si="12"/>
        <v>2651.4053422714</v>
      </c>
      <c r="J21" s="17"/>
      <c r="K21" s="38">
        <f t="shared" ref="K21:P21" si="13">D21/$I21*100</f>
        <v>17.5431239575422</v>
      </c>
      <c r="L21" s="38">
        <f t="shared" si="13"/>
        <v>15.3791741459536</v>
      </c>
      <c r="M21" s="38">
        <f t="shared" si="13"/>
        <v>12.8484097146066</v>
      </c>
      <c r="N21" s="38">
        <f t="shared" si="13"/>
        <v>3.24005920955933</v>
      </c>
      <c r="O21" s="38">
        <f t="shared" si="13"/>
        <v>50.9892329723382</v>
      </c>
      <c r="P21" s="39">
        <f t="shared" si="13"/>
        <v>100</v>
      </c>
      <c r="R21" s="51"/>
    </row>
    <row r="22" ht="15" spans="3:18">
      <c r="C22" s="8" t="s">
        <v>11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51"/>
    </row>
    <row r="23" ht="15" spans="3:18">
      <c r="C23" s="9" t="s">
        <v>1</v>
      </c>
      <c r="D23" s="10" t="s">
        <v>2</v>
      </c>
      <c r="E23" s="10"/>
      <c r="F23" s="10"/>
      <c r="G23" s="10"/>
      <c r="H23" s="10"/>
      <c r="I23" s="10"/>
      <c r="J23" s="32"/>
      <c r="K23" s="10" t="s">
        <v>12</v>
      </c>
      <c r="L23" s="10"/>
      <c r="M23" s="10"/>
      <c r="N23" s="10"/>
      <c r="O23" s="10"/>
      <c r="P23" s="10"/>
      <c r="R23" s="51"/>
    </row>
    <row r="24" ht="32" customHeight="1" spans="3:18">
      <c r="C24" s="11"/>
      <c r="D24" s="12" t="s">
        <v>5</v>
      </c>
      <c r="E24" s="12" t="s">
        <v>6</v>
      </c>
      <c r="F24" s="12" t="s">
        <v>7</v>
      </c>
      <c r="G24" s="12" t="s">
        <v>8</v>
      </c>
      <c r="H24" s="12" t="s">
        <v>9</v>
      </c>
      <c r="I24" s="10" t="s">
        <v>10</v>
      </c>
      <c r="J24" s="33"/>
      <c r="K24" s="12" t="s">
        <v>5</v>
      </c>
      <c r="L24" s="12" t="s">
        <v>6</v>
      </c>
      <c r="M24" s="12" t="s">
        <v>7</v>
      </c>
      <c r="N24" s="12" t="s">
        <v>8</v>
      </c>
      <c r="O24" s="12" t="s">
        <v>9</v>
      </c>
      <c r="P24" s="10" t="s">
        <v>10</v>
      </c>
      <c r="R24" s="51"/>
    </row>
    <row r="25" ht="15" customHeight="1" spans="3:18">
      <c r="C25" s="13" t="s">
        <v>5</v>
      </c>
      <c r="D25" s="14">
        <f t="shared" ref="D25:I25" si="14">D16-D7</f>
        <v>30.1512474494816</v>
      </c>
      <c r="E25" s="14">
        <f t="shared" si="14"/>
        <v>0.931444048193597</v>
      </c>
      <c r="F25" s="14">
        <f t="shared" si="14"/>
        <v>-9.41297901851235</v>
      </c>
      <c r="G25" s="14">
        <f t="shared" si="14"/>
        <v>2.36720395179341</v>
      </c>
      <c r="H25" s="14">
        <f t="shared" si="14"/>
        <v>-9.86768522529412</v>
      </c>
      <c r="I25" s="34">
        <f t="shared" si="14"/>
        <v>14.1692312056616</v>
      </c>
      <c r="J25" s="35"/>
      <c r="K25" s="36">
        <f t="shared" ref="K25:O25" si="15">K16-K7</f>
        <v>4.73918626994264</v>
      </c>
      <c r="L25" s="36">
        <f t="shared" si="15"/>
        <v>-0.0252593667075232</v>
      </c>
      <c r="M25" s="36">
        <f t="shared" si="15"/>
        <v>-2.34061374474704</v>
      </c>
      <c r="N25" s="36">
        <f t="shared" si="15"/>
        <v>0.485922719750668</v>
      </c>
      <c r="O25" s="36">
        <f t="shared" si="15"/>
        <v>-2.85923587823864</v>
      </c>
      <c r="P25" s="37">
        <v>0</v>
      </c>
      <c r="R25" s="51"/>
    </row>
    <row r="26" ht="15" customHeight="1" spans="3:18">
      <c r="C26" s="15" t="s">
        <v>6</v>
      </c>
      <c r="D26" s="14">
        <f t="shared" ref="D26:I26" si="16">D17-D8</f>
        <v>-3.60753486094653</v>
      </c>
      <c r="E26" s="14">
        <f t="shared" si="16"/>
        <v>-4.40176931231423</v>
      </c>
      <c r="F26" s="14">
        <f t="shared" si="16"/>
        <v>-2.88830082680614</v>
      </c>
      <c r="G26" s="14">
        <f t="shared" si="16"/>
        <v>-1.27071598308005</v>
      </c>
      <c r="H26" s="14">
        <f t="shared" si="16"/>
        <v>-5.62648873543418</v>
      </c>
      <c r="I26" s="34">
        <f t="shared" si="16"/>
        <v>-17.7948097185811</v>
      </c>
      <c r="J26" s="35"/>
      <c r="K26" s="36">
        <f t="shared" ref="K26:O26" si="17">K17-K8</f>
        <v>-0.62550516325414</v>
      </c>
      <c r="L26" s="36">
        <f t="shared" si="17"/>
        <v>2.74796557471545</v>
      </c>
      <c r="M26" s="36">
        <f t="shared" si="17"/>
        <v>-0.63512746501911</v>
      </c>
      <c r="N26" s="36">
        <f t="shared" si="17"/>
        <v>-0.287821258134666</v>
      </c>
      <c r="O26" s="36">
        <f t="shared" si="17"/>
        <v>-1.19951168830754</v>
      </c>
      <c r="P26" s="37">
        <v>0</v>
      </c>
      <c r="R26" s="51"/>
    </row>
    <row r="27" ht="15" customHeight="1" spans="3:18">
      <c r="C27" s="15" t="s">
        <v>7</v>
      </c>
      <c r="D27" s="14">
        <f t="shared" ref="D27:I27" si="18">D18-D9</f>
        <v>-2.40743461029145</v>
      </c>
      <c r="E27" s="14">
        <f t="shared" si="18"/>
        <v>-2.71334629382786</v>
      </c>
      <c r="F27" s="14">
        <f t="shared" si="18"/>
        <v>-31.3861711828914</v>
      </c>
      <c r="G27" s="14">
        <f t="shared" si="18"/>
        <v>1.26074674118151</v>
      </c>
      <c r="H27" s="14">
        <f t="shared" si="18"/>
        <v>4.11125593568308</v>
      </c>
      <c r="I27" s="34">
        <f t="shared" si="18"/>
        <v>-31.1349494101461</v>
      </c>
      <c r="J27" s="35"/>
      <c r="K27" s="36">
        <f t="shared" ref="K27:O27" si="19">K18-K9</f>
        <v>0.33546114756248</v>
      </c>
      <c r="L27" s="36">
        <f t="shared" si="19"/>
        <v>-0.587311465219528</v>
      </c>
      <c r="M27" s="36">
        <f t="shared" si="19"/>
        <v>-3.15964792195626</v>
      </c>
      <c r="N27" s="36">
        <f t="shared" si="19"/>
        <v>0.647506221929062</v>
      </c>
      <c r="O27" s="36">
        <f t="shared" si="19"/>
        <v>2.76399201768428</v>
      </c>
      <c r="P27" s="37">
        <v>0</v>
      </c>
      <c r="R27" s="51"/>
    </row>
    <row r="28" ht="15" customHeight="1" spans="3:18">
      <c r="C28" s="15" t="s">
        <v>8</v>
      </c>
      <c r="D28" s="14">
        <f t="shared" ref="D28:I28" si="20">D19-D10</f>
        <v>1.31729352244027</v>
      </c>
      <c r="E28" s="14">
        <f t="shared" si="20"/>
        <v>-0.565843726521942</v>
      </c>
      <c r="F28" s="14">
        <f t="shared" si="20"/>
        <v>1.6121024611379</v>
      </c>
      <c r="G28" s="14">
        <f t="shared" si="20"/>
        <v>14.0211932914704</v>
      </c>
      <c r="H28" s="14">
        <f t="shared" si="20"/>
        <v>0.681680945082148</v>
      </c>
      <c r="I28" s="34">
        <f t="shared" si="20"/>
        <v>17.0664264936087</v>
      </c>
      <c r="J28" s="35"/>
      <c r="K28" s="36">
        <f t="shared" ref="K28:O28" si="21">K19-K10</f>
        <v>0.387036120901715</v>
      </c>
      <c r="L28" s="36">
        <f t="shared" si="21"/>
        <v>-1.34462596363643</v>
      </c>
      <c r="M28" s="36">
        <f t="shared" si="21"/>
        <v>-2.00305099652026</v>
      </c>
      <c r="N28" s="36">
        <f t="shared" si="21"/>
        <v>2.74450379564523</v>
      </c>
      <c r="O28" s="36">
        <f t="shared" si="21"/>
        <v>0.216137043609865</v>
      </c>
      <c r="P28" s="37">
        <v>0</v>
      </c>
      <c r="R28" s="51"/>
    </row>
    <row r="29" ht="15" customHeight="1" spans="3:18">
      <c r="C29" s="15" t="s">
        <v>9</v>
      </c>
      <c r="D29" s="14">
        <f t="shared" ref="D29:I29" si="22">D20-D11</f>
        <v>2.689184158885</v>
      </c>
      <c r="E29" s="14">
        <f t="shared" si="22"/>
        <v>-2.43810872077395</v>
      </c>
      <c r="F29" s="14">
        <f t="shared" si="22"/>
        <v>-2.47427639198477</v>
      </c>
      <c r="G29" s="14">
        <f t="shared" si="22"/>
        <v>0.979119791861314</v>
      </c>
      <c r="H29" s="14">
        <f t="shared" si="22"/>
        <v>131.825750065607</v>
      </c>
      <c r="I29" s="34">
        <f t="shared" si="22"/>
        <v>130.581668903597</v>
      </c>
      <c r="J29" s="35"/>
      <c r="K29" s="36">
        <f t="shared" ref="K29:O29" si="23">K20-K11</f>
        <v>-0.595554005343779</v>
      </c>
      <c r="L29" s="36">
        <f t="shared" si="23"/>
        <v>-0.320170466928747</v>
      </c>
      <c r="M29" s="36">
        <f t="shared" si="23"/>
        <v>-0.725210584555912</v>
      </c>
      <c r="N29" s="36">
        <f t="shared" si="23"/>
        <v>0.0589243851806534</v>
      </c>
      <c r="O29" s="36">
        <f t="shared" si="23"/>
        <v>1.58201067164751</v>
      </c>
      <c r="P29" s="37">
        <v>0</v>
      </c>
      <c r="R29" s="51"/>
    </row>
    <row r="30" ht="15" customHeight="1" spans="3:18">
      <c r="C30" s="16" t="s">
        <v>10</v>
      </c>
      <c r="D30" s="17">
        <f t="shared" ref="D30:I30" si="24">D21-D12</f>
        <v>28.1427556595686</v>
      </c>
      <c r="E30" s="17">
        <f t="shared" si="24"/>
        <v>-9.1876240052448</v>
      </c>
      <c r="F30" s="17">
        <f t="shared" si="24"/>
        <v>-44.549624959057</v>
      </c>
      <c r="G30" s="17">
        <f t="shared" si="24"/>
        <v>17.3575477932266</v>
      </c>
      <c r="H30" s="17">
        <f t="shared" si="24"/>
        <v>121.124512985644</v>
      </c>
      <c r="I30" s="17">
        <f t="shared" si="24"/>
        <v>112.887567474145</v>
      </c>
      <c r="J30" s="17"/>
      <c r="K30" s="40">
        <f t="shared" ref="K30:P30" si="25">K21-K12</f>
        <v>0.328488925612991</v>
      </c>
      <c r="L30" s="40">
        <f t="shared" si="25"/>
        <v>-1.04583863307179</v>
      </c>
      <c r="M30" s="40">
        <f t="shared" si="25"/>
        <v>-2.32631351772607</v>
      </c>
      <c r="N30" s="40">
        <f t="shared" si="25"/>
        <v>0.539682010614539</v>
      </c>
      <c r="O30" s="40">
        <f t="shared" si="25"/>
        <v>2.50398121457024</v>
      </c>
      <c r="P30" s="17">
        <f t="shared" si="25"/>
        <v>0</v>
      </c>
      <c r="R30" s="51"/>
    </row>
    <row r="31" spans="4:5">
      <c r="D31" s="18">
        <f>D21+F21</f>
        <v>805.802747381564</v>
      </c>
      <c r="E31" s="19">
        <f>I17+I19-E21-G21</f>
        <v>-12.2986798632771</v>
      </c>
    </row>
    <row r="32" spans="4:5">
      <c r="D32" s="18">
        <f>D21+F21-I16-I18</f>
        <v>-17.586105256504</v>
      </c>
      <c r="E32" s="19">
        <f>E21+G21-I17-I19</f>
        <v>12.2986798632768</v>
      </c>
    </row>
    <row r="33" spans="4:5">
      <c r="D33" s="18"/>
      <c r="E33" s="19"/>
    </row>
    <row r="34" spans="4:5">
      <c r="D34" s="18"/>
      <c r="E34" s="19"/>
    </row>
    <row r="35" spans="3:16">
      <c r="C35" s="20">
        <v>2016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3:18">
      <c r="C36" s="21" t="s">
        <v>1</v>
      </c>
      <c r="D36" s="22" t="s">
        <v>2</v>
      </c>
      <c r="E36" s="22"/>
      <c r="F36" s="22"/>
      <c r="G36" s="22"/>
      <c r="H36" s="22"/>
      <c r="I36" s="22"/>
      <c r="J36" s="41"/>
      <c r="K36" s="22" t="s">
        <v>3</v>
      </c>
      <c r="L36" s="22"/>
      <c r="M36" s="22"/>
      <c r="N36" s="22"/>
      <c r="O36" s="22"/>
      <c r="P36" s="22"/>
      <c r="R36" s="51" t="s">
        <v>14</v>
      </c>
    </row>
    <row r="37" ht="26.4" spans="3:18">
      <c r="C37" s="23"/>
      <c r="D37" s="24" t="s">
        <v>5</v>
      </c>
      <c r="E37" s="24" t="s">
        <v>6</v>
      </c>
      <c r="F37" s="24" t="s">
        <v>7</v>
      </c>
      <c r="G37" s="24" t="s">
        <v>8</v>
      </c>
      <c r="H37" s="24" t="s">
        <v>9</v>
      </c>
      <c r="I37" s="22" t="s">
        <v>10</v>
      </c>
      <c r="J37" s="42"/>
      <c r="K37" s="24" t="s">
        <v>5</v>
      </c>
      <c r="L37" s="24" t="s">
        <v>6</v>
      </c>
      <c r="M37" s="24" t="s">
        <v>7</v>
      </c>
      <c r="N37" s="24" t="s">
        <v>8</v>
      </c>
      <c r="O37" s="24" t="s">
        <v>9</v>
      </c>
      <c r="P37" s="22" t="s">
        <v>10</v>
      </c>
      <c r="R37" s="51"/>
    </row>
    <row r="38" ht="13" customHeight="1" spans="3:18">
      <c r="C38" s="25" t="s">
        <v>5</v>
      </c>
      <c r="D38" s="26">
        <v>9799.28137766645</v>
      </c>
      <c r="E38" s="26">
        <v>2436.80035500496</v>
      </c>
      <c r="F38" s="26">
        <v>1745.47638977307</v>
      </c>
      <c r="G38" s="26">
        <v>384.399503623827</v>
      </c>
      <c r="H38" s="26">
        <v>3765.36783275511</v>
      </c>
      <c r="I38" s="43">
        <v>18131.3254588234</v>
      </c>
      <c r="J38" s="44"/>
      <c r="K38" s="45">
        <f t="shared" ref="K38:P38" si="26">D38/$I38*100</f>
        <v>54.0461390973363</v>
      </c>
      <c r="L38" s="45">
        <f t="shared" si="26"/>
        <v>13.4397254108034</v>
      </c>
      <c r="M38" s="45">
        <f t="shared" si="26"/>
        <v>9.62685488017454</v>
      </c>
      <c r="N38" s="45">
        <f t="shared" si="26"/>
        <v>2.12008495736732</v>
      </c>
      <c r="O38" s="45">
        <f t="shared" si="26"/>
        <v>20.7671956543185</v>
      </c>
      <c r="P38" s="46">
        <f t="shared" si="26"/>
        <v>100</v>
      </c>
      <c r="R38" s="51"/>
    </row>
    <row r="39" ht="13" customHeight="1" spans="3:18">
      <c r="C39" s="27" t="s">
        <v>6</v>
      </c>
      <c r="D39" s="26">
        <v>2106.58870176297</v>
      </c>
      <c r="E39" s="26">
        <v>38978.4253930934</v>
      </c>
      <c r="F39" s="26">
        <v>769.409142168149</v>
      </c>
      <c r="G39" s="26">
        <v>410.460273310114</v>
      </c>
      <c r="H39" s="26">
        <v>3286.49427757529</v>
      </c>
      <c r="I39" s="43">
        <v>45551.37778791</v>
      </c>
      <c r="J39" s="44"/>
      <c r="K39" s="45">
        <f t="shared" ref="K39:P39" si="27">D39/$I39*100</f>
        <v>4.6246432140239</v>
      </c>
      <c r="L39" s="45">
        <f t="shared" si="27"/>
        <v>85.5702446028731</v>
      </c>
      <c r="M39" s="45">
        <f t="shared" si="27"/>
        <v>1.68910180006094</v>
      </c>
      <c r="N39" s="45">
        <f t="shared" si="27"/>
        <v>0.901092992666966</v>
      </c>
      <c r="O39" s="45">
        <f t="shared" si="27"/>
        <v>7.2149173903749</v>
      </c>
      <c r="P39" s="46">
        <f t="shared" si="27"/>
        <v>100</v>
      </c>
      <c r="R39" s="51"/>
    </row>
    <row r="40" ht="13" customHeight="1" spans="3:18">
      <c r="C40" s="27" t="s">
        <v>7</v>
      </c>
      <c r="D40" s="26">
        <v>1814.34144181711</v>
      </c>
      <c r="E40" s="26">
        <v>754.064675285986</v>
      </c>
      <c r="F40" s="26">
        <v>11442.0207536936</v>
      </c>
      <c r="G40" s="26">
        <v>1097.85954368591</v>
      </c>
      <c r="H40" s="26">
        <v>3180.02803291774</v>
      </c>
      <c r="I40" s="43">
        <v>18288.3144474003</v>
      </c>
      <c r="J40" s="44"/>
      <c r="K40" s="45">
        <f t="shared" ref="K40:P40" si="28">D40/$I40*100</f>
        <v>9.92076906286473</v>
      </c>
      <c r="L40" s="45">
        <f t="shared" si="28"/>
        <v>4.12320488831696</v>
      </c>
      <c r="M40" s="45">
        <f t="shared" si="28"/>
        <v>62.5646545317362</v>
      </c>
      <c r="N40" s="45">
        <f t="shared" si="28"/>
        <v>6.00306576553845</v>
      </c>
      <c r="O40" s="45">
        <f t="shared" si="28"/>
        <v>17.3883057515439</v>
      </c>
      <c r="P40" s="46">
        <f t="shared" si="28"/>
        <v>100</v>
      </c>
      <c r="R40" s="51"/>
    </row>
    <row r="41" ht="13" customHeight="1" spans="3:18">
      <c r="C41" s="27" t="s">
        <v>8</v>
      </c>
      <c r="D41" s="26">
        <v>395.296452568914</v>
      </c>
      <c r="E41" s="26">
        <v>411.157712706995</v>
      </c>
      <c r="F41" s="26">
        <v>1094.07879510342</v>
      </c>
      <c r="G41" s="26">
        <v>4914.61025307884</v>
      </c>
      <c r="H41" s="26">
        <v>390.023285393089</v>
      </c>
      <c r="I41" s="43">
        <v>7205.16649885126</v>
      </c>
      <c r="J41" s="44"/>
      <c r="K41" s="45">
        <f t="shared" ref="K41:P41" si="29">D41/$I41*100</f>
        <v>5.48629171348</v>
      </c>
      <c r="L41" s="45">
        <f t="shared" si="29"/>
        <v>5.70642902939921</v>
      </c>
      <c r="M41" s="45">
        <f t="shared" si="29"/>
        <v>15.1846427876143</v>
      </c>
      <c r="N41" s="45">
        <f t="shared" si="29"/>
        <v>68.2095306730579</v>
      </c>
      <c r="O41" s="45">
        <f t="shared" si="29"/>
        <v>5.41310579644858</v>
      </c>
      <c r="P41" s="46">
        <f t="shared" si="29"/>
        <v>100</v>
      </c>
      <c r="R41" s="51"/>
    </row>
    <row r="42" ht="13" customHeight="1" spans="3:18">
      <c r="C42" s="27" t="s">
        <v>9</v>
      </c>
      <c r="D42" s="26">
        <v>3977.45795488259</v>
      </c>
      <c r="E42" s="26">
        <v>2795.43699316123</v>
      </c>
      <c r="F42" s="26">
        <v>3094.07042833674</v>
      </c>
      <c r="G42" s="26">
        <v>326.528845461584</v>
      </c>
      <c r="H42" s="26">
        <v>61290.9930432379</v>
      </c>
      <c r="I42" s="43">
        <v>71484.48726508</v>
      </c>
      <c r="J42" s="44"/>
      <c r="K42" s="45">
        <f t="shared" ref="K42:P42" si="30">D42/$I42*100</f>
        <v>5.56408544994288</v>
      </c>
      <c r="L42" s="45">
        <f t="shared" si="30"/>
        <v>3.91055052657109</v>
      </c>
      <c r="M42" s="45">
        <f t="shared" si="30"/>
        <v>4.32831030439269</v>
      </c>
      <c r="N42" s="45">
        <f t="shared" si="30"/>
        <v>0.456782804149863</v>
      </c>
      <c r="O42" s="45">
        <f t="shared" si="30"/>
        <v>85.7402709149435</v>
      </c>
      <c r="P42" s="46">
        <f t="shared" si="30"/>
        <v>100</v>
      </c>
      <c r="R42" s="51"/>
    </row>
    <row r="43" ht="13" customHeight="1" spans="3:18">
      <c r="C43" s="28" t="s">
        <v>10</v>
      </c>
      <c r="D43" s="29">
        <f t="shared" ref="D43:I43" si="31">SUM(D38:D42)</f>
        <v>18092.965928698</v>
      </c>
      <c r="E43" s="29">
        <f t="shared" si="31"/>
        <v>45375.8851292526</v>
      </c>
      <c r="F43" s="29">
        <f t="shared" si="31"/>
        <v>18145.055509075</v>
      </c>
      <c r="G43" s="29">
        <f t="shared" si="31"/>
        <v>7133.85841916027</v>
      </c>
      <c r="H43" s="29">
        <f t="shared" si="31"/>
        <v>71912.9064718791</v>
      </c>
      <c r="I43" s="29">
        <f t="shared" si="31"/>
        <v>160660.671458065</v>
      </c>
      <c r="J43" s="29"/>
      <c r="K43" s="47">
        <f t="shared" ref="K43:P43" si="32">D43/$I43*100</f>
        <v>11.2616023352178</v>
      </c>
      <c r="L43" s="47">
        <f t="shared" si="32"/>
        <v>28.2433060421364</v>
      </c>
      <c r="M43" s="47">
        <f t="shared" si="32"/>
        <v>11.2940244456847</v>
      </c>
      <c r="N43" s="47">
        <f t="shared" si="32"/>
        <v>4.44032653070439</v>
      </c>
      <c r="O43" s="47">
        <f t="shared" si="32"/>
        <v>44.7607406462568</v>
      </c>
      <c r="P43" s="48">
        <f t="shared" si="32"/>
        <v>100</v>
      </c>
      <c r="R43" s="51"/>
    </row>
    <row r="44" spans="3:18">
      <c r="C44" s="20">
        <v>2022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R44" s="51"/>
    </row>
    <row r="45" spans="3:18">
      <c r="C45" s="21" t="s">
        <v>1</v>
      </c>
      <c r="D45" s="22" t="s">
        <v>2</v>
      </c>
      <c r="E45" s="22"/>
      <c r="F45" s="22"/>
      <c r="G45" s="22"/>
      <c r="H45" s="22"/>
      <c r="I45" s="22"/>
      <c r="J45" s="41"/>
      <c r="K45" s="22" t="s">
        <v>3</v>
      </c>
      <c r="L45" s="22"/>
      <c r="M45" s="22"/>
      <c r="N45" s="22"/>
      <c r="O45" s="22"/>
      <c r="P45" s="22"/>
      <c r="R45" s="51"/>
    </row>
    <row r="46" ht="26.4" spans="3:18">
      <c r="C46" s="23"/>
      <c r="D46" s="24" t="s">
        <v>5</v>
      </c>
      <c r="E46" s="24" t="s">
        <v>6</v>
      </c>
      <c r="F46" s="24" t="s">
        <v>7</v>
      </c>
      <c r="G46" s="24" t="s">
        <v>8</v>
      </c>
      <c r="H46" s="24" t="s">
        <v>9</v>
      </c>
      <c r="I46" s="22" t="s">
        <v>10</v>
      </c>
      <c r="J46" s="42"/>
      <c r="K46" s="24" t="s">
        <v>5</v>
      </c>
      <c r="L46" s="24" t="s">
        <v>6</v>
      </c>
      <c r="M46" s="24" t="s">
        <v>7</v>
      </c>
      <c r="N46" s="24" t="s">
        <v>8</v>
      </c>
      <c r="O46" s="24" t="s">
        <v>9</v>
      </c>
      <c r="P46" s="22" t="s">
        <v>10</v>
      </c>
      <c r="R46" s="51"/>
    </row>
    <row r="47" ht="13" customHeight="1" spans="3:18">
      <c r="C47" s="25" t="s">
        <v>5</v>
      </c>
      <c r="D47" s="26">
        <v>11818.3891995141</v>
      </c>
      <c r="E47" s="26">
        <v>2765.11962171238</v>
      </c>
      <c r="F47" s="26">
        <v>1866.21954136417</v>
      </c>
      <c r="G47" s="26">
        <v>600.376584262555</v>
      </c>
      <c r="H47" s="26">
        <v>4023.27661319197</v>
      </c>
      <c r="I47" s="43">
        <v>21073.3815600452</v>
      </c>
      <c r="J47" s="44"/>
      <c r="K47" s="45">
        <f t="shared" ref="K47:P47" si="33">D47/$I47*100</f>
        <v>56.0820728549879</v>
      </c>
      <c r="L47" s="45">
        <f t="shared" si="33"/>
        <v>13.1213854493813</v>
      </c>
      <c r="M47" s="45">
        <f t="shared" si="33"/>
        <v>8.85581431744438</v>
      </c>
      <c r="N47" s="45">
        <f t="shared" si="33"/>
        <v>2.84898075115225</v>
      </c>
      <c r="O47" s="45">
        <f t="shared" si="33"/>
        <v>19.0917466270342</v>
      </c>
      <c r="P47" s="46">
        <f t="shared" si="33"/>
        <v>100</v>
      </c>
      <c r="R47" s="51"/>
    </row>
    <row r="48" ht="13" customHeight="1" spans="3:18">
      <c r="C48" s="27" t="s">
        <v>6</v>
      </c>
      <c r="D48" s="26">
        <v>2332.86810004043</v>
      </c>
      <c r="E48" s="26">
        <v>38401.1720660405</v>
      </c>
      <c r="F48" s="26">
        <v>718.603769726946</v>
      </c>
      <c r="G48" s="26">
        <v>403.65376739152</v>
      </c>
      <c r="H48" s="26">
        <v>3096.89118665907</v>
      </c>
      <c r="I48" s="43">
        <v>44953.1888898585</v>
      </c>
      <c r="J48" s="44"/>
      <c r="K48" s="45">
        <f t="shared" ref="K48:P48" si="34">D48/$I48*100</f>
        <v>5.18954974641794</v>
      </c>
      <c r="L48" s="45">
        <f t="shared" si="34"/>
        <v>85.4248008080777</v>
      </c>
      <c r="M48" s="45">
        <f t="shared" si="34"/>
        <v>1.59856016330148</v>
      </c>
      <c r="N48" s="45">
        <f t="shared" si="34"/>
        <v>0.897942453827975</v>
      </c>
      <c r="O48" s="45">
        <f t="shared" si="34"/>
        <v>6.88914682837491</v>
      </c>
      <c r="P48" s="46">
        <f t="shared" si="34"/>
        <v>100</v>
      </c>
      <c r="R48" s="51"/>
    </row>
    <row r="49" ht="13" customHeight="1" spans="3:18">
      <c r="C49" s="27" t="s">
        <v>7</v>
      </c>
      <c r="D49" s="26">
        <v>1930.55156445317</v>
      </c>
      <c r="E49" s="26">
        <v>798.017338361134</v>
      </c>
      <c r="F49" s="26">
        <v>12001.30419485</v>
      </c>
      <c r="G49" s="26">
        <v>1512.58501982801</v>
      </c>
      <c r="H49" s="26">
        <v>3354.43620615059</v>
      </c>
      <c r="I49" s="43">
        <v>19596.8943236429</v>
      </c>
      <c r="J49" s="44"/>
      <c r="K49" s="45">
        <f t="shared" ref="K49:P49" si="35">D49/$I49*100</f>
        <v>9.85131384886859</v>
      </c>
      <c r="L49" s="45">
        <f t="shared" si="35"/>
        <v>4.0721622782767</v>
      </c>
      <c r="M49" s="45">
        <f t="shared" si="35"/>
        <v>61.2408476396736</v>
      </c>
      <c r="N49" s="45">
        <f t="shared" si="35"/>
        <v>7.71849352681939</v>
      </c>
      <c r="O49" s="45">
        <f t="shared" si="35"/>
        <v>17.1171827063618</v>
      </c>
      <c r="P49" s="46">
        <f t="shared" si="35"/>
        <v>100</v>
      </c>
      <c r="R49" s="51"/>
    </row>
    <row r="50" ht="13" customHeight="1" spans="3:18">
      <c r="C50" s="27" t="s">
        <v>8</v>
      </c>
      <c r="D50" s="26">
        <v>594.680424732722</v>
      </c>
      <c r="E50" s="26">
        <v>411.050372805909</v>
      </c>
      <c r="F50" s="26">
        <v>1400.46342150003</v>
      </c>
      <c r="G50" s="26">
        <v>6541.03821599382</v>
      </c>
      <c r="H50" s="26">
        <v>530.130579396557</v>
      </c>
      <c r="I50" s="43">
        <v>9477.36301442903</v>
      </c>
      <c r="J50" s="44"/>
      <c r="K50" s="45">
        <f t="shared" ref="K50:P50" si="36">D50/$I50*100</f>
        <v>6.27474566319066</v>
      </c>
      <c r="L50" s="45">
        <f t="shared" si="36"/>
        <v>4.33718084007224</v>
      </c>
      <c r="M50" s="45">
        <f t="shared" si="36"/>
        <v>14.7769312979556</v>
      </c>
      <c r="N50" s="45">
        <f t="shared" si="36"/>
        <v>69.017491532563</v>
      </c>
      <c r="O50" s="45">
        <f t="shared" si="36"/>
        <v>5.59365066621851</v>
      </c>
      <c r="P50" s="46">
        <f t="shared" si="36"/>
        <v>100</v>
      </c>
      <c r="R50" s="51"/>
    </row>
    <row r="51" ht="13" customHeight="1" spans="3:18">
      <c r="C51" s="27" t="s">
        <v>9</v>
      </c>
      <c r="D51" s="26">
        <v>4531.74455336265</v>
      </c>
      <c r="E51" s="26">
        <v>3032.61954347186</v>
      </c>
      <c r="F51" s="26">
        <v>3376.21389897517</v>
      </c>
      <c r="G51" s="26">
        <v>510.31614947261</v>
      </c>
      <c r="H51" s="26">
        <v>62874.3434737563</v>
      </c>
      <c r="I51" s="43">
        <v>74325.2376190386</v>
      </c>
      <c r="J51" s="44"/>
      <c r="K51" s="45">
        <f t="shared" ref="K51:P51" si="37">D51/$I51*100</f>
        <v>6.09718138620768</v>
      </c>
      <c r="L51" s="45">
        <f t="shared" si="37"/>
        <v>4.08020161202289</v>
      </c>
      <c r="M51" s="45">
        <f t="shared" si="37"/>
        <v>4.54248651888648</v>
      </c>
      <c r="N51" s="45">
        <f t="shared" si="37"/>
        <v>0.686598746025254</v>
      </c>
      <c r="O51" s="45">
        <f t="shared" si="37"/>
        <v>84.5935317368577</v>
      </c>
      <c r="P51" s="46">
        <f t="shared" si="37"/>
        <v>100</v>
      </c>
      <c r="R51" s="51"/>
    </row>
    <row r="52" ht="13" customHeight="1" spans="3:18">
      <c r="C52" s="28" t="s">
        <v>10</v>
      </c>
      <c r="D52" s="29">
        <f t="shared" ref="D52:I52" si="38">SUM(D47:D51)</f>
        <v>21208.2338421031</v>
      </c>
      <c r="E52" s="29">
        <f t="shared" si="38"/>
        <v>45407.9789423918</v>
      </c>
      <c r="F52" s="29">
        <f t="shared" si="38"/>
        <v>19362.8048264163</v>
      </c>
      <c r="G52" s="29">
        <f t="shared" si="38"/>
        <v>9567.96973694851</v>
      </c>
      <c r="H52" s="29">
        <f t="shared" si="38"/>
        <v>73879.0780591545</v>
      </c>
      <c r="I52" s="29">
        <f t="shared" si="38"/>
        <v>169426.065407014</v>
      </c>
      <c r="J52" s="29"/>
      <c r="K52" s="47">
        <f t="shared" ref="K52:P52" si="39">D52/$I52*100</f>
        <v>12.5176924761573</v>
      </c>
      <c r="L52" s="47">
        <f t="shared" si="39"/>
        <v>26.8010585226704</v>
      </c>
      <c r="M52" s="47">
        <f t="shared" si="39"/>
        <v>11.4284686833167</v>
      </c>
      <c r="N52" s="47">
        <f t="shared" si="39"/>
        <v>5.64728320519235</v>
      </c>
      <c r="O52" s="47">
        <f t="shared" si="39"/>
        <v>43.6054971126632</v>
      </c>
      <c r="P52" s="48">
        <f t="shared" si="39"/>
        <v>100</v>
      </c>
      <c r="R52" s="51"/>
    </row>
    <row r="53" spans="3:18">
      <c r="C53" s="20" t="s">
        <v>11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R53" s="51"/>
    </row>
    <row r="54" spans="3:18">
      <c r="C54" s="21" t="s">
        <v>1</v>
      </c>
      <c r="D54" s="22" t="s">
        <v>2</v>
      </c>
      <c r="E54" s="22"/>
      <c r="F54" s="22"/>
      <c r="G54" s="22"/>
      <c r="H54" s="22"/>
      <c r="I54" s="22"/>
      <c r="J54" s="41"/>
      <c r="K54" s="22" t="s">
        <v>12</v>
      </c>
      <c r="L54" s="22"/>
      <c r="M54" s="22"/>
      <c r="N54" s="22"/>
      <c r="O54" s="22"/>
      <c r="P54" s="22"/>
      <c r="R54" s="51"/>
    </row>
    <row r="55" ht="26.4" spans="3:18">
      <c r="C55" s="23"/>
      <c r="D55" s="24" t="s">
        <v>5</v>
      </c>
      <c r="E55" s="24" t="s">
        <v>6</v>
      </c>
      <c r="F55" s="24" t="s">
        <v>7</v>
      </c>
      <c r="G55" s="24" t="s">
        <v>8</v>
      </c>
      <c r="H55" s="24" t="s">
        <v>9</v>
      </c>
      <c r="I55" s="22" t="s">
        <v>10</v>
      </c>
      <c r="J55" s="42"/>
      <c r="K55" s="24" t="s">
        <v>5</v>
      </c>
      <c r="L55" s="24" t="s">
        <v>6</v>
      </c>
      <c r="M55" s="24" t="s">
        <v>7</v>
      </c>
      <c r="N55" s="24" t="s">
        <v>8</v>
      </c>
      <c r="O55" s="24" t="s">
        <v>9</v>
      </c>
      <c r="P55" s="22" t="s">
        <v>10</v>
      </c>
      <c r="R55" s="51"/>
    </row>
    <row r="56" ht="13" customHeight="1" spans="3:18">
      <c r="C56" s="25" t="s">
        <v>5</v>
      </c>
      <c r="D56" s="26">
        <f t="shared" ref="D56:I56" si="40">D47-D38</f>
        <v>2019.10782184769</v>
      </c>
      <c r="E56" s="26">
        <f t="shared" si="40"/>
        <v>328.319266707416</v>
      </c>
      <c r="F56" s="26">
        <f t="shared" si="40"/>
        <v>120.743151591097</v>
      </c>
      <c r="G56" s="26">
        <f t="shared" si="40"/>
        <v>215.977080638728</v>
      </c>
      <c r="H56" s="26">
        <f t="shared" si="40"/>
        <v>257.908780436863</v>
      </c>
      <c r="I56" s="43">
        <f t="shared" si="40"/>
        <v>2942.05610122181</v>
      </c>
      <c r="J56" s="44"/>
      <c r="K56" s="45">
        <f t="shared" ref="K56:O56" si="41">K47-K38</f>
        <v>2.03593375765161</v>
      </c>
      <c r="L56" s="45">
        <f t="shared" si="41"/>
        <v>-0.318339961422087</v>
      </c>
      <c r="M56" s="45">
        <f t="shared" si="41"/>
        <v>-0.77104056273016</v>
      </c>
      <c r="N56" s="45">
        <f t="shared" si="41"/>
        <v>0.728895793784927</v>
      </c>
      <c r="O56" s="45">
        <f t="shared" si="41"/>
        <v>-1.67544902728432</v>
      </c>
      <c r="P56" s="46">
        <v>0</v>
      </c>
      <c r="R56" s="51"/>
    </row>
    <row r="57" ht="13" customHeight="1" spans="3:18">
      <c r="C57" s="27" t="s">
        <v>6</v>
      </c>
      <c r="D57" s="26">
        <f t="shared" ref="D57:I57" si="42">D48-D39</f>
        <v>226.279398277458</v>
      </c>
      <c r="E57" s="26">
        <f t="shared" si="42"/>
        <v>-577.253327052887</v>
      </c>
      <c r="F57" s="26">
        <f t="shared" si="42"/>
        <v>-50.8053724412026</v>
      </c>
      <c r="G57" s="26">
        <f t="shared" si="42"/>
        <v>-6.8065059185941</v>
      </c>
      <c r="H57" s="26">
        <f t="shared" si="42"/>
        <v>-189.603090916222</v>
      </c>
      <c r="I57" s="43">
        <f t="shared" si="42"/>
        <v>-598.188898051521</v>
      </c>
      <c r="J57" s="44"/>
      <c r="K57" s="45">
        <f t="shared" ref="K57:O57" si="43">K48-K39</f>
        <v>0.56490653239404</v>
      </c>
      <c r="L57" s="45">
        <f t="shared" si="43"/>
        <v>-0.145443794795426</v>
      </c>
      <c r="M57" s="45">
        <f t="shared" si="43"/>
        <v>-0.0905416367594558</v>
      </c>
      <c r="N57" s="45">
        <f t="shared" si="43"/>
        <v>-0.00315053883899097</v>
      </c>
      <c r="O57" s="45">
        <f t="shared" si="43"/>
        <v>-0.32577056199999</v>
      </c>
      <c r="P57" s="46">
        <v>0</v>
      </c>
      <c r="R57" s="51"/>
    </row>
    <row r="58" ht="13" customHeight="1" spans="3:18">
      <c r="C58" s="27" t="s">
        <v>7</v>
      </c>
      <c r="D58" s="26">
        <f t="shared" ref="D58:I58" si="44">D49-D40</f>
        <v>116.210122636063</v>
      </c>
      <c r="E58" s="26">
        <f t="shared" si="44"/>
        <v>43.9526630751475</v>
      </c>
      <c r="F58" s="26">
        <f t="shared" si="44"/>
        <v>559.283441156371</v>
      </c>
      <c r="G58" s="26">
        <f t="shared" si="44"/>
        <v>414.725476142102</v>
      </c>
      <c r="H58" s="26">
        <f t="shared" si="44"/>
        <v>174.40817323285</v>
      </c>
      <c r="I58" s="43">
        <f t="shared" si="44"/>
        <v>1308.57987624258</v>
      </c>
      <c r="J58" s="44"/>
      <c r="K58" s="45">
        <f t="shared" ref="K58:O58" si="45">K49-K40</f>
        <v>-0.0694552139961431</v>
      </c>
      <c r="L58" s="45">
        <f t="shared" si="45"/>
        <v>-0.0510426100402581</v>
      </c>
      <c r="M58" s="45">
        <f t="shared" si="45"/>
        <v>-1.32380689206265</v>
      </c>
      <c r="N58" s="45">
        <f t="shared" si="45"/>
        <v>1.71542776128094</v>
      </c>
      <c r="O58" s="45">
        <f t="shared" si="45"/>
        <v>-0.271123045182129</v>
      </c>
      <c r="P58" s="46">
        <v>0</v>
      </c>
      <c r="R58" s="51"/>
    </row>
    <row r="59" ht="13" customHeight="1" spans="3:18">
      <c r="C59" s="27" t="s">
        <v>8</v>
      </c>
      <c r="D59" s="26">
        <f t="shared" ref="D59:I59" si="46">D50-D41</f>
        <v>199.383972163808</v>
      </c>
      <c r="E59" s="26">
        <f t="shared" si="46"/>
        <v>-0.107339901085709</v>
      </c>
      <c r="F59" s="26">
        <f t="shared" si="46"/>
        <v>306.384626396609</v>
      </c>
      <c r="G59" s="26">
        <f t="shared" si="46"/>
        <v>1626.42796291498</v>
      </c>
      <c r="H59" s="26">
        <f t="shared" si="46"/>
        <v>140.107294003468</v>
      </c>
      <c r="I59" s="43">
        <f t="shared" si="46"/>
        <v>2272.19651557777</v>
      </c>
      <c r="J59" s="44"/>
      <c r="K59" s="45">
        <f t="shared" ref="K59:O59" si="47">K50-K41</f>
        <v>0.788453949710664</v>
      </c>
      <c r="L59" s="45">
        <f t="shared" si="47"/>
        <v>-1.36924818932697</v>
      </c>
      <c r="M59" s="45">
        <f t="shared" si="47"/>
        <v>-0.407711489658732</v>
      </c>
      <c r="N59" s="45">
        <f t="shared" si="47"/>
        <v>0.80796085950513</v>
      </c>
      <c r="O59" s="45">
        <f t="shared" si="47"/>
        <v>0.180544869769935</v>
      </c>
      <c r="P59" s="46">
        <v>0</v>
      </c>
      <c r="R59" s="51"/>
    </row>
    <row r="60" ht="13" customHeight="1" spans="3:18">
      <c r="C60" s="27" t="s">
        <v>9</v>
      </c>
      <c r="D60" s="26">
        <f t="shared" ref="D60:I60" si="48">D51-D42</f>
        <v>554.286598480058</v>
      </c>
      <c r="E60" s="26">
        <f t="shared" si="48"/>
        <v>237.182550310626</v>
      </c>
      <c r="F60" s="26">
        <f t="shared" si="48"/>
        <v>282.143470638431</v>
      </c>
      <c r="G60" s="26">
        <f t="shared" si="48"/>
        <v>183.787304011026</v>
      </c>
      <c r="H60" s="26">
        <f t="shared" si="48"/>
        <v>1583.35043051842</v>
      </c>
      <c r="I60" s="43">
        <f t="shared" si="48"/>
        <v>2840.7503539586</v>
      </c>
      <c r="J60" s="44"/>
      <c r="K60" s="45">
        <f t="shared" ref="K60:O60" si="49">K51-K42</f>
        <v>0.533095936264798</v>
      </c>
      <c r="L60" s="45">
        <f t="shared" si="49"/>
        <v>0.1696510854518</v>
      </c>
      <c r="M60" s="45">
        <f t="shared" si="49"/>
        <v>0.21417621449379</v>
      </c>
      <c r="N60" s="45">
        <f t="shared" si="49"/>
        <v>0.229815941875391</v>
      </c>
      <c r="O60" s="45">
        <f t="shared" si="49"/>
        <v>-1.1467391780858</v>
      </c>
      <c r="P60" s="46">
        <v>0</v>
      </c>
      <c r="R60" s="51"/>
    </row>
    <row r="61" ht="13" customHeight="1" spans="3:18">
      <c r="C61" s="28" t="s">
        <v>10</v>
      </c>
      <c r="D61" s="29">
        <f t="shared" ref="D61:I61" si="50">D52-D43</f>
        <v>3115.26791340511</v>
      </c>
      <c r="E61" s="29">
        <f t="shared" si="50"/>
        <v>32.0938131391886</v>
      </c>
      <c r="F61" s="29">
        <f t="shared" si="50"/>
        <v>1217.74931734129</v>
      </c>
      <c r="G61" s="29">
        <f t="shared" si="50"/>
        <v>2434.11131778824</v>
      </c>
      <c r="H61" s="29">
        <f t="shared" si="50"/>
        <v>1966.1715872754</v>
      </c>
      <c r="I61" s="29">
        <f t="shared" si="50"/>
        <v>8765.39394894923</v>
      </c>
      <c r="J61" s="29"/>
      <c r="K61" s="49">
        <f t="shared" ref="K61:P61" si="51">K52-K43</f>
        <v>1.25609014093947</v>
      </c>
      <c r="L61" s="49">
        <f t="shared" si="51"/>
        <v>-1.44224751946595</v>
      </c>
      <c r="M61" s="49">
        <f t="shared" si="51"/>
        <v>0.134444237632</v>
      </c>
      <c r="N61" s="49">
        <f t="shared" si="51"/>
        <v>1.20695667448796</v>
      </c>
      <c r="O61" s="49">
        <f t="shared" si="51"/>
        <v>-1.15524353359357</v>
      </c>
      <c r="P61" s="29">
        <f t="shared" si="51"/>
        <v>0</v>
      </c>
      <c r="R61" s="51"/>
    </row>
    <row r="62" ht="13" customHeight="1" spans="3:18">
      <c r="C62" s="30"/>
      <c r="D62" s="31"/>
      <c r="E62" s="31"/>
      <c r="F62" s="31"/>
      <c r="G62" s="31"/>
      <c r="H62" s="31"/>
      <c r="I62" s="31"/>
      <c r="J62" s="31"/>
      <c r="K62" s="50"/>
      <c r="L62" s="50"/>
      <c r="M62" s="50"/>
      <c r="N62" s="50"/>
      <c r="O62" s="50"/>
      <c r="P62" s="31"/>
      <c r="R62" s="52"/>
    </row>
    <row r="63" ht="13" customHeight="1" spans="3:18">
      <c r="C63" s="30"/>
      <c r="D63" s="31"/>
      <c r="E63" s="31"/>
      <c r="F63" s="31"/>
      <c r="G63" s="31"/>
      <c r="H63" s="31"/>
      <c r="I63" s="31"/>
      <c r="J63" s="31"/>
      <c r="K63" s="50"/>
      <c r="L63" s="50"/>
      <c r="M63" s="50"/>
      <c r="N63" s="50"/>
      <c r="O63" s="50"/>
      <c r="P63" s="31"/>
      <c r="R63" s="52"/>
    </row>
    <row r="64" ht="13" customHeight="1" spans="3:18">
      <c r="C64" s="28"/>
      <c r="D64" s="29"/>
      <c r="E64" s="29"/>
      <c r="F64" s="29"/>
      <c r="G64" s="29"/>
      <c r="H64" s="29"/>
      <c r="I64" s="29"/>
      <c r="J64" s="29"/>
      <c r="K64" s="49"/>
      <c r="L64" s="49"/>
      <c r="M64" s="49"/>
      <c r="N64" s="49"/>
      <c r="O64" s="49"/>
      <c r="P64" s="29"/>
      <c r="R64" s="52"/>
    </row>
    <row r="65" spans="3:16">
      <c r="C65" s="53">
        <v>2016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</row>
    <row r="66" spans="3:18">
      <c r="C66" s="21" t="s">
        <v>1</v>
      </c>
      <c r="D66" s="22" t="s">
        <v>2</v>
      </c>
      <c r="E66" s="22"/>
      <c r="F66" s="22"/>
      <c r="G66" s="22"/>
      <c r="H66" s="22"/>
      <c r="I66" s="22"/>
      <c r="J66" s="41"/>
      <c r="K66" s="22" t="s">
        <v>3</v>
      </c>
      <c r="L66" s="22"/>
      <c r="M66" s="22"/>
      <c r="N66" s="22"/>
      <c r="O66" s="22"/>
      <c r="P66" s="22"/>
      <c r="R66" s="51" t="s">
        <v>13</v>
      </c>
    </row>
    <row r="67" ht="26.4" spans="3:18">
      <c r="C67" s="23"/>
      <c r="D67" s="24" t="s">
        <v>5</v>
      </c>
      <c r="E67" s="24" t="s">
        <v>6</v>
      </c>
      <c r="F67" s="24" t="s">
        <v>7</v>
      </c>
      <c r="G67" s="24" t="s">
        <v>8</v>
      </c>
      <c r="H67" s="24" t="s">
        <v>9</v>
      </c>
      <c r="I67" s="22" t="s">
        <v>10</v>
      </c>
      <c r="J67" s="42"/>
      <c r="K67" s="24" t="s">
        <v>5</v>
      </c>
      <c r="L67" s="24" t="s">
        <v>6</v>
      </c>
      <c r="M67" s="24" t="s">
        <v>7</v>
      </c>
      <c r="N67" s="24" t="s">
        <v>8</v>
      </c>
      <c r="O67" s="24" t="s">
        <v>9</v>
      </c>
      <c r="P67" s="22" t="s">
        <v>10</v>
      </c>
      <c r="R67" s="51"/>
    </row>
    <row r="68" ht="13" customHeight="1" spans="3:18">
      <c r="C68" s="25" t="s">
        <v>5</v>
      </c>
      <c r="D68" s="26">
        <v>3272.10638030591</v>
      </c>
      <c r="E68" s="26">
        <v>545.68860171442</v>
      </c>
      <c r="F68" s="26">
        <v>640.602508898494</v>
      </c>
      <c r="G68" s="26">
        <v>67.8654351422099</v>
      </c>
      <c r="H68" s="26">
        <v>1470.21191990793</v>
      </c>
      <c r="I68" s="43">
        <v>5996.47484596897</v>
      </c>
      <c r="J68" s="44"/>
      <c r="K68" s="45">
        <f t="shared" ref="K68:P68" si="52">D68/$I68*100</f>
        <v>54.5671659492665</v>
      </c>
      <c r="L68" s="45">
        <f t="shared" si="52"/>
        <v>9.10015660419638</v>
      </c>
      <c r="M68" s="45">
        <f t="shared" si="52"/>
        <v>10.6829850095866</v>
      </c>
      <c r="N68" s="45">
        <f t="shared" si="52"/>
        <v>1.1317555211264</v>
      </c>
      <c r="O68" s="45">
        <f t="shared" si="52"/>
        <v>24.5179369158241</v>
      </c>
      <c r="P68" s="46">
        <f t="shared" si="52"/>
        <v>100</v>
      </c>
      <c r="R68" s="51"/>
    </row>
    <row r="69" ht="13" customHeight="1" spans="3:18">
      <c r="C69" s="27" t="s">
        <v>6</v>
      </c>
      <c r="D69" s="26">
        <v>483.74678209847</v>
      </c>
      <c r="E69" s="26">
        <v>6288.38490019101</v>
      </c>
      <c r="F69" s="26">
        <v>179.605380889569</v>
      </c>
      <c r="G69" s="26">
        <v>54.0895256430028</v>
      </c>
      <c r="H69" s="26">
        <v>742.535919437158</v>
      </c>
      <c r="I69" s="43">
        <v>7748.36250825921</v>
      </c>
      <c r="J69" s="44"/>
      <c r="K69" s="45">
        <f t="shared" ref="K69:P69" si="53">D69/$I69*100</f>
        <v>6.24321308641445</v>
      </c>
      <c r="L69" s="45">
        <f t="shared" si="53"/>
        <v>81.1575980536279</v>
      </c>
      <c r="M69" s="45">
        <f t="shared" si="53"/>
        <v>2.31797854963707</v>
      </c>
      <c r="N69" s="45">
        <f t="shared" si="53"/>
        <v>0.698076859276359</v>
      </c>
      <c r="O69" s="45">
        <f t="shared" si="53"/>
        <v>9.58313345104423</v>
      </c>
      <c r="P69" s="46">
        <f t="shared" si="53"/>
        <v>100</v>
      </c>
      <c r="R69" s="51"/>
    </row>
    <row r="70" ht="13" customHeight="1" spans="3:18">
      <c r="C70" s="27" t="s">
        <v>7</v>
      </c>
      <c r="D70" s="26">
        <v>682.068238016591</v>
      </c>
      <c r="E70" s="26">
        <v>170.552721215089</v>
      </c>
      <c r="F70" s="26">
        <v>3529.18510688745</v>
      </c>
      <c r="G70" s="26">
        <v>215.026940602521</v>
      </c>
      <c r="H70" s="26">
        <v>1337.81424293935</v>
      </c>
      <c r="I70" s="43">
        <v>5934.647249661</v>
      </c>
      <c r="J70" s="44"/>
      <c r="K70" s="45">
        <f t="shared" ref="K70:P70" si="54">D70/$I70*100</f>
        <v>11.492987018825</v>
      </c>
      <c r="L70" s="45">
        <f t="shared" si="54"/>
        <v>2.87384766170949</v>
      </c>
      <c r="M70" s="45">
        <f t="shared" si="54"/>
        <v>59.467478999515</v>
      </c>
      <c r="N70" s="45">
        <f t="shared" si="54"/>
        <v>3.6232472050433</v>
      </c>
      <c r="O70" s="45">
        <f t="shared" si="54"/>
        <v>22.5424391149073</v>
      </c>
      <c r="P70" s="46">
        <f t="shared" si="54"/>
        <v>100</v>
      </c>
      <c r="R70" s="51"/>
    </row>
    <row r="71" ht="13" customHeight="1" spans="3:18">
      <c r="C71" s="27" t="s">
        <v>8</v>
      </c>
      <c r="D71" s="26">
        <v>72.3625274462673</v>
      </c>
      <c r="E71" s="26">
        <v>50.5492007465775</v>
      </c>
      <c r="F71" s="26">
        <v>201.905651553975</v>
      </c>
      <c r="G71" s="26">
        <v>592.417047186455</v>
      </c>
      <c r="H71" s="26">
        <v>79.2115200658132</v>
      </c>
      <c r="I71" s="43">
        <v>996.445946999088</v>
      </c>
      <c r="J71" s="44"/>
      <c r="K71" s="45">
        <f t="shared" ref="K71:P71" si="55">D71/$I71*100</f>
        <v>7.26206249964641</v>
      </c>
      <c r="L71" s="45">
        <f t="shared" si="55"/>
        <v>5.07294960642996</v>
      </c>
      <c r="M71" s="45">
        <f t="shared" si="55"/>
        <v>20.2625794366505</v>
      </c>
      <c r="N71" s="45">
        <f t="shared" si="55"/>
        <v>59.4530038453754</v>
      </c>
      <c r="O71" s="45">
        <f t="shared" si="55"/>
        <v>7.9494046118977</v>
      </c>
      <c r="P71" s="46">
        <f t="shared" si="55"/>
        <v>100</v>
      </c>
      <c r="R71" s="51"/>
    </row>
    <row r="72" ht="13" customHeight="1" spans="3:18">
      <c r="C72" s="27" t="s">
        <v>9</v>
      </c>
      <c r="D72" s="26">
        <v>1463.91383501336</v>
      </c>
      <c r="E72" s="26">
        <v>648.454362078412</v>
      </c>
      <c r="F72" s="26">
        <v>1244.65490430226</v>
      </c>
      <c r="G72" s="26">
        <v>62.8715076450571</v>
      </c>
      <c r="H72" s="26">
        <v>18350.3566580884</v>
      </c>
      <c r="I72" s="43">
        <v>21770.2512671275</v>
      </c>
      <c r="J72" s="44"/>
      <c r="K72" s="45">
        <f t="shared" ref="K72:P72" si="56">D72/$I72*100</f>
        <v>6.72437730300261</v>
      </c>
      <c r="L72" s="45">
        <f t="shared" si="56"/>
        <v>2.97862598883992</v>
      </c>
      <c r="M72" s="45">
        <f t="shared" si="56"/>
        <v>5.71722801464242</v>
      </c>
      <c r="N72" s="45">
        <f t="shared" si="56"/>
        <v>0.28879550756491</v>
      </c>
      <c r="O72" s="45">
        <f t="shared" si="56"/>
        <v>84.2909731859501</v>
      </c>
      <c r="P72" s="46">
        <f t="shared" si="56"/>
        <v>100</v>
      </c>
      <c r="R72" s="51"/>
    </row>
    <row r="73" ht="13" customHeight="1" spans="3:18">
      <c r="C73" s="28" t="s">
        <v>10</v>
      </c>
      <c r="D73" s="29">
        <f t="shared" ref="D73:I73" si="57">SUM(D68:D72)</f>
        <v>5974.1977628806</v>
      </c>
      <c r="E73" s="29">
        <f t="shared" si="57"/>
        <v>7703.62978594551</v>
      </c>
      <c r="F73" s="29">
        <f t="shared" si="57"/>
        <v>5795.95355253175</v>
      </c>
      <c r="G73" s="29">
        <f t="shared" si="57"/>
        <v>992.270456219246</v>
      </c>
      <c r="H73" s="29">
        <f t="shared" si="57"/>
        <v>21980.1302604387</v>
      </c>
      <c r="I73" s="29">
        <f t="shared" si="57"/>
        <v>42446.1818180158</v>
      </c>
      <c r="J73" s="29"/>
      <c r="K73" s="47">
        <f t="shared" ref="K73:P73" si="58">D73/$I73*100</f>
        <v>14.0747589229449</v>
      </c>
      <c r="L73" s="47">
        <f t="shared" si="58"/>
        <v>18.1491702103481</v>
      </c>
      <c r="M73" s="47">
        <f t="shared" si="58"/>
        <v>13.6548290194425</v>
      </c>
      <c r="N73" s="47">
        <f t="shared" si="58"/>
        <v>2.33771428599519</v>
      </c>
      <c r="O73" s="47">
        <f t="shared" si="58"/>
        <v>51.7835275612692</v>
      </c>
      <c r="P73" s="48">
        <f t="shared" si="58"/>
        <v>100</v>
      </c>
      <c r="R73" s="51"/>
    </row>
    <row r="74" spans="3:18">
      <c r="C74" s="20">
        <v>2022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R74" s="51"/>
    </row>
    <row r="75" spans="3:18">
      <c r="C75" s="21" t="s">
        <v>1</v>
      </c>
      <c r="D75" s="22" t="s">
        <v>2</v>
      </c>
      <c r="E75" s="22"/>
      <c r="F75" s="22"/>
      <c r="G75" s="22"/>
      <c r="H75" s="22"/>
      <c r="I75" s="22"/>
      <c r="J75" s="41"/>
      <c r="K75" s="22" t="s">
        <v>3</v>
      </c>
      <c r="L75" s="22"/>
      <c r="M75" s="22"/>
      <c r="N75" s="22"/>
      <c r="O75" s="22"/>
      <c r="P75" s="22"/>
      <c r="R75" s="51"/>
    </row>
    <row r="76" ht="26.4" spans="3:18">
      <c r="C76" s="23"/>
      <c r="D76" s="24" t="s">
        <v>5</v>
      </c>
      <c r="E76" s="24" t="s">
        <v>6</v>
      </c>
      <c r="F76" s="24" t="s">
        <v>7</v>
      </c>
      <c r="G76" s="24" t="s">
        <v>8</v>
      </c>
      <c r="H76" s="24" t="s">
        <v>9</v>
      </c>
      <c r="I76" s="22" t="s">
        <v>10</v>
      </c>
      <c r="J76" s="42"/>
      <c r="K76" s="24" t="s">
        <v>5</v>
      </c>
      <c r="L76" s="24" t="s">
        <v>6</v>
      </c>
      <c r="M76" s="24" t="s">
        <v>7</v>
      </c>
      <c r="N76" s="24" t="s">
        <v>8</v>
      </c>
      <c r="O76" s="24" t="s">
        <v>9</v>
      </c>
      <c r="P76" s="22" t="s">
        <v>10</v>
      </c>
      <c r="R76" s="51"/>
    </row>
    <row r="77" ht="13" customHeight="1" spans="3:18">
      <c r="C77" s="25" t="s">
        <v>5</v>
      </c>
      <c r="D77" s="26">
        <v>3766.94803498999</v>
      </c>
      <c r="E77" s="26">
        <v>657.542270398477</v>
      </c>
      <c r="F77" s="26">
        <v>604.571004978402</v>
      </c>
      <c r="G77" s="26">
        <v>97.9613818045434</v>
      </c>
      <c r="H77" s="26">
        <v>1560.78620071516</v>
      </c>
      <c r="I77" s="43">
        <v>6687.80889288657</v>
      </c>
      <c r="J77" s="44"/>
      <c r="K77" s="45">
        <f t="shared" ref="K77:P77" si="59">D77/$I77*100</f>
        <v>56.32559325965</v>
      </c>
      <c r="L77" s="45">
        <f t="shared" si="59"/>
        <v>9.83195364774651</v>
      </c>
      <c r="M77" s="45">
        <f t="shared" si="59"/>
        <v>9.03989654401531</v>
      </c>
      <c r="N77" s="45">
        <f t="shared" si="59"/>
        <v>1.46477543502685</v>
      </c>
      <c r="O77" s="45">
        <f t="shared" si="59"/>
        <v>23.3377811135614</v>
      </c>
      <c r="P77" s="46">
        <f t="shared" si="59"/>
        <v>100</v>
      </c>
      <c r="R77" s="51"/>
    </row>
    <row r="78" ht="13" customHeight="1" spans="3:18">
      <c r="C78" s="27" t="s">
        <v>6</v>
      </c>
      <c r="D78" s="26">
        <v>541.80563465781</v>
      </c>
      <c r="E78" s="26">
        <v>5994.52952312965</v>
      </c>
      <c r="F78" s="26">
        <v>144.368044788127</v>
      </c>
      <c r="G78" s="26">
        <v>44.6193835849605</v>
      </c>
      <c r="H78" s="26">
        <v>665.979960486391</v>
      </c>
      <c r="I78" s="43">
        <v>7391.30254664694</v>
      </c>
      <c r="J78" s="44"/>
      <c r="K78" s="45">
        <f t="shared" ref="K78:P78" si="60">D78/$I78*100</f>
        <v>7.33031331403961</v>
      </c>
      <c r="L78" s="45">
        <f t="shared" si="60"/>
        <v>81.1024780178842</v>
      </c>
      <c r="M78" s="45">
        <f t="shared" si="60"/>
        <v>1.95321519958102</v>
      </c>
      <c r="N78" s="45">
        <f t="shared" si="60"/>
        <v>0.603674160317006</v>
      </c>
      <c r="O78" s="45">
        <f t="shared" si="60"/>
        <v>9.01031930817812</v>
      </c>
      <c r="P78" s="46">
        <f t="shared" si="60"/>
        <v>100</v>
      </c>
      <c r="R78" s="51"/>
    </row>
    <row r="79" ht="13" customHeight="1" spans="3:18">
      <c r="C79" s="27" t="s">
        <v>7</v>
      </c>
      <c r="D79" s="26">
        <v>620.861749610133</v>
      </c>
      <c r="E79" s="26">
        <v>151.334485200539</v>
      </c>
      <c r="F79" s="26">
        <v>3233.29652218591</v>
      </c>
      <c r="G79" s="26">
        <v>257.128340468285</v>
      </c>
      <c r="H79" s="26">
        <v>1288.19792501515</v>
      </c>
      <c r="I79" s="43">
        <v>5550.81902248001</v>
      </c>
      <c r="J79" s="44"/>
      <c r="K79" s="45">
        <f t="shared" ref="K79:P79" si="61">D79/$I79*100</f>
        <v>11.1850475956022</v>
      </c>
      <c r="L79" s="45">
        <f t="shared" si="61"/>
        <v>2.72634514992574</v>
      </c>
      <c r="M79" s="45">
        <f t="shared" si="61"/>
        <v>58.2489990952962</v>
      </c>
      <c r="N79" s="45">
        <f t="shared" si="61"/>
        <v>4.63225948147386</v>
      </c>
      <c r="O79" s="45">
        <f t="shared" si="61"/>
        <v>23.207348677702</v>
      </c>
      <c r="P79" s="46">
        <f t="shared" si="61"/>
        <v>100</v>
      </c>
      <c r="R79" s="51"/>
    </row>
    <row r="80" ht="13" customHeight="1" spans="3:18">
      <c r="C80" s="27" t="s">
        <v>8</v>
      </c>
      <c r="D80" s="26">
        <v>86.311531653001</v>
      </c>
      <c r="E80" s="26">
        <v>50.6250514431826</v>
      </c>
      <c r="F80" s="26">
        <v>248.171348869207</v>
      </c>
      <c r="G80" s="26">
        <v>778.396019989619</v>
      </c>
      <c r="H80" s="26">
        <v>92.8495503158104</v>
      </c>
      <c r="I80" s="43">
        <v>1256.35350227082</v>
      </c>
      <c r="J80" s="44"/>
      <c r="K80" s="45">
        <f t="shared" ref="K80:P80" si="62">D80/$I80*100</f>
        <v>6.87000366513052</v>
      </c>
      <c r="L80" s="45">
        <f t="shared" si="62"/>
        <v>4.02952284939544</v>
      </c>
      <c r="M80" s="45">
        <f t="shared" si="62"/>
        <v>19.7533057710783</v>
      </c>
      <c r="N80" s="45">
        <f t="shared" si="62"/>
        <v>61.9567676281152</v>
      </c>
      <c r="O80" s="45">
        <f t="shared" si="62"/>
        <v>7.39040008628047</v>
      </c>
      <c r="P80" s="46">
        <f t="shared" si="62"/>
        <v>100</v>
      </c>
      <c r="R80" s="51"/>
    </row>
    <row r="81" ht="13" customHeight="1" spans="3:18">
      <c r="C81" s="27" t="s">
        <v>9</v>
      </c>
      <c r="D81" s="26">
        <v>1725.58111483847</v>
      </c>
      <c r="E81" s="26">
        <v>665.62384664389</v>
      </c>
      <c r="F81" s="26">
        <v>1281.65711240833</v>
      </c>
      <c r="G81" s="26">
        <v>88.4079550923632</v>
      </c>
      <c r="H81" s="26">
        <v>19849.6556185001</v>
      </c>
      <c r="I81" s="43">
        <v>23610.9256474831</v>
      </c>
      <c r="J81" s="44"/>
      <c r="K81" s="45">
        <f t="shared" ref="K81:P81" si="63">D81/$I81*100</f>
        <v>7.30840095217706</v>
      </c>
      <c r="L81" s="45">
        <f t="shared" si="63"/>
        <v>2.81913490636418</v>
      </c>
      <c r="M81" s="45">
        <f t="shared" si="63"/>
        <v>5.42823746744954</v>
      </c>
      <c r="N81" s="45">
        <f t="shared" si="63"/>
        <v>0.374436633329483</v>
      </c>
      <c r="O81" s="45">
        <f t="shared" si="63"/>
        <v>84.0697900406798</v>
      </c>
      <c r="P81" s="46">
        <f t="shared" si="63"/>
        <v>100</v>
      </c>
      <c r="R81" s="51"/>
    </row>
    <row r="82" ht="13" customHeight="1" spans="3:18">
      <c r="C82" s="28" t="s">
        <v>10</v>
      </c>
      <c r="D82" s="29">
        <f t="shared" ref="D82:I82" si="64">SUM(D77:D81)</f>
        <v>6741.50806574941</v>
      </c>
      <c r="E82" s="29">
        <f t="shared" si="64"/>
        <v>7519.65517681574</v>
      </c>
      <c r="F82" s="29">
        <f t="shared" si="64"/>
        <v>5512.06403322998</v>
      </c>
      <c r="G82" s="29">
        <f t="shared" si="64"/>
        <v>1266.51308093977</v>
      </c>
      <c r="H82" s="29">
        <f t="shared" si="64"/>
        <v>23457.4692550326</v>
      </c>
      <c r="I82" s="29">
        <f t="shared" si="64"/>
        <v>44497.2096117675</v>
      </c>
      <c r="J82" s="29"/>
      <c r="K82" s="47">
        <f t="shared" ref="K82:P82" si="65">D82/$I82*100</f>
        <v>15.1504063391125</v>
      </c>
      <c r="L82" s="47">
        <f t="shared" si="65"/>
        <v>16.8991611888111</v>
      </c>
      <c r="M82" s="47">
        <f t="shared" si="65"/>
        <v>12.3874375074798</v>
      </c>
      <c r="N82" s="47">
        <f t="shared" si="65"/>
        <v>2.8462752877988</v>
      </c>
      <c r="O82" s="47">
        <f t="shared" si="65"/>
        <v>52.7167196767978</v>
      </c>
      <c r="P82" s="48">
        <f t="shared" si="65"/>
        <v>100</v>
      </c>
      <c r="R82" s="51"/>
    </row>
    <row r="83" spans="3:18">
      <c r="C83" s="20" t="s">
        <v>11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R83" s="51"/>
    </row>
    <row r="84" spans="3:18">
      <c r="C84" s="21" t="s">
        <v>1</v>
      </c>
      <c r="D84" s="22" t="s">
        <v>2</v>
      </c>
      <c r="E84" s="22"/>
      <c r="F84" s="22"/>
      <c r="G84" s="22"/>
      <c r="H84" s="22"/>
      <c r="I84" s="22"/>
      <c r="J84" s="41"/>
      <c r="K84" s="22" t="s">
        <v>12</v>
      </c>
      <c r="L84" s="22"/>
      <c r="M84" s="22"/>
      <c r="N84" s="22"/>
      <c r="O84" s="22"/>
      <c r="P84" s="22"/>
      <c r="R84" s="51"/>
    </row>
    <row r="85" ht="26.4" spans="3:18">
      <c r="C85" s="23"/>
      <c r="D85" s="24" t="s">
        <v>5</v>
      </c>
      <c r="E85" s="24" t="s">
        <v>6</v>
      </c>
      <c r="F85" s="24" t="s">
        <v>7</v>
      </c>
      <c r="G85" s="24" t="s">
        <v>8</v>
      </c>
      <c r="H85" s="24" t="s">
        <v>9</v>
      </c>
      <c r="I85" s="22" t="s">
        <v>10</v>
      </c>
      <c r="J85" s="42"/>
      <c r="K85" s="24" t="s">
        <v>5</v>
      </c>
      <c r="L85" s="24" t="s">
        <v>6</v>
      </c>
      <c r="M85" s="24" t="s">
        <v>7</v>
      </c>
      <c r="N85" s="24" t="s">
        <v>8</v>
      </c>
      <c r="O85" s="24" t="s">
        <v>9</v>
      </c>
      <c r="P85" s="22" t="s">
        <v>10</v>
      </c>
      <c r="R85" s="51"/>
    </row>
    <row r="86" ht="13" customHeight="1" spans="3:18">
      <c r="C86" s="25" t="s">
        <v>5</v>
      </c>
      <c r="D86" s="26">
        <f t="shared" ref="D86:I86" si="66">D77-D68</f>
        <v>494.84165468408</v>
      </c>
      <c r="E86" s="26">
        <f t="shared" si="66"/>
        <v>111.853668684057</v>
      </c>
      <c r="F86" s="26">
        <f t="shared" si="66"/>
        <v>-36.0315039200918</v>
      </c>
      <c r="G86" s="26">
        <f t="shared" si="66"/>
        <v>30.0959466623335</v>
      </c>
      <c r="H86" s="26">
        <f t="shared" si="66"/>
        <v>90.5742808072309</v>
      </c>
      <c r="I86" s="43">
        <f t="shared" si="66"/>
        <v>691.334046917604</v>
      </c>
      <c r="J86" s="44"/>
      <c r="K86" s="45">
        <f t="shared" ref="K86:O86" si="67">K77-K68</f>
        <v>1.75842731038345</v>
      </c>
      <c r="L86" s="45">
        <f t="shared" si="67"/>
        <v>0.731797043550133</v>
      </c>
      <c r="M86" s="45">
        <f t="shared" si="67"/>
        <v>-1.64308846557129</v>
      </c>
      <c r="N86" s="45">
        <f t="shared" si="67"/>
        <v>0.333019913900446</v>
      </c>
      <c r="O86" s="45">
        <f t="shared" si="67"/>
        <v>-1.18015580226272</v>
      </c>
      <c r="P86" s="46">
        <v>0</v>
      </c>
      <c r="R86" s="51"/>
    </row>
    <row r="87" ht="13" customHeight="1" spans="3:18">
      <c r="C87" s="27" t="s">
        <v>6</v>
      </c>
      <c r="D87" s="26">
        <f t="shared" ref="D87:I87" si="68">D78-D69</f>
        <v>58.05885255934</v>
      </c>
      <c r="E87" s="26">
        <f t="shared" si="68"/>
        <v>-293.855377061356</v>
      </c>
      <c r="F87" s="26">
        <f t="shared" si="68"/>
        <v>-35.2373361014418</v>
      </c>
      <c r="G87" s="26">
        <f t="shared" si="68"/>
        <v>-9.47014205804234</v>
      </c>
      <c r="H87" s="26">
        <f t="shared" si="68"/>
        <v>-76.555958950767</v>
      </c>
      <c r="I87" s="43">
        <f t="shared" si="68"/>
        <v>-357.059961612265</v>
      </c>
      <c r="J87" s="44"/>
      <c r="K87" s="45">
        <f t="shared" ref="K87:O87" si="69">K78-K69</f>
        <v>1.08710022762516</v>
      </c>
      <c r="L87" s="45">
        <f t="shared" si="69"/>
        <v>-0.0551200357436841</v>
      </c>
      <c r="M87" s="45">
        <f t="shared" si="69"/>
        <v>-0.364763350056049</v>
      </c>
      <c r="N87" s="45">
        <f t="shared" si="69"/>
        <v>-0.0944026989593525</v>
      </c>
      <c r="O87" s="45">
        <f t="shared" si="69"/>
        <v>-0.572814142866106</v>
      </c>
      <c r="P87" s="46">
        <v>0</v>
      </c>
      <c r="R87" s="51"/>
    </row>
    <row r="88" ht="13" customHeight="1" spans="3:18">
      <c r="C88" s="27" t="s">
        <v>7</v>
      </c>
      <c r="D88" s="26">
        <f t="shared" ref="D88:I88" si="70">D79-D70</f>
        <v>-61.2064884064584</v>
      </c>
      <c r="E88" s="26">
        <f t="shared" si="70"/>
        <v>-19.2182360145497</v>
      </c>
      <c r="F88" s="26">
        <f t="shared" si="70"/>
        <v>-295.888584701541</v>
      </c>
      <c r="G88" s="26">
        <f t="shared" si="70"/>
        <v>42.1013998657641</v>
      </c>
      <c r="H88" s="26">
        <f t="shared" si="70"/>
        <v>-49.6163179242048</v>
      </c>
      <c r="I88" s="43">
        <f t="shared" si="70"/>
        <v>-383.82822718099</v>
      </c>
      <c r="J88" s="44"/>
      <c r="K88" s="45">
        <f t="shared" ref="K88:O88" si="71">K79-K70</f>
        <v>-0.307939423222752</v>
      </c>
      <c r="L88" s="45">
        <f t="shared" si="71"/>
        <v>-0.147502511783747</v>
      </c>
      <c r="M88" s="45">
        <f t="shared" si="71"/>
        <v>-1.21847990421883</v>
      </c>
      <c r="N88" s="45">
        <f t="shared" si="71"/>
        <v>1.00901227643056</v>
      </c>
      <c r="O88" s="45">
        <f t="shared" si="71"/>
        <v>0.664909562794691</v>
      </c>
      <c r="P88" s="46">
        <v>0</v>
      </c>
      <c r="R88" s="51"/>
    </row>
    <row r="89" ht="13" customHeight="1" spans="3:18">
      <c r="C89" s="27" t="s">
        <v>8</v>
      </c>
      <c r="D89" s="26">
        <f t="shared" ref="D89:I89" si="72">D80-D71</f>
        <v>13.9490042067337</v>
      </c>
      <c r="E89" s="26">
        <f t="shared" si="72"/>
        <v>0.0758506966050874</v>
      </c>
      <c r="F89" s="26">
        <f t="shared" si="72"/>
        <v>46.2656973152318</v>
      </c>
      <c r="G89" s="26">
        <f t="shared" si="72"/>
        <v>185.978972803164</v>
      </c>
      <c r="H89" s="26">
        <f t="shared" si="72"/>
        <v>13.6380302499972</v>
      </c>
      <c r="I89" s="43">
        <f t="shared" si="72"/>
        <v>259.907555271732</v>
      </c>
      <c r="J89" s="44"/>
      <c r="K89" s="45">
        <f t="shared" ref="K89:O89" si="73">K80-K71</f>
        <v>-0.39205883451589</v>
      </c>
      <c r="L89" s="45">
        <f t="shared" si="73"/>
        <v>-1.04342675703452</v>
      </c>
      <c r="M89" s="45">
        <f t="shared" si="73"/>
        <v>-0.509273665572159</v>
      </c>
      <c r="N89" s="45">
        <f t="shared" si="73"/>
        <v>2.50376378273977</v>
      </c>
      <c r="O89" s="45">
        <f t="shared" si="73"/>
        <v>-0.559004525617226</v>
      </c>
      <c r="P89" s="46">
        <v>0</v>
      </c>
      <c r="R89" s="51"/>
    </row>
    <row r="90" ht="13" customHeight="1" spans="3:18">
      <c r="C90" s="27" t="s">
        <v>9</v>
      </c>
      <c r="D90" s="26">
        <f t="shared" ref="D90:I90" si="74">D81-D72</f>
        <v>261.667279825112</v>
      </c>
      <c r="E90" s="26">
        <f t="shared" si="74"/>
        <v>17.1694845654777</v>
      </c>
      <c r="F90" s="26">
        <f t="shared" si="74"/>
        <v>37.0022081060699</v>
      </c>
      <c r="G90" s="26">
        <f t="shared" si="74"/>
        <v>25.5364474473061</v>
      </c>
      <c r="H90" s="26">
        <f t="shared" si="74"/>
        <v>1499.29896041167</v>
      </c>
      <c r="I90" s="43">
        <f t="shared" si="74"/>
        <v>1840.67438035561</v>
      </c>
      <c r="J90" s="44"/>
      <c r="K90" s="45">
        <f t="shared" ref="K90:O90" si="75">K81-K72</f>
        <v>0.584023649174445</v>
      </c>
      <c r="L90" s="45">
        <f t="shared" si="75"/>
        <v>-0.159491082475737</v>
      </c>
      <c r="M90" s="45">
        <f t="shared" si="75"/>
        <v>-0.288990547192885</v>
      </c>
      <c r="N90" s="45">
        <f t="shared" si="75"/>
        <v>0.0856411257645732</v>
      </c>
      <c r="O90" s="45">
        <f t="shared" si="75"/>
        <v>-0.221183145270274</v>
      </c>
      <c r="P90" s="46">
        <v>0</v>
      </c>
      <c r="R90" s="51"/>
    </row>
    <row r="91" ht="13" customHeight="1" spans="3:18">
      <c r="C91" s="28" t="s">
        <v>10</v>
      </c>
      <c r="D91" s="29">
        <f t="shared" ref="D91:I91" si="76">D82-D73</f>
        <v>767.310302868806</v>
      </c>
      <c r="E91" s="29">
        <f t="shared" si="76"/>
        <v>-183.974609129767</v>
      </c>
      <c r="F91" s="29">
        <f t="shared" si="76"/>
        <v>-283.889519301774</v>
      </c>
      <c r="G91" s="29">
        <f t="shared" si="76"/>
        <v>274.242624720525</v>
      </c>
      <c r="H91" s="29">
        <f t="shared" si="76"/>
        <v>1477.33899459388</v>
      </c>
      <c r="I91" s="29">
        <f t="shared" si="76"/>
        <v>2051.02779375165</v>
      </c>
      <c r="J91" s="29"/>
      <c r="K91" s="49">
        <f t="shared" ref="K91:P91" si="77">K82-K73</f>
        <v>1.07564741616763</v>
      </c>
      <c r="L91" s="49">
        <f t="shared" si="77"/>
        <v>-1.25000902153697</v>
      </c>
      <c r="M91" s="49">
        <f t="shared" si="77"/>
        <v>-1.26739151196273</v>
      </c>
      <c r="N91" s="49">
        <f t="shared" si="77"/>
        <v>0.508561001803614</v>
      </c>
      <c r="O91" s="49">
        <f t="shared" si="77"/>
        <v>0.933192115528605</v>
      </c>
      <c r="P91" s="29">
        <f t="shared" si="77"/>
        <v>0</v>
      </c>
      <c r="R91" s="51"/>
    </row>
  </sheetData>
  <mergeCells count="39">
    <mergeCell ref="C4:P4"/>
    <mergeCell ref="D5:I5"/>
    <mergeCell ref="K5:P5"/>
    <mergeCell ref="C13:P13"/>
    <mergeCell ref="D14:I14"/>
    <mergeCell ref="K14:P14"/>
    <mergeCell ref="C22:P22"/>
    <mergeCell ref="D23:I23"/>
    <mergeCell ref="K23:P23"/>
    <mergeCell ref="C35:P35"/>
    <mergeCell ref="D36:I36"/>
    <mergeCell ref="K36:P36"/>
    <mergeCell ref="C44:P44"/>
    <mergeCell ref="D45:I45"/>
    <mergeCell ref="K45:P45"/>
    <mergeCell ref="C53:P53"/>
    <mergeCell ref="D54:I54"/>
    <mergeCell ref="K54:P54"/>
    <mergeCell ref="C65:P65"/>
    <mergeCell ref="D66:I66"/>
    <mergeCell ref="K66:P66"/>
    <mergeCell ref="C74:P74"/>
    <mergeCell ref="D75:I75"/>
    <mergeCell ref="K75:P75"/>
    <mergeCell ref="C83:P83"/>
    <mergeCell ref="D84:I84"/>
    <mergeCell ref="K84:P84"/>
    <mergeCell ref="C5:C6"/>
    <mergeCell ref="C14:C15"/>
    <mergeCell ref="C23:C24"/>
    <mergeCell ref="C36:C37"/>
    <mergeCell ref="C45:C46"/>
    <mergeCell ref="C54:C55"/>
    <mergeCell ref="C66:C67"/>
    <mergeCell ref="C75:C76"/>
    <mergeCell ref="C84:C85"/>
    <mergeCell ref="R5:R30"/>
    <mergeCell ref="R36:R61"/>
    <mergeCell ref="R66:R9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showGridLines="0" workbookViewId="0">
      <selection activeCell="B26" sqref="B26"/>
    </sheetView>
  </sheetViews>
  <sheetFormatPr defaultColWidth="8.88888888888889" defaultRowHeight="13.8"/>
  <cols>
    <col min="1" max="1" width="22.8888888888889" customWidth="1"/>
    <col min="2" max="6" width="21.7777777777778" customWidth="1"/>
    <col min="7" max="7" width="13.3333333333333" customWidth="1"/>
  </cols>
  <sheetData>
    <row r="1" ht="14.4" spans="1: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ht="14.4" spans="1:7">
      <c r="A2" s="2" t="s">
        <v>22</v>
      </c>
      <c r="B2" s="3">
        <v>261421.172022627</v>
      </c>
      <c r="C2" s="3">
        <v>33084.6810448264</v>
      </c>
      <c r="D2" s="3">
        <v>43831.805157951</v>
      </c>
      <c r="E2" s="3">
        <v>3939.07597493807</v>
      </c>
      <c r="F2" s="3">
        <v>105032.226451968</v>
      </c>
      <c r="G2" s="3">
        <v>447308.960652311</v>
      </c>
    </row>
    <row r="3" ht="14.4" spans="1:7">
      <c r="A3" s="2" t="s">
        <v>23</v>
      </c>
      <c r="B3" s="3">
        <v>26215.2572440378</v>
      </c>
      <c r="C3" s="3">
        <v>356748.54573494</v>
      </c>
      <c r="D3" s="3">
        <v>8564.13272934795</v>
      </c>
      <c r="E3" s="3">
        <v>2991.315419568</v>
      </c>
      <c r="F3" s="3">
        <v>20173.3093349282</v>
      </c>
      <c r="G3" s="3">
        <v>414692.560462822</v>
      </c>
    </row>
    <row r="4" ht="14.4" spans="1:7">
      <c r="A4" s="2" t="s">
        <v>24</v>
      </c>
      <c r="B4" s="3">
        <v>45717.6382502847</v>
      </c>
      <c r="C4" s="3">
        <v>7420.39365623689</v>
      </c>
      <c r="D4" s="3">
        <v>251861.012948662</v>
      </c>
      <c r="E4" s="3">
        <v>13667.2703425754</v>
      </c>
      <c r="F4" s="3">
        <v>74379.294992482</v>
      </c>
      <c r="G4" s="3">
        <v>393045.610190241</v>
      </c>
    </row>
    <row r="5" ht="14.4" spans="1:7">
      <c r="A5" s="2" t="s">
        <v>25</v>
      </c>
      <c r="B5" s="3">
        <v>3911.63710707364</v>
      </c>
      <c r="C5" s="3">
        <v>2251.48032076477</v>
      </c>
      <c r="D5" s="3">
        <v>13050.7497459776</v>
      </c>
      <c r="E5" s="3">
        <v>46223.2950201333</v>
      </c>
      <c r="F5" s="3">
        <v>1971.32858297152</v>
      </c>
      <c r="G5" s="3">
        <v>67408.4907769209</v>
      </c>
    </row>
    <row r="6" ht="14.4" spans="1:7">
      <c r="A6" s="2" t="s">
        <v>9</v>
      </c>
      <c r="B6" s="3">
        <v>99730.8655279746</v>
      </c>
      <c r="C6" s="3">
        <v>17446.7681515115</v>
      </c>
      <c r="D6" s="3">
        <v>67905.3459471152</v>
      </c>
      <c r="E6" s="3">
        <v>1728.59842457101</v>
      </c>
      <c r="F6" s="3">
        <v>1029250.57466379</v>
      </c>
      <c r="G6" s="3">
        <v>1216062.15271496</v>
      </c>
    </row>
    <row r="7" spans="2:7">
      <c r="B7" s="4"/>
      <c r="C7" s="4"/>
      <c r="D7" s="4"/>
      <c r="E7" s="4"/>
      <c r="F7" s="4"/>
      <c r="G7" s="4"/>
    </row>
    <row r="8" spans="2:7">
      <c r="B8" s="4"/>
      <c r="C8" s="4"/>
      <c r="D8" s="4"/>
      <c r="E8" s="4"/>
      <c r="F8" s="4"/>
      <c r="G8" s="4"/>
    </row>
    <row r="9" ht="14.4" spans="1:7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26</v>
      </c>
      <c r="G9" s="1" t="s">
        <v>21</v>
      </c>
    </row>
    <row r="10" ht="14.4" spans="1:16">
      <c r="A10" s="2" t="s">
        <v>22</v>
      </c>
      <c r="B10" s="3">
        <v>3272106.38030591</v>
      </c>
      <c r="C10" s="3">
        <v>545688.60171442</v>
      </c>
      <c r="D10" s="3">
        <v>640602.508898494</v>
      </c>
      <c r="E10" s="3">
        <v>67865.4351422099</v>
      </c>
      <c r="F10" s="3">
        <v>1470211.91990793</v>
      </c>
      <c r="G10" s="3">
        <v>5996474.84596897</v>
      </c>
      <c r="I10" s="4">
        <f>B10/1000</f>
        <v>3272.10638030591</v>
      </c>
      <c r="J10" s="4">
        <f t="shared" ref="J10:P10" si="0">C10/1000</f>
        <v>545.68860171442</v>
      </c>
      <c r="K10" s="4">
        <f t="shared" si="0"/>
        <v>640.602508898494</v>
      </c>
      <c r="L10" s="4">
        <f t="shared" si="0"/>
        <v>67.8654351422099</v>
      </c>
      <c r="M10" s="4">
        <f t="shared" si="0"/>
        <v>1470.21191990793</v>
      </c>
      <c r="N10" s="4">
        <f t="shared" si="0"/>
        <v>5996.47484596897</v>
      </c>
      <c r="O10" s="4"/>
      <c r="P10" s="4"/>
    </row>
    <row r="11" ht="14.4" spans="1:14">
      <c r="A11" s="2" t="s">
        <v>23</v>
      </c>
      <c r="B11" s="3">
        <v>483746.78209847</v>
      </c>
      <c r="C11" s="3">
        <v>6288384.90019101</v>
      </c>
      <c r="D11" s="3">
        <v>179605.380889569</v>
      </c>
      <c r="E11" s="3">
        <v>54089.5256430028</v>
      </c>
      <c r="F11" s="3">
        <v>742535.919437158</v>
      </c>
      <c r="G11" s="3">
        <v>7748362.50825921</v>
      </c>
      <c r="I11" s="4">
        <f t="shared" ref="I11:N11" si="1">B11/1000</f>
        <v>483.74678209847</v>
      </c>
      <c r="J11" s="4">
        <f t="shared" si="1"/>
        <v>6288.38490019101</v>
      </c>
      <c r="K11" s="4">
        <f t="shared" si="1"/>
        <v>179.605380889569</v>
      </c>
      <c r="L11" s="4">
        <f t="shared" si="1"/>
        <v>54.0895256430028</v>
      </c>
      <c r="M11" s="4">
        <f t="shared" si="1"/>
        <v>742.535919437158</v>
      </c>
      <c r="N11" s="4">
        <f t="shared" si="1"/>
        <v>7748.36250825921</v>
      </c>
    </row>
    <row r="12" ht="14.4" spans="1:14">
      <c r="A12" s="2" t="s">
        <v>24</v>
      </c>
      <c r="B12" s="3">
        <v>682068.238016591</v>
      </c>
      <c r="C12" s="3">
        <v>170552.721215089</v>
      </c>
      <c r="D12" s="3">
        <v>3529185.10688745</v>
      </c>
      <c r="E12" s="3">
        <v>215026.940602521</v>
      </c>
      <c r="F12" s="3">
        <v>1337814.24293935</v>
      </c>
      <c r="G12" s="3">
        <v>5934647.249661</v>
      </c>
      <c r="I12" s="4">
        <f t="shared" ref="I12:N12" si="2">B12/1000</f>
        <v>682.068238016591</v>
      </c>
      <c r="J12" s="4">
        <f t="shared" si="2"/>
        <v>170.552721215089</v>
      </c>
      <c r="K12" s="4">
        <f t="shared" si="2"/>
        <v>3529.18510688745</v>
      </c>
      <c r="L12" s="4">
        <f t="shared" si="2"/>
        <v>215.026940602521</v>
      </c>
      <c r="M12" s="4">
        <f t="shared" si="2"/>
        <v>1337.81424293935</v>
      </c>
      <c r="N12" s="4">
        <f t="shared" si="2"/>
        <v>5934.647249661</v>
      </c>
    </row>
    <row r="13" ht="14.4" spans="1:14">
      <c r="A13" s="2" t="s">
        <v>25</v>
      </c>
      <c r="B13" s="3">
        <v>72362.5274462673</v>
      </c>
      <c r="C13" s="3">
        <v>50549.2007465775</v>
      </c>
      <c r="D13" s="3">
        <v>201905.651553975</v>
      </c>
      <c r="E13" s="3">
        <v>592417.047186455</v>
      </c>
      <c r="F13" s="3">
        <v>79211.5200658132</v>
      </c>
      <c r="G13" s="3">
        <v>996445.946999088</v>
      </c>
      <c r="I13" s="4">
        <f t="shared" ref="I13:N13" si="3">B13/1000</f>
        <v>72.3625274462673</v>
      </c>
      <c r="J13" s="4">
        <f t="shared" si="3"/>
        <v>50.5492007465775</v>
      </c>
      <c r="K13" s="4">
        <f t="shared" si="3"/>
        <v>201.905651553975</v>
      </c>
      <c r="L13" s="4">
        <f t="shared" si="3"/>
        <v>592.417047186455</v>
      </c>
      <c r="M13" s="4">
        <f t="shared" si="3"/>
        <v>79.2115200658132</v>
      </c>
      <c r="N13" s="4">
        <f t="shared" si="3"/>
        <v>996.445946999088</v>
      </c>
    </row>
    <row r="14" ht="14.4" spans="1:14">
      <c r="A14" s="2" t="s">
        <v>9</v>
      </c>
      <c r="B14" s="3">
        <v>1463913.83501336</v>
      </c>
      <c r="C14" s="3">
        <v>648454.362078412</v>
      </c>
      <c r="D14" s="3">
        <v>1244654.90430226</v>
      </c>
      <c r="E14" s="3">
        <v>62871.5076450571</v>
      </c>
      <c r="F14" s="3">
        <v>18350356.6580884</v>
      </c>
      <c r="G14" s="3">
        <v>21770251.2671275</v>
      </c>
      <c r="I14" s="4">
        <f t="shared" ref="I14:N14" si="4">B14/1000</f>
        <v>1463.91383501336</v>
      </c>
      <c r="J14" s="4">
        <f t="shared" si="4"/>
        <v>648.454362078412</v>
      </c>
      <c r="K14" s="4">
        <f t="shared" si="4"/>
        <v>1244.65490430226</v>
      </c>
      <c r="L14" s="4">
        <f t="shared" si="4"/>
        <v>62.8715076450571</v>
      </c>
      <c r="M14" s="4">
        <f t="shared" si="4"/>
        <v>18350.3566580884</v>
      </c>
      <c r="N14" s="4">
        <f t="shared" si="4"/>
        <v>21770.2512671275</v>
      </c>
    </row>
    <row r="15" ht="14.4" spans="1:14">
      <c r="A15" s="5"/>
      <c r="B15" s="5"/>
      <c r="C15" s="5"/>
      <c r="D15" s="5"/>
      <c r="E15" s="5"/>
      <c r="F15" s="5"/>
      <c r="G15" s="5"/>
      <c r="I15" s="4"/>
      <c r="J15" s="4"/>
      <c r="K15" s="4"/>
      <c r="L15" s="4"/>
      <c r="M15" s="4"/>
      <c r="N15" s="4"/>
    </row>
    <row r="16" spans="2:14">
      <c r="B16" s="4"/>
      <c r="C16" s="4"/>
      <c r="D16" s="4"/>
      <c r="E16" s="4"/>
      <c r="F16" s="4"/>
      <c r="G16" s="4"/>
      <c r="I16" s="4"/>
      <c r="J16" s="4"/>
      <c r="K16" s="4"/>
      <c r="L16" s="4"/>
      <c r="M16" s="4"/>
      <c r="N16" s="4"/>
    </row>
    <row r="17" ht="14.4" spans="1:14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26</v>
      </c>
      <c r="G17" s="1" t="s">
        <v>21</v>
      </c>
      <c r="I17" s="4"/>
      <c r="J17" s="4"/>
      <c r="K17" s="4"/>
      <c r="L17" s="4"/>
      <c r="M17" s="4"/>
      <c r="N17" s="4"/>
    </row>
    <row r="18" ht="14.4" spans="1:14">
      <c r="A18" s="2" t="s">
        <v>22</v>
      </c>
      <c r="B18" s="3">
        <v>9799281.37766645</v>
      </c>
      <c r="C18" s="3">
        <v>2436800.35500496</v>
      </c>
      <c r="D18" s="3">
        <v>1745476.38977307</v>
      </c>
      <c r="E18" s="3">
        <v>384399.503623827</v>
      </c>
      <c r="F18" s="3">
        <v>3765367.83275511</v>
      </c>
      <c r="G18" s="3">
        <v>18131325.4588234</v>
      </c>
      <c r="I18" s="4">
        <f t="shared" ref="I15:I22" si="5">B18/1000</f>
        <v>9799.28137766645</v>
      </c>
      <c r="J18" s="4">
        <f t="shared" ref="J15:J22" si="6">C18/1000</f>
        <v>2436.80035500496</v>
      </c>
      <c r="K18" s="4">
        <f t="shared" ref="K15:K22" si="7">D18/1000</f>
        <v>1745.47638977307</v>
      </c>
      <c r="L18" s="4">
        <f t="shared" ref="L15:L22" si="8">E18/1000</f>
        <v>384.399503623827</v>
      </c>
      <c r="M18" s="4">
        <f t="shared" ref="M15:M22" si="9">F18/1000</f>
        <v>3765.36783275511</v>
      </c>
      <c r="N18" s="4">
        <f t="shared" ref="N15:N22" si="10">G18/1000</f>
        <v>18131.3254588234</v>
      </c>
    </row>
    <row r="19" ht="14.4" spans="1:14">
      <c r="A19" s="2" t="s">
        <v>23</v>
      </c>
      <c r="B19" s="3">
        <v>2106588.70176297</v>
      </c>
      <c r="C19" s="3">
        <v>38978425.3930934</v>
      </c>
      <c r="D19" s="3">
        <v>769409.142168149</v>
      </c>
      <c r="E19" s="3">
        <v>410460.273310114</v>
      </c>
      <c r="F19" s="3">
        <v>3286494.27757529</v>
      </c>
      <c r="G19" s="3">
        <v>45551377.78791</v>
      </c>
      <c r="I19" s="4">
        <f t="shared" si="5"/>
        <v>2106.58870176297</v>
      </c>
      <c r="J19" s="4">
        <f t="shared" si="6"/>
        <v>38978.4253930934</v>
      </c>
      <c r="K19" s="4">
        <f t="shared" si="7"/>
        <v>769.409142168149</v>
      </c>
      <c r="L19" s="4">
        <f t="shared" si="8"/>
        <v>410.460273310114</v>
      </c>
      <c r="M19" s="4">
        <f t="shared" si="9"/>
        <v>3286.49427757529</v>
      </c>
      <c r="N19" s="4">
        <f t="shared" si="10"/>
        <v>45551.37778791</v>
      </c>
    </row>
    <row r="20" ht="14.4" spans="1:14">
      <c r="A20" s="2" t="s">
        <v>24</v>
      </c>
      <c r="B20" s="3">
        <v>1814341.44181711</v>
      </c>
      <c r="C20" s="3">
        <v>754064.675285986</v>
      </c>
      <c r="D20" s="3">
        <v>11442020.7536936</v>
      </c>
      <c r="E20" s="3">
        <v>1097859.54368591</v>
      </c>
      <c r="F20" s="3">
        <v>3180028.03291774</v>
      </c>
      <c r="G20" s="3">
        <v>18288314.4474003</v>
      </c>
      <c r="I20" s="4">
        <f t="shared" si="5"/>
        <v>1814.34144181711</v>
      </c>
      <c r="J20" s="4">
        <f t="shared" si="6"/>
        <v>754.064675285986</v>
      </c>
      <c r="K20" s="4">
        <f t="shared" si="7"/>
        <v>11442.0207536936</v>
      </c>
      <c r="L20" s="4">
        <f t="shared" si="8"/>
        <v>1097.85954368591</v>
      </c>
      <c r="M20" s="4">
        <f t="shared" si="9"/>
        <v>3180.02803291774</v>
      </c>
      <c r="N20" s="4">
        <f t="shared" si="10"/>
        <v>18288.3144474003</v>
      </c>
    </row>
    <row r="21" ht="14.4" spans="1:14">
      <c r="A21" s="2" t="s">
        <v>25</v>
      </c>
      <c r="B21" s="3">
        <v>395296.452568914</v>
      </c>
      <c r="C21" s="3">
        <v>411157.712706995</v>
      </c>
      <c r="D21" s="3">
        <v>1094078.79510342</v>
      </c>
      <c r="E21" s="3">
        <v>4914610.25307884</v>
      </c>
      <c r="F21" s="3">
        <v>390023.285393089</v>
      </c>
      <c r="G21" s="3">
        <v>7205166.49885126</v>
      </c>
      <c r="I21" s="4">
        <f t="shared" si="5"/>
        <v>395.296452568914</v>
      </c>
      <c r="J21" s="4">
        <f t="shared" si="6"/>
        <v>411.157712706995</v>
      </c>
      <c r="K21" s="4">
        <f t="shared" si="7"/>
        <v>1094.07879510342</v>
      </c>
      <c r="L21" s="4">
        <f t="shared" si="8"/>
        <v>4914.61025307884</v>
      </c>
      <c r="M21" s="4">
        <f t="shared" si="9"/>
        <v>390.023285393089</v>
      </c>
      <c r="N21" s="4">
        <f t="shared" si="10"/>
        <v>7205.16649885126</v>
      </c>
    </row>
    <row r="22" ht="14.4" spans="1:14">
      <c r="A22" s="2" t="s">
        <v>9</v>
      </c>
      <c r="B22" s="3">
        <v>3977457.95488259</v>
      </c>
      <c r="C22" s="3">
        <v>2795436.99316123</v>
      </c>
      <c r="D22" s="3">
        <v>3094070.42833674</v>
      </c>
      <c r="E22" s="3">
        <v>326528.845461584</v>
      </c>
      <c r="F22" s="3">
        <v>61290993.0432379</v>
      </c>
      <c r="G22" s="3">
        <v>71484487.26508</v>
      </c>
      <c r="I22" s="4">
        <f t="shared" si="5"/>
        <v>3977.45795488259</v>
      </c>
      <c r="J22" s="4">
        <f t="shared" si="6"/>
        <v>2795.43699316123</v>
      </c>
      <c r="K22" s="4">
        <f t="shared" si="7"/>
        <v>3094.07042833674</v>
      </c>
      <c r="L22" s="4">
        <f t="shared" si="8"/>
        <v>326.528845461584</v>
      </c>
      <c r="M22" s="4">
        <f t="shared" si="9"/>
        <v>61290.9930432379</v>
      </c>
      <c r="N22" s="4">
        <f t="shared" si="10"/>
        <v>71484.48726508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showGridLines="0" workbookViewId="0">
      <selection activeCell="B31" sqref="B31"/>
    </sheetView>
  </sheetViews>
  <sheetFormatPr defaultColWidth="8.88888888888889" defaultRowHeight="13.8"/>
  <cols>
    <col min="1" max="1" width="24.8888888888889" customWidth="1"/>
    <col min="2" max="7" width="20.5555555555556" customWidth="1"/>
  </cols>
  <sheetData>
    <row r="1" ht="14.4" spans="1: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ht="14.4" spans="1:15">
      <c r="A2" s="2" t="s">
        <v>22</v>
      </c>
      <c r="B2" s="3">
        <v>294562.703305418</v>
      </c>
      <c r="C2" s="3">
        <v>30628.7163016768</v>
      </c>
      <c r="D2" s="3">
        <v>32066.908501012</v>
      </c>
      <c r="E2" s="3">
        <v>5321.99027180574</v>
      </c>
      <c r="F2" s="3">
        <v>98756.2011813335</v>
      </c>
      <c r="G2" s="3">
        <v>461336.519561246</v>
      </c>
      <c r="I2" s="4">
        <f>B2/1000</f>
        <v>294.562703305418</v>
      </c>
      <c r="J2" s="4">
        <f t="shared" ref="J2:O2" si="0">C2/1000</f>
        <v>30.6287163016768</v>
      </c>
      <c r="K2" s="4">
        <f t="shared" si="0"/>
        <v>32.066908501012</v>
      </c>
      <c r="L2" s="4">
        <f t="shared" si="0"/>
        <v>5.32199027180574</v>
      </c>
      <c r="M2" s="4">
        <f t="shared" si="0"/>
        <v>98.7562011813335</v>
      </c>
      <c r="N2" s="4">
        <f t="shared" si="0"/>
        <v>461.336519561246</v>
      </c>
      <c r="O2" s="4"/>
    </row>
    <row r="3" ht="14.4" spans="1:14">
      <c r="A3" s="2" t="s">
        <v>23</v>
      </c>
      <c r="B3" s="3">
        <v>20395.4510458083</v>
      </c>
      <c r="C3" s="3">
        <v>344126.676362768</v>
      </c>
      <c r="D3" s="3">
        <v>5735.52100411984</v>
      </c>
      <c r="E3" s="3">
        <v>1587.90011450793</v>
      </c>
      <c r="F3" s="3">
        <v>15114.265764264</v>
      </c>
      <c r="G3" s="3">
        <v>386959.814291468</v>
      </c>
      <c r="I3" s="4">
        <f t="shared" ref="I3:N3" si="1">B3/1000</f>
        <v>20.3954510458083</v>
      </c>
      <c r="J3" s="4">
        <f t="shared" si="1"/>
        <v>344.126676362768</v>
      </c>
      <c r="K3" s="4">
        <f t="shared" si="1"/>
        <v>5.73552100411984</v>
      </c>
      <c r="L3" s="4">
        <f t="shared" si="1"/>
        <v>1.58790011450793</v>
      </c>
      <c r="M3" s="4">
        <f t="shared" si="1"/>
        <v>15.114265764264</v>
      </c>
      <c r="N3" s="4">
        <f t="shared" si="1"/>
        <v>386.959814291468</v>
      </c>
    </row>
    <row r="4" ht="13" customHeight="1" spans="1:14">
      <c r="A4" s="2" t="s">
        <v>24</v>
      </c>
      <c r="B4" s="3">
        <v>44220.9276836327</v>
      </c>
      <c r="C4" s="3">
        <v>4255.58064633816</v>
      </c>
      <c r="D4" s="3">
        <v>224338.540298165</v>
      </c>
      <c r="E4" s="3">
        <v>15415.5888695721</v>
      </c>
      <c r="F4" s="3">
        <v>84173.6633274863</v>
      </c>
      <c r="G4" s="3">
        <v>372404.300825195</v>
      </c>
      <c r="I4" s="4">
        <f t="shared" ref="I4:N4" si="2">B4/1000</f>
        <v>44.2209276836327</v>
      </c>
      <c r="J4" s="4">
        <f t="shared" si="2"/>
        <v>4.25558064633816</v>
      </c>
      <c r="K4" s="4">
        <f t="shared" si="2"/>
        <v>224.338540298165</v>
      </c>
      <c r="L4" s="4">
        <f t="shared" si="2"/>
        <v>15.4155888695721</v>
      </c>
      <c r="M4" s="4">
        <f t="shared" si="2"/>
        <v>84.1736633274863</v>
      </c>
      <c r="N4" s="4">
        <f t="shared" si="2"/>
        <v>372.404300825195</v>
      </c>
    </row>
    <row r="5" ht="14.4" spans="1:14">
      <c r="A5" s="2" t="s">
        <v>25</v>
      </c>
      <c r="B5" s="3">
        <v>6572.8329414902</v>
      </c>
      <c r="C5" s="3">
        <v>1414.90891602686</v>
      </c>
      <c r="D5" s="3">
        <v>15182.0997671133</v>
      </c>
      <c r="E5" s="3">
        <v>60781.4142316068</v>
      </c>
      <c r="F5" s="3">
        <v>1902.1112130535</v>
      </c>
      <c r="G5" s="3">
        <v>85853.3670692907</v>
      </c>
      <c r="I5" s="4">
        <f t="shared" ref="I5:I14" si="3">B5/1000</f>
        <v>6.5728329414902</v>
      </c>
      <c r="J5" s="4">
        <f t="shared" ref="J5:J14" si="4">C5/1000</f>
        <v>1.41490891602686</v>
      </c>
      <c r="K5" s="4">
        <f t="shared" ref="K5:K14" si="5">D5/1000</f>
        <v>15.1820997671133</v>
      </c>
      <c r="L5" s="4">
        <f t="shared" ref="L5:L14" si="6">E5/1000</f>
        <v>60.7814142316068</v>
      </c>
      <c r="M5" s="4">
        <f t="shared" ref="M5:M14" si="7">F5/1000</f>
        <v>1.9021112130535</v>
      </c>
      <c r="N5" s="4">
        <f t="shared" ref="N5:N14" si="8">G5/1000</f>
        <v>85.8533670692907</v>
      </c>
    </row>
    <row r="6" ht="14.4" spans="1:14">
      <c r="A6" s="2" t="s">
        <v>9</v>
      </c>
      <c r="B6" s="3">
        <v>102608.651982328</v>
      </c>
      <c r="C6" s="3">
        <v>16169.2574080308</v>
      </c>
      <c r="D6" s="3">
        <v>72080.8751421933</v>
      </c>
      <c r="E6" s="3">
        <v>3265.20468161708</v>
      </c>
      <c r="F6" s="3">
        <v>1148842.34938892</v>
      </c>
      <c r="G6" s="3">
        <v>1342966.33860309</v>
      </c>
      <c r="I6" s="4">
        <f t="shared" si="3"/>
        <v>102.608651982328</v>
      </c>
      <c r="J6" s="4">
        <f t="shared" si="4"/>
        <v>16.1692574080308</v>
      </c>
      <c r="K6" s="4">
        <f t="shared" si="5"/>
        <v>72.0808751421932</v>
      </c>
      <c r="L6" s="4">
        <f t="shared" si="6"/>
        <v>3.26520468161708</v>
      </c>
      <c r="M6" s="4">
        <f t="shared" si="7"/>
        <v>1148.84234938892</v>
      </c>
      <c r="N6" s="4">
        <f t="shared" si="8"/>
        <v>1342.96633860309</v>
      </c>
    </row>
    <row r="7" spans="2:7">
      <c r="B7" s="4"/>
      <c r="C7" s="4"/>
      <c r="D7" s="4"/>
      <c r="E7" s="4"/>
      <c r="F7" s="4"/>
      <c r="G7" s="4"/>
    </row>
    <row r="8" spans="2:7">
      <c r="B8" s="4"/>
      <c r="C8" s="4"/>
      <c r="D8" s="4"/>
      <c r="E8" s="4"/>
      <c r="F8" s="4"/>
      <c r="G8" s="4"/>
    </row>
    <row r="9" ht="14.4" spans="1:7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26</v>
      </c>
      <c r="G9" s="1" t="s">
        <v>21</v>
      </c>
    </row>
    <row r="10" ht="14.4" spans="1:14">
      <c r="A10" s="2" t="s">
        <v>22</v>
      </c>
      <c r="B10" s="3">
        <v>3692080.23161099</v>
      </c>
      <c r="C10" s="3">
        <v>648733.954798392</v>
      </c>
      <c r="D10" s="3">
        <v>613312.8097339</v>
      </c>
      <c r="E10" s="3">
        <v>100174.461234623</v>
      </c>
      <c r="F10" s="3">
        <v>1530953.60942295</v>
      </c>
      <c r="G10" s="3">
        <v>6585255.06680085</v>
      </c>
      <c r="I10" s="4">
        <f t="shared" si="3"/>
        <v>3692.08023161099</v>
      </c>
      <c r="J10" s="4">
        <f t="shared" si="4"/>
        <v>648.733954798392</v>
      </c>
      <c r="K10" s="4">
        <f t="shared" si="5"/>
        <v>613.312809733901</v>
      </c>
      <c r="L10" s="4">
        <f t="shared" si="6"/>
        <v>100.174461234623</v>
      </c>
      <c r="M10" s="4">
        <f t="shared" si="7"/>
        <v>1530.95360942295</v>
      </c>
      <c r="N10" s="4">
        <f t="shared" si="8"/>
        <v>6585.25506680085</v>
      </c>
    </row>
    <row r="11" ht="14.4" spans="1:14">
      <c r="A11" s="2" t="s">
        <v>23</v>
      </c>
      <c r="B11" s="3">
        <v>544067.603747515</v>
      </c>
      <c r="C11" s="3">
        <v>5906815.01645684</v>
      </c>
      <c r="D11" s="3">
        <v>148348.401460715</v>
      </c>
      <c r="E11" s="3">
        <v>43228.6160657435</v>
      </c>
      <c r="F11" s="3">
        <v>681046.377469611</v>
      </c>
      <c r="G11" s="3">
        <v>7323506.01520043</v>
      </c>
      <c r="I11" s="4">
        <f t="shared" si="3"/>
        <v>544.067603747515</v>
      </c>
      <c r="J11" s="4">
        <f t="shared" si="4"/>
        <v>5906.81501645684</v>
      </c>
      <c r="K11" s="4">
        <f t="shared" si="5"/>
        <v>148.348401460715</v>
      </c>
      <c r="L11" s="4">
        <f t="shared" si="6"/>
        <v>43.2286160657435</v>
      </c>
      <c r="M11" s="4">
        <f t="shared" si="7"/>
        <v>681.046377469611</v>
      </c>
      <c r="N11" s="4">
        <f t="shared" si="8"/>
        <v>7323.50601520043</v>
      </c>
    </row>
    <row r="12" ht="14.4" spans="1:14">
      <c r="A12" s="2" t="s">
        <v>24</v>
      </c>
      <c r="B12" s="3">
        <v>637554.146565768</v>
      </c>
      <c r="C12" s="3">
        <v>145742.398604757</v>
      </c>
      <c r="D12" s="3">
        <v>3162675.76805824</v>
      </c>
      <c r="E12" s="3">
        <v>267131.086545168</v>
      </c>
      <c r="F12" s="3">
        <v>1315251.20768405</v>
      </c>
      <c r="G12" s="3">
        <v>5528354.60745798</v>
      </c>
      <c r="I12" s="4">
        <f t="shared" si="3"/>
        <v>637.554146565768</v>
      </c>
      <c r="J12" s="4">
        <f t="shared" si="4"/>
        <v>145.742398604757</v>
      </c>
      <c r="K12" s="4">
        <f t="shared" si="5"/>
        <v>3162.67576805824</v>
      </c>
      <c r="L12" s="4">
        <f t="shared" si="6"/>
        <v>267.131086545168</v>
      </c>
      <c r="M12" s="4">
        <f t="shared" si="7"/>
        <v>1315.25120768405</v>
      </c>
      <c r="N12" s="4">
        <f t="shared" si="8"/>
        <v>5528.35460745798</v>
      </c>
    </row>
    <row r="13" ht="14.4" spans="1:14">
      <c r="A13" s="2" t="s">
        <v>25</v>
      </c>
      <c r="B13" s="3">
        <v>90183.1873193783</v>
      </c>
      <c r="C13" s="3">
        <v>50138.6959432287</v>
      </c>
      <c r="D13" s="3">
        <v>245439.938450261</v>
      </c>
      <c r="E13" s="3">
        <v>765395.694108426</v>
      </c>
      <c r="F13" s="3">
        <v>94452.0796407151</v>
      </c>
      <c r="G13" s="3">
        <v>1245609.59546201</v>
      </c>
      <c r="I13" s="4">
        <f t="shared" si="3"/>
        <v>90.1831873193783</v>
      </c>
      <c r="J13" s="4">
        <f t="shared" si="4"/>
        <v>50.1386959432287</v>
      </c>
      <c r="K13" s="4">
        <f t="shared" si="5"/>
        <v>245.439938450261</v>
      </c>
      <c r="L13" s="4">
        <f t="shared" si="6"/>
        <v>765.395694108426</v>
      </c>
      <c r="M13" s="4">
        <f t="shared" si="7"/>
        <v>94.4520796407151</v>
      </c>
      <c r="N13" s="4">
        <f t="shared" si="8"/>
        <v>1245.60959546201</v>
      </c>
    </row>
    <row r="14" ht="14.4" spans="1:14">
      <c r="A14" s="2" t="s">
        <v>9</v>
      </c>
      <c r="B14" s="3">
        <v>1767688.68829716</v>
      </c>
      <c r="C14" s="3">
        <v>672552.844631486</v>
      </c>
      <c r="D14" s="3">
        <v>1343182.77916814</v>
      </c>
      <c r="E14" s="3">
        <v>100722.75202382</v>
      </c>
      <c r="F14" s="3">
        <v>19816427.954842</v>
      </c>
      <c r="G14" s="3">
        <v>23700575.0189626</v>
      </c>
      <c r="I14" s="4">
        <f t="shared" si="3"/>
        <v>1767.68868829716</v>
      </c>
      <c r="J14" s="4">
        <f t="shared" si="4"/>
        <v>672.552844631486</v>
      </c>
      <c r="K14" s="4">
        <f t="shared" si="5"/>
        <v>1343.18277916814</v>
      </c>
      <c r="L14" s="4">
        <f t="shared" si="6"/>
        <v>100.72275202382</v>
      </c>
      <c r="M14" s="4">
        <f t="shared" si="7"/>
        <v>19816.427954842</v>
      </c>
      <c r="N14" s="4">
        <f t="shared" si="8"/>
        <v>23700.5750189626</v>
      </c>
    </row>
    <row r="15" ht="14.4" spans="1:7">
      <c r="A15" s="5"/>
      <c r="B15" s="5"/>
      <c r="C15" s="5"/>
      <c r="D15" s="5"/>
      <c r="E15" s="5"/>
      <c r="F15" s="5"/>
      <c r="G15" s="5"/>
    </row>
    <row r="16" spans="2:7">
      <c r="B16" s="4"/>
      <c r="C16" s="4"/>
      <c r="D16" s="4"/>
      <c r="E16" s="4"/>
      <c r="F16" s="4"/>
      <c r="G16" s="4"/>
    </row>
    <row r="17" ht="14.4" spans="1:7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26</v>
      </c>
      <c r="G17" s="1" t="s">
        <v>21</v>
      </c>
    </row>
    <row r="18" ht="14.4" spans="1:14">
      <c r="A18" s="2" t="s">
        <v>22</v>
      </c>
      <c r="B18" s="3">
        <v>11505629.0964423</v>
      </c>
      <c r="C18" s="3">
        <v>2728264.40930962</v>
      </c>
      <c r="D18" s="3">
        <v>1880484.57739316</v>
      </c>
      <c r="E18" s="3">
        <v>599779.308398918</v>
      </c>
      <c r="F18" s="3">
        <v>3965962.03043497</v>
      </c>
      <c r="G18" s="3">
        <v>20680119.4219789</v>
      </c>
      <c r="I18" s="4">
        <f t="shared" ref="I18:N18" si="9">B18/1000</f>
        <v>11505.6290964423</v>
      </c>
      <c r="J18" s="4">
        <f t="shared" si="9"/>
        <v>2728.26440930962</v>
      </c>
      <c r="K18" s="4">
        <f t="shared" si="9"/>
        <v>1880.48457739316</v>
      </c>
      <c r="L18" s="4">
        <f t="shared" si="9"/>
        <v>599.779308398918</v>
      </c>
      <c r="M18" s="4">
        <f t="shared" si="9"/>
        <v>3965.96203043497</v>
      </c>
      <c r="N18" s="4">
        <f t="shared" si="9"/>
        <v>20680.1194219789</v>
      </c>
    </row>
    <row r="19" ht="14.4" spans="1:14">
      <c r="A19" s="2" t="s">
        <v>23</v>
      </c>
      <c r="B19" s="3">
        <v>2348754.91952277</v>
      </c>
      <c r="C19" s="3">
        <v>38000311.0973627</v>
      </c>
      <c r="D19" s="3">
        <v>748744.08708362</v>
      </c>
      <c r="E19" s="3">
        <v>411494.072455385</v>
      </c>
      <c r="F19" s="3">
        <v>3151555.54773694</v>
      </c>
      <c r="G19" s="3">
        <v>44660859.7241614</v>
      </c>
      <c r="I19" s="4">
        <f t="shared" ref="I19:N19" si="10">B19/1000</f>
        <v>2348.75491952277</v>
      </c>
      <c r="J19" s="4">
        <f t="shared" si="10"/>
        <v>38000.3110973627</v>
      </c>
      <c r="K19" s="4">
        <f t="shared" si="10"/>
        <v>748.74408708362</v>
      </c>
      <c r="L19" s="4">
        <f t="shared" si="10"/>
        <v>411.494072455385</v>
      </c>
      <c r="M19" s="4">
        <f t="shared" si="10"/>
        <v>3151.55554773694</v>
      </c>
      <c r="N19" s="4">
        <f t="shared" si="10"/>
        <v>44660.8597241614</v>
      </c>
    </row>
    <row r="20" ht="14.4" spans="1:14">
      <c r="A20" s="2" t="s">
        <v>24</v>
      </c>
      <c r="B20" s="3">
        <v>1996354.35194181</v>
      </c>
      <c r="C20" s="3">
        <v>799749.478559991</v>
      </c>
      <c r="D20" s="3">
        <v>11885748.508843</v>
      </c>
      <c r="E20" s="3">
        <v>1517301.69827923</v>
      </c>
      <c r="F20" s="3">
        <v>3373323.51875021</v>
      </c>
      <c r="G20" s="3">
        <v>19572477.5563742</v>
      </c>
      <c r="I20" s="4">
        <f t="shared" ref="I20:N20" si="11">B20/1000</f>
        <v>1996.35435194181</v>
      </c>
      <c r="J20" s="4">
        <f t="shared" si="11"/>
        <v>799.749478559991</v>
      </c>
      <c r="K20" s="4">
        <f t="shared" si="11"/>
        <v>11885.748508843</v>
      </c>
      <c r="L20" s="4">
        <f t="shared" si="11"/>
        <v>1517.30169827923</v>
      </c>
      <c r="M20" s="4">
        <f t="shared" si="11"/>
        <v>3373.32351875021</v>
      </c>
      <c r="N20" s="4">
        <f t="shared" si="11"/>
        <v>19572.4775563742</v>
      </c>
    </row>
    <row r="21" ht="14.4" spans="1:14">
      <c r="A21" s="2" t="s">
        <v>25</v>
      </c>
      <c r="B21" s="3">
        <v>585920.415366413</v>
      </c>
      <c r="C21" s="3">
        <v>415069.46068467</v>
      </c>
      <c r="D21" s="3">
        <v>1384659.6189308</v>
      </c>
      <c r="E21" s="3">
        <v>6374309.60292655</v>
      </c>
      <c r="F21" s="3">
        <v>527460.494926075</v>
      </c>
      <c r="G21" s="3">
        <v>9287419.59283451</v>
      </c>
      <c r="I21" s="4">
        <f t="shared" ref="I21:N21" si="12">B21/1000</f>
        <v>585.920415366413</v>
      </c>
      <c r="J21" s="4">
        <f t="shared" si="12"/>
        <v>415.06946068467</v>
      </c>
      <c r="K21" s="4">
        <f t="shared" si="12"/>
        <v>1384.6596189308</v>
      </c>
      <c r="L21" s="4">
        <f t="shared" si="12"/>
        <v>6374.30960292655</v>
      </c>
      <c r="M21" s="4">
        <f t="shared" si="12"/>
        <v>527.460494926075</v>
      </c>
      <c r="N21" s="4">
        <f t="shared" si="12"/>
        <v>9287.41959283451</v>
      </c>
    </row>
    <row r="22" ht="14.4" spans="1:14">
      <c r="A22" s="2" t="s">
        <v>9</v>
      </c>
      <c r="B22" s="3">
        <v>4722804.58763808</v>
      </c>
      <c r="C22" s="3">
        <v>3142166.53786404</v>
      </c>
      <c r="D22" s="3">
        <v>3583030.85570761</v>
      </c>
      <c r="E22" s="3">
        <v>536309.52499668</v>
      </c>
      <c r="F22" s="3">
        <v>62884634.3279049</v>
      </c>
      <c r="G22" s="3">
        <v>74868945.8341113</v>
      </c>
      <c r="I22" s="4">
        <f t="shared" ref="I22:N22" si="13">B22/1000</f>
        <v>4722.80458763808</v>
      </c>
      <c r="J22" s="4">
        <f t="shared" si="13"/>
        <v>3142.16653786404</v>
      </c>
      <c r="K22" s="4">
        <f t="shared" si="13"/>
        <v>3583.03085570761</v>
      </c>
      <c r="L22" s="4">
        <f t="shared" si="13"/>
        <v>536.30952499668</v>
      </c>
      <c r="M22" s="4">
        <f t="shared" si="13"/>
        <v>62884.6343279049</v>
      </c>
      <c r="N22" s="4">
        <f t="shared" si="13"/>
        <v>74868.9458341113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showGridLines="0" workbookViewId="0">
      <selection activeCell="G22" sqref="B18:G22"/>
    </sheetView>
  </sheetViews>
  <sheetFormatPr defaultColWidth="8.88888888888889" defaultRowHeight="13.8"/>
  <cols>
    <col min="1" max="1" width="24.8888888888889" customWidth="1"/>
    <col min="2" max="7" width="20.5555555555556" customWidth="1"/>
  </cols>
  <sheetData>
    <row r="1" ht="14.4" spans="1: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ht="13" customHeight="1" spans="1:14">
      <c r="A2" s="2" t="s">
        <v>22</v>
      </c>
      <c r="B2" s="3">
        <v>291.572419472109</v>
      </c>
      <c r="C2" s="3">
        <v>34.01612509302</v>
      </c>
      <c r="D2" s="3">
        <v>34.4188261394387</v>
      </c>
      <c r="E2" s="3">
        <v>6.30627992673148</v>
      </c>
      <c r="F2" s="3">
        <v>95.1645412266739</v>
      </c>
      <c r="G2" s="3">
        <v>461.478191857973</v>
      </c>
      <c r="I2" s="4">
        <f t="shared" ref="I2:N2" si="0">B2/1000</f>
        <v>0.291572419472109</v>
      </c>
      <c r="J2" s="4">
        <f t="shared" si="0"/>
        <v>0.03401612509302</v>
      </c>
      <c r="K2" s="4">
        <f t="shared" si="0"/>
        <v>0.0344188261394387</v>
      </c>
      <c r="L2" s="4">
        <f t="shared" si="0"/>
        <v>0.00630627992673148</v>
      </c>
      <c r="M2" s="4">
        <f t="shared" si="0"/>
        <v>0.0951645412266739</v>
      </c>
      <c r="N2" s="4">
        <f t="shared" si="0"/>
        <v>0.461478191857973</v>
      </c>
    </row>
    <row r="3" ht="14.4" spans="1:14">
      <c r="A3" s="2" t="s">
        <v>23</v>
      </c>
      <c r="B3" s="3">
        <v>22.6077223830913</v>
      </c>
      <c r="C3" s="3">
        <v>352.346776422626</v>
      </c>
      <c r="D3" s="3">
        <v>5.67583190254181</v>
      </c>
      <c r="E3" s="3">
        <v>1.72059943648795</v>
      </c>
      <c r="F3" s="3">
        <v>14.546820599494</v>
      </c>
      <c r="G3" s="3">
        <v>396.897750744241</v>
      </c>
      <c r="I3" s="4">
        <f t="shared" ref="I3:N3" si="1">B3/1000</f>
        <v>0.0226077223830913</v>
      </c>
      <c r="J3" s="4">
        <f t="shared" si="1"/>
        <v>0.352346776422626</v>
      </c>
      <c r="K3" s="4">
        <f t="shared" si="1"/>
        <v>0.00567583190254181</v>
      </c>
      <c r="L3" s="4">
        <f t="shared" si="1"/>
        <v>0.00172059943648795</v>
      </c>
      <c r="M3" s="4">
        <f t="shared" si="1"/>
        <v>0.014546820599494</v>
      </c>
      <c r="N3" s="4">
        <f t="shared" si="1"/>
        <v>0.396897750744241</v>
      </c>
    </row>
    <row r="4" ht="14.4" spans="1:14">
      <c r="A4" s="2" t="s">
        <v>24</v>
      </c>
      <c r="B4" s="3">
        <v>43.3102036399932</v>
      </c>
      <c r="C4" s="3">
        <v>4.70704736240903</v>
      </c>
      <c r="D4" s="3">
        <v>220.474841765771</v>
      </c>
      <c r="E4" s="3">
        <v>14.9280170837569</v>
      </c>
      <c r="F4" s="3">
        <v>78.4905509281651</v>
      </c>
      <c r="G4" s="3">
        <v>361.910660780095</v>
      </c>
      <c r="I4" s="4">
        <f t="shared" ref="I4:N4" si="2">B4/1000</f>
        <v>0.0433102036399932</v>
      </c>
      <c r="J4" s="4">
        <f t="shared" si="2"/>
        <v>0.00470704736240903</v>
      </c>
      <c r="K4" s="4">
        <f t="shared" si="2"/>
        <v>0.220474841765771</v>
      </c>
      <c r="L4" s="4">
        <f t="shared" si="2"/>
        <v>0.0149280170837569</v>
      </c>
      <c r="M4" s="4">
        <f t="shared" si="2"/>
        <v>0.0784905509281651</v>
      </c>
      <c r="N4" s="4">
        <f t="shared" si="2"/>
        <v>0.361910660780095</v>
      </c>
    </row>
    <row r="5" ht="14.4" spans="1:14">
      <c r="A5" s="2" t="s">
        <v>25</v>
      </c>
      <c r="B5" s="3">
        <v>5.22893062951391</v>
      </c>
      <c r="C5" s="3">
        <v>1.68563659424283</v>
      </c>
      <c r="D5" s="3">
        <v>14.6628522071155</v>
      </c>
      <c r="E5" s="3">
        <v>60.2444883116037</v>
      </c>
      <c r="F5" s="3">
        <v>2.65300952805367</v>
      </c>
      <c r="G5" s="3">
        <v>84.4749172705296</v>
      </c>
      <c r="I5" s="4">
        <f t="shared" ref="I5:N5" si="3">B5/1000</f>
        <v>0.00522893062951391</v>
      </c>
      <c r="J5" s="4">
        <f t="shared" si="3"/>
        <v>0.00168563659424283</v>
      </c>
      <c r="K5" s="4">
        <f t="shared" si="3"/>
        <v>0.0146628522071155</v>
      </c>
      <c r="L5" s="4">
        <f t="shared" si="3"/>
        <v>0.0602444883116037</v>
      </c>
      <c r="M5" s="4">
        <f t="shared" si="3"/>
        <v>0.00265300952805367</v>
      </c>
      <c r="N5" s="4">
        <f t="shared" si="3"/>
        <v>0.0844749172705296</v>
      </c>
    </row>
    <row r="6" ht="14.4" spans="1:15">
      <c r="A6" s="2" t="s">
        <v>9</v>
      </c>
      <c r="B6" s="3">
        <v>102.42004968686</v>
      </c>
      <c r="C6" s="3">
        <v>15.0086594307376</v>
      </c>
      <c r="D6" s="3">
        <v>65.4310695551304</v>
      </c>
      <c r="E6" s="3">
        <v>2.70771821643232</v>
      </c>
      <c r="F6" s="3">
        <v>1161.0763247294</v>
      </c>
      <c r="G6" s="3">
        <v>1346.64382161856</v>
      </c>
      <c r="I6" s="4">
        <f t="shared" ref="I6:N6" si="4">B6/1000</f>
        <v>0.10242004968686</v>
      </c>
      <c r="J6" s="4">
        <f t="shared" si="4"/>
        <v>0.0150086594307376</v>
      </c>
      <c r="K6" s="4">
        <f t="shared" si="4"/>
        <v>0.0654310695551304</v>
      </c>
      <c r="L6" s="4">
        <f t="shared" si="4"/>
        <v>0.00270771821643232</v>
      </c>
      <c r="M6" s="4">
        <f t="shared" si="4"/>
        <v>1.1610763247294</v>
      </c>
      <c r="N6" s="4">
        <f t="shared" si="4"/>
        <v>1.34664382161856</v>
      </c>
      <c r="O6" s="4"/>
    </row>
    <row r="7" spans="2:7">
      <c r="B7" s="4"/>
      <c r="C7" s="4"/>
      <c r="D7" s="4"/>
      <c r="E7" s="4"/>
      <c r="F7" s="4"/>
      <c r="G7" s="4"/>
    </row>
    <row r="8" spans="2:7">
      <c r="B8" s="4"/>
      <c r="C8" s="4"/>
      <c r="D8" s="4"/>
      <c r="E8" s="4"/>
      <c r="F8" s="4"/>
      <c r="G8" s="4"/>
    </row>
    <row r="9" ht="14.4" spans="1:7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26</v>
      </c>
      <c r="G9" s="1" t="s">
        <v>21</v>
      </c>
    </row>
    <row r="10" ht="14.4" spans="1:14">
      <c r="A10" s="2" t="s">
        <v>22</v>
      </c>
      <c r="B10" s="3">
        <v>3766.94803498999</v>
      </c>
      <c r="C10" s="3">
        <v>657.542270398477</v>
      </c>
      <c r="D10" s="3">
        <v>604.571004978402</v>
      </c>
      <c r="E10" s="3">
        <v>97.9613818045434</v>
      </c>
      <c r="F10" s="3">
        <v>1560.78620071516</v>
      </c>
      <c r="G10" s="3">
        <v>6687.80889288657</v>
      </c>
      <c r="I10" s="4">
        <f t="shared" ref="I10:N10" si="5">B10/1000</f>
        <v>3.76694803498999</v>
      </c>
      <c r="J10" s="4">
        <f t="shared" si="5"/>
        <v>0.657542270398477</v>
      </c>
      <c r="K10" s="4">
        <f t="shared" si="5"/>
        <v>0.604571004978402</v>
      </c>
      <c r="L10" s="4">
        <f t="shared" si="5"/>
        <v>0.0979613818045434</v>
      </c>
      <c r="M10" s="4">
        <f t="shared" si="5"/>
        <v>1.56078620071516</v>
      </c>
      <c r="N10" s="4">
        <f t="shared" si="5"/>
        <v>6.68780889288657</v>
      </c>
    </row>
    <row r="11" ht="14.4" spans="1:14">
      <c r="A11" s="2" t="s">
        <v>23</v>
      </c>
      <c r="B11" s="3">
        <v>541.80563465781</v>
      </c>
      <c r="C11" s="3">
        <v>5994.52952312965</v>
      </c>
      <c r="D11" s="3">
        <v>144.368044788127</v>
      </c>
      <c r="E11" s="3">
        <v>44.6193835849605</v>
      </c>
      <c r="F11" s="3">
        <v>665.979960486391</v>
      </c>
      <c r="G11" s="3">
        <v>7391.30254664694</v>
      </c>
      <c r="I11" s="4">
        <f t="shared" ref="I11:N11" si="6">B11/1000</f>
        <v>0.54180563465781</v>
      </c>
      <c r="J11" s="4">
        <f t="shared" si="6"/>
        <v>5.99452952312965</v>
      </c>
      <c r="K11" s="4">
        <f t="shared" si="6"/>
        <v>0.144368044788127</v>
      </c>
      <c r="L11" s="4">
        <f t="shared" si="6"/>
        <v>0.0446193835849605</v>
      </c>
      <c r="M11" s="4">
        <f t="shared" si="6"/>
        <v>0.665979960486391</v>
      </c>
      <c r="N11" s="4">
        <f t="shared" si="6"/>
        <v>7.39130254664694</v>
      </c>
    </row>
    <row r="12" ht="14.4" spans="1:14">
      <c r="A12" s="2" t="s">
        <v>24</v>
      </c>
      <c r="B12" s="3">
        <v>620.861749610133</v>
      </c>
      <c r="C12" s="3">
        <v>151.334485200539</v>
      </c>
      <c r="D12" s="3">
        <v>3233.29652218591</v>
      </c>
      <c r="E12" s="3">
        <v>257.128340468285</v>
      </c>
      <c r="F12" s="3">
        <v>1288.19792501515</v>
      </c>
      <c r="G12" s="3">
        <v>5550.81902248001</v>
      </c>
      <c r="I12" s="4">
        <f t="shared" ref="I12:N12" si="7">B12/1000</f>
        <v>0.620861749610133</v>
      </c>
      <c r="J12" s="4">
        <f t="shared" si="7"/>
        <v>0.151334485200539</v>
      </c>
      <c r="K12" s="4">
        <f t="shared" si="7"/>
        <v>3.23329652218591</v>
      </c>
      <c r="L12" s="4">
        <f t="shared" si="7"/>
        <v>0.257128340468285</v>
      </c>
      <c r="M12" s="4">
        <f t="shared" si="7"/>
        <v>1.28819792501515</v>
      </c>
      <c r="N12" s="4">
        <f t="shared" si="7"/>
        <v>5.55081902248001</v>
      </c>
    </row>
    <row r="13" ht="14.4" spans="1:14">
      <c r="A13" s="2" t="s">
        <v>25</v>
      </c>
      <c r="B13" s="3">
        <v>86.311531653001</v>
      </c>
      <c r="C13" s="3">
        <v>50.6250514431826</v>
      </c>
      <c r="D13" s="3">
        <v>248.171348869207</v>
      </c>
      <c r="E13" s="3">
        <v>778.396019989619</v>
      </c>
      <c r="F13" s="3">
        <v>92.8495503158104</v>
      </c>
      <c r="G13" s="3">
        <v>1256.35350227082</v>
      </c>
      <c r="I13" s="4">
        <f t="shared" ref="I13:N13" si="8">B13/1000</f>
        <v>0.086311531653001</v>
      </c>
      <c r="J13" s="4">
        <f t="shared" si="8"/>
        <v>0.0506250514431826</v>
      </c>
      <c r="K13" s="4">
        <f t="shared" si="8"/>
        <v>0.248171348869207</v>
      </c>
      <c r="L13" s="4">
        <f t="shared" si="8"/>
        <v>0.778396019989619</v>
      </c>
      <c r="M13" s="4">
        <f t="shared" si="8"/>
        <v>0.0928495503158104</v>
      </c>
      <c r="N13" s="4">
        <f t="shared" si="8"/>
        <v>1.25635350227082</v>
      </c>
    </row>
    <row r="14" ht="14.4" spans="1:14">
      <c r="A14" s="2" t="s">
        <v>9</v>
      </c>
      <c r="B14" s="3">
        <v>1725.58111483847</v>
      </c>
      <c r="C14" s="3">
        <v>665.62384664389</v>
      </c>
      <c r="D14" s="3">
        <v>1281.65711240833</v>
      </c>
      <c r="E14" s="3">
        <v>88.4079550923632</v>
      </c>
      <c r="F14" s="3">
        <v>19849.6556185001</v>
      </c>
      <c r="G14" s="3">
        <v>23610.9256474831</v>
      </c>
      <c r="I14" s="4">
        <f t="shared" ref="I14:N14" si="9">B14/1000</f>
        <v>1.72558111483847</v>
      </c>
      <c r="J14" s="4">
        <f t="shared" si="9"/>
        <v>0.66562384664389</v>
      </c>
      <c r="K14" s="4">
        <f t="shared" si="9"/>
        <v>1.28165711240833</v>
      </c>
      <c r="L14" s="4">
        <f t="shared" si="9"/>
        <v>0.0884079550923632</v>
      </c>
      <c r="M14" s="4">
        <f t="shared" si="9"/>
        <v>19.8496556185001</v>
      </c>
      <c r="N14" s="4">
        <f t="shared" si="9"/>
        <v>23.6109256474831</v>
      </c>
    </row>
    <row r="15" ht="14.4" spans="1:7">
      <c r="A15" s="5"/>
      <c r="B15" s="5"/>
      <c r="C15" s="5"/>
      <c r="D15" s="5"/>
      <c r="E15" s="5"/>
      <c r="F15" s="5"/>
      <c r="G15" s="5"/>
    </row>
    <row r="16" spans="2:7">
      <c r="B16" s="4"/>
      <c r="C16" s="4"/>
      <c r="D16" s="4"/>
      <c r="E16" s="4"/>
      <c r="F16" s="4"/>
      <c r="G16" s="4"/>
    </row>
    <row r="17" ht="14.4" spans="1:7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26</v>
      </c>
      <c r="G17" s="1" t="s">
        <v>21</v>
      </c>
    </row>
    <row r="18" ht="14.4" spans="1:14">
      <c r="A18" s="2" t="s">
        <v>22</v>
      </c>
      <c r="B18" s="3">
        <v>11818.3891995141</v>
      </c>
      <c r="C18" s="3">
        <v>2765.11962171238</v>
      </c>
      <c r="D18" s="3">
        <v>1866.21954136417</v>
      </c>
      <c r="E18" s="3">
        <v>600.376584262555</v>
      </c>
      <c r="F18" s="3">
        <v>4023.27661319197</v>
      </c>
      <c r="G18" s="3">
        <v>21073.3815600452</v>
      </c>
      <c r="I18" s="4">
        <f t="shared" ref="I18:N18" si="10">B18/1000</f>
        <v>11.8183891995141</v>
      </c>
      <c r="J18" s="4">
        <f t="shared" si="10"/>
        <v>2.76511962171238</v>
      </c>
      <c r="K18" s="4">
        <f t="shared" si="10"/>
        <v>1.86621954136417</v>
      </c>
      <c r="L18" s="4">
        <f t="shared" si="10"/>
        <v>0.600376584262555</v>
      </c>
      <c r="M18" s="4">
        <f t="shared" si="10"/>
        <v>4.02327661319197</v>
      </c>
      <c r="N18" s="4">
        <f t="shared" si="10"/>
        <v>21.0733815600452</v>
      </c>
    </row>
    <row r="19" ht="14.4" spans="1:14">
      <c r="A19" s="2" t="s">
        <v>23</v>
      </c>
      <c r="B19" s="3">
        <v>2332.86810004043</v>
      </c>
      <c r="C19" s="3">
        <v>38401.1720660405</v>
      </c>
      <c r="D19" s="3">
        <v>718.603769726946</v>
      </c>
      <c r="E19" s="3">
        <v>403.65376739152</v>
      </c>
      <c r="F19" s="3">
        <v>3096.89118665907</v>
      </c>
      <c r="G19" s="3">
        <v>44953.1888898585</v>
      </c>
      <c r="I19" s="4">
        <f t="shared" ref="I19:N19" si="11">B19/1000</f>
        <v>2.33286810004043</v>
      </c>
      <c r="J19" s="4">
        <f t="shared" si="11"/>
        <v>38.4011720660405</v>
      </c>
      <c r="K19" s="4">
        <f t="shared" si="11"/>
        <v>0.718603769726946</v>
      </c>
      <c r="L19" s="4">
        <f t="shared" si="11"/>
        <v>0.40365376739152</v>
      </c>
      <c r="M19" s="4">
        <f t="shared" si="11"/>
        <v>3.09689118665907</v>
      </c>
      <c r="N19" s="4">
        <f t="shared" si="11"/>
        <v>44.9531888898585</v>
      </c>
    </row>
    <row r="20" ht="14.4" spans="1:14">
      <c r="A20" s="2" t="s">
        <v>24</v>
      </c>
      <c r="B20" s="3">
        <v>1930.55156445317</v>
      </c>
      <c r="C20" s="3">
        <v>798.017338361134</v>
      </c>
      <c r="D20" s="3">
        <v>12001.30419485</v>
      </c>
      <c r="E20" s="3">
        <v>1512.58501982801</v>
      </c>
      <c r="F20" s="3">
        <v>3354.43620615059</v>
      </c>
      <c r="G20" s="3">
        <v>19596.8943236429</v>
      </c>
      <c r="I20" s="4">
        <f t="shared" ref="I20:N20" si="12">B20/1000</f>
        <v>1.93055156445317</v>
      </c>
      <c r="J20" s="4">
        <f t="shared" si="12"/>
        <v>0.798017338361134</v>
      </c>
      <c r="K20" s="4">
        <f t="shared" si="12"/>
        <v>12.00130419485</v>
      </c>
      <c r="L20" s="4">
        <f t="shared" si="12"/>
        <v>1.51258501982801</v>
      </c>
      <c r="M20" s="4">
        <f t="shared" si="12"/>
        <v>3.35443620615059</v>
      </c>
      <c r="N20" s="4">
        <f t="shared" si="12"/>
        <v>19.5968943236429</v>
      </c>
    </row>
    <row r="21" ht="14.4" spans="1:14">
      <c r="A21" s="2" t="s">
        <v>25</v>
      </c>
      <c r="B21" s="3">
        <v>594.680424732722</v>
      </c>
      <c r="C21" s="3">
        <v>411.050372805909</v>
      </c>
      <c r="D21" s="3">
        <v>1400.46342150003</v>
      </c>
      <c r="E21" s="3">
        <v>6541.03821599382</v>
      </c>
      <c r="F21" s="3">
        <v>530.130579396557</v>
      </c>
      <c r="G21" s="3">
        <v>9477.36301442903</v>
      </c>
      <c r="I21" s="4">
        <f t="shared" ref="I21:N21" si="13">B21/1000</f>
        <v>0.594680424732722</v>
      </c>
      <c r="J21" s="4">
        <f t="shared" si="13"/>
        <v>0.411050372805909</v>
      </c>
      <c r="K21" s="4">
        <f t="shared" si="13"/>
        <v>1.40046342150003</v>
      </c>
      <c r="L21" s="4">
        <f t="shared" si="13"/>
        <v>6.54103821599382</v>
      </c>
      <c r="M21" s="4">
        <f t="shared" si="13"/>
        <v>0.530130579396557</v>
      </c>
      <c r="N21" s="4">
        <f t="shared" si="13"/>
        <v>9.47736301442903</v>
      </c>
    </row>
    <row r="22" ht="14.4" spans="1:14">
      <c r="A22" s="2" t="s">
        <v>9</v>
      </c>
      <c r="B22" s="3">
        <v>4531.74455336265</v>
      </c>
      <c r="C22" s="3">
        <v>3032.61954347186</v>
      </c>
      <c r="D22" s="3">
        <v>3376.21389897517</v>
      </c>
      <c r="E22" s="3">
        <v>510.31614947261</v>
      </c>
      <c r="F22" s="3">
        <v>62874.3434737563</v>
      </c>
      <c r="G22" s="3">
        <v>74325.2376190386</v>
      </c>
      <c r="I22" s="4">
        <f t="shared" ref="I22:N22" si="14">B22/1000</f>
        <v>4.53174455336265</v>
      </c>
      <c r="J22" s="4">
        <f t="shared" si="14"/>
        <v>3.03261954347186</v>
      </c>
      <c r="K22" s="4">
        <f t="shared" si="14"/>
        <v>3.37621389897517</v>
      </c>
      <c r="L22" s="4">
        <f t="shared" si="14"/>
        <v>0.51031614947261</v>
      </c>
      <c r="M22" s="4">
        <f t="shared" si="14"/>
        <v>62.8743434737563</v>
      </c>
      <c r="N22" s="4">
        <f t="shared" si="14"/>
        <v>74.3252376190386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Piauí</vt:lpstr>
      <vt:lpstr>MT 2</vt:lpstr>
      <vt:lpstr>Dados 2016</vt:lpstr>
      <vt:lpstr>Dados 2022</vt:lpstr>
      <vt:lpstr>Dados 2022 - 4 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Barros</cp:lastModifiedBy>
  <dcterms:created xsi:type="dcterms:W3CDTF">2023-01-17T23:36:00Z</dcterms:created>
  <dcterms:modified xsi:type="dcterms:W3CDTF">2023-03-14T23:21:54Z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80AC0DBBE2784BC9B8373F167158F61E</vt:lpwstr>
  </property>
  <property fmtid="{D5CDD505-2E9C-101B-9397-08002B2CF9AE}" pid="3" name="KSOProductBuildVer">
    <vt:lpwstr>1046-11.2.0.11486</vt:lpwstr>
  </property>
</Properties>
</file>