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775" activeTab="7"/>
  </bookViews>
  <sheets>
    <sheet name="DISTRIBUIÇÃO" sheetId="13" r:id="rId1"/>
    <sheet name="REMUNERAÇÃO" sheetId="14" r:id="rId2"/>
    <sheet name="Condição" sheetId="9" r:id="rId3"/>
    <sheet name="Sexo" sheetId="2" r:id="rId4"/>
    <sheet name="Raça" sheetId="3" r:id="rId5"/>
    <sheet name="Zona" sheetId="4" r:id="rId6"/>
    <sheet name="Área" sheetId="6" r:id="rId7"/>
    <sheet name="Escolaridade" sheetId="11" r:id="rId8"/>
    <sheet name="Rendimento" sheetId="10" r:id="rId9"/>
    <sheet name="Setor" sheetId="5" r:id="rId10"/>
    <sheet name="Faixa Etária" sheetId="8" r:id="rId11"/>
    <sheet name="Experiência" sheetId="7" r:id="rId12"/>
    <sheet name="Horas" sheetId="12" r:id="rId13"/>
  </sheets>
  <calcPr calcId="144525"/>
</workbook>
</file>

<file path=xl/sharedStrings.xml><?xml version="1.0" encoding="utf-8"?>
<sst xmlns="http://schemas.openxmlformats.org/spreadsheetml/2006/main" count="824" uniqueCount="120">
  <si>
    <r>
      <rPr>
        <b/>
        <sz val="16"/>
        <color rgb="FF000000"/>
        <rFont val="Times New Roman"/>
        <charset val="134"/>
      </rPr>
      <t>Tabela 1</t>
    </r>
    <r>
      <rPr>
        <sz val="16"/>
        <color rgb="FF000000"/>
        <rFont val="Times New Roman"/>
        <charset val="134"/>
      </rPr>
      <t xml:space="preserve"> – Distribuição do mercado de trabalho e da ocupação informal para - Brasil, 
                  Nordeste e Piauí - 2016 e 2022</t>
    </r>
  </si>
  <si>
    <t>Brasil</t>
  </si>
  <si>
    <t>Posição na ocupação</t>
  </si>
  <si>
    <t>Total dos ocupados</t>
  </si>
  <si>
    <t>Ocupados informais</t>
  </si>
  <si>
    <t>regiao</t>
  </si>
  <si>
    <t>Condição</t>
  </si>
  <si>
    <t>ocupados_2016</t>
  </si>
  <si>
    <t>TP_2016</t>
  </si>
  <si>
    <t>ocupados_2022</t>
  </si>
  <si>
    <t>TP_2022</t>
  </si>
  <si>
    <t>informais_2016</t>
  </si>
  <si>
    <t>PI_2016</t>
  </si>
  <si>
    <t>informais_2022</t>
  </si>
  <si>
    <t>PI_2022</t>
  </si>
  <si>
    <t>Trabalhador setor privado</t>
  </si>
  <si>
    <t>Mil</t>
  </si>
  <si>
    <t>%</t>
  </si>
  <si>
    <t>Empregador</t>
  </si>
  <si>
    <t>Conta própria</t>
  </si>
  <si>
    <t>Trabalhador setor público</t>
  </si>
  <si>
    <t>Trabalhador doméstico</t>
  </si>
  <si>
    <t>Trabalhador auxiliar</t>
  </si>
  <si>
    <t>Nordeste</t>
  </si>
  <si>
    <t>Total</t>
  </si>
  <si>
    <t>Piauí</t>
  </si>
  <si>
    <r>
      <rPr>
        <b/>
        <sz val="10"/>
        <color rgb="FF000000"/>
        <rFont val="Times New Roman"/>
        <charset val="134"/>
      </rPr>
      <t xml:space="preserve">Fonte: </t>
    </r>
    <r>
      <rPr>
        <sz val="10"/>
        <color rgb="FF000000"/>
        <rFont val="Times New Roman"/>
        <charset val="134"/>
      </rPr>
      <t>Elaboração própria a partir dos microdados da PNADC-IBGE (2023).</t>
    </r>
  </si>
  <si>
    <t xml:space="preserve"> </t>
  </si>
  <si>
    <r>
      <rPr>
        <b/>
        <sz val="15"/>
        <color rgb="FF000000"/>
        <rFont val="Times New Roman"/>
        <charset val="134"/>
      </rPr>
      <t>Tabela 2</t>
    </r>
    <r>
      <rPr>
        <sz val="15"/>
        <color rgb="FF000000"/>
        <rFont val="Times New Roman"/>
        <charset val="134"/>
      </rPr>
      <t xml:space="preserve"> – Relação entre os rendimendos médios dos informais e dos formais - Brasil, 
                   Nordeste e Piauí - 2016 e 2022</t>
    </r>
  </si>
  <si>
    <t>Condição na ocupação</t>
  </si>
  <si>
    <t>Salário informal</t>
  </si>
  <si>
    <t>Salário formal</t>
  </si>
  <si>
    <t>Proporção</t>
  </si>
  <si>
    <t>-</t>
  </si>
  <si>
    <r>
      <rPr>
        <b/>
        <sz val="10"/>
        <color rgb="FF000000"/>
        <rFont val="Times New Roman"/>
        <charset val="134"/>
      </rPr>
      <t>Fonte:</t>
    </r>
    <r>
      <rPr>
        <sz val="10"/>
        <color rgb="FF000000"/>
        <rFont val="Times New Roman"/>
        <charset val="134"/>
      </rPr>
      <t xml:space="preserve"> Elaboração própria a partir dos microdados da PNADC-IBGE.</t>
    </r>
  </si>
  <si>
    <t>Ano</t>
  </si>
  <si>
    <t>S_informal</t>
  </si>
  <si>
    <t>S_formal</t>
  </si>
  <si>
    <t>2016</t>
  </si>
  <si>
    <t>Média geral</t>
  </si>
  <si>
    <t>2022</t>
  </si>
  <si>
    <t>Efeito-Nível</t>
  </si>
  <si>
    <t>Efeito-Composição</t>
  </si>
  <si>
    <t>Efeito-Total</t>
  </si>
  <si>
    <r>
      <rPr>
        <b/>
        <sz val="16"/>
        <color rgb="FF000000"/>
        <rFont val="Times New Roman"/>
        <charset val="134"/>
      </rPr>
      <t>Tabela 2</t>
    </r>
    <r>
      <rPr>
        <sz val="16"/>
        <color rgb="FF000000"/>
        <rFont val="Times New Roman"/>
        <charset val="134"/>
      </rPr>
      <t xml:space="preserve"> – Efeitos nível e composição por condição na ocupação - Brasil, Nordeste e Piauí 
                  (em p.p.)</t>
    </r>
  </si>
  <si>
    <t>Grupo</t>
  </si>
  <si>
    <t>EN</t>
  </si>
  <si>
    <t>EC</t>
  </si>
  <si>
    <t>ET</t>
  </si>
  <si>
    <t>Fonte: Elaboração própria a partir dos microdados da PNADC-IBGE.</t>
  </si>
  <si>
    <t>sexo</t>
  </si>
  <si>
    <r>
      <rPr>
        <b/>
        <sz val="14"/>
        <color rgb="FF000000"/>
        <rFont val="Times New Roman"/>
        <charset val="134"/>
      </rPr>
      <t>Tabela 3</t>
    </r>
    <r>
      <rPr>
        <sz val="14"/>
        <color rgb="FF000000"/>
        <rFont val="Times New Roman"/>
        <charset val="134"/>
      </rPr>
      <t xml:space="preserve"> – Efeitos nível e composição por gênero - Brasil, Nordeste e Piauí (em p.p.)</t>
    </r>
  </si>
  <si>
    <t>Masculino</t>
  </si>
  <si>
    <t>Feminino</t>
  </si>
  <si>
    <t>Raça</t>
  </si>
  <si>
    <t>Pretos e Pardos</t>
  </si>
  <si>
    <t>Brancos</t>
  </si>
  <si>
    <t>Outras</t>
  </si>
  <si>
    <r>
      <rPr>
        <b/>
        <sz val="14"/>
        <color rgb="FF000000"/>
        <rFont val="Times New Roman"/>
        <charset val="134"/>
      </rPr>
      <t>Tabela 4</t>
    </r>
    <r>
      <rPr>
        <sz val="14"/>
        <color rgb="FF000000"/>
        <rFont val="Times New Roman"/>
        <charset val="134"/>
      </rPr>
      <t xml:space="preserve"> – Efeitos nível e composição por raça ou etnia - Brasil, Nordeste e Piauí (em p.p.)</t>
    </r>
  </si>
  <si>
    <t>Zona Habitada</t>
  </si>
  <si>
    <t>Zona Rural</t>
  </si>
  <si>
    <t>Zona Urbana</t>
  </si>
  <si>
    <r>
      <rPr>
        <b/>
        <sz val="14"/>
        <color rgb="FF000000"/>
        <rFont val="Times New Roman"/>
        <charset val="134"/>
      </rPr>
      <t>Tabela 5</t>
    </r>
    <r>
      <rPr>
        <sz val="14"/>
        <color rgb="FF000000"/>
        <rFont val="Times New Roman"/>
        <charset val="134"/>
      </rPr>
      <t xml:space="preserve"> – Efeitos nível e composição por zona habitada - Brasil, Nordeste e Piauí (em p.p.)</t>
    </r>
  </si>
  <si>
    <t>Tipo de Região</t>
  </si>
  <si>
    <t>Capital</t>
  </si>
  <si>
    <t>RM e RIDE</t>
  </si>
  <si>
    <t>Resto da UF</t>
  </si>
  <si>
    <r>
      <rPr>
        <b/>
        <sz val="14"/>
        <color rgb="FF000000"/>
        <rFont val="Times New Roman"/>
        <charset val="134"/>
      </rPr>
      <t>Tabela 7</t>
    </r>
    <r>
      <rPr>
        <sz val="14"/>
        <color rgb="FF000000"/>
        <rFont val="Times New Roman"/>
        <charset val="134"/>
      </rPr>
      <t xml:space="preserve"> – Efeitos nível e composição por localização geográfica - Brasil, Nordeste e Piauí - em p.p.</t>
    </r>
  </si>
  <si>
    <t>Ciclo Escolar</t>
  </si>
  <si>
    <t>Fundamental completo</t>
  </si>
  <si>
    <t>Fundamental incompleto</t>
  </si>
  <si>
    <t>Médio completo</t>
  </si>
  <si>
    <t>Médio incompleto</t>
  </si>
  <si>
    <t>Sem instrução</t>
  </si>
  <si>
    <t>Superior completo</t>
  </si>
  <si>
    <t>Superior incompleto</t>
  </si>
  <si>
    <r>
      <rPr>
        <b/>
        <sz val="15"/>
        <color rgb="FF000000"/>
        <rFont val="Times New Roman"/>
        <charset val="134"/>
      </rPr>
      <t>Tabela 8</t>
    </r>
    <r>
      <rPr>
        <sz val="15"/>
        <color rgb="FF000000"/>
        <rFont val="Times New Roman"/>
        <charset val="134"/>
      </rPr>
      <t xml:space="preserve"> – Efeitos nível e composição por ciclo escolar - Brasil, Nordeste e Piauí - em p.p.</t>
    </r>
  </si>
  <si>
    <r>
      <rPr>
        <b/>
        <sz val="10"/>
        <color rgb="FF000000"/>
        <rFont val="Times New Roman"/>
        <charset val="134"/>
      </rPr>
      <t xml:space="preserve">Fonte: </t>
    </r>
    <r>
      <rPr>
        <sz val="10"/>
        <color rgb="FF000000"/>
        <rFont val="Times New Roman"/>
        <charset val="134"/>
      </rPr>
      <t>Elaboração própria a partir dos microdados da PNADC-IBGE.</t>
    </r>
  </si>
  <si>
    <t>Grupo de Rendimento</t>
  </si>
  <si>
    <t>Até 1 SM</t>
  </si>
  <si>
    <t>Mais de 1 a 2 SM</t>
  </si>
  <si>
    <t>Mais de 10 SM</t>
  </si>
  <si>
    <t>Mais de 2 a 3 SM</t>
  </si>
  <si>
    <t>Mais de 3 a 5 SM</t>
  </si>
  <si>
    <t>Mais de 5 a 10 SM</t>
  </si>
  <si>
    <t>Sem rendimento</t>
  </si>
  <si>
    <r>
      <rPr>
        <b/>
        <sz val="15"/>
        <color rgb="FF000000"/>
        <rFont val="Times New Roman"/>
        <charset val="134"/>
      </rPr>
      <t>Tabela 9</t>
    </r>
    <r>
      <rPr>
        <sz val="15"/>
        <color rgb="FF000000"/>
        <rFont val="Times New Roman"/>
        <charset val="134"/>
      </rPr>
      <t xml:space="preserve"> – Efeitos nível e composição por faixa de rendimento - Brasil, Nordeste e Piauí  - em p.p.</t>
    </r>
  </si>
  <si>
    <t>Setor</t>
  </si>
  <si>
    <t>Agropecuária</t>
  </si>
  <si>
    <t>Construção</t>
  </si>
  <si>
    <t>Demais Serviços Privados</t>
  </si>
  <si>
    <t>Indústria de Transformação</t>
  </si>
  <si>
    <t>Indústria Extrativa Mineral</t>
  </si>
  <si>
    <t>Serviços de Comércio</t>
  </si>
  <si>
    <t>Serviços de Utilidade Pública</t>
  </si>
  <si>
    <r>
      <rPr>
        <b/>
        <sz val="15"/>
        <color rgb="FF000000"/>
        <rFont val="Times New Roman"/>
        <charset val="134"/>
      </rPr>
      <t>Tabela 10</t>
    </r>
    <r>
      <rPr>
        <sz val="15"/>
        <color rgb="FF000000"/>
        <rFont val="Times New Roman"/>
        <charset val="134"/>
      </rPr>
      <t xml:space="preserve"> – Efeitos nível e composição por setor de atividade econômica - Brasil, Nordeste e Piauí  - em p.p.</t>
    </r>
  </si>
  <si>
    <t>Faixa Etária</t>
  </si>
  <si>
    <t>14 a 19 anos</t>
  </si>
  <si>
    <t>20 a 29 anos</t>
  </si>
  <si>
    <t>30 a 39 anos</t>
  </si>
  <si>
    <t>40 a 49 anos</t>
  </si>
  <si>
    <t>50 a 59 anos</t>
  </si>
  <si>
    <t>60 a 64 anos</t>
  </si>
  <si>
    <t>65 anos ou mais</t>
  </si>
  <si>
    <r>
      <rPr>
        <b/>
        <sz val="15"/>
        <color rgb="FF000000"/>
        <rFont val="Times New Roman"/>
        <charset val="134"/>
      </rPr>
      <t>Tabela 11</t>
    </r>
    <r>
      <rPr>
        <sz val="15"/>
        <color rgb="FF000000"/>
        <rFont val="Times New Roman"/>
        <charset val="134"/>
      </rPr>
      <t xml:space="preserve"> – Efeitos nível e composição por faixa etária - Brasil, Nordeste e Piauí  - em p.p.</t>
    </r>
  </si>
  <si>
    <t>Experiência</t>
  </si>
  <si>
    <t>10 a 14 anos</t>
  </si>
  <si>
    <t>15 a 19 anos</t>
  </si>
  <si>
    <t>20 a 24 anos</t>
  </si>
  <si>
    <t>25 a 29 anos</t>
  </si>
  <si>
    <t>5 a 9 anos</t>
  </si>
  <si>
    <t>Até 5 Anos</t>
  </si>
  <si>
    <t>Mais de 29 Anos</t>
  </si>
  <si>
    <r>
      <rPr>
        <b/>
        <sz val="15"/>
        <color rgb="FF000000"/>
        <rFont val="Times New Roman"/>
        <charset val="134"/>
      </rPr>
      <t>Tabela 12</t>
    </r>
    <r>
      <rPr>
        <sz val="15"/>
        <color rgb="FF000000"/>
        <rFont val="Times New Roman"/>
        <charset val="134"/>
      </rPr>
      <t xml:space="preserve"> – Efeitos nível e composição por experiência - Brasil, Nordeste e Piauí  - em p.p.</t>
    </r>
  </si>
  <si>
    <t>Faixa de horas trabalho</t>
  </si>
  <si>
    <t>Até 14 horas</t>
  </si>
  <si>
    <t>Mais de 15 a 39h</t>
  </si>
  <si>
    <t>Mais de 40 a 44h</t>
  </si>
  <si>
    <t>Mais de 45h</t>
  </si>
  <si>
    <r>
      <rPr>
        <b/>
        <sz val="15"/>
        <color rgb="FF000000"/>
        <rFont val="Times New Roman"/>
        <charset val="134"/>
      </rPr>
      <t>Tabela 13</t>
    </r>
    <r>
      <rPr>
        <sz val="14"/>
        <color rgb="FF000000"/>
        <rFont val="Times New Roman"/>
        <charset val="134"/>
      </rPr>
      <t xml:space="preserve"> – Efeitos nível e composição por faixa de horas trabalhadas - Brasil, Nordeste e Piauí  - em p.p.</t>
    </r>
  </si>
</sst>
</file>

<file path=xl/styles.xml><?xml version="1.0" encoding="utf-8"?>
<styleSheet xmlns="http://schemas.openxmlformats.org/spreadsheetml/2006/main">
  <numFmts count="8">
    <numFmt numFmtId="176" formatCode="_-* #,##0_-;\-* #,##0_-;_-* &quot;-&quot;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0.00_);[Red]\(0.00\)"/>
    <numFmt numFmtId="181" formatCode="0.0_);[Red]\(0.0\)"/>
    <numFmt numFmtId="182" formatCode="0.0%"/>
    <numFmt numFmtId="183" formatCode="0_);[Red]\(0\)"/>
  </numFmts>
  <fonts count="44"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sz val="15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4"/>
      <color rgb="FF000000"/>
      <name val="Times New Roman"/>
      <charset val="134"/>
    </font>
    <font>
      <sz val="13"/>
      <color rgb="FF000000"/>
      <name val="Times New Roman"/>
      <charset val="134"/>
    </font>
    <font>
      <b/>
      <sz val="16"/>
      <color rgb="FF000000"/>
      <name val="Times New Roman"/>
      <charset val="134"/>
    </font>
    <font>
      <sz val="16"/>
      <color rgb="FF00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0" fillId="15" borderId="1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2" fillId="34" borderId="21" applyNumberFormat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39" fillId="16" borderId="21" applyNumberFormat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justify" vertical="top"/>
    </xf>
    <xf numFmtId="2" fontId="4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justify" vertical="center"/>
    </xf>
    <xf numFmtId="0" fontId="0" fillId="0" borderId="0" xfId="0" applyAlignment="1">
      <alignment vertical="top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2" fontId="0" fillId="0" borderId="0" xfId="0" applyNumberFormat="1" applyAlignment="1">
      <alignment vertical="top"/>
    </xf>
    <xf numFmtId="0" fontId="10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4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11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2" fontId="6" fillId="0" borderId="0" xfId="0" applyNumberFormat="1" applyFont="1" applyAlignment="1">
      <alignment horizontal="justify" vertical="top"/>
    </xf>
    <xf numFmtId="2" fontId="5" fillId="0" borderId="0" xfId="0" applyNumberFormat="1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80" fontId="15" fillId="0" borderId="7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2" fontId="19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 wrapText="1"/>
    </xf>
    <xf numFmtId="181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181" fontId="21" fillId="0" borderId="1" xfId="0" applyNumberFormat="1" applyFont="1" applyBorder="1" applyAlignment="1">
      <alignment horizontal="center" vertical="center" wrapText="1"/>
    </xf>
    <xf numFmtId="181" fontId="21" fillId="0" borderId="8" xfId="0" applyNumberFormat="1" applyFont="1" applyBorder="1" applyAlignment="1">
      <alignment horizontal="center" vertical="center" wrapText="1"/>
    </xf>
    <xf numFmtId="181" fontId="21" fillId="0" borderId="9" xfId="0" applyNumberFormat="1" applyFont="1" applyBorder="1" applyAlignment="1">
      <alignment horizontal="center" vertical="center"/>
    </xf>
    <xf numFmtId="0" fontId="21" fillId="0" borderId="5" xfId="0" applyFont="1" applyBorder="1">
      <alignment vertical="center"/>
    </xf>
    <xf numFmtId="3" fontId="21" fillId="0" borderId="10" xfId="0" applyNumberFormat="1" applyFont="1" applyBorder="1" applyAlignment="1">
      <alignment horizontal="center" vertical="center" wrapText="1"/>
    </xf>
    <xf numFmtId="3" fontId="21" fillId="0" borderId="5" xfId="4" applyNumberFormat="1" applyFont="1" applyBorder="1" applyAlignment="1">
      <alignment horizontal="center" vertical="center" wrapText="1"/>
    </xf>
    <xf numFmtId="180" fontId="21" fillId="0" borderId="11" xfId="4" applyNumberFormat="1" applyFont="1" applyBorder="1" applyAlignment="1">
      <alignment horizontal="center" vertical="center" wrapText="1"/>
    </xf>
    <xf numFmtId="181" fontId="21" fillId="0" borderId="5" xfId="4" applyNumberFormat="1" applyFont="1" applyBorder="1" applyAlignment="1">
      <alignment horizontal="center" vertical="center"/>
    </xf>
    <xf numFmtId="3" fontId="21" fillId="0" borderId="12" xfId="0" applyNumberFormat="1" applyFont="1" applyBorder="1" applyAlignment="1">
      <alignment horizontal="center" vertical="center" wrapText="1"/>
    </xf>
    <xf numFmtId="3" fontId="21" fillId="0" borderId="0" xfId="4" applyNumberFormat="1" applyFont="1" applyBorder="1" applyAlignment="1">
      <alignment horizontal="center" vertical="center" wrapText="1"/>
    </xf>
    <xf numFmtId="180" fontId="21" fillId="0" borderId="13" xfId="4" applyNumberFormat="1" applyFont="1" applyBorder="1" applyAlignment="1">
      <alignment horizontal="center" vertical="center" wrapText="1"/>
    </xf>
    <xf numFmtId="181" fontId="21" fillId="0" borderId="0" xfId="4" applyNumberFormat="1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3" fontId="21" fillId="0" borderId="0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0" fillId="0" borderId="6" xfId="0" applyFont="1" applyBorder="1">
      <alignment vertical="center"/>
    </xf>
    <xf numFmtId="0" fontId="21" fillId="0" borderId="6" xfId="0" applyFont="1" applyBorder="1">
      <alignment vertical="center"/>
    </xf>
    <xf numFmtId="3" fontId="21" fillId="0" borderId="9" xfId="0" applyNumberFormat="1" applyFont="1" applyBorder="1" applyAlignment="1">
      <alignment horizontal="center" vertical="center" wrapText="1"/>
    </xf>
    <xf numFmtId="3" fontId="21" fillId="0" borderId="6" xfId="0" applyNumberFormat="1" applyFont="1" applyBorder="1" applyAlignment="1">
      <alignment horizontal="center" vertical="center" wrapText="1"/>
    </xf>
    <xf numFmtId="180" fontId="21" fillId="0" borderId="14" xfId="4" applyNumberFormat="1" applyFont="1" applyBorder="1" applyAlignment="1">
      <alignment horizontal="center" vertical="center" wrapText="1"/>
    </xf>
    <xf numFmtId="181" fontId="21" fillId="0" borderId="6" xfId="4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3" fontId="2" fillId="0" borderId="0" xfId="0" applyNumberFormat="1" applyFont="1" applyFill="1" applyAlignment="1">
      <alignment horizontal="center"/>
    </xf>
    <xf numFmtId="182" fontId="2" fillId="0" borderId="0" xfId="4" applyNumberFormat="1" applyFont="1" applyAlignment="1">
      <alignment horizontal="center"/>
    </xf>
    <xf numFmtId="181" fontId="9" fillId="0" borderId="0" xfId="0" applyNumberFormat="1" applyFont="1" applyAlignment="1">
      <alignment horizontal="center" vertical="center" wrapText="1"/>
    </xf>
    <xf numFmtId="180" fontId="21" fillId="0" borderId="5" xfId="4" applyNumberFormat="1" applyFont="1" applyBorder="1" applyAlignment="1">
      <alignment horizontal="center" vertical="center" wrapText="1"/>
    </xf>
    <xf numFmtId="180" fontId="21" fillId="0" borderId="0" xfId="4" applyNumberFormat="1" applyFont="1" applyBorder="1" applyAlignment="1">
      <alignment horizontal="center" vertical="center" wrapText="1"/>
    </xf>
    <xf numFmtId="180" fontId="21" fillId="0" borderId="6" xfId="4" applyNumberFormat="1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1" fillId="0" borderId="1" xfId="0" applyFont="1" applyFill="1" applyBorder="1" applyAlignment="1"/>
    <xf numFmtId="181" fontId="0" fillId="0" borderId="0" xfId="0" applyNumberFormat="1" applyAlignment="1">
      <alignment horizontal="center" vertical="center"/>
    </xf>
    <xf numFmtId="181" fontId="0" fillId="0" borderId="0" xfId="0" applyNumberFormat="1" applyBorder="1">
      <alignment vertical="center"/>
    </xf>
    <xf numFmtId="181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Border="1" applyAlignment="1">
      <alignment vertical="top"/>
    </xf>
    <xf numFmtId="0" fontId="15" fillId="0" borderId="5" xfId="0" applyFont="1" applyBorder="1" applyAlignment="1">
      <alignment horizontal="center" vertical="center"/>
    </xf>
    <xf numFmtId="181" fontId="1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4" fillId="0" borderId="5" xfId="0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181" fontId="15" fillId="0" borderId="7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>
      <alignment vertical="center"/>
    </xf>
    <xf numFmtId="0" fontId="15" fillId="0" borderId="8" xfId="0" applyFont="1" applyBorder="1" applyAlignment="1">
      <alignment horizontal="center" vertical="center"/>
    </xf>
    <xf numFmtId="181" fontId="15" fillId="0" borderId="1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181" fontId="14" fillId="0" borderId="11" xfId="4" applyNumberFormat="1" applyFon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181" fontId="14" fillId="0" borderId="13" xfId="4" applyNumberFormat="1" applyFont="1" applyBorder="1" applyAlignment="1">
      <alignment horizontal="center" vertical="center"/>
    </xf>
    <xf numFmtId="0" fontId="14" fillId="0" borderId="6" xfId="0" applyFont="1" applyBorder="1">
      <alignment vertical="center"/>
    </xf>
    <xf numFmtId="3" fontId="14" fillId="0" borderId="9" xfId="0" applyNumberFormat="1" applyFont="1" applyBorder="1" applyAlignment="1">
      <alignment horizontal="center" vertical="center"/>
    </xf>
    <xf numFmtId="181" fontId="14" fillId="0" borderId="14" xfId="4" applyNumberFormat="1" applyFont="1" applyBorder="1" applyAlignment="1">
      <alignment horizontal="center" vertical="center"/>
    </xf>
    <xf numFmtId="0" fontId="15" fillId="0" borderId="5" xfId="0" applyFont="1" applyBorder="1">
      <alignment vertical="center"/>
    </xf>
    <xf numFmtId="3" fontId="15" fillId="0" borderId="10" xfId="0" applyNumberFormat="1" applyFont="1" applyBorder="1" applyAlignment="1">
      <alignment horizontal="center" vertical="center"/>
    </xf>
    <xf numFmtId="181" fontId="15" fillId="0" borderId="11" xfId="4" applyNumberFormat="1" applyFont="1" applyBorder="1" applyAlignment="1">
      <alignment horizontal="center" vertical="center"/>
    </xf>
    <xf numFmtId="0" fontId="15" fillId="0" borderId="7" xfId="0" applyFont="1" applyBorder="1">
      <alignment vertical="center"/>
    </xf>
    <xf numFmtId="3" fontId="15" fillId="0" borderId="8" xfId="0" applyNumberFormat="1" applyFont="1" applyBorder="1" applyAlignment="1">
      <alignment horizontal="center" vertical="center"/>
    </xf>
    <xf numFmtId="181" fontId="15" fillId="0" borderId="15" xfId="4" applyNumberFormat="1" applyFont="1" applyBorder="1" applyAlignment="1">
      <alignment horizontal="center" vertical="center"/>
    </xf>
    <xf numFmtId="181" fontId="1" fillId="0" borderId="0" xfId="0" applyNumberFormat="1" applyFont="1" applyFill="1" applyAlignment="1">
      <alignment horizontal="center"/>
    </xf>
    <xf numFmtId="181" fontId="2" fillId="0" borderId="0" xfId="0" applyNumberFormat="1" applyFont="1" applyFill="1" applyAlignment="1"/>
    <xf numFmtId="2" fontId="16" fillId="0" borderId="0" xfId="0" applyNumberFormat="1" applyFont="1" applyAlignment="1">
      <alignment vertical="top"/>
    </xf>
    <xf numFmtId="181" fontId="0" fillId="0" borderId="0" xfId="0" applyNumberFormat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81" fontId="15" fillId="0" borderId="6" xfId="0" applyNumberFormat="1" applyFont="1" applyBorder="1" applyAlignment="1">
      <alignment horizontal="center" vertical="center"/>
    </xf>
    <xf numFmtId="181" fontId="14" fillId="0" borderId="8" xfId="0" applyNumberFormat="1" applyFont="1" applyBorder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81" fontId="14" fillId="0" borderId="0" xfId="4" applyNumberFormat="1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181" fontId="15" fillId="0" borderId="7" xfId="4" applyNumberFormat="1" applyFont="1" applyBorder="1" applyAlignment="1">
      <alignment horizontal="center" vertical="center"/>
    </xf>
    <xf numFmtId="2" fontId="6" fillId="0" borderId="0" xfId="0" applyNumberFormat="1" applyFont="1" applyAlignment="1">
      <alignment vertical="center" wrapText="1"/>
    </xf>
    <xf numFmtId="4" fontId="1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/>
    <xf numFmtId="183" fontId="23" fillId="0" borderId="1" xfId="0" applyNumberFormat="1" applyFont="1" applyFill="1" applyBorder="1" applyAlignment="1">
      <alignment horizontal="center"/>
    </xf>
    <xf numFmtId="183" fontId="24" fillId="2" borderId="1" xfId="0" applyNumberFormat="1" applyFont="1" applyFill="1" applyBorder="1" applyAlignment="1"/>
    <xf numFmtId="183" fontId="24" fillId="3" borderId="1" xfId="0" applyNumberFormat="1" applyFont="1" applyFill="1" applyBorder="1" applyAlignment="1"/>
    <xf numFmtId="183" fontId="24" fillId="4" borderId="1" xfId="0" applyNumberFormat="1" applyFont="1" applyFill="1" applyBorder="1" applyAlignment="1"/>
    <xf numFmtId="4" fontId="0" fillId="0" borderId="0" xfId="0" applyNumberFormat="1" applyAlignment="1">
      <alignment vertical="top"/>
    </xf>
    <xf numFmtId="4" fontId="0" fillId="0" borderId="1" xfId="0" applyNumberFormat="1" applyBorder="1">
      <alignment vertical="center"/>
    </xf>
    <xf numFmtId="183" fontId="23" fillId="0" borderId="8" xfId="0" applyNumberFormat="1" applyFont="1" applyFill="1" applyBorder="1" applyAlignment="1">
      <alignment horizontal="center"/>
    </xf>
    <xf numFmtId="3" fontId="23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24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center"/>
    </xf>
    <xf numFmtId="3" fontId="2" fillId="2" borderId="1" xfId="4" applyNumberFormat="1" applyFont="1" applyFill="1" applyBorder="1" applyAlignment="1">
      <alignment horizontal="center" vertical="center"/>
    </xf>
    <xf numFmtId="2" fontId="2" fillId="2" borderId="1" xfId="4" applyNumberFormat="1" applyFont="1" applyFill="1" applyBorder="1" applyAlignment="1">
      <alignment horizontal="center" vertical="center"/>
    </xf>
    <xf numFmtId="3" fontId="24" fillId="3" borderId="1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3" fontId="2" fillId="3" borderId="1" xfId="4" applyNumberFormat="1" applyFont="1" applyFill="1" applyBorder="1" applyAlignment="1">
      <alignment horizontal="center" vertical="center"/>
    </xf>
    <xf numFmtId="2" fontId="2" fillId="3" borderId="1" xfId="4" applyNumberFormat="1" applyFont="1" applyFill="1" applyBorder="1" applyAlignment="1">
      <alignment horizontal="center" vertical="center"/>
    </xf>
    <xf numFmtId="3" fontId="24" fillId="4" borderId="1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3" fontId="2" fillId="4" borderId="1" xfId="4" applyNumberFormat="1" applyFont="1" applyFill="1" applyBorder="1" applyAlignment="1">
      <alignment horizontal="center" vertical="center"/>
    </xf>
    <xf numFmtId="2" fontId="2" fillId="4" borderId="1" xfId="4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80"/>
  <sheetViews>
    <sheetView showGridLines="0" zoomScale="115" zoomScaleNormal="115" workbookViewId="0">
      <selection activeCell="N32" sqref="N32"/>
    </sheetView>
  </sheetViews>
  <sheetFormatPr defaultColWidth="8.88888888888889" defaultRowHeight="13.8"/>
  <cols>
    <col min="2" max="2" width="18.5555555555556" style="73" customWidth="1"/>
    <col min="3" max="3" width="26.2222222222222" customWidth="1"/>
    <col min="4" max="4" width="1.77777777777778" customWidth="1"/>
    <col min="5" max="5" width="8.5" style="68" customWidth="1"/>
    <col min="6" max="6" width="8.5" style="122" customWidth="1"/>
    <col min="7" max="7" width="8.5" style="68" customWidth="1"/>
    <col min="8" max="8" width="8.5" style="122" customWidth="1"/>
    <col min="9" max="9" width="1.11111111111111" style="68" customWidth="1"/>
    <col min="10" max="10" width="8.5" style="68" customWidth="1"/>
    <col min="11" max="11" width="8.5" style="122" customWidth="1"/>
    <col min="12" max="12" width="8.5" style="68" customWidth="1"/>
    <col min="13" max="13" width="8.5" style="122" customWidth="1"/>
    <col min="14" max="14" width="12.8888888888889" style="123"/>
    <col min="15" max="15" width="14" style="124"/>
    <col min="16" max="16" width="28.1111111111111" style="124" customWidth="1"/>
    <col min="17" max="17" width="17.3333333333333" style="124" customWidth="1"/>
    <col min="18" max="18" width="17.3333333333333" style="125" customWidth="1"/>
    <col min="19" max="19" width="28.1111111111111" style="125" customWidth="1"/>
    <col min="20" max="31" width="17.3333333333333" style="125" customWidth="1"/>
    <col min="32" max="38" width="8.88888888888889" style="125"/>
  </cols>
  <sheetData>
    <row r="2" s="30" customFormat="1" ht="42" customHeight="1" spans="2:38">
      <c r="B2" s="126"/>
      <c r="C2" s="69" t="s">
        <v>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156"/>
      <c r="O2" s="157"/>
      <c r="P2" s="157"/>
      <c r="Q2" s="157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</row>
    <row r="3" ht="22" customHeight="1" spans="3:27">
      <c r="C3" s="127" t="s">
        <v>1</v>
      </c>
      <c r="D3" s="127"/>
      <c r="E3" s="127"/>
      <c r="F3" s="128"/>
      <c r="G3" s="127"/>
      <c r="H3" s="128"/>
      <c r="I3" s="127"/>
      <c r="J3" s="127"/>
      <c r="K3" s="128"/>
      <c r="L3" s="127"/>
      <c r="M3" s="128"/>
      <c r="T3" s="175"/>
      <c r="U3" s="175"/>
      <c r="V3" s="175"/>
      <c r="W3" s="175"/>
      <c r="X3" s="175"/>
      <c r="Y3" s="175"/>
      <c r="Z3" s="175"/>
      <c r="AA3" s="175"/>
    </row>
    <row r="4" ht="15.6" spans="3:27">
      <c r="C4" s="129" t="s">
        <v>2</v>
      </c>
      <c r="D4" s="130"/>
      <c r="E4" s="131" t="s">
        <v>3</v>
      </c>
      <c r="F4" s="132"/>
      <c r="G4" s="131"/>
      <c r="H4" s="132"/>
      <c r="I4" s="127"/>
      <c r="J4" s="131" t="s">
        <v>4</v>
      </c>
      <c r="K4" s="132"/>
      <c r="L4" s="131"/>
      <c r="M4" s="132"/>
      <c r="Q4" s="154"/>
      <c r="R4" s="170" t="s">
        <v>5</v>
      </c>
      <c r="S4" s="176" t="s">
        <v>6</v>
      </c>
      <c r="T4" s="177" t="s">
        <v>7</v>
      </c>
      <c r="U4" s="5" t="s">
        <v>8</v>
      </c>
      <c r="V4" s="178" t="s">
        <v>9</v>
      </c>
      <c r="W4" s="5" t="s">
        <v>10</v>
      </c>
      <c r="X4" s="177" t="s">
        <v>11</v>
      </c>
      <c r="Y4" s="5" t="s">
        <v>12</v>
      </c>
      <c r="Z4" s="178" t="s">
        <v>13</v>
      </c>
      <c r="AA4" s="5" t="s">
        <v>14</v>
      </c>
    </row>
    <row r="5" ht="15.6" spans="3:27">
      <c r="C5" s="133"/>
      <c r="D5" s="134"/>
      <c r="E5" s="135">
        <v>2016</v>
      </c>
      <c r="F5" s="136"/>
      <c r="G5" s="135">
        <v>2022</v>
      </c>
      <c r="H5" s="136"/>
      <c r="I5" s="158"/>
      <c r="J5" s="135">
        <v>2016</v>
      </c>
      <c r="K5" s="136"/>
      <c r="L5" s="159">
        <v>2022</v>
      </c>
      <c r="M5" s="160"/>
      <c r="Q5" s="155"/>
      <c r="R5" s="171" t="s">
        <v>1</v>
      </c>
      <c r="S5" s="171" t="s">
        <v>15</v>
      </c>
      <c r="T5" s="179">
        <v>45455.8916356572</v>
      </c>
      <c r="U5" s="180">
        <v>50.3141002169507</v>
      </c>
      <c r="V5" s="181">
        <v>48871.8278390705</v>
      </c>
      <c r="W5" s="182">
        <v>49.8459178719491</v>
      </c>
      <c r="X5" s="179">
        <v>10292.1177475245</v>
      </c>
      <c r="Y5" s="180">
        <v>29.5577337566215</v>
      </c>
      <c r="Z5" s="181">
        <v>12877.3281634751</v>
      </c>
      <c r="AA5" s="182">
        <v>33.2738982166084</v>
      </c>
    </row>
    <row r="6" ht="15.6" spans="3:27">
      <c r="C6" s="137"/>
      <c r="D6" s="138"/>
      <c r="E6" s="139" t="s">
        <v>16</v>
      </c>
      <c r="F6" s="140" t="s">
        <v>17</v>
      </c>
      <c r="G6" s="139" t="s">
        <v>16</v>
      </c>
      <c r="H6" s="140" t="s">
        <v>17</v>
      </c>
      <c r="I6" s="137"/>
      <c r="J6" s="139" t="s">
        <v>16</v>
      </c>
      <c r="K6" s="140" t="s">
        <v>17</v>
      </c>
      <c r="L6" s="139" t="s">
        <v>16</v>
      </c>
      <c r="M6" s="161" t="s">
        <v>17</v>
      </c>
      <c r="Q6" s="155"/>
      <c r="R6" s="171" t="s">
        <v>1</v>
      </c>
      <c r="S6" s="171" t="s">
        <v>18</v>
      </c>
      <c r="T6" s="179">
        <v>3832.63059898907</v>
      </c>
      <c r="U6" s="180">
        <v>4.24225228266826</v>
      </c>
      <c r="V6" s="181">
        <v>4233.0549692148</v>
      </c>
      <c r="W6" s="182">
        <v>4.31742620795212</v>
      </c>
      <c r="X6" s="179">
        <v>636.666692588792</v>
      </c>
      <c r="Y6" s="180">
        <v>1.8284307518513</v>
      </c>
      <c r="Z6" s="181">
        <v>795.602194574467</v>
      </c>
      <c r="AA6" s="182">
        <v>2.05576701215612</v>
      </c>
    </row>
    <row r="7" ht="15.6" hidden="1" spans="3:27">
      <c r="C7" s="134" t="s">
        <v>15</v>
      </c>
      <c r="D7" s="130"/>
      <c r="E7" s="141">
        <v>45455.8916356572</v>
      </c>
      <c r="F7" s="142">
        <v>50.3141002169507</v>
      </c>
      <c r="G7" s="141">
        <v>48871.8278390705</v>
      </c>
      <c r="H7" s="142">
        <v>49.8459178719491</v>
      </c>
      <c r="I7" s="162"/>
      <c r="J7" s="141">
        <v>10292.1177475245</v>
      </c>
      <c r="K7" s="142">
        <v>29.5577337566215</v>
      </c>
      <c r="L7" s="162">
        <v>12877.3281634751</v>
      </c>
      <c r="M7" s="163">
        <v>33.2738982166084</v>
      </c>
      <c r="Q7" s="155"/>
      <c r="R7" s="171" t="s">
        <v>1</v>
      </c>
      <c r="S7" s="171" t="s">
        <v>19</v>
      </c>
      <c r="T7" s="179">
        <v>22057.9377160784</v>
      </c>
      <c r="U7" s="180">
        <v>24.4154332670804</v>
      </c>
      <c r="V7" s="181">
        <v>25537.4124676104</v>
      </c>
      <c r="W7" s="182">
        <v>26.0464120293236</v>
      </c>
      <c r="X7" s="179">
        <v>17823.2917929907</v>
      </c>
      <c r="Y7" s="180">
        <v>51.1863667329794</v>
      </c>
      <c r="Z7" s="181">
        <v>18947.2652506139</v>
      </c>
      <c r="AA7" s="182">
        <v>48.9580887765365</v>
      </c>
    </row>
    <row r="8" ht="15.6" hidden="1" spans="3:27">
      <c r="C8" s="134" t="s">
        <v>18</v>
      </c>
      <c r="D8" s="134"/>
      <c r="E8" s="143">
        <v>3832.63059898907</v>
      </c>
      <c r="F8" s="144">
        <v>4.24225228266826</v>
      </c>
      <c r="G8" s="143">
        <v>4233.0549692148</v>
      </c>
      <c r="H8" s="144">
        <v>4.31742620795212</v>
      </c>
      <c r="I8" s="162"/>
      <c r="J8" s="143">
        <v>636.666692588792</v>
      </c>
      <c r="K8" s="144">
        <v>1.8284307518513</v>
      </c>
      <c r="L8" s="162">
        <v>795.602194574467</v>
      </c>
      <c r="M8" s="163">
        <v>2.05576701215612</v>
      </c>
      <c r="Q8" s="155"/>
      <c r="R8" s="171" t="s">
        <v>1</v>
      </c>
      <c r="S8" s="171" t="s">
        <v>20</v>
      </c>
      <c r="T8" s="179">
        <v>10933.1327359697</v>
      </c>
      <c r="U8" s="180">
        <v>12.1016377936649</v>
      </c>
      <c r="V8" s="181">
        <v>11853.429805576</v>
      </c>
      <c r="W8" s="182">
        <v>12.0896867318988</v>
      </c>
      <c r="X8" s="179">
        <v>0</v>
      </c>
      <c r="Y8" s="180">
        <v>0</v>
      </c>
      <c r="Z8" s="181">
        <v>0</v>
      </c>
      <c r="AA8" s="182">
        <v>0</v>
      </c>
    </row>
    <row r="9" ht="15.6" hidden="1" spans="3:27">
      <c r="C9" s="134" t="s">
        <v>19</v>
      </c>
      <c r="D9" s="134"/>
      <c r="E9" s="143">
        <v>22057.9377160784</v>
      </c>
      <c r="F9" s="144">
        <v>24.4154332670804</v>
      </c>
      <c r="G9" s="143">
        <v>25537.4124676104</v>
      </c>
      <c r="H9" s="144">
        <v>26.0464120293236</v>
      </c>
      <c r="I9" s="162"/>
      <c r="J9" s="143">
        <v>17823.2917929907</v>
      </c>
      <c r="K9" s="144">
        <v>51.1863667329794</v>
      </c>
      <c r="L9" s="162">
        <v>18947.2652506139</v>
      </c>
      <c r="M9" s="163">
        <v>48.9580887765365</v>
      </c>
      <c r="Q9" s="155"/>
      <c r="R9" s="171" t="s">
        <v>1</v>
      </c>
      <c r="S9" s="171" t="s">
        <v>21</v>
      </c>
      <c r="T9" s="179">
        <v>6006.81031470028</v>
      </c>
      <c r="U9" s="180">
        <v>6.64880272463879</v>
      </c>
      <c r="V9" s="181">
        <v>5796.38160270741</v>
      </c>
      <c r="W9" s="182">
        <v>5.91191232450793</v>
      </c>
      <c r="X9" s="179">
        <v>4011.64057158283</v>
      </c>
      <c r="Y9" s="180">
        <v>11.5209529127886</v>
      </c>
      <c r="Z9" s="181">
        <v>4328.49907050204</v>
      </c>
      <c r="AA9" s="182">
        <v>11.184465882533</v>
      </c>
    </row>
    <row r="10" ht="15.6" hidden="1" spans="3:27">
      <c r="C10" s="134" t="s">
        <v>20</v>
      </c>
      <c r="D10" s="134"/>
      <c r="E10" s="143">
        <v>10933.1327359697</v>
      </c>
      <c r="F10" s="144">
        <v>12.1016377936649</v>
      </c>
      <c r="G10" s="143">
        <v>11853.429805576</v>
      </c>
      <c r="H10" s="144">
        <v>12.0896867318988</v>
      </c>
      <c r="I10" s="162"/>
      <c r="J10" s="143">
        <v>0</v>
      </c>
      <c r="K10" s="144">
        <v>0</v>
      </c>
      <c r="L10" s="162">
        <v>0</v>
      </c>
      <c r="M10" s="163">
        <v>0</v>
      </c>
      <c r="Q10" s="155"/>
      <c r="R10" s="171" t="s">
        <v>1</v>
      </c>
      <c r="S10" s="171" t="s">
        <v>22</v>
      </c>
      <c r="T10" s="179">
        <v>2057.83735996472</v>
      </c>
      <c r="U10" s="180">
        <v>2.27777371499696</v>
      </c>
      <c r="V10" s="181">
        <v>1753.6910973344</v>
      </c>
      <c r="W10" s="182">
        <v>1.78864483436847</v>
      </c>
      <c r="X10" s="179">
        <v>2056.67176863838</v>
      </c>
      <c r="Y10" s="180">
        <v>5.90651584575922</v>
      </c>
      <c r="Z10" s="181">
        <v>1752.29574776164</v>
      </c>
      <c r="AA10" s="182">
        <v>4.5277801121659</v>
      </c>
    </row>
    <row r="11" ht="15.6" hidden="1" spans="3:27">
      <c r="C11" s="134" t="s">
        <v>21</v>
      </c>
      <c r="D11" s="134"/>
      <c r="E11" s="143">
        <v>6006.81031470028</v>
      </c>
      <c r="F11" s="144">
        <v>6.64880272463879</v>
      </c>
      <c r="G11" s="143">
        <v>5796.38160270741</v>
      </c>
      <c r="H11" s="144">
        <v>5.91191232450793</v>
      </c>
      <c r="I11" s="162"/>
      <c r="J11" s="143">
        <v>4011.64057158283</v>
      </c>
      <c r="K11" s="144">
        <v>11.5209529127886</v>
      </c>
      <c r="L11" s="162">
        <v>4328.49907050204</v>
      </c>
      <c r="M11" s="163">
        <v>11.184465882533</v>
      </c>
      <c r="Q11" s="155"/>
      <c r="R11" s="172" t="s">
        <v>23</v>
      </c>
      <c r="S11" s="172" t="s">
        <v>15</v>
      </c>
      <c r="T11" s="183">
        <v>9180.94220722991</v>
      </c>
      <c r="U11" s="184">
        <v>43.1247703429369</v>
      </c>
      <c r="V11" s="185">
        <v>9760.57057833772</v>
      </c>
      <c r="W11" s="186">
        <v>44.2696726770934</v>
      </c>
      <c r="X11" s="183">
        <v>3483.80677567804</v>
      </c>
      <c r="Y11" s="184">
        <v>30.7203513436451</v>
      </c>
      <c r="Z11" s="185">
        <v>4157.28250104387</v>
      </c>
      <c r="AA11" s="186">
        <v>35.9423652079596</v>
      </c>
    </row>
    <row r="12" ht="15.6" hidden="1" spans="3:27">
      <c r="C12" s="134" t="s">
        <v>22</v>
      </c>
      <c r="D12" s="145"/>
      <c r="E12" s="146">
        <v>2057.83735996472</v>
      </c>
      <c r="F12" s="147">
        <v>2.27777371499696</v>
      </c>
      <c r="G12" s="146">
        <v>1753.6910973344</v>
      </c>
      <c r="H12" s="147">
        <v>1.78864483436847</v>
      </c>
      <c r="I12" s="162"/>
      <c r="J12" s="146">
        <v>2056.67176863838</v>
      </c>
      <c r="K12" s="147">
        <v>5.90651584575922</v>
      </c>
      <c r="L12" s="162">
        <v>1752.29574776164</v>
      </c>
      <c r="M12" s="163">
        <v>4.5277801121659</v>
      </c>
      <c r="Q12" s="155"/>
      <c r="R12" s="172" t="s">
        <v>23</v>
      </c>
      <c r="S12" s="172" t="s">
        <v>18</v>
      </c>
      <c r="T12" s="183">
        <v>640.694157245592</v>
      </c>
      <c r="U12" s="184">
        <v>3.00947198747417</v>
      </c>
      <c r="V12" s="185">
        <v>754.580711727403</v>
      </c>
      <c r="W12" s="186">
        <v>3.42244757604215</v>
      </c>
      <c r="X12" s="183">
        <v>179.023739277205</v>
      </c>
      <c r="Y12" s="184">
        <v>1.57863869140058</v>
      </c>
      <c r="Z12" s="185">
        <v>231.708594185072</v>
      </c>
      <c r="AA12" s="186">
        <v>2.0032689411729</v>
      </c>
    </row>
    <row r="13" ht="15.6" hidden="1" spans="3:27">
      <c r="C13" s="148" t="s">
        <v>24</v>
      </c>
      <c r="D13" s="134"/>
      <c r="E13" s="149">
        <v>90344.2403613595</v>
      </c>
      <c r="F13" s="150">
        <v>100</v>
      </c>
      <c r="G13" s="149">
        <v>98020.6516999966</v>
      </c>
      <c r="H13" s="150">
        <v>100</v>
      </c>
      <c r="I13" s="164"/>
      <c r="J13" s="152">
        <v>34820.3885733252</v>
      </c>
      <c r="K13" s="153">
        <f>J13/E13*100</f>
        <v>38.5419019896015</v>
      </c>
      <c r="L13" s="165">
        <v>38851.086832248</v>
      </c>
      <c r="M13" s="166">
        <f>L13/G13*100</f>
        <v>39.635613677775</v>
      </c>
      <c r="Q13" s="155"/>
      <c r="R13" s="172" t="s">
        <v>23</v>
      </c>
      <c r="S13" s="172" t="s">
        <v>19</v>
      </c>
      <c r="T13" s="183">
        <v>6460.09886124621</v>
      </c>
      <c r="U13" s="184">
        <v>30.3444105730808</v>
      </c>
      <c r="V13" s="185">
        <v>6396.94735569679</v>
      </c>
      <c r="W13" s="186">
        <v>29.0137511220706</v>
      </c>
      <c r="X13" s="183">
        <v>5833.00544320851</v>
      </c>
      <c r="Y13" s="184">
        <v>51.4356817535852</v>
      </c>
      <c r="Z13" s="185">
        <v>5489.34550925607</v>
      </c>
      <c r="AA13" s="186">
        <v>47.4589015773678</v>
      </c>
    </row>
    <row r="14" ht="15.6" hidden="1" spans="3:27">
      <c r="C14" s="131" t="s">
        <v>23</v>
      </c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Q14" s="155"/>
      <c r="R14" s="172" t="s">
        <v>23</v>
      </c>
      <c r="S14" s="172" t="s">
        <v>20</v>
      </c>
      <c r="T14" s="183">
        <v>2862.03421759191</v>
      </c>
      <c r="U14" s="184">
        <v>13.4435622794883</v>
      </c>
      <c r="V14" s="185">
        <v>3233.50697735331</v>
      </c>
      <c r="W14" s="186">
        <v>14.6657712617972</v>
      </c>
      <c r="X14" s="183">
        <v>0</v>
      </c>
      <c r="Y14" s="184">
        <v>0</v>
      </c>
      <c r="Z14" s="185">
        <v>0</v>
      </c>
      <c r="AA14" s="186">
        <v>0</v>
      </c>
    </row>
    <row r="15" ht="15.6" hidden="1" spans="3:27">
      <c r="C15" s="134" t="s">
        <v>15</v>
      </c>
      <c r="D15" s="134"/>
      <c r="E15" s="143">
        <v>9180.94220722991</v>
      </c>
      <c r="F15" s="144">
        <v>43.1247703429369</v>
      </c>
      <c r="G15" s="143">
        <v>9760.57057833772</v>
      </c>
      <c r="H15" s="144">
        <v>44.2696726770934</v>
      </c>
      <c r="I15" s="162"/>
      <c r="J15" s="143">
        <v>3483.80677567804</v>
      </c>
      <c r="K15" s="144">
        <v>30.7203513436451</v>
      </c>
      <c r="L15" s="162">
        <v>4157.28250104387</v>
      </c>
      <c r="M15" s="163">
        <v>35.9423652079596</v>
      </c>
      <c r="Q15" s="155"/>
      <c r="R15" s="172" t="s">
        <v>23</v>
      </c>
      <c r="S15" s="172" t="s">
        <v>21</v>
      </c>
      <c r="T15" s="183">
        <v>1446.67923245503</v>
      </c>
      <c r="U15" s="184">
        <v>6.79534934991638</v>
      </c>
      <c r="V15" s="185">
        <v>1342.1802497047</v>
      </c>
      <c r="W15" s="186">
        <v>6.08754169146182</v>
      </c>
      <c r="X15" s="183">
        <v>1145.91983516832</v>
      </c>
      <c r="Y15" s="184">
        <v>10.1047682075224</v>
      </c>
      <c r="Z15" s="185">
        <v>1128.12989039509</v>
      </c>
      <c r="AA15" s="186">
        <v>9.75340417987338</v>
      </c>
    </row>
    <row r="16" ht="15.6" hidden="1" spans="3:27">
      <c r="C16" s="134" t="s">
        <v>18</v>
      </c>
      <c r="D16" s="134"/>
      <c r="E16" s="143">
        <v>640.694157245592</v>
      </c>
      <c r="F16" s="144">
        <v>3.00947198747417</v>
      </c>
      <c r="G16" s="143">
        <v>754.580711727403</v>
      </c>
      <c r="H16" s="144">
        <v>3.42244757604215</v>
      </c>
      <c r="I16" s="162"/>
      <c r="J16" s="143">
        <v>179.023739277205</v>
      </c>
      <c r="K16" s="144">
        <v>1.57863869140058</v>
      </c>
      <c r="L16" s="162">
        <v>231.708594185072</v>
      </c>
      <c r="M16" s="163">
        <v>2.0032689411729</v>
      </c>
      <c r="Q16" s="155"/>
      <c r="R16" s="172" t="s">
        <v>23</v>
      </c>
      <c r="S16" s="172" t="s">
        <v>22</v>
      </c>
      <c r="T16" s="183">
        <v>698.806047725972</v>
      </c>
      <c r="U16" s="184">
        <v>3.28243546710339</v>
      </c>
      <c r="V16" s="185">
        <v>560.198645909445</v>
      </c>
      <c r="W16" s="186">
        <v>2.54081567153481</v>
      </c>
      <c r="X16" s="183">
        <v>698.631354937683</v>
      </c>
      <c r="Y16" s="184">
        <v>6.16056000384674</v>
      </c>
      <c r="Z16" s="185">
        <v>560.058070184478</v>
      </c>
      <c r="AA16" s="186">
        <v>4.84206009362632</v>
      </c>
    </row>
    <row r="17" ht="15.6" hidden="1" spans="3:27">
      <c r="C17" s="134" t="s">
        <v>19</v>
      </c>
      <c r="D17" s="134"/>
      <c r="E17" s="143">
        <v>6460.09886124621</v>
      </c>
      <c r="F17" s="144">
        <v>30.3444105730808</v>
      </c>
      <c r="G17" s="143">
        <v>6396.94735569679</v>
      </c>
      <c r="H17" s="144">
        <v>29.0137511220706</v>
      </c>
      <c r="I17" s="162"/>
      <c r="J17" s="143">
        <v>5833.00544320851</v>
      </c>
      <c r="K17" s="144">
        <v>51.4356817535852</v>
      </c>
      <c r="L17" s="162">
        <v>5489.34550925607</v>
      </c>
      <c r="M17" s="163">
        <v>47.4589015773678</v>
      </c>
      <c r="Q17" s="155"/>
      <c r="R17" s="173" t="s">
        <v>25</v>
      </c>
      <c r="S17" s="173" t="s">
        <v>15</v>
      </c>
      <c r="T17" s="187">
        <v>492.114622586595</v>
      </c>
      <c r="U17" s="188">
        <v>37.7259736178955</v>
      </c>
      <c r="V17" s="189">
        <v>490.64682219086</v>
      </c>
      <c r="W17" s="190">
        <v>38.051744949416</v>
      </c>
      <c r="X17" s="187">
        <v>231.92600460234</v>
      </c>
      <c r="Y17" s="188">
        <v>30.063961995837</v>
      </c>
      <c r="Z17" s="189">
        <v>247.102311848915</v>
      </c>
      <c r="AA17" s="190">
        <v>34.6922614978673</v>
      </c>
    </row>
    <row r="18" ht="15.6" hidden="1" spans="3:27">
      <c r="C18" s="134" t="s">
        <v>20</v>
      </c>
      <c r="D18" s="134"/>
      <c r="E18" s="143">
        <v>2862.03421759191</v>
      </c>
      <c r="F18" s="144">
        <v>13.4435622794883</v>
      </c>
      <c r="G18" s="143">
        <v>3233.50697735331</v>
      </c>
      <c r="H18" s="144">
        <v>14.6657712617972</v>
      </c>
      <c r="I18" s="162"/>
      <c r="J18" s="143">
        <v>0</v>
      </c>
      <c r="K18" s="144">
        <v>0</v>
      </c>
      <c r="L18" s="162">
        <v>0</v>
      </c>
      <c r="M18" s="163">
        <v>0</v>
      </c>
      <c r="Q18" s="155"/>
      <c r="R18" s="173" t="s">
        <v>25</v>
      </c>
      <c r="S18" s="173" t="s">
        <v>18</v>
      </c>
      <c r="T18" s="187">
        <v>54.8686534892025</v>
      </c>
      <c r="U18" s="188">
        <v>4.20628300598578</v>
      </c>
      <c r="V18" s="189">
        <v>53.2058587145425</v>
      </c>
      <c r="W18" s="190">
        <v>4.12634032068159</v>
      </c>
      <c r="X18" s="187">
        <v>22.5145941227775</v>
      </c>
      <c r="Y18" s="188">
        <v>2.91850800956733</v>
      </c>
      <c r="Z18" s="189">
        <v>15.95736354608</v>
      </c>
      <c r="AA18" s="190">
        <v>2.24035552243488</v>
      </c>
    </row>
    <row r="19" ht="15.6" hidden="1" spans="3:27">
      <c r="C19" s="134" t="s">
        <v>21</v>
      </c>
      <c r="D19" s="134"/>
      <c r="E19" s="143">
        <v>1446.67923245503</v>
      </c>
      <c r="F19" s="144">
        <v>6.79534934991638</v>
      </c>
      <c r="G19" s="143">
        <v>1342.1802497047</v>
      </c>
      <c r="H19" s="144">
        <v>6.08754169146182</v>
      </c>
      <c r="I19" s="162"/>
      <c r="J19" s="143">
        <v>1145.91983516832</v>
      </c>
      <c r="K19" s="144">
        <v>10.1047682075224</v>
      </c>
      <c r="L19" s="162">
        <v>1128.12989039509</v>
      </c>
      <c r="M19" s="163">
        <v>9.75340417987338</v>
      </c>
      <c r="Q19" s="155"/>
      <c r="R19" s="173" t="s">
        <v>25</v>
      </c>
      <c r="S19" s="173" t="s">
        <v>19</v>
      </c>
      <c r="T19" s="187">
        <v>392.012348452372</v>
      </c>
      <c r="U19" s="188">
        <v>30.052038360232</v>
      </c>
      <c r="V19" s="189">
        <v>376.10260006269</v>
      </c>
      <c r="W19" s="190">
        <v>29.1683540280439</v>
      </c>
      <c r="X19" s="187">
        <v>357.14341882368</v>
      </c>
      <c r="Y19" s="188">
        <v>46.2955682308601</v>
      </c>
      <c r="Z19" s="189">
        <v>326.53848747641</v>
      </c>
      <c r="AA19" s="190">
        <v>45.8448102402868</v>
      </c>
    </row>
    <row r="20" ht="15.6" hidden="1" spans="3:27">
      <c r="C20" s="134" t="s">
        <v>22</v>
      </c>
      <c r="D20" s="145"/>
      <c r="E20" s="146">
        <v>698.806047725972</v>
      </c>
      <c r="F20" s="147">
        <v>3.28243546710339</v>
      </c>
      <c r="G20" s="146">
        <v>560.198645909445</v>
      </c>
      <c r="H20" s="147">
        <v>2.54081567153481</v>
      </c>
      <c r="I20" s="162"/>
      <c r="J20" s="146">
        <v>698.631354937683</v>
      </c>
      <c r="K20" s="147">
        <v>6.16056000384674</v>
      </c>
      <c r="L20" s="162">
        <v>560.058070184478</v>
      </c>
      <c r="M20" s="163">
        <v>4.84206009362632</v>
      </c>
      <c r="Q20" s="155"/>
      <c r="R20" s="173" t="s">
        <v>25</v>
      </c>
      <c r="S20" s="173" t="s">
        <v>20</v>
      </c>
      <c r="T20" s="187">
        <v>192.113939092532</v>
      </c>
      <c r="U20" s="188">
        <v>14.7276367439367</v>
      </c>
      <c r="V20" s="189">
        <v>236.558706892935</v>
      </c>
      <c r="W20" s="190">
        <v>18.3461324381147</v>
      </c>
      <c r="X20" s="187">
        <v>0</v>
      </c>
      <c r="Y20" s="188">
        <v>0</v>
      </c>
      <c r="Z20" s="189">
        <v>0</v>
      </c>
      <c r="AA20" s="190">
        <v>0</v>
      </c>
    </row>
    <row r="21" ht="15.6" hidden="1" spans="3:27">
      <c r="C21" s="151" t="s">
        <v>24</v>
      </c>
      <c r="D21" s="145"/>
      <c r="E21" s="152">
        <v>21289.2547234946</v>
      </c>
      <c r="F21" s="153">
        <v>100</v>
      </c>
      <c r="G21" s="152">
        <v>22023.1551452039</v>
      </c>
      <c r="H21" s="153">
        <v>100</v>
      </c>
      <c r="I21" s="165"/>
      <c r="J21" s="152">
        <v>11340.3871482698</v>
      </c>
      <c r="K21" s="153">
        <f>J21/E21*100</f>
        <v>53.2681265528505</v>
      </c>
      <c r="L21" s="165">
        <v>11597.7970895388</v>
      </c>
      <c r="M21" s="166">
        <f>L21/G21*100</f>
        <v>52.6618325715447</v>
      </c>
      <c r="Q21" s="155"/>
      <c r="R21" s="173" t="s">
        <v>25</v>
      </c>
      <c r="S21" s="173" t="s">
        <v>21</v>
      </c>
      <c r="T21" s="187">
        <v>88.8045745629025</v>
      </c>
      <c r="U21" s="188">
        <v>6.80784289542009</v>
      </c>
      <c r="V21" s="189">
        <v>76.1605072720875</v>
      </c>
      <c r="W21" s="190">
        <v>5.90657080992627</v>
      </c>
      <c r="X21" s="187">
        <v>75.3269151516575</v>
      </c>
      <c r="Y21" s="188">
        <v>9.76443119548406</v>
      </c>
      <c r="Z21" s="189">
        <v>65.92555259036</v>
      </c>
      <c r="AA21" s="190">
        <v>9.25570664532904</v>
      </c>
    </row>
    <row r="22" ht="15.6" hidden="1" spans="3:27">
      <c r="C22" s="131" t="s">
        <v>25</v>
      </c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Q22" s="155"/>
      <c r="R22" s="173" t="s">
        <v>25</v>
      </c>
      <c r="S22" s="173" t="s">
        <v>22</v>
      </c>
      <c r="T22" s="187">
        <v>84.530983818915</v>
      </c>
      <c r="U22" s="188">
        <v>6.48022537653</v>
      </c>
      <c r="V22" s="189">
        <v>56.745537622545</v>
      </c>
      <c r="W22" s="190">
        <v>4.40085745381762</v>
      </c>
      <c r="X22" s="187">
        <v>84.530983818915</v>
      </c>
      <c r="Y22" s="188">
        <v>10.9575305682515</v>
      </c>
      <c r="Z22" s="189">
        <v>56.745537622545</v>
      </c>
      <c r="AA22" s="190">
        <v>7.966866094082</v>
      </c>
    </row>
    <row r="23" spans="3:27">
      <c r="C23" s="134" t="s">
        <v>15</v>
      </c>
      <c r="D23" s="130"/>
      <c r="E23" s="141">
        <v>492.114622586595</v>
      </c>
      <c r="F23" s="142">
        <v>37.7259736178955</v>
      </c>
      <c r="G23" s="141">
        <v>490.64682219086</v>
      </c>
      <c r="H23" s="142">
        <v>38.051744949416</v>
      </c>
      <c r="I23" s="162"/>
      <c r="J23" s="141">
        <v>231.92600460234</v>
      </c>
      <c r="K23" s="142">
        <v>30.063961995837</v>
      </c>
      <c r="L23" s="162">
        <v>247.102311848915</v>
      </c>
      <c r="M23" s="163">
        <v>34.6922614978673</v>
      </c>
      <c r="U23" s="71"/>
      <c r="W23" s="71"/>
      <c r="Y23" s="71"/>
      <c r="AA23" s="71"/>
    </row>
    <row r="24" spans="3:13">
      <c r="C24" s="134" t="s">
        <v>18</v>
      </c>
      <c r="D24" s="134"/>
      <c r="E24" s="143">
        <v>54.8686534892025</v>
      </c>
      <c r="F24" s="144">
        <v>4.20628300598578</v>
      </c>
      <c r="G24" s="143">
        <v>53.2058587145425</v>
      </c>
      <c r="H24" s="144">
        <v>4.12634032068159</v>
      </c>
      <c r="I24" s="162"/>
      <c r="J24" s="143">
        <v>22.5145941227775</v>
      </c>
      <c r="K24" s="144">
        <v>2.91850800956733</v>
      </c>
      <c r="L24" s="162">
        <v>15.95736354608</v>
      </c>
      <c r="M24" s="163">
        <v>2.24035552243488</v>
      </c>
    </row>
    <row r="25" spans="3:13">
      <c r="C25" s="134" t="s">
        <v>19</v>
      </c>
      <c r="D25" s="134"/>
      <c r="E25" s="143">
        <v>392.012348452372</v>
      </c>
      <c r="F25" s="144">
        <v>30.052038360232</v>
      </c>
      <c r="G25" s="143">
        <v>376.10260006269</v>
      </c>
      <c r="H25" s="144">
        <v>29.1683540280439</v>
      </c>
      <c r="I25" s="162"/>
      <c r="J25" s="143">
        <v>357.14341882368</v>
      </c>
      <c r="K25" s="144">
        <v>46.2955682308601</v>
      </c>
      <c r="L25" s="162">
        <v>326.53848747641</v>
      </c>
      <c r="M25" s="163">
        <v>45.8448102402868</v>
      </c>
    </row>
    <row r="26" spans="3:13">
      <c r="C26" s="134" t="s">
        <v>20</v>
      </c>
      <c r="D26" s="134"/>
      <c r="E26" s="143">
        <v>192.113939092532</v>
      </c>
      <c r="F26" s="144">
        <v>14.7276367439367</v>
      </c>
      <c r="G26" s="143">
        <v>236.558706892935</v>
      </c>
      <c r="H26" s="144">
        <v>18.3461324381147</v>
      </c>
      <c r="I26" s="162"/>
      <c r="J26" s="143">
        <v>0</v>
      </c>
      <c r="K26" s="144">
        <v>0</v>
      </c>
      <c r="L26" s="162">
        <v>0</v>
      </c>
      <c r="M26" s="163">
        <v>0</v>
      </c>
    </row>
    <row r="27" spans="3:13">
      <c r="C27" s="134" t="s">
        <v>21</v>
      </c>
      <c r="D27" s="134"/>
      <c r="E27" s="143">
        <v>88.8045745629025</v>
      </c>
      <c r="F27" s="144">
        <v>6.80784289542009</v>
      </c>
      <c r="G27" s="143">
        <v>76.1605072720875</v>
      </c>
      <c r="H27" s="144">
        <v>5.90657080992627</v>
      </c>
      <c r="I27" s="162"/>
      <c r="J27" s="143">
        <v>75.3269151516575</v>
      </c>
      <c r="K27" s="144">
        <v>9.76443119548406</v>
      </c>
      <c r="L27" s="162">
        <v>65.92555259036</v>
      </c>
      <c r="M27" s="163">
        <v>9.25570664532904</v>
      </c>
    </row>
    <row r="28" spans="3:13">
      <c r="C28" s="134" t="s">
        <v>22</v>
      </c>
      <c r="D28" s="145"/>
      <c r="E28" s="146">
        <v>84.530983818915</v>
      </c>
      <c r="F28" s="147">
        <v>6.48022537653</v>
      </c>
      <c r="G28" s="146">
        <v>56.745537622545</v>
      </c>
      <c r="H28" s="147">
        <v>4.40085745381762</v>
      </c>
      <c r="I28" s="162"/>
      <c r="J28" s="146">
        <v>84.530983818915</v>
      </c>
      <c r="K28" s="147">
        <v>10.9575305682515</v>
      </c>
      <c r="L28" s="162">
        <v>56.745537622545</v>
      </c>
      <c r="M28" s="163">
        <v>7.966866094082</v>
      </c>
    </row>
    <row r="29" spans="3:13">
      <c r="C29" s="151" t="s">
        <v>24</v>
      </c>
      <c r="D29" s="145"/>
      <c r="E29" s="152">
        <v>1304.44512200252</v>
      </c>
      <c r="F29" s="153">
        <v>100</v>
      </c>
      <c r="G29" s="152">
        <v>1294.92910158407</v>
      </c>
      <c r="H29" s="153">
        <v>100</v>
      </c>
      <c r="I29" s="165"/>
      <c r="J29" s="152">
        <v>771.44191651937</v>
      </c>
      <c r="K29" s="153">
        <f>J29/E29*100</f>
        <v>59.1394688444302</v>
      </c>
      <c r="L29" s="165">
        <v>716.69541212885</v>
      </c>
      <c r="M29" s="166">
        <f>L29/G29*100</f>
        <v>55.3463051569484</v>
      </c>
    </row>
    <row r="30" ht="18" spans="3:14">
      <c r="C30" s="111" t="s">
        <v>26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67"/>
    </row>
    <row r="37" ht="14.4" spans="1:17">
      <c r="A37" s="154"/>
      <c r="J37" s="168"/>
      <c r="K37" s="168"/>
      <c r="L37" s="168"/>
      <c r="M37" s="168"/>
      <c r="N37" s="168"/>
      <c r="O37" s="168"/>
      <c r="P37" s="168"/>
      <c r="Q37" s="168"/>
    </row>
    <row r="38" ht="14.4" spans="1:17">
      <c r="A38" s="155"/>
      <c r="J38" s="169"/>
      <c r="K38" s="169"/>
      <c r="L38" s="169"/>
      <c r="M38" s="169"/>
      <c r="N38" s="169"/>
      <c r="O38" s="169"/>
      <c r="P38" s="169"/>
      <c r="Q38" s="169"/>
    </row>
    <row r="39" ht="15.6" spans="1:26">
      <c r="A39" s="155"/>
      <c r="J39" s="169"/>
      <c r="K39" s="169"/>
      <c r="L39" s="169"/>
      <c r="M39" s="169"/>
      <c r="N39" s="169"/>
      <c r="O39" s="170" t="s">
        <v>5</v>
      </c>
      <c r="P39" s="170" t="s">
        <v>6</v>
      </c>
      <c r="Q39" s="177" t="s">
        <v>7</v>
      </c>
      <c r="R39" s="178" t="s">
        <v>9</v>
      </c>
      <c r="S39" s="177" t="s">
        <v>11</v>
      </c>
      <c r="T39" s="178" t="s">
        <v>13</v>
      </c>
      <c r="U39" s="191" t="s">
        <v>14</v>
      </c>
      <c r="V39" s="191" t="s">
        <v>8</v>
      </c>
      <c r="X39" s="191" t="s">
        <v>10</v>
      </c>
      <c r="Z39" s="191" t="s">
        <v>12</v>
      </c>
    </row>
    <row r="40" ht="15.6" spans="1:26">
      <c r="A40" s="155"/>
      <c r="J40" s="169"/>
      <c r="K40" s="169"/>
      <c r="L40" s="169"/>
      <c r="M40" s="169"/>
      <c r="N40" s="169"/>
      <c r="O40" s="171" t="s">
        <v>1</v>
      </c>
      <c r="P40" s="171" t="s">
        <v>15</v>
      </c>
      <c r="Q40" s="179">
        <v>45455.8916356572</v>
      </c>
      <c r="R40" s="181">
        <v>48871.8278390705</v>
      </c>
      <c r="S40" s="179">
        <v>10292.1177475245</v>
      </c>
      <c r="T40" s="181">
        <v>12877.3281634751</v>
      </c>
      <c r="U40" s="182">
        <v>33.2738982166084</v>
      </c>
      <c r="V40" s="180">
        <v>50.3141002169507</v>
      </c>
      <c r="X40" s="182">
        <v>49.8459178719491</v>
      </c>
      <c r="Z40" s="180">
        <v>29.5577337566215</v>
      </c>
    </row>
    <row r="41" ht="15.6" spans="1:26">
      <c r="A41" s="155"/>
      <c r="J41" s="169"/>
      <c r="K41" s="169"/>
      <c r="L41" s="169"/>
      <c r="M41" s="169"/>
      <c r="N41" s="169"/>
      <c r="O41" s="171" t="s">
        <v>1</v>
      </c>
      <c r="P41" s="171" t="s">
        <v>18</v>
      </c>
      <c r="Q41" s="179">
        <v>3832.63059898907</v>
      </c>
      <c r="R41" s="181">
        <v>4233.0549692148</v>
      </c>
      <c r="S41" s="179">
        <v>636.666692588792</v>
      </c>
      <c r="T41" s="181">
        <v>795.602194574467</v>
      </c>
      <c r="U41" s="182">
        <v>2.05576701215612</v>
      </c>
      <c r="V41" s="180">
        <v>4.24225228266826</v>
      </c>
      <c r="X41" s="182">
        <v>4.31742620795212</v>
      </c>
      <c r="Z41" s="180">
        <v>1.8284307518513</v>
      </c>
    </row>
    <row r="42" ht="15.6" spans="1:26">
      <c r="A42" s="155"/>
      <c r="J42" s="169"/>
      <c r="K42" s="169"/>
      <c r="L42" s="169"/>
      <c r="M42" s="169"/>
      <c r="N42" s="169"/>
      <c r="O42" s="171" t="s">
        <v>1</v>
      </c>
      <c r="P42" s="171" t="s">
        <v>19</v>
      </c>
      <c r="Q42" s="179">
        <v>22057.9377160784</v>
      </c>
      <c r="R42" s="181">
        <v>25537.4124676104</v>
      </c>
      <c r="S42" s="179">
        <v>17823.2917929907</v>
      </c>
      <c r="T42" s="181">
        <v>18947.2652506139</v>
      </c>
      <c r="U42" s="182">
        <v>48.9580887765365</v>
      </c>
      <c r="V42" s="180">
        <v>24.4154332670804</v>
      </c>
      <c r="X42" s="182">
        <v>26.0464120293236</v>
      </c>
      <c r="Z42" s="180">
        <v>51.1863667329794</v>
      </c>
    </row>
    <row r="43" ht="15.6" spans="1:26">
      <c r="A43" s="155"/>
      <c r="J43" s="169"/>
      <c r="K43" s="169"/>
      <c r="L43" s="169"/>
      <c r="M43" s="169"/>
      <c r="N43" s="169"/>
      <c r="O43" s="171" t="s">
        <v>1</v>
      </c>
      <c r="P43" s="171" t="s">
        <v>20</v>
      </c>
      <c r="Q43" s="179">
        <v>10933.1327359697</v>
      </c>
      <c r="R43" s="181">
        <v>11853.429805576</v>
      </c>
      <c r="S43" s="179">
        <v>0</v>
      </c>
      <c r="T43" s="181">
        <v>0</v>
      </c>
      <c r="U43" s="182">
        <v>0</v>
      </c>
      <c r="V43" s="180">
        <v>12.1016377936649</v>
      </c>
      <c r="X43" s="182">
        <v>12.0896867318988</v>
      </c>
      <c r="Z43" s="180">
        <v>0</v>
      </c>
    </row>
    <row r="44" ht="15.6" spans="1:26">
      <c r="A44" s="155"/>
      <c r="J44" s="169"/>
      <c r="K44" s="169"/>
      <c r="L44" s="169"/>
      <c r="M44" s="169"/>
      <c r="N44" s="169"/>
      <c r="O44" s="171" t="s">
        <v>1</v>
      </c>
      <c r="P44" s="171" t="s">
        <v>21</v>
      </c>
      <c r="Q44" s="179">
        <v>6006.81031470028</v>
      </c>
      <c r="R44" s="181">
        <v>5796.38160270741</v>
      </c>
      <c r="S44" s="179">
        <v>4011.64057158283</v>
      </c>
      <c r="T44" s="181">
        <v>4328.49907050204</v>
      </c>
      <c r="U44" s="182">
        <v>11.184465882533</v>
      </c>
      <c r="V44" s="180">
        <v>6.64880272463879</v>
      </c>
      <c r="X44" s="182">
        <v>5.91191232450793</v>
      </c>
      <c r="Z44" s="180">
        <v>11.5209529127886</v>
      </c>
    </row>
    <row r="45" ht="15.6" spans="1:26">
      <c r="A45" s="155"/>
      <c r="J45" s="169"/>
      <c r="K45" s="169"/>
      <c r="L45" s="169"/>
      <c r="M45" s="169"/>
      <c r="N45" s="169"/>
      <c r="O45" s="171" t="s">
        <v>1</v>
      </c>
      <c r="P45" s="171" t="s">
        <v>22</v>
      </c>
      <c r="Q45" s="179">
        <v>2057.83735996472</v>
      </c>
      <c r="R45" s="181">
        <v>1753.6910973344</v>
      </c>
      <c r="S45" s="179">
        <v>2056.67176863838</v>
      </c>
      <c r="T45" s="181">
        <v>1752.29574776164</v>
      </c>
      <c r="U45" s="182">
        <v>4.5277801121659</v>
      </c>
      <c r="V45" s="180">
        <v>2.27777371499696</v>
      </c>
      <c r="X45" s="182">
        <v>1.78864483436847</v>
      </c>
      <c r="Z45" s="180">
        <v>5.90651584575922</v>
      </c>
    </row>
    <row r="46" ht="15.6" spans="1:26">
      <c r="A46" s="155"/>
      <c r="J46" s="169"/>
      <c r="K46" s="169"/>
      <c r="L46" s="169"/>
      <c r="M46" s="169"/>
      <c r="N46" s="169"/>
      <c r="O46" s="172" t="s">
        <v>23</v>
      </c>
      <c r="P46" s="172" t="s">
        <v>15</v>
      </c>
      <c r="Q46" s="183">
        <v>9180.94220722991</v>
      </c>
      <c r="R46" s="185">
        <v>9760.57057833772</v>
      </c>
      <c r="S46" s="183">
        <v>3483.80677567804</v>
      </c>
      <c r="T46" s="185">
        <v>4157.28250104387</v>
      </c>
      <c r="U46" s="186">
        <v>35.9423652079596</v>
      </c>
      <c r="V46" s="184">
        <v>43.1247703429369</v>
      </c>
      <c r="X46" s="186">
        <v>44.2696726770934</v>
      </c>
      <c r="Z46" s="184">
        <v>30.7203513436451</v>
      </c>
    </row>
    <row r="47" ht="15.6" spans="1:26">
      <c r="A47" s="155"/>
      <c r="J47" s="169"/>
      <c r="K47" s="169"/>
      <c r="L47" s="169"/>
      <c r="M47" s="169"/>
      <c r="N47" s="169"/>
      <c r="O47" s="172" t="s">
        <v>23</v>
      </c>
      <c r="P47" s="172" t="s">
        <v>18</v>
      </c>
      <c r="Q47" s="183">
        <v>640.694157245592</v>
      </c>
      <c r="R47" s="185">
        <v>754.580711727403</v>
      </c>
      <c r="S47" s="183">
        <v>179.023739277205</v>
      </c>
      <c r="T47" s="185">
        <v>231.708594185072</v>
      </c>
      <c r="U47" s="186">
        <v>2.0032689411729</v>
      </c>
      <c r="V47" s="184">
        <v>3.00947198747417</v>
      </c>
      <c r="X47" s="186">
        <v>3.42244757604215</v>
      </c>
      <c r="Z47" s="184">
        <v>1.57863869140058</v>
      </c>
    </row>
    <row r="48" ht="15.6" spans="1:26">
      <c r="A48" s="155"/>
      <c r="J48" s="169"/>
      <c r="K48" s="169"/>
      <c r="L48" s="169"/>
      <c r="M48" s="169"/>
      <c r="N48" s="169"/>
      <c r="O48" s="172" t="s">
        <v>23</v>
      </c>
      <c r="P48" s="172" t="s">
        <v>19</v>
      </c>
      <c r="Q48" s="183">
        <v>6460.09886124621</v>
      </c>
      <c r="R48" s="185">
        <v>6396.94735569679</v>
      </c>
      <c r="S48" s="183">
        <v>5833.00544320851</v>
      </c>
      <c r="T48" s="185">
        <v>5489.34550925607</v>
      </c>
      <c r="U48" s="186">
        <v>47.4589015773678</v>
      </c>
      <c r="V48" s="184">
        <v>30.3444105730808</v>
      </c>
      <c r="X48" s="186">
        <v>29.0137511220706</v>
      </c>
      <c r="Z48" s="184">
        <v>51.4356817535852</v>
      </c>
    </row>
    <row r="49" ht="15.6" spans="1:26">
      <c r="A49" s="155"/>
      <c r="J49" s="169"/>
      <c r="K49" s="169"/>
      <c r="L49" s="169"/>
      <c r="M49" s="169"/>
      <c r="N49" s="169"/>
      <c r="O49" s="172" t="s">
        <v>23</v>
      </c>
      <c r="P49" s="172" t="s">
        <v>20</v>
      </c>
      <c r="Q49" s="183">
        <v>2862.03421759191</v>
      </c>
      <c r="R49" s="185">
        <v>3233.50697735331</v>
      </c>
      <c r="S49" s="183">
        <v>0</v>
      </c>
      <c r="T49" s="185">
        <v>0</v>
      </c>
      <c r="U49" s="186">
        <v>0</v>
      </c>
      <c r="V49" s="184">
        <v>13.4435622794883</v>
      </c>
      <c r="X49" s="186">
        <v>14.6657712617972</v>
      </c>
      <c r="Z49" s="184">
        <v>0</v>
      </c>
    </row>
    <row r="50" ht="15.6" spans="1:26">
      <c r="A50" s="155"/>
      <c r="J50" s="169"/>
      <c r="K50" s="169"/>
      <c r="L50" s="169"/>
      <c r="M50" s="169"/>
      <c r="N50" s="169"/>
      <c r="O50" s="172" t="s">
        <v>23</v>
      </c>
      <c r="P50" s="172" t="s">
        <v>21</v>
      </c>
      <c r="Q50" s="183">
        <v>1446.67923245503</v>
      </c>
      <c r="R50" s="185">
        <v>1342.1802497047</v>
      </c>
      <c r="S50" s="183">
        <v>1145.91983516832</v>
      </c>
      <c r="T50" s="185">
        <v>1128.12989039509</v>
      </c>
      <c r="U50" s="186">
        <v>9.75340417987338</v>
      </c>
      <c r="V50" s="184">
        <v>6.79534934991638</v>
      </c>
      <c r="X50" s="186">
        <v>6.08754169146182</v>
      </c>
      <c r="Z50" s="184">
        <v>10.1047682075224</v>
      </c>
    </row>
    <row r="51" ht="15.6" spans="1:26">
      <c r="A51" s="155"/>
      <c r="J51" s="169"/>
      <c r="K51" s="169"/>
      <c r="L51" s="169"/>
      <c r="M51" s="169"/>
      <c r="N51" s="169"/>
      <c r="O51" s="172" t="s">
        <v>23</v>
      </c>
      <c r="P51" s="172" t="s">
        <v>22</v>
      </c>
      <c r="Q51" s="183">
        <v>698.806047725972</v>
      </c>
      <c r="R51" s="185">
        <v>560.198645909445</v>
      </c>
      <c r="S51" s="183">
        <v>698.631354937683</v>
      </c>
      <c r="T51" s="185">
        <v>560.058070184478</v>
      </c>
      <c r="U51" s="186">
        <v>4.84206009362632</v>
      </c>
      <c r="V51" s="184">
        <v>3.28243546710339</v>
      </c>
      <c r="X51" s="186">
        <v>2.54081567153481</v>
      </c>
      <c r="Z51" s="184">
        <v>6.16056000384674</v>
      </c>
    </row>
    <row r="52" ht="15.6" spans="15:26">
      <c r="O52" s="173" t="s">
        <v>25</v>
      </c>
      <c r="P52" s="173" t="s">
        <v>15</v>
      </c>
      <c r="Q52" s="187">
        <v>492.114622586595</v>
      </c>
      <c r="R52" s="189">
        <v>490.64682219086</v>
      </c>
      <c r="S52" s="187">
        <v>231.92600460234</v>
      </c>
      <c r="T52" s="189">
        <v>247.102311848915</v>
      </c>
      <c r="U52" s="190">
        <v>34.6922614978673</v>
      </c>
      <c r="V52" s="188">
        <v>37.7259736178955</v>
      </c>
      <c r="X52" s="190">
        <v>38.051744949416</v>
      </c>
      <c r="Z52" s="188">
        <v>30.063961995837</v>
      </c>
    </row>
    <row r="53" ht="15.6" spans="1:26">
      <c r="A53" s="155"/>
      <c r="J53" s="169"/>
      <c r="K53" s="169"/>
      <c r="L53" s="169"/>
      <c r="M53" s="169"/>
      <c r="N53" s="169"/>
      <c r="O53" s="173" t="s">
        <v>25</v>
      </c>
      <c r="P53" s="173" t="s">
        <v>18</v>
      </c>
      <c r="Q53" s="187">
        <v>54.8686534892025</v>
      </c>
      <c r="R53" s="189">
        <v>53.2058587145425</v>
      </c>
      <c r="S53" s="187">
        <v>22.5145941227775</v>
      </c>
      <c r="T53" s="189">
        <v>15.95736354608</v>
      </c>
      <c r="U53" s="190">
        <v>2.24035552243488</v>
      </c>
      <c r="V53" s="188">
        <v>4.20628300598578</v>
      </c>
      <c r="X53" s="190">
        <v>4.12634032068159</v>
      </c>
      <c r="Z53" s="188">
        <v>2.91850800956733</v>
      </c>
    </row>
    <row r="54" ht="15.6" spans="1:26">
      <c r="A54" s="155"/>
      <c r="J54" s="169"/>
      <c r="K54" s="169"/>
      <c r="L54" s="169"/>
      <c r="M54" s="169"/>
      <c r="N54" s="169"/>
      <c r="O54" s="173" t="s">
        <v>25</v>
      </c>
      <c r="P54" s="173" t="s">
        <v>19</v>
      </c>
      <c r="Q54" s="187">
        <v>392.012348452372</v>
      </c>
      <c r="R54" s="189">
        <v>376.10260006269</v>
      </c>
      <c r="S54" s="187">
        <v>357.14341882368</v>
      </c>
      <c r="T54" s="189">
        <v>326.53848747641</v>
      </c>
      <c r="U54" s="190">
        <v>45.8448102402868</v>
      </c>
      <c r="V54" s="188">
        <v>30.052038360232</v>
      </c>
      <c r="X54" s="190">
        <v>29.1683540280439</v>
      </c>
      <c r="Z54" s="188">
        <v>46.2955682308601</v>
      </c>
    </row>
    <row r="55" ht="15.6" spans="15:26">
      <c r="O55" s="173" t="s">
        <v>25</v>
      </c>
      <c r="P55" s="173" t="s">
        <v>20</v>
      </c>
      <c r="Q55" s="187">
        <v>192.113939092532</v>
      </c>
      <c r="R55" s="189">
        <v>236.558706892935</v>
      </c>
      <c r="S55" s="187">
        <v>0</v>
      </c>
      <c r="T55" s="189">
        <v>0</v>
      </c>
      <c r="U55" s="190">
        <v>0</v>
      </c>
      <c r="V55" s="188">
        <v>14.7276367439367</v>
      </c>
      <c r="X55" s="190">
        <v>18.3461324381147</v>
      </c>
      <c r="Z55" s="188">
        <v>0</v>
      </c>
    </row>
    <row r="56" ht="15.6" spans="1:26">
      <c r="A56" s="155"/>
      <c r="J56" s="169"/>
      <c r="K56" s="169"/>
      <c r="L56" s="169"/>
      <c r="M56" s="169"/>
      <c r="N56" s="169"/>
      <c r="O56" s="173" t="s">
        <v>25</v>
      </c>
      <c r="P56" s="173" t="s">
        <v>21</v>
      </c>
      <c r="Q56" s="187">
        <v>88.8045745629025</v>
      </c>
      <c r="R56" s="189">
        <v>76.1605072720875</v>
      </c>
      <c r="S56" s="187">
        <v>75.3269151516575</v>
      </c>
      <c r="T56" s="189">
        <v>65.92555259036</v>
      </c>
      <c r="U56" s="190">
        <v>9.25570664532904</v>
      </c>
      <c r="V56" s="188">
        <v>6.80784289542009</v>
      </c>
      <c r="X56" s="190">
        <v>5.90657080992627</v>
      </c>
      <c r="Z56" s="188">
        <v>9.76443119548406</v>
      </c>
    </row>
    <row r="57" ht="14" customHeight="1" spans="1:26">
      <c r="A57" s="155"/>
      <c r="J57" s="169"/>
      <c r="K57" s="169"/>
      <c r="L57" s="169"/>
      <c r="M57" s="169"/>
      <c r="N57" s="169"/>
      <c r="O57" s="173" t="s">
        <v>25</v>
      </c>
      <c r="P57" s="173" t="s">
        <v>22</v>
      </c>
      <c r="Q57" s="187">
        <v>84.530983818915</v>
      </c>
      <c r="R57" s="189">
        <v>56.745537622545</v>
      </c>
      <c r="S57" s="187">
        <v>84.530983818915</v>
      </c>
      <c r="T57" s="189">
        <v>56.745537622545</v>
      </c>
      <c r="U57" s="190">
        <v>7.966866094082</v>
      </c>
      <c r="V57" s="188">
        <v>6.48022537653</v>
      </c>
      <c r="X57" s="190">
        <v>4.40085745381762</v>
      </c>
      <c r="Z57" s="188">
        <v>10.9575305682515</v>
      </c>
    </row>
    <row r="59" spans="18:20">
      <c r="R59" s="124"/>
      <c r="S59" s="124"/>
      <c r="T59" s="124"/>
    </row>
    <row r="60" spans="18:20">
      <c r="R60" s="124"/>
      <c r="S60" s="124"/>
      <c r="T60" s="124"/>
    </row>
    <row r="61" spans="18:20">
      <c r="R61" s="124"/>
      <c r="S61" s="124"/>
      <c r="T61" s="124"/>
    </row>
    <row r="62" spans="18:20">
      <c r="R62" s="124"/>
      <c r="S62" s="124"/>
      <c r="T62" s="124"/>
    </row>
    <row r="63" spans="18:20">
      <c r="R63" s="124"/>
      <c r="S63" s="124"/>
      <c r="T63" s="124"/>
    </row>
    <row r="64" spans="18:20">
      <c r="R64" s="124"/>
      <c r="S64" s="124"/>
      <c r="T64" s="124"/>
    </row>
    <row r="65" spans="18:20">
      <c r="R65" s="124"/>
      <c r="S65" s="124"/>
      <c r="T65" s="124"/>
    </row>
    <row r="66" spans="18:20">
      <c r="R66" s="124"/>
      <c r="S66" s="124"/>
      <c r="T66" s="124"/>
    </row>
    <row r="67" spans="18:20">
      <c r="R67" s="124"/>
      <c r="S67" s="124"/>
      <c r="T67" s="124"/>
    </row>
    <row r="68" spans="18:20">
      <c r="R68" s="124"/>
      <c r="S68" s="124"/>
      <c r="T68" s="124"/>
    </row>
    <row r="69" spans="18:20">
      <c r="R69" s="124"/>
      <c r="S69" s="124"/>
      <c r="T69" s="124"/>
    </row>
    <row r="70" spans="18:20">
      <c r="R70" s="124"/>
      <c r="S70" s="124"/>
      <c r="T70" s="124"/>
    </row>
    <row r="71" spans="18:20">
      <c r="R71" s="124"/>
      <c r="S71" s="124"/>
      <c r="T71" s="124"/>
    </row>
    <row r="72" spans="18:20">
      <c r="R72" s="124"/>
      <c r="S72" s="124"/>
      <c r="T72" s="124"/>
    </row>
    <row r="73" spans="18:20">
      <c r="R73" s="124"/>
      <c r="S73" s="124"/>
      <c r="T73" s="124"/>
    </row>
    <row r="74" spans="18:20">
      <c r="R74" s="124"/>
      <c r="S74" s="124"/>
      <c r="T74" s="124"/>
    </row>
    <row r="75" spans="18:20">
      <c r="R75" s="124"/>
      <c r="S75" s="124"/>
      <c r="T75" s="124"/>
    </row>
    <row r="76" spans="18:20">
      <c r="R76" s="124"/>
      <c r="S76" s="124"/>
      <c r="T76" s="124"/>
    </row>
    <row r="77" spans="18:20">
      <c r="R77" s="124"/>
      <c r="S77" s="124"/>
      <c r="T77" s="124"/>
    </row>
    <row r="78" spans="18:20">
      <c r="R78" s="124"/>
      <c r="S78" s="124"/>
      <c r="T78" s="124"/>
    </row>
    <row r="79" spans="18:20">
      <c r="R79" s="124"/>
      <c r="S79" s="124"/>
      <c r="T79" s="124"/>
    </row>
    <row r="80" spans="18:20">
      <c r="R80" s="124"/>
      <c r="S80" s="124"/>
      <c r="T80" s="124"/>
    </row>
  </sheetData>
  <mergeCells count="12">
    <mergeCell ref="C2:M2"/>
    <mergeCell ref="C3:M3"/>
    <mergeCell ref="E4:H4"/>
    <mergeCell ref="J4:M4"/>
    <mergeCell ref="E5:F5"/>
    <mergeCell ref="G5:H5"/>
    <mergeCell ref="J5:K5"/>
    <mergeCell ref="L5:M5"/>
    <mergeCell ref="C14:M14"/>
    <mergeCell ref="C22:M22"/>
    <mergeCell ref="C30:M30"/>
    <mergeCell ref="C4:C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35"/>
  <sheetViews>
    <sheetView showGridLines="0" topLeftCell="F19" workbookViewId="0">
      <selection activeCell="L45" sqref="L45"/>
    </sheetView>
  </sheetViews>
  <sheetFormatPr defaultColWidth="8.88888888888889" defaultRowHeight="13.8"/>
  <cols>
    <col min="2" max="2" width="27.8888888888889" customWidth="1"/>
    <col min="3" max="3" width="14.4444444444444" customWidth="1"/>
    <col min="4" max="4" width="16.8888888888889" customWidth="1"/>
    <col min="5" max="5" width="16.5555555555556" customWidth="1"/>
    <col min="8" max="8" width="0.666666666666667" customWidth="1"/>
    <col min="9" max="9" width="30.6666666666667" style="1" customWidth="1"/>
    <col min="10" max="12" width="8.66666666666667" style="3" customWidth="1"/>
    <col min="13" max="13" width="3.44444444444444" style="3" customWidth="1"/>
    <col min="14" max="16" width="8.66666666666667" style="3" customWidth="1"/>
    <col min="17" max="17" width="3.77777777777778" style="3" customWidth="1"/>
    <col min="18" max="20" width="8.66666666666667" style="3" customWidth="1"/>
  </cols>
  <sheetData>
    <row r="2" spans="1:6">
      <c r="A2" s="35"/>
      <c r="B2" s="35" t="s">
        <v>5</v>
      </c>
      <c r="C2" s="35" t="s">
        <v>87</v>
      </c>
      <c r="D2" s="35" t="s">
        <v>41</v>
      </c>
      <c r="E2" s="35" t="s">
        <v>42</v>
      </c>
      <c r="F2" s="35" t="s">
        <v>43</v>
      </c>
    </row>
    <row r="3" spans="1:6">
      <c r="A3" s="36"/>
      <c r="B3" s="36" t="s">
        <v>1</v>
      </c>
      <c r="C3" s="36" t="s">
        <v>88</v>
      </c>
      <c r="D3" s="36">
        <v>-0.2284</v>
      </c>
      <c r="E3" s="36">
        <v>-0.8971</v>
      </c>
      <c r="F3" s="36">
        <v>-1.1255</v>
      </c>
    </row>
    <row r="4" spans="1:6">
      <c r="A4" s="36"/>
      <c r="B4" s="36" t="s">
        <v>1</v>
      </c>
      <c r="C4" s="36" t="s">
        <v>89</v>
      </c>
      <c r="D4" s="36">
        <v>0.0195</v>
      </c>
      <c r="E4" s="36">
        <v>-0.4628</v>
      </c>
      <c r="F4" s="36">
        <v>-0.4433</v>
      </c>
    </row>
    <row r="5" spans="1:6">
      <c r="A5" s="36"/>
      <c r="B5" s="36" t="s">
        <v>1</v>
      </c>
      <c r="C5" s="36" t="s">
        <v>90</v>
      </c>
      <c r="D5" s="36">
        <v>1.6241</v>
      </c>
      <c r="E5" s="36">
        <v>0.8563</v>
      </c>
      <c r="F5" s="36">
        <v>2.4804</v>
      </c>
    </row>
    <row r="6" spans="1:6">
      <c r="A6" s="36"/>
      <c r="B6" s="36" t="s">
        <v>1</v>
      </c>
      <c r="C6" s="36" t="s">
        <v>91</v>
      </c>
      <c r="D6" s="36">
        <v>0.1178</v>
      </c>
      <c r="E6" s="36">
        <v>-0.0088</v>
      </c>
      <c r="F6" s="36">
        <v>0.109</v>
      </c>
    </row>
    <row r="7" spans="1:6">
      <c r="A7" s="36"/>
      <c r="B7" s="36" t="s">
        <v>1</v>
      </c>
      <c r="C7" s="36" t="s">
        <v>92</v>
      </c>
      <c r="D7" s="36">
        <v>-0.0089</v>
      </c>
      <c r="E7" s="36">
        <v>0.0055</v>
      </c>
      <c r="F7" s="36">
        <v>-0.0034</v>
      </c>
    </row>
    <row r="8" spans="1:6">
      <c r="A8" s="36"/>
      <c r="B8" s="36" t="s">
        <v>1</v>
      </c>
      <c r="C8" s="36" t="s">
        <v>93</v>
      </c>
      <c r="D8" s="36">
        <v>0.0922</v>
      </c>
      <c r="E8" s="36">
        <v>-0.0045</v>
      </c>
      <c r="F8" s="36">
        <v>0.0877</v>
      </c>
    </row>
    <row r="9" spans="1:6">
      <c r="A9" s="36"/>
      <c r="B9" s="36" t="s">
        <v>1</v>
      </c>
      <c r="C9" s="36" t="s">
        <v>94</v>
      </c>
      <c r="D9" s="36">
        <v>-0.1572</v>
      </c>
      <c r="E9" s="36">
        <v>-0.0174</v>
      </c>
      <c r="F9" s="36">
        <v>-0.1746</v>
      </c>
    </row>
    <row r="10" spans="1:6">
      <c r="A10" s="36"/>
      <c r="B10" s="36" t="s">
        <v>23</v>
      </c>
      <c r="C10" s="36" t="s">
        <v>88</v>
      </c>
      <c r="D10" s="36">
        <v>-0.2282</v>
      </c>
      <c r="E10" s="36">
        <v>-2.176</v>
      </c>
      <c r="F10" s="36">
        <v>-2.4042</v>
      </c>
    </row>
    <row r="11" spans="1:6">
      <c r="A11" s="36"/>
      <c r="B11" s="36" t="s">
        <v>23</v>
      </c>
      <c r="C11" s="36" t="s">
        <v>89</v>
      </c>
      <c r="D11" s="36">
        <v>0.1075</v>
      </c>
      <c r="E11" s="36">
        <v>-0.6492</v>
      </c>
      <c r="F11" s="36">
        <v>-0.5417</v>
      </c>
    </row>
    <row r="12" spans="1:6">
      <c r="A12" s="36"/>
      <c r="B12" s="36" t="s">
        <v>23</v>
      </c>
      <c r="C12" s="36" t="s">
        <v>90</v>
      </c>
      <c r="D12" s="36">
        <v>0.8552</v>
      </c>
      <c r="E12" s="36">
        <v>1.5081</v>
      </c>
      <c r="F12" s="36">
        <v>2.3633</v>
      </c>
    </row>
    <row r="13" spans="1:6">
      <c r="A13" s="36"/>
      <c r="B13" s="36" t="s">
        <v>23</v>
      </c>
      <c r="C13" s="36" t="s">
        <v>91</v>
      </c>
      <c r="D13" s="36">
        <v>-0.0431</v>
      </c>
      <c r="E13" s="36">
        <v>0.0172</v>
      </c>
      <c r="F13" s="36">
        <v>-0.0259</v>
      </c>
    </row>
    <row r="14" spans="1:6">
      <c r="A14" s="36"/>
      <c r="B14" s="36" t="s">
        <v>23</v>
      </c>
      <c r="C14" s="36" t="s">
        <v>92</v>
      </c>
      <c r="D14" s="36">
        <v>-0.0217</v>
      </c>
      <c r="E14" s="36">
        <v>0.015</v>
      </c>
      <c r="F14" s="36">
        <v>-0.0067</v>
      </c>
    </row>
    <row r="15" ht="13" customHeight="1" spans="1:6">
      <c r="A15" s="36"/>
      <c r="B15" s="36" t="s">
        <v>23</v>
      </c>
      <c r="C15" s="36" t="s">
        <v>93</v>
      </c>
      <c r="D15" s="36">
        <v>0.0677</v>
      </c>
      <c r="E15" s="36">
        <v>0.0201</v>
      </c>
      <c r="F15" s="36">
        <v>0.0878</v>
      </c>
    </row>
    <row r="16" spans="1:6">
      <c r="A16" s="36"/>
      <c r="B16" s="36" t="s">
        <v>23</v>
      </c>
      <c r="C16" s="36" t="s">
        <v>94</v>
      </c>
      <c r="D16" s="36">
        <v>-0.2782</v>
      </c>
      <c r="E16" s="36">
        <v>-0.0018</v>
      </c>
      <c r="F16" s="36">
        <v>-0.28</v>
      </c>
    </row>
    <row r="17" spans="1:6">
      <c r="A17" s="36"/>
      <c r="B17" s="36" t="s">
        <v>25</v>
      </c>
      <c r="C17" s="36" t="s">
        <v>88</v>
      </c>
      <c r="D17" s="36">
        <v>-0.6163</v>
      </c>
      <c r="E17" s="36">
        <v>-6.4668</v>
      </c>
      <c r="F17" s="36">
        <v>-7.0831</v>
      </c>
    </row>
    <row r="18" ht="13" customHeight="1" spans="1:6">
      <c r="A18" s="36"/>
      <c r="B18" s="36" t="s">
        <v>25</v>
      </c>
      <c r="C18" s="36" t="s">
        <v>89</v>
      </c>
      <c r="D18" s="36">
        <v>0.1901</v>
      </c>
      <c r="E18" s="36">
        <v>-0.678</v>
      </c>
      <c r="F18" s="36">
        <v>-0.4879</v>
      </c>
    </row>
    <row r="19" spans="1:6">
      <c r="A19" s="36"/>
      <c r="B19" s="36" t="s">
        <v>25</v>
      </c>
      <c r="C19" s="36" t="s">
        <v>90</v>
      </c>
      <c r="D19" s="36">
        <v>0.4119</v>
      </c>
      <c r="E19" s="36">
        <v>2.9305</v>
      </c>
      <c r="F19" s="36">
        <v>3.3424</v>
      </c>
    </row>
    <row r="20" spans="1:6">
      <c r="A20" s="36"/>
      <c r="B20" s="36" t="s">
        <v>25</v>
      </c>
      <c r="C20" s="36" t="s">
        <v>91</v>
      </c>
      <c r="D20" s="36">
        <v>0.3372</v>
      </c>
      <c r="E20" s="36">
        <v>-0.3771</v>
      </c>
      <c r="F20" s="36">
        <v>-0.0399</v>
      </c>
    </row>
    <row r="21" spans="1:6">
      <c r="A21" s="36"/>
      <c r="B21" s="36" t="s">
        <v>25</v>
      </c>
      <c r="C21" s="36" t="s">
        <v>92</v>
      </c>
      <c r="D21" s="36">
        <v>0.0742</v>
      </c>
      <c r="E21" s="36">
        <v>0.2083</v>
      </c>
      <c r="F21" s="36">
        <v>0.2825</v>
      </c>
    </row>
    <row r="22" spans="1:6">
      <c r="A22" s="36"/>
      <c r="B22" s="36" t="s">
        <v>25</v>
      </c>
      <c r="C22" s="36" t="s">
        <v>93</v>
      </c>
      <c r="D22" s="36">
        <v>0.113</v>
      </c>
      <c r="E22" s="36">
        <v>0.0527</v>
      </c>
      <c r="F22" s="36">
        <v>0.1657</v>
      </c>
    </row>
    <row r="23" spans="1:6">
      <c r="A23" s="36"/>
      <c r="B23" s="36" t="s">
        <v>25</v>
      </c>
      <c r="C23" s="36" t="s">
        <v>94</v>
      </c>
      <c r="D23" s="36">
        <v>-0.1103</v>
      </c>
      <c r="E23" s="36">
        <v>0.0308</v>
      </c>
      <c r="F23" s="36">
        <v>-0.0795</v>
      </c>
    </row>
    <row r="24" s="30" customFormat="1" ht="25" customHeight="1" spans="9:20">
      <c r="I24" s="15" t="s">
        <v>95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ht="15.6" spans="9:20">
      <c r="I25" s="16" t="s">
        <v>45</v>
      </c>
      <c r="J25" s="22" t="s">
        <v>1</v>
      </c>
      <c r="K25" s="22"/>
      <c r="L25" s="22"/>
      <c r="M25" s="23"/>
      <c r="N25" s="22" t="s">
        <v>23</v>
      </c>
      <c r="O25" s="22"/>
      <c r="P25" s="22"/>
      <c r="Q25" s="23"/>
      <c r="R25" s="22" t="s">
        <v>25</v>
      </c>
      <c r="S25" s="22"/>
      <c r="T25" s="22"/>
    </row>
    <row r="26" ht="15.6" spans="9:20">
      <c r="I26" s="17"/>
      <c r="J26" s="24" t="s">
        <v>46</v>
      </c>
      <c r="K26" s="24" t="s">
        <v>47</v>
      </c>
      <c r="L26" s="24" t="s">
        <v>48</v>
      </c>
      <c r="M26" s="25"/>
      <c r="N26" s="24" t="s">
        <v>46</v>
      </c>
      <c r="O26" s="24" t="s">
        <v>47</v>
      </c>
      <c r="P26" s="24" t="s">
        <v>48</v>
      </c>
      <c r="Q26" s="25"/>
      <c r="R26" s="24" t="s">
        <v>46</v>
      </c>
      <c r="S26" s="24" t="s">
        <v>47</v>
      </c>
      <c r="T26" s="24" t="s">
        <v>48</v>
      </c>
    </row>
    <row r="27" ht="20" customHeight="1" spans="8:20">
      <c r="H27" s="18" t="s">
        <v>88</v>
      </c>
      <c r="I27" s="18" t="s">
        <v>88</v>
      </c>
      <c r="J27" s="26">
        <f>VLOOKUP($H27,$C$3:$F$9,2,FALSE)</f>
        <v>-0.2284</v>
      </c>
      <c r="K27" s="26">
        <f>VLOOKUP($H27,$C$3:$F$9,3,FALSE)</f>
        <v>-0.8971</v>
      </c>
      <c r="L27" s="27">
        <f>VLOOKUP($H27,$C$3:$F$9,4,FALSE)</f>
        <v>-1.1255</v>
      </c>
      <c r="M27" s="26"/>
      <c r="N27" s="26">
        <f>VLOOKUP($H27,$C$10:$F$16,2,FALSE)</f>
        <v>-0.2282</v>
      </c>
      <c r="O27" s="26">
        <f>VLOOKUP($H27,$C$10:$F$16,3,FALSE)</f>
        <v>-2.176</v>
      </c>
      <c r="P27" s="27">
        <f>VLOOKUP($C10,$C$10:$F$16,4,FALSE)</f>
        <v>-2.4042</v>
      </c>
      <c r="Q27" s="26"/>
      <c r="R27" s="26">
        <f>VLOOKUP($H27,$C$17:$F$23,2,FALSE)</f>
        <v>-0.6163</v>
      </c>
      <c r="S27" s="26">
        <f>VLOOKUP($H27,$C$17:$F$23,3,FALSE)</f>
        <v>-6.4668</v>
      </c>
      <c r="T27" s="27">
        <f>VLOOKUP($H27,$C$17:$F$23,4,FALSE)</f>
        <v>-7.0831</v>
      </c>
    </row>
    <row r="28" ht="20" customHeight="1" spans="8:20">
      <c r="H28" s="18" t="s">
        <v>92</v>
      </c>
      <c r="I28" s="18" t="s">
        <v>92</v>
      </c>
      <c r="J28" s="26">
        <f t="shared" ref="J28:J33" si="0">VLOOKUP($H28,$C$3:$F$9,2,FALSE)</f>
        <v>-0.0089</v>
      </c>
      <c r="K28" s="26">
        <f t="shared" ref="K28:K33" si="1">VLOOKUP($H28,$C$3:$F$9,3,FALSE)</f>
        <v>0.0055</v>
      </c>
      <c r="L28" s="27">
        <f t="shared" ref="L28:L33" si="2">VLOOKUP($H28,$C$3:$F$9,4,FALSE)</f>
        <v>-0.0034</v>
      </c>
      <c r="M28" s="26"/>
      <c r="N28" s="26">
        <f t="shared" ref="N28:N33" si="3">VLOOKUP($H28,$C$10:$F$16,2,FALSE)</f>
        <v>-0.0217</v>
      </c>
      <c r="O28" s="26">
        <f t="shared" ref="O28:O33" si="4">VLOOKUP($H28,$C$10:$F$16,3,FALSE)</f>
        <v>0.015</v>
      </c>
      <c r="P28" s="27">
        <f t="shared" ref="P28:P33" si="5">VLOOKUP($C11,$C$10:$F$16,4,FALSE)</f>
        <v>-0.5417</v>
      </c>
      <c r="Q28" s="26"/>
      <c r="R28" s="26">
        <f t="shared" ref="R28:R33" si="6">VLOOKUP($H28,$C$17:$F$23,2,FALSE)</f>
        <v>0.0742</v>
      </c>
      <c r="S28" s="26">
        <f t="shared" ref="S28:S33" si="7">VLOOKUP($H28,$C$17:$F$23,3,FALSE)</f>
        <v>0.2083</v>
      </c>
      <c r="T28" s="27">
        <f t="shared" ref="T28:T33" si="8">VLOOKUP($H28,$C$17:$F$23,4,FALSE)</f>
        <v>0.2825</v>
      </c>
    </row>
    <row r="29" ht="20" customHeight="1" spans="8:20">
      <c r="H29" s="18" t="s">
        <v>89</v>
      </c>
      <c r="I29" s="18" t="s">
        <v>89</v>
      </c>
      <c r="J29" s="26">
        <f t="shared" si="0"/>
        <v>0.0195</v>
      </c>
      <c r="K29" s="26">
        <f t="shared" si="1"/>
        <v>-0.4628</v>
      </c>
      <c r="L29" s="27">
        <f t="shared" si="2"/>
        <v>-0.4433</v>
      </c>
      <c r="M29" s="26"/>
      <c r="N29" s="26">
        <f t="shared" si="3"/>
        <v>0.1075</v>
      </c>
      <c r="O29" s="26">
        <f t="shared" si="4"/>
        <v>-0.6492</v>
      </c>
      <c r="P29" s="27">
        <f t="shared" si="5"/>
        <v>2.3633</v>
      </c>
      <c r="Q29" s="26"/>
      <c r="R29" s="26">
        <f t="shared" si="6"/>
        <v>0.1901</v>
      </c>
      <c r="S29" s="26">
        <f t="shared" si="7"/>
        <v>-0.678</v>
      </c>
      <c r="T29" s="27">
        <f t="shared" si="8"/>
        <v>-0.4879</v>
      </c>
    </row>
    <row r="30" ht="20" customHeight="1" spans="8:20">
      <c r="H30" s="18" t="s">
        <v>91</v>
      </c>
      <c r="I30" s="18" t="s">
        <v>91</v>
      </c>
      <c r="J30" s="26">
        <f t="shared" si="0"/>
        <v>0.1178</v>
      </c>
      <c r="K30" s="26">
        <f t="shared" si="1"/>
        <v>-0.0088</v>
      </c>
      <c r="L30" s="27">
        <f t="shared" si="2"/>
        <v>0.109</v>
      </c>
      <c r="M30" s="26"/>
      <c r="N30" s="26">
        <f t="shared" si="3"/>
        <v>-0.0431</v>
      </c>
      <c r="O30" s="26">
        <f t="shared" si="4"/>
        <v>0.0172</v>
      </c>
      <c r="P30" s="27">
        <f t="shared" si="5"/>
        <v>-0.0259</v>
      </c>
      <c r="Q30" s="26"/>
      <c r="R30" s="26">
        <f t="shared" si="6"/>
        <v>0.3372</v>
      </c>
      <c r="S30" s="26">
        <f t="shared" si="7"/>
        <v>-0.3771</v>
      </c>
      <c r="T30" s="27">
        <f t="shared" si="8"/>
        <v>-0.0399</v>
      </c>
    </row>
    <row r="31" ht="20" customHeight="1" spans="8:20">
      <c r="H31" s="18" t="s">
        <v>93</v>
      </c>
      <c r="I31" s="18" t="s">
        <v>93</v>
      </c>
      <c r="J31" s="26">
        <f t="shared" si="0"/>
        <v>0.0922</v>
      </c>
      <c r="K31" s="26">
        <f t="shared" si="1"/>
        <v>-0.0045</v>
      </c>
      <c r="L31" s="27">
        <f t="shared" si="2"/>
        <v>0.0877</v>
      </c>
      <c r="M31" s="26"/>
      <c r="N31" s="26">
        <f t="shared" si="3"/>
        <v>0.0677</v>
      </c>
      <c r="O31" s="26">
        <f t="shared" si="4"/>
        <v>0.0201</v>
      </c>
      <c r="P31" s="27">
        <f t="shared" si="5"/>
        <v>-0.0067</v>
      </c>
      <c r="Q31" s="26"/>
      <c r="R31" s="26">
        <f t="shared" si="6"/>
        <v>0.113</v>
      </c>
      <c r="S31" s="26">
        <f t="shared" si="7"/>
        <v>0.0527</v>
      </c>
      <c r="T31" s="27">
        <f t="shared" si="8"/>
        <v>0.1657</v>
      </c>
    </row>
    <row r="32" ht="20" customHeight="1" spans="8:20">
      <c r="H32" s="18" t="s">
        <v>94</v>
      </c>
      <c r="I32" s="18" t="s">
        <v>94</v>
      </c>
      <c r="J32" s="26">
        <f t="shared" si="0"/>
        <v>-0.1572</v>
      </c>
      <c r="K32" s="26">
        <f t="shared" si="1"/>
        <v>-0.0174</v>
      </c>
      <c r="L32" s="27">
        <f t="shared" si="2"/>
        <v>-0.1746</v>
      </c>
      <c r="M32" s="26"/>
      <c r="N32" s="26">
        <f t="shared" si="3"/>
        <v>-0.2782</v>
      </c>
      <c r="O32" s="26">
        <f t="shared" si="4"/>
        <v>-0.0018</v>
      </c>
      <c r="P32" s="27">
        <f t="shared" si="5"/>
        <v>0.0878</v>
      </c>
      <c r="Q32" s="26"/>
      <c r="R32" s="26">
        <f t="shared" si="6"/>
        <v>-0.1103</v>
      </c>
      <c r="S32" s="26">
        <f t="shared" si="7"/>
        <v>0.0308</v>
      </c>
      <c r="T32" s="27">
        <f t="shared" si="8"/>
        <v>-0.0795</v>
      </c>
    </row>
    <row r="33" ht="20" customHeight="1" spans="8:20">
      <c r="H33" s="18" t="s">
        <v>90</v>
      </c>
      <c r="I33" s="18" t="s">
        <v>90</v>
      </c>
      <c r="J33" s="26">
        <f t="shared" si="0"/>
        <v>1.6241</v>
      </c>
      <c r="K33" s="26">
        <f t="shared" si="1"/>
        <v>0.8563</v>
      </c>
      <c r="L33" s="27">
        <f t="shared" si="2"/>
        <v>2.4804</v>
      </c>
      <c r="M33" s="27"/>
      <c r="N33" s="26">
        <f t="shared" si="3"/>
        <v>0.8552</v>
      </c>
      <c r="O33" s="26">
        <f t="shared" si="4"/>
        <v>1.5081</v>
      </c>
      <c r="P33" s="27">
        <f t="shared" si="5"/>
        <v>-0.28</v>
      </c>
      <c r="Q33" s="26"/>
      <c r="R33" s="26">
        <f t="shared" si="6"/>
        <v>0.4119</v>
      </c>
      <c r="S33" s="26">
        <f t="shared" si="7"/>
        <v>2.9305</v>
      </c>
      <c r="T33" s="27">
        <f t="shared" si="8"/>
        <v>3.3424</v>
      </c>
    </row>
    <row r="34" ht="15.6" spans="9:20">
      <c r="I34" s="19" t="s">
        <v>24</v>
      </c>
      <c r="J34" s="28">
        <f>SUM(J27:J33)</f>
        <v>1.4591</v>
      </c>
      <c r="K34" s="28">
        <f>SUM(K27:K33)</f>
        <v>-0.5288</v>
      </c>
      <c r="L34" s="28">
        <f>SUM(L27:L33)</f>
        <v>0.9303</v>
      </c>
      <c r="M34" s="28"/>
      <c r="N34" s="28">
        <f>SUM(N27:N33)</f>
        <v>0.4592</v>
      </c>
      <c r="O34" s="28">
        <f>SUM(O27:O33)</f>
        <v>-1.2666</v>
      </c>
      <c r="P34" s="28">
        <f>SUM(P27:P33)</f>
        <v>-0.8074</v>
      </c>
      <c r="Q34" s="28"/>
      <c r="R34" s="28">
        <f>SUM(R27:R33)</f>
        <v>0.3998</v>
      </c>
      <c r="S34" s="28">
        <f>SUM(S27:S33)</f>
        <v>-4.2996</v>
      </c>
      <c r="T34" s="28">
        <f>SUM(T27:T33)</f>
        <v>-3.8998</v>
      </c>
    </row>
    <row r="35" ht="18" spans="9:20">
      <c r="I35" s="20" t="s">
        <v>49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</sheetData>
  <mergeCells count="6">
    <mergeCell ref="I24:T24"/>
    <mergeCell ref="J25:L25"/>
    <mergeCell ref="N25:P25"/>
    <mergeCell ref="R25:T25"/>
    <mergeCell ref="I35:T35"/>
    <mergeCell ref="I25:I2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5"/>
  <sheetViews>
    <sheetView showGridLines="0" topLeftCell="F16" workbookViewId="0">
      <selection activeCell="J42" sqref="J42"/>
    </sheetView>
  </sheetViews>
  <sheetFormatPr defaultColWidth="8.88888888888889" defaultRowHeight="13.8"/>
  <cols>
    <col min="1" max="1" width="4.33333333333333" customWidth="1"/>
    <col min="2" max="2" width="9.22222222222222" customWidth="1"/>
    <col min="3" max="3" width="15.4444444444444" customWidth="1"/>
    <col min="4" max="6" width="14.3333333333333" customWidth="1"/>
    <col min="8" max="8" width="20.5555555555556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  <col min="20" max="20" width="8.88888888888889" style="3"/>
  </cols>
  <sheetData>
    <row r="2" ht="14.4" spans="2:6">
      <c r="B2" s="5" t="s">
        <v>5</v>
      </c>
      <c r="C2" s="5" t="s">
        <v>96</v>
      </c>
      <c r="D2" s="5" t="s">
        <v>41</v>
      </c>
      <c r="E2" s="5" t="s">
        <v>42</v>
      </c>
      <c r="F2" s="5" t="s">
        <v>43</v>
      </c>
    </row>
    <row r="3" ht="14.4" spans="2:6">
      <c r="B3" s="7" t="s">
        <v>1</v>
      </c>
      <c r="C3" s="8" t="s">
        <v>97</v>
      </c>
      <c r="D3" s="8">
        <v>0.0185</v>
      </c>
      <c r="E3" s="8">
        <v>-0.2519</v>
      </c>
      <c r="F3" s="8">
        <v>-0.2334</v>
      </c>
    </row>
    <row r="4" ht="14.4" spans="2:6">
      <c r="B4" s="10"/>
      <c r="C4" s="8" t="s">
        <v>98</v>
      </c>
      <c r="D4" s="8">
        <v>0.9303</v>
      </c>
      <c r="E4" s="8">
        <v>-0.4387</v>
      </c>
      <c r="F4" s="8">
        <v>0.4916</v>
      </c>
    </row>
    <row r="5" ht="14.4" spans="2:6">
      <c r="B5" s="10"/>
      <c r="C5" s="8" t="s">
        <v>99</v>
      </c>
      <c r="D5" s="8">
        <v>0.0658</v>
      </c>
      <c r="E5" s="8">
        <v>-0.3391</v>
      </c>
      <c r="F5" s="8">
        <v>-0.2733</v>
      </c>
    </row>
    <row r="6" ht="14.4" spans="2:6">
      <c r="B6" s="10"/>
      <c r="C6" s="8" t="s">
        <v>100</v>
      </c>
      <c r="D6" s="8">
        <v>-0.2251</v>
      </c>
      <c r="E6" s="8">
        <v>0.3877</v>
      </c>
      <c r="F6" s="8">
        <v>0.1626</v>
      </c>
    </row>
    <row r="7" ht="14.4" spans="2:6">
      <c r="B7" s="10"/>
      <c r="C7" s="8" t="s">
        <v>101</v>
      </c>
      <c r="D7" s="8">
        <v>-0.0114</v>
      </c>
      <c r="E7" s="8">
        <v>0.2245</v>
      </c>
      <c r="F7" s="8">
        <v>0.2131</v>
      </c>
    </row>
    <row r="8" ht="14.4" spans="2:6">
      <c r="B8" s="10"/>
      <c r="C8" s="8" t="s">
        <v>102</v>
      </c>
      <c r="D8" s="8">
        <v>0.0456</v>
      </c>
      <c r="E8" s="8">
        <v>0.2328</v>
      </c>
      <c r="F8" s="8">
        <v>0.2784</v>
      </c>
    </row>
    <row r="9" ht="14.4" spans="2:6">
      <c r="B9" s="11"/>
      <c r="C9" s="8" t="s">
        <v>103</v>
      </c>
      <c r="D9" s="8">
        <v>-0.0454</v>
      </c>
      <c r="E9" s="8">
        <v>0.3367</v>
      </c>
      <c r="F9" s="8">
        <v>0.2913</v>
      </c>
    </row>
    <row r="10" ht="14.4" spans="2:6">
      <c r="B10" s="31" t="s">
        <v>23</v>
      </c>
      <c r="C10" s="8" t="s">
        <v>97</v>
      </c>
      <c r="D10" s="8">
        <v>-0.0631</v>
      </c>
      <c r="E10" s="8">
        <v>-0.6438</v>
      </c>
      <c r="F10" s="8">
        <v>-0.7069</v>
      </c>
    </row>
    <row r="11" ht="14.4" spans="2:6">
      <c r="B11" s="32"/>
      <c r="C11" s="8" t="s">
        <v>98</v>
      </c>
      <c r="D11" s="8">
        <v>0.7814</v>
      </c>
      <c r="E11" s="8">
        <v>-0.6055</v>
      </c>
      <c r="F11" s="8">
        <v>0.1759</v>
      </c>
    </row>
    <row r="12" ht="14.4" spans="2:6">
      <c r="B12" s="32"/>
      <c r="C12" s="8" t="s">
        <v>99</v>
      </c>
      <c r="D12" s="8">
        <v>-0.2612</v>
      </c>
      <c r="E12" s="8">
        <v>-0.8027</v>
      </c>
      <c r="F12" s="8">
        <v>-1.0639</v>
      </c>
    </row>
    <row r="13" ht="14.4" spans="2:6">
      <c r="B13" s="32"/>
      <c r="C13" s="8" t="s">
        <v>100</v>
      </c>
      <c r="D13" s="8">
        <v>-0.5415</v>
      </c>
      <c r="E13" s="8">
        <v>0.8249</v>
      </c>
      <c r="F13" s="8">
        <v>0.2834</v>
      </c>
    </row>
    <row r="14" ht="14.4" spans="2:6">
      <c r="B14" s="32"/>
      <c r="C14" s="8" t="s">
        <v>101</v>
      </c>
      <c r="D14" s="8">
        <v>-0.4579</v>
      </c>
      <c r="E14" s="8">
        <v>0.6315</v>
      </c>
      <c r="F14" s="8">
        <v>0.1736</v>
      </c>
    </row>
    <row r="15" ht="14.4" spans="2:6">
      <c r="B15" s="32"/>
      <c r="C15" s="8" t="s">
        <v>102</v>
      </c>
      <c r="D15" s="8">
        <v>-0.0404</v>
      </c>
      <c r="E15" s="8">
        <v>0.3519</v>
      </c>
      <c r="F15" s="8">
        <v>0.3115</v>
      </c>
    </row>
    <row r="16" ht="14.4" spans="2:6">
      <c r="B16" s="33"/>
      <c r="C16" s="8" t="s">
        <v>103</v>
      </c>
      <c r="D16" s="8">
        <v>-0.1724</v>
      </c>
      <c r="E16" s="8">
        <v>0.1914</v>
      </c>
      <c r="F16" s="8">
        <v>0.019</v>
      </c>
    </row>
    <row r="17" ht="14.4" spans="2:6">
      <c r="B17" s="31" t="s">
        <v>25</v>
      </c>
      <c r="C17" s="8" t="s">
        <v>97</v>
      </c>
      <c r="D17" s="8">
        <v>-0.1468</v>
      </c>
      <c r="E17" s="8">
        <v>-0.9716</v>
      </c>
      <c r="F17" s="8">
        <v>-1.1184</v>
      </c>
    </row>
    <row r="18" ht="14.4" spans="2:6">
      <c r="B18" s="32"/>
      <c r="C18" s="8" t="s">
        <v>98</v>
      </c>
      <c r="D18" s="8">
        <v>0.6228</v>
      </c>
      <c r="E18" s="8">
        <v>0.0998</v>
      </c>
      <c r="F18" s="8">
        <v>0.7226</v>
      </c>
    </row>
    <row r="19" ht="14.4" spans="2:6">
      <c r="B19" s="32"/>
      <c r="C19" s="8" t="s">
        <v>99</v>
      </c>
      <c r="D19" s="8">
        <v>-0.8185</v>
      </c>
      <c r="E19" s="8">
        <v>-1.2861</v>
      </c>
      <c r="F19" s="8">
        <v>-2.1046</v>
      </c>
    </row>
    <row r="20" ht="14.4" spans="2:6">
      <c r="B20" s="32"/>
      <c r="C20" s="8" t="s">
        <v>100</v>
      </c>
      <c r="D20" s="8">
        <v>-1.297</v>
      </c>
      <c r="E20" s="8">
        <v>1.2449</v>
      </c>
      <c r="F20" s="8">
        <v>-0.0521000000000003</v>
      </c>
    </row>
    <row r="21" ht="14.4" spans="2:6">
      <c r="B21" s="32"/>
      <c r="C21" s="8" t="s">
        <v>101</v>
      </c>
      <c r="D21" s="8">
        <v>-1.3201</v>
      </c>
      <c r="E21" s="8">
        <v>0.508</v>
      </c>
      <c r="F21" s="8">
        <v>-0.8121</v>
      </c>
    </row>
    <row r="22" ht="14.4" spans="2:6">
      <c r="B22" s="32"/>
      <c r="C22" s="8" t="s">
        <v>102</v>
      </c>
      <c r="D22" s="8">
        <v>-0.3937</v>
      </c>
      <c r="E22" s="8">
        <v>0.0259</v>
      </c>
      <c r="F22" s="8">
        <v>-0.3678</v>
      </c>
    </row>
    <row r="23" ht="14.4" spans="2:6">
      <c r="B23" s="33"/>
      <c r="C23" s="8" t="s">
        <v>103</v>
      </c>
      <c r="D23" s="8">
        <v>-0.3784</v>
      </c>
      <c r="E23" s="8">
        <v>0.2109</v>
      </c>
      <c r="F23" s="8">
        <v>-0.1675</v>
      </c>
    </row>
    <row r="24" s="30" customFormat="1" ht="23" customHeight="1" spans="8:20">
      <c r="H24" s="15" t="s">
        <v>104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34"/>
    </row>
    <row r="25" ht="15.6" spans="8:19">
      <c r="H25" s="16" t="s">
        <v>45</v>
      </c>
      <c r="I25" s="22" t="s">
        <v>1</v>
      </c>
      <c r="J25" s="22"/>
      <c r="K25" s="22"/>
      <c r="L25" s="23"/>
      <c r="M25" s="22" t="s">
        <v>23</v>
      </c>
      <c r="N25" s="22"/>
      <c r="O25" s="22"/>
      <c r="P25" s="23"/>
      <c r="Q25" s="22" t="s">
        <v>25</v>
      </c>
      <c r="R25" s="22"/>
      <c r="S25" s="22"/>
    </row>
    <row r="26" ht="15.6" spans="8:19">
      <c r="H26" s="17"/>
      <c r="I26" s="24" t="s">
        <v>46</v>
      </c>
      <c r="J26" s="24" t="s">
        <v>47</v>
      </c>
      <c r="K26" s="24" t="s">
        <v>48</v>
      </c>
      <c r="L26" s="25"/>
      <c r="M26" s="24" t="s">
        <v>46</v>
      </c>
      <c r="N26" s="24" t="s">
        <v>47</v>
      </c>
      <c r="O26" s="24" t="s">
        <v>48</v>
      </c>
      <c r="P26" s="25"/>
      <c r="Q26" s="24" t="s">
        <v>46</v>
      </c>
      <c r="R26" s="24" t="s">
        <v>47</v>
      </c>
      <c r="S26" s="24" t="s">
        <v>48</v>
      </c>
    </row>
    <row r="27" ht="18" customHeight="1" spans="8:19">
      <c r="H27" s="18" t="s">
        <v>97</v>
      </c>
      <c r="I27" s="26">
        <f>VLOOKUP($H27,$C$3:$F$9,2,FALSE)</f>
        <v>0.0185</v>
      </c>
      <c r="J27" s="26">
        <f>VLOOKUP($H27,$C$3:$F$9,3,FALSE)</f>
        <v>-0.2519</v>
      </c>
      <c r="K27" s="27">
        <f>VLOOKUP($H27,$C$3:$F$9,4,FALSE)</f>
        <v>-0.2334</v>
      </c>
      <c r="L27" s="26"/>
      <c r="M27" s="26">
        <f t="shared" ref="M27:M33" si="0">VLOOKUP($H27,$C$10:$F$16,2,FALSE)</f>
        <v>-0.0631</v>
      </c>
      <c r="N27" s="26">
        <f t="shared" ref="N27:N33" si="1">VLOOKUP($H27,$C$10:$F$16,3,FALSE)</f>
        <v>-0.6438</v>
      </c>
      <c r="O27" s="27">
        <f t="shared" ref="O27:O33" si="2">VLOOKUP($C10,$C$10:$F$16,4,FALSE)</f>
        <v>-0.7069</v>
      </c>
      <c r="P27" s="26"/>
      <c r="Q27" s="26">
        <f t="shared" ref="Q27:Q33" si="3">VLOOKUP($H27,$C$17:$F$23,2,FALSE)</f>
        <v>-0.1468</v>
      </c>
      <c r="R27" s="26">
        <f t="shared" ref="R27:R33" si="4">VLOOKUP($H27,$C$17:$F$23,3,FALSE)</f>
        <v>-0.9716</v>
      </c>
      <c r="S27" s="27">
        <f t="shared" ref="S27:S33" si="5">VLOOKUP($H27,$C$17:$F$23,4,FALSE)</f>
        <v>-1.1184</v>
      </c>
    </row>
    <row r="28" ht="18" customHeight="1" spans="8:19">
      <c r="H28" s="18" t="s">
        <v>98</v>
      </c>
      <c r="I28" s="26">
        <f>VLOOKUP($H28,$C$3:$F$9,2,FALSE)</f>
        <v>0.9303</v>
      </c>
      <c r="J28" s="26">
        <f>VLOOKUP($H28,$C$3:$F$9,3,FALSE)</f>
        <v>-0.4387</v>
      </c>
      <c r="K28" s="27">
        <f>VLOOKUP($H28,$C$3:$F$9,4,FALSE)</f>
        <v>0.4916</v>
      </c>
      <c r="L28" s="26"/>
      <c r="M28" s="26">
        <f t="shared" si="0"/>
        <v>0.7814</v>
      </c>
      <c r="N28" s="26">
        <f t="shared" si="1"/>
        <v>-0.6055</v>
      </c>
      <c r="O28" s="27">
        <f t="shared" si="2"/>
        <v>0.1759</v>
      </c>
      <c r="P28" s="26"/>
      <c r="Q28" s="26">
        <f t="shared" si="3"/>
        <v>0.6228</v>
      </c>
      <c r="R28" s="26">
        <f t="shared" si="4"/>
        <v>0.0998</v>
      </c>
      <c r="S28" s="27">
        <f t="shared" si="5"/>
        <v>0.7226</v>
      </c>
    </row>
    <row r="29" ht="18" customHeight="1" spans="8:19">
      <c r="H29" s="18" t="s">
        <v>99</v>
      </c>
      <c r="I29" s="26">
        <f>VLOOKUP($H29,$C$3:$F$9,2,FALSE)</f>
        <v>0.0658</v>
      </c>
      <c r="J29" s="26">
        <f>VLOOKUP($H29,$C$3:$F$9,3,FALSE)</f>
        <v>-0.3391</v>
      </c>
      <c r="K29" s="27">
        <f>VLOOKUP($H29,$C$3:$F$9,4,FALSE)</f>
        <v>-0.2733</v>
      </c>
      <c r="L29" s="26"/>
      <c r="M29" s="26">
        <f t="shared" si="0"/>
        <v>-0.2612</v>
      </c>
      <c r="N29" s="26">
        <f t="shared" si="1"/>
        <v>-0.8027</v>
      </c>
      <c r="O29" s="27">
        <f t="shared" si="2"/>
        <v>-1.0639</v>
      </c>
      <c r="P29" s="26"/>
      <c r="Q29" s="26">
        <f t="shared" si="3"/>
        <v>-0.8185</v>
      </c>
      <c r="R29" s="26">
        <f t="shared" si="4"/>
        <v>-1.2861</v>
      </c>
      <c r="S29" s="27">
        <f t="shared" si="5"/>
        <v>-2.1046</v>
      </c>
    </row>
    <row r="30" ht="18" customHeight="1" spans="8:19">
      <c r="H30" s="18" t="s">
        <v>100</v>
      </c>
      <c r="I30" s="26">
        <f>VLOOKUP($H30,$C$3:$F$9,2,FALSE)</f>
        <v>-0.2251</v>
      </c>
      <c r="J30" s="26">
        <f>VLOOKUP($H30,$C$3:$F$9,3,FALSE)</f>
        <v>0.3877</v>
      </c>
      <c r="K30" s="27">
        <f>VLOOKUP($H30,$C$3:$F$9,4,FALSE)</f>
        <v>0.1626</v>
      </c>
      <c r="L30" s="26"/>
      <c r="M30" s="26">
        <f t="shared" si="0"/>
        <v>-0.5415</v>
      </c>
      <c r="N30" s="26">
        <f t="shared" si="1"/>
        <v>0.8249</v>
      </c>
      <c r="O30" s="27">
        <f t="shared" si="2"/>
        <v>0.2834</v>
      </c>
      <c r="P30" s="26"/>
      <c r="Q30" s="26">
        <f t="shared" si="3"/>
        <v>-1.297</v>
      </c>
      <c r="R30" s="26">
        <f t="shared" si="4"/>
        <v>1.2449</v>
      </c>
      <c r="S30" s="27">
        <f t="shared" si="5"/>
        <v>-0.0521000000000003</v>
      </c>
    </row>
    <row r="31" ht="18" customHeight="1" spans="8:19">
      <c r="H31" s="18" t="s">
        <v>101</v>
      </c>
      <c r="I31" s="26">
        <f>VLOOKUP($H31,$C$3:$F$9,2,FALSE)</f>
        <v>-0.0114</v>
      </c>
      <c r="J31" s="26">
        <f>VLOOKUP($H31,$C$3:$F$9,3,FALSE)</f>
        <v>0.2245</v>
      </c>
      <c r="K31" s="27">
        <f>VLOOKUP($H31,$C$3:$F$9,4,FALSE)</f>
        <v>0.2131</v>
      </c>
      <c r="L31" s="26"/>
      <c r="M31" s="26">
        <f t="shared" si="0"/>
        <v>-0.4579</v>
      </c>
      <c r="N31" s="26">
        <f t="shared" si="1"/>
        <v>0.6315</v>
      </c>
      <c r="O31" s="27">
        <f t="shared" si="2"/>
        <v>0.1736</v>
      </c>
      <c r="P31" s="26"/>
      <c r="Q31" s="26">
        <f t="shared" si="3"/>
        <v>-1.3201</v>
      </c>
      <c r="R31" s="26">
        <f t="shared" si="4"/>
        <v>0.508</v>
      </c>
      <c r="S31" s="27">
        <f t="shared" si="5"/>
        <v>-0.8121</v>
      </c>
    </row>
    <row r="32" ht="18" customHeight="1" spans="8:19">
      <c r="H32" s="18" t="s">
        <v>102</v>
      </c>
      <c r="I32" s="26">
        <f>VLOOKUP($H32,$C$3:$F$9,2,FALSE)</f>
        <v>0.0456</v>
      </c>
      <c r="J32" s="26">
        <f>VLOOKUP($H32,$C$3:$F$9,3,FALSE)</f>
        <v>0.2328</v>
      </c>
      <c r="K32" s="27">
        <f>VLOOKUP($H32,$C$3:$F$9,4,FALSE)</f>
        <v>0.2784</v>
      </c>
      <c r="L32" s="26"/>
      <c r="M32" s="26">
        <f t="shared" si="0"/>
        <v>-0.0404</v>
      </c>
      <c r="N32" s="26">
        <f t="shared" si="1"/>
        <v>0.3519</v>
      </c>
      <c r="O32" s="27">
        <f t="shared" si="2"/>
        <v>0.3115</v>
      </c>
      <c r="P32" s="26"/>
      <c r="Q32" s="26">
        <f t="shared" si="3"/>
        <v>-0.3937</v>
      </c>
      <c r="R32" s="26">
        <f t="shared" si="4"/>
        <v>0.0259</v>
      </c>
      <c r="S32" s="27">
        <f t="shared" si="5"/>
        <v>-0.3678</v>
      </c>
    </row>
    <row r="33" ht="18" customHeight="1" spans="8:19">
      <c r="H33" s="18" t="s">
        <v>103</v>
      </c>
      <c r="I33" s="26">
        <f>VLOOKUP($H33,$C$3:$F$9,2,FALSE)</f>
        <v>-0.0454</v>
      </c>
      <c r="J33" s="26">
        <f>VLOOKUP($H33,$C$3:$F$9,3,FALSE)</f>
        <v>0.3367</v>
      </c>
      <c r="K33" s="27">
        <f>VLOOKUP($H33,$C$3:$F$9,4,FALSE)</f>
        <v>0.2913</v>
      </c>
      <c r="L33" s="27"/>
      <c r="M33" s="26">
        <f t="shared" si="0"/>
        <v>-0.1724</v>
      </c>
      <c r="N33" s="26">
        <f t="shared" si="1"/>
        <v>0.1914</v>
      </c>
      <c r="O33" s="27">
        <f t="shared" si="2"/>
        <v>0.019</v>
      </c>
      <c r="P33" s="26"/>
      <c r="Q33" s="26">
        <f t="shared" si="3"/>
        <v>-0.3784</v>
      </c>
      <c r="R33" s="26">
        <f t="shared" si="4"/>
        <v>0.2109</v>
      </c>
      <c r="S33" s="27">
        <f t="shared" si="5"/>
        <v>-0.1675</v>
      </c>
    </row>
    <row r="34" ht="15.6" spans="8:19">
      <c r="H34" s="19" t="s">
        <v>24</v>
      </c>
      <c r="I34" s="28">
        <f t="shared" ref="I34:K34" si="6">SUM(I27:I33)</f>
        <v>0.7783</v>
      </c>
      <c r="J34" s="28">
        <f t="shared" si="6"/>
        <v>0.152</v>
      </c>
      <c r="K34" s="28">
        <f t="shared" si="6"/>
        <v>0.9303</v>
      </c>
      <c r="L34" s="28"/>
      <c r="M34" s="28">
        <f t="shared" ref="M34:O34" si="7">SUM(M27:M33)</f>
        <v>-0.7551</v>
      </c>
      <c r="N34" s="28">
        <f t="shared" si="7"/>
        <v>-0.0522999999999996</v>
      </c>
      <c r="O34" s="28">
        <f t="shared" si="7"/>
        <v>-0.8074</v>
      </c>
      <c r="P34" s="28"/>
      <c r="Q34" s="28">
        <f t="shared" ref="Q34:S34" si="8">SUM(Q27:Q33)</f>
        <v>-3.7317</v>
      </c>
      <c r="R34" s="28">
        <f t="shared" si="8"/>
        <v>-0.1682</v>
      </c>
      <c r="S34" s="28">
        <f t="shared" si="8"/>
        <v>-3.8999</v>
      </c>
    </row>
    <row r="35" ht="18" spans="8:19">
      <c r="H35" s="20" t="s">
        <v>49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</sheetData>
  <mergeCells count="9">
    <mergeCell ref="H24:S24"/>
    <mergeCell ref="I25:K25"/>
    <mergeCell ref="M25:O25"/>
    <mergeCell ref="Q25:S25"/>
    <mergeCell ref="H35:S35"/>
    <mergeCell ref="B3:B9"/>
    <mergeCell ref="B10:B16"/>
    <mergeCell ref="B17:B23"/>
    <mergeCell ref="H25:H2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5"/>
  <sheetViews>
    <sheetView showGridLines="0" topLeftCell="F16" workbookViewId="0">
      <selection activeCell="S34" sqref="H25:S34"/>
    </sheetView>
  </sheetViews>
  <sheetFormatPr defaultColWidth="8.88888888888889" defaultRowHeight="13.8"/>
  <cols>
    <col min="1" max="1" width="5.66666666666667" customWidth="1"/>
    <col min="2" max="2" width="9.22222222222222" customWidth="1"/>
    <col min="3" max="3" width="15.5555555555556" customWidth="1"/>
    <col min="4" max="6" width="17.1111111111111" customWidth="1"/>
    <col min="8" max="8" width="23.7777777777778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  <col min="20" max="20" width="8.88888888888889" style="3"/>
  </cols>
  <sheetData>
    <row r="2" ht="14.4" spans="2:6">
      <c r="B2" s="5" t="s">
        <v>5</v>
      </c>
      <c r="C2" s="5" t="s">
        <v>105</v>
      </c>
      <c r="D2" s="5" t="s">
        <v>41</v>
      </c>
      <c r="E2" s="5" t="s">
        <v>42</v>
      </c>
      <c r="F2" s="5" t="s">
        <v>43</v>
      </c>
    </row>
    <row r="3" ht="14.4" spans="2:6">
      <c r="B3" s="31" t="s">
        <v>1</v>
      </c>
      <c r="C3" s="8" t="s">
        <v>106</v>
      </c>
      <c r="D3" s="8">
        <v>0.2962</v>
      </c>
      <c r="E3" s="8">
        <v>-0.1945</v>
      </c>
      <c r="F3" s="8">
        <v>0.1017</v>
      </c>
    </row>
    <row r="4" ht="14.4" spans="2:6">
      <c r="B4" s="32"/>
      <c r="C4" s="8" t="s">
        <v>107</v>
      </c>
      <c r="D4" s="8">
        <v>0.1724</v>
      </c>
      <c r="E4" s="8">
        <v>0.0708</v>
      </c>
      <c r="F4" s="8">
        <v>0.2432</v>
      </c>
    </row>
    <row r="5" ht="14.4" spans="2:6">
      <c r="B5" s="32"/>
      <c r="C5" s="8" t="s">
        <v>108</v>
      </c>
      <c r="D5" s="8">
        <v>-0.1266</v>
      </c>
      <c r="E5" s="8">
        <v>0.281</v>
      </c>
      <c r="F5" s="8">
        <v>0.1544</v>
      </c>
    </row>
    <row r="6" ht="14.4" spans="2:6">
      <c r="B6" s="32"/>
      <c r="C6" s="8" t="s">
        <v>109</v>
      </c>
      <c r="D6" s="8">
        <v>-0.1053</v>
      </c>
      <c r="E6" s="8">
        <v>-0.0196</v>
      </c>
      <c r="F6" s="8">
        <v>-0.1249</v>
      </c>
    </row>
    <row r="7" ht="14.4" spans="2:6">
      <c r="B7" s="32"/>
      <c r="C7" s="8" t="s">
        <v>110</v>
      </c>
      <c r="D7" s="8">
        <v>0.475</v>
      </c>
      <c r="E7" s="8">
        <v>-0.121</v>
      </c>
      <c r="F7" s="8">
        <v>0.354</v>
      </c>
    </row>
    <row r="8" ht="14.4" spans="2:6">
      <c r="B8" s="32"/>
      <c r="C8" s="8" t="s">
        <v>111</v>
      </c>
      <c r="D8" s="8">
        <v>0.2806</v>
      </c>
      <c r="E8" s="8">
        <v>0.2637</v>
      </c>
      <c r="F8" s="8">
        <v>0.5443</v>
      </c>
    </row>
    <row r="9" ht="14.4" spans="2:6">
      <c r="B9" s="33"/>
      <c r="C9" s="8" t="s">
        <v>112</v>
      </c>
      <c r="D9" s="8">
        <v>-0.0321</v>
      </c>
      <c r="E9" s="8">
        <v>-0.3103</v>
      </c>
      <c r="F9" s="8">
        <v>-0.3424</v>
      </c>
    </row>
    <row r="10" ht="14.4" spans="2:6">
      <c r="B10" s="31" t="s">
        <v>23</v>
      </c>
      <c r="C10" s="8" t="s">
        <v>106</v>
      </c>
      <c r="D10" s="8">
        <v>0.2094</v>
      </c>
      <c r="E10" s="8">
        <v>-0.2615</v>
      </c>
      <c r="F10" s="8">
        <v>-0.0521</v>
      </c>
    </row>
    <row r="11" ht="14.4" spans="2:6">
      <c r="B11" s="32"/>
      <c r="C11" s="8" t="s">
        <v>107</v>
      </c>
      <c r="D11" s="8">
        <v>-0.0884</v>
      </c>
      <c r="E11" s="8">
        <v>-0.0841</v>
      </c>
      <c r="F11" s="8">
        <v>-0.1725</v>
      </c>
    </row>
    <row r="12" ht="14.4" spans="2:6">
      <c r="B12" s="32"/>
      <c r="C12" s="8" t="s">
        <v>108</v>
      </c>
      <c r="D12" s="8">
        <v>-0.3116</v>
      </c>
      <c r="E12" s="8">
        <v>0.3261</v>
      </c>
      <c r="F12" s="8">
        <v>0.0145</v>
      </c>
    </row>
    <row r="13" ht="14.4" spans="2:6">
      <c r="B13" s="32"/>
      <c r="C13" s="8" t="s">
        <v>109</v>
      </c>
      <c r="D13" s="8">
        <v>-0.2648</v>
      </c>
      <c r="E13" s="8">
        <v>-0.1052</v>
      </c>
      <c r="F13" s="8">
        <v>-0.37</v>
      </c>
    </row>
    <row r="14" ht="14.4" spans="2:6">
      <c r="B14" s="32"/>
      <c r="C14" s="8" t="s">
        <v>110</v>
      </c>
      <c r="D14" s="8">
        <v>0.4195</v>
      </c>
      <c r="E14" s="8">
        <v>-0.1351</v>
      </c>
      <c r="F14" s="8">
        <v>0.2844</v>
      </c>
    </row>
    <row r="15" ht="14.4" spans="2:6">
      <c r="B15" s="32"/>
      <c r="C15" s="8" t="s">
        <v>111</v>
      </c>
      <c r="D15" s="8">
        <v>0.159</v>
      </c>
      <c r="E15" s="8">
        <v>0.4458</v>
      </c>
      <c r="F15" s="8">
        <v>0.6048</v>
      </c>
    </row>
    <row r="16" ht="14.4" spans="2:6">
      <c r="B16" s="33"/>
      <c r="C16" s="8" t="s">
        <v>112</v>
      </c>
      <c r="D16" s="8">
        <v>-1.0227</v>
      </c>
      <c r="E16" s="8">
        <v>-0.0938</v>
      </c>
      <c r="F16" s="8">
        <v>-1.1165</v>
      </c>
    </row>
    <row r="17" ht="14.4" spans="2:6">
      <c r="B17" s="31" t="s">
        <v>25</v>
      </c>
      <c r="C17" s="8" t="s">
        <v>106</v>
      </c>
      <c r="D17" s="8">
        <v>0.1387</v>
      </c>
      <c r="E17" s="8">
        <v>-0.441</v>
      </c>
      <c r="F17" s="8">
        <v>-0.3023</v>
      </c>
    </row>
    <row r="18" ht="14.4" spans="2:6">
      <c r="B18" s="32"/>
      <c r="C18" s="8" t="s">
        <v>107</v>
      </c>
      <c r="D18" s="8">
        <v>-0.4949</v>
      </c>
      <c r="E18" s="8">
        <v>-0.2024</v>
      </c>
      <c r="F18" s="8">
        <v>-0.6973</v>
      </c>
    </row>
    <row r="19" ht="14.4" spans="2:6">
      <c r="B19" s="32"/>
      <c r="C19" s="8" t="s">
        <v>108</v>
      </c>
      <c r="D19" s="8">
        <v>-0.7769</v>
      </c>
      <c r="E19" s="8">
        <v>0.6777</v>
      </c>
      <c r="F19" s="8">
        <v>-0.0992000000000001</v>
      </c>
    </row>
    <row r="20" ht="14.4" spans="2:6">
      <c r="B20" s="32"/>
      <c r="C20" s="8" t="s">
        <v>109</v>
      </c>
      <c r="D20" s="8">
        <v>-0.4977</v>
      </c>
      <c r="E20" s="8">
        <v>-0.6824</v>
      </c>
      <c r="F20" s="8">
        <v>-1.1801</v>
      </c>
    </row>
    <row r="21" ht="14.4" spans="2:6">
      <c r="B21" s="32"/>
      <c r="C21" s="8" t="s">
        <v>110</v>
      </c>
      <c r="D21" s="8">
        <v>0.0809</v>
      </c>
      <c r="E21" s="8">
        <v>-0.1431</v>
      </c>
      <c r="F21" s="8">
        <v>-0.0622</v>
      </c>
    </row>
    <row r="22" ht="14.4" spans="2:6">
      <c r="B22" s="32"/>
      <c r="C22" s="8" t="s">
        <v>111</v>
      </c>
      <c r="D22" s="8">
        <v>-0.0272</v>
      </c>
      <c r="E22" s="8">
        <v>1.3178</v>
      </c>
      <c r="F22" s="8">
        <v>1.2906</v>
      </c>
    </row>
    <row r="23" ht="14.4" spans="2:6">
      <c r="B23" s="33"/>
      <c r="C23" s="8" t="s">
        <v>112</v>
      </c>
      <c r="D23" s="8">
        <v>-2.5177</v>
      </c>
      <c r="E23" s="8">
        <v>-0.3319</v>
      </c>
      <c r="F23" s="8">
        <v>-2.8496</v>
      </c>
    </row>
    <row r="24" s="30" customFormat="1" ht="22" customHeight="1" spans="8:20">
      <c r="H24" s="15" t="s">
        <v>113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34"/>
    </row>
    <row r="25" ht="15.6" spans="8:19">
      <c r="H25" s="16" t="s">
        <v>45</v>
      </c>
      <c r="I25" s="22" t="s">
        <v>1</v>
      </c>
      <c r="J25" s="22"/>
      <c r="K25" s="22"/>
      <c r="L25" s="23"/>
      <c r="M25" s="22" t="s">
        <v>23</v>
      </c>
      <c r="N25" s="22"/>
      <c r="O25" s="22"/>
      <c r="P25" s="23"/>
      <c r="Q25" s="22" t="s">
        <v>25</v>
      </c>
      <c r="R25" s="22"/>
      <c r="S25" s="22"/>
    </row>
    <row r="26" ht="15.6" spans="8:19">
      <c r="H26" s="17"/>
      <c r="I26" s="24" t="s">
        <v>46</v>
      </c>
      <c r="J26" s="24" t="s">
        <v>47</v>
      </c>
      <c r="K26" s="24" t="s">
        <v>48</v>
      </c>
      <c r="L26" s="25"/>
      <c r="M26" s="24" t="s">
        <v>46</v>
      </c>
      <c r="N26" s="24" t="s">
        <v>47</v>
      </c>
      <c r="O26" s="24" t="s">
        <v>48</v>
      </c>
      <c r="P26" s="25"/>
      <c r="Q26" s="24" t="s">
        <v>46</v>
      </c>
      <c r="R26" s="24" t="s">
        <v>47</v>
      </c>
      <c r="S26" s="24" t="s">
        <v>48</v>
      </c>
    </row>
    <row r="27" ht="18" customHeight="1" spans="8:19">
      <c r="H27" s="18" t="s">
        <v>111</v>
      </c>
      <c r="I27" s="26">
        <f>VLOOKUP($H27,$C$3:$F$9,2,FALSE)</f>
        <v>0.2806</v>
      </c>
      <c r="J27" s="26">
        <f>VLOOKUP($H27,$C$3:$F$9,3,FALSE)</f>
        <v>0.2637</v>
      </c>
      <c r="K27" s="27">
        <f>VLOOKUP($H27,$C$3:$F$9,4,FALSE)</f>
        <v>0.5443</v>
      </c>
      <c r="L27" s="26"/>
      <c r="M27" s="26">
        <f t="shared" ref="M27:M33" si="0">VLOOKUP($H27,$C$10:$F$16,2,FALSE)</f>
        <v>0.159</v>
      </c>
      <c r="N27" s="26">
        <f t="shared" ref="N27:N33" si="1">VLOOKUP($H27,$C$10:$F$16,3,FALSE)</f>
        <v>0.4458</v>
      </c>
      <c r="O27" s="27">
        <f t="shared" ref="O27:O33" si="2">VLOOKUP($C10,$C$10:$F$16,4,FALSE)</f>
        <v>-0.0521</v>
      </c>
      <c r="P27" s="26"/>
      <c r="Q27" s="26">
        <f t="shared" ref="Q27:Q33" si="3">VLOOKUP($H27,$C$17:$F$23,2,FALSE)</f>
        <v>-0.0272</v>
      </c>
      <c r="R27" s="26">
        <f t="shared" ref="R27:R33" si="4">VLOOKUP($H27,$C$17:$F$23,3,FALSE)</f>
        <v>1.3178</v>
      </c>
      <c r="S27" s="27">
        <f t="shared" ref="S27:S33" si="5">VLOOKUP($H27,$C$17:$F$23,4,FALSE)</f>
        <v>1.2906</v>
      </c>
    </row>
    <row r="28" ht="18" customHeight="1" spans="8:19">
      <c r="H28" s="18" t="s">
        <v>110</v>
      </c>
      <c r="I28" s="26">
        <f>VLOOKUP($H28,$C$3:$F$9,2,FALSE)</f>
        <v>0.475</v>
      </c>
      <c r="J28" s="26">
        <f>VLOOKUP($H28,$C$3:$F$9,3,FALSE)</f>
        <v>-0.121</v>
      </c>
      <c r="K28" s="27">
        <f>VLOOKUP($H28,$C$3:$F$9,4,FALSE)</f>
        <v>0.354</v>
      </c>
      <c r="L28" s="26"/>
      <c r="M28" s="26">
        <f t="shared" si="0"/>
        <v>0.4195</v>
      </c>
      <c r="N28" s="26">
        <f t="shared" si="1"/>
        <v>-0.1351</v>
      </c>
      <c r="O28" s="27">
        <f t="shared" si="2"/>
        <v>-0.1725</v>
      </c>
      <c r="P28" s="26"/>
      <c r="Q28" s="26">
        <f t="shared" si="3"/>
        <v>0.0809</v>
      </c>
      <c r="R28" s="26">
        <f t="shared" si="4"/>
        <v>-0.1431</v>
      </c>
      <c r="S28" s="27">
        <f t="shared" si="5"/>
        <v>-0.0622</v>
      </c>
    </row>
    <row r="29" ht="18" customHeight="1" spans="8:19">
      <c r="H29" s="18" t="s">
        <v>106</v>
      </c>
      <c r="I29" s="26">
        <f>VLOOKUP($H29,$C$3:$F$9,2,FALSE)</f>
        <v>0.2962</v>
      </c>
      <c r="J29" s="26">
        <f>VLOOKUP($H29,$C$3:$F$9,3,FALSE)</f>
        <v>-0.1945</v>
      </c>
      <c r="K29" s="27">
        <f>VLOOKUP($H29,$C$3:$F$9,4,FALSE)</f>
        <v>0.1017</v>
      </c>
      <c r="L29" s="26"/>
      <c r="M29" s="26">
        <f t="shared" si="0"/>
        <v>0.2094</v>
      </c>
      <c r="N29" s="26">
        <f t="shared" si="1"/>
        <v>-0.2615</v>
      </c>
      <c r="O29" s="27">
        <f t="shared" si="2"/>
        <v>0.0145</v>
      </c>
      <c r="P29" s="26"/>
      <c r="Q29" s="26">
        <f t="shared" si="3"/>
        <v>0.1387</v>
      </c>
      <c r="R29" s="26">
        <f t="shared" si="4"/>
        <v>-0.441</v>
      </c>
      <c r="S29" s="27">
        <f t="shared" si="5"/>
        <v>-0.3023</v>
      </c>
    </row>
    <row r="30" ht="18" customHeight="1" spans="8:19">
      <c r="H30" s="18" t="s">
        <v>107</v>
      </c>
      <c r="I30" s="26">
        <f>VLOOKUP($H30,$C$3:$F$9,2,FALSE)</f>
        <v>0.1724</v>
      </c>
      <c r="J30" s="26">
        <f>VLOOKUP($H30,$C$3:$F$9,3,FALSE)</f>
        <v>0.0708</v>
      </c>
      <c r="K30" s="27">
        <f>VLOOKUP($H30,$C$3:$F$9,4,FALSE)</f>
        <v>0.2432</v>
      </c>
      <c r="L30" s="26"/>
      <c r="M30" s="26">
        <f t="shared" si="0"/>
        <v>-0.0884</v>
      </c>
      <c r="N30" s="26">
        <f t="shared" si="1"/>
        <v>-0.0841</v>
      </c>
      <c r="O30" s="27">
        <f t="shared" si="2"/>
        <v>-0.37</v>
      </c>
      <c r="P30" s="26"/>
      <c r="Q30" s="26">
        <f t="shared" si="3"/>
        <v>-0.4949</v>
      </c>
      <c r="R30" s="26">
        <f t="shared" si="4"/>
        <v>-0.2024</v>
      </c>
      <c r="S30" s="27">
        <f t="shared" si="5"/>
        <v>-0.6973</v>
      </c>
    </row>
    <row r="31" ht="18" customHeight="1" spans="8:19">
      <c r="H31" s="18" t="s">
        <v>108</v>
      </c>
      <c r="I31" s="26">
        <f>VLOOKUP($H31,$C$3:$F$9,2,FALSE)</f>
        <v>-0.1266</v>
      </c>
      <c r="J31" s="26">
        <f>VLOOKUP($H31,$C$3:$F$9,3,FALSE)</f>
        <v>0.281</v>
      </c>
      <c r="K31" s="27">
        <f>VLOOKUP($H31,$C$3:$F$9,4,FALSE)</f>
        <v>0.1544</v>
      </c>
      <c r="L31" s="26"/>
      <c r="M31" s="26">
        <f t="shared" si="0"/>
        <v>-0.3116</v>
      </c>
      <c r="N31" s="26">
        <f t="shared" si="1"/>
        <v>0.3261</v>
      </c>
      <c r="O31" s="27">
        <f t="shared" si="2"/>
        <v>0.2844</v>
      </c>
      <c r="P31" s="26"/>
      <c r="Q31" s="26">
        <f t="shared" si="3"/>
        <v>-0.7769</v>
      </c>
      <c r="R31" s="26">
        <f t="shared" si="4"/>
        <v>0.6777</v>
      </c>
      <c r="S31" s="27">
        <f t="shared" si="5"/>
        <v>-0.0992000000000001</v>
      </c>
    </row>
    <row r="32" ht="18" customHeight="1" spans="8:19">
      <c r="H32" s="18" t="s">
        <v>109</v>
      </c>
      <c r="I32" s="26">
        <f>VLOOKUP($H32,$C$3:$F$9,2,FALSE)</f>
        <v>-0.1053</v>
      </c>
      <c r="J32" s="26">
        <f>VLOOKUP($H32,$C$3:$F$9,3,FALSE)</f>
        <v>-0.0196</v>
      </c>
      <c r="K32" s="27">
        <f>VLOOKUP($H32,$C$3:$F$9,4,FALSE)</f>
        <v>-0.1249</v>
      </c>
      <c r="L32" s="26"/>
      <c r="M32" s="26">
        <f t="shared" si="0"/>
        <v>-0.2648</v>
      </c>
      <c r="N32" s="26">
        <f t="shared" si="1"/>
        <v>-0.1052</v>
      </c>
      <c r="O32" s="27">
        <f t="shared" si="2"/>
        <v>0.6048</v>
      </c>
      <c r="P32" s="26"/>
      <c r="Q32" s="26">
        <f t="shared" si="3"/>
        <v>-0.4977</v>
      </c>
      <c r="R32" s="26">
        <f t="shared" si="4"/>
        <v>-0.6824</v>
      </c>
      <c r="S32" s="27">
        <f t="shared" si="5"/>
        <v>-1.1801</v>
      </c>
    </row>
    <row r="33" ht="18" customHeight="1" spans="8:19">
      <c r="H33" s="18" t="s">
        <v>112</v>
      </c>
      <c r="I33" s="26">
        <f>VLOOKUP($H33,$C$3:$F$9,2,FALSE)</f>
        <v>-0.0321</v>
      </c>
      <c r="J33" s="26">
        <f>VLOOKUP($H33,$C$3:$F$9,3,FALSE)</f>
        <v>-0.3103</v>
      </c>
      <c r="K33" s="27">
        <f>VLOOKUP($H33,$C$3:$F$9,4,FALSE)</f>
        <v>-0.3424</v>
      </c>
      <c r="L33" s="27"/>
      <c r="M33" s="26">
        <f t="shared" si="0"/>
        <v>-1.0227</v>
      </c>
      <c r="N33" s="26">
        <f t="shared" si="1"/>
        <v>-0.0938</v>
      </c>
      <c r="O33" s="27">
        <f t="shared" si="2"/>
        <v>-1.1165</v>
      </c>
      <c r="P33" s="26"/>
      <c r="Q33" s="26">
        <f t="shared" si="3"/>
        <v>-2.5177</v>
      </c>
      <c r="R33" s="26">
        <f t="shared" si="4"/>
        <v>-0.3319</v>
      </c>
      <c r="S33" s="27">
        <f t="shared" si="5"/>
        <v>-2.8496</v>
      </c>
    </row>
    <row r="34" ht="18" customHeight="1" spans="8:19">
      <c r="H34" s="19" t="s">
        <v>24</v>
      </c>
      <c r="I34" s="28">
        <f t="shared" ref="I34:K34" si="6">SUM(I27:I33)</f>
        <v>0.9602</v>
      </c>
      <c r="J34" s="28">
        <f t="shared" si="6"/>
        <v>-0.0299</v>
      </c>
      <c r="K34" s="28">
        <f t="shared" si="6"/>
        <v>0.9303</v>
      </c>
      <c r="L34" s="28"/>
      <c r="M34" s="28">
        <f t="shared" ref="M34:O34" si="7">SUM(M27:M33)</f>
        <v>-0.8996</v>
      </c>
      <c r="N34" s="28">
        <f t="shared" si="7"/>
        <v>0.0921999999999999</v>
      </c>
      <c r="O34" s="28">
        <f t="shared" si="7"/>
        <v>-0.8074</v>
      </c>
      <c r="P34" s="28"/>
      <c r="Q34" s="28">
        <f t="shared" ref="Q34:S34" si="8">SUM(Q27:Q33)</f>
        <v>-4.0948</v>
      </c>
      <c r="R34" s="28">
        <f t="shared" si="8"/>
        <v>0.1947</v>
      </c>
      <c r="S34" s="28">
        <f t="shared" si="8"/>
        <v>-3.9001</v>
      </c>
    </row>
    <row r="35" ht="18" spans="8:19">
      <c r="H35" s="20" t="s">
        <v>49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</sheetData>
  <mergeCells count="9">
    <mergeCell ref="H24:S24"/>
    <mergeCell ref="I25:K25"/>
    <mergeCell ref="M25:O25"/>
    <mergeCell ref="Q25:S25"/>
    <mergeCell ref="H35:S35"/>
    <mergeCell ref="B3:B9"/>
    <mergeCell ref="B10:B16"/>
    <mergeCell ref="B17:B23"/>
    <mergeCell ref="H25:H2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23"/>
  <sheetViews>
    <sheetView showGridLines="0" topLeftCell="G7" workbookViewId="0">
      <selection activeCell="S22" sqref="H16:S22"/>
    </sheetView>
  </sheetViews>
  <sheetFormatPr defaultColWidth="8.88888888888889" defaultRowHeight="13.8"/>
  <cols>
    <col min="1" max="1" width="5" customWidth="1"/>
    <col min="2" max="2" width="8.88888888888889" style="1"/>
    <col min="3" max="3" width="22.5555555555556" customWidth="1"/>
    <col min="4" max="6" width="18.5555555555556" style="2" customWidth="1"/>
    <col min="8" max="8" width="23.7777777777778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</cols>
  <sheetData>
    <row r="2" ht="14.4" spans="2:6">
      <c r="B2" s="4" t="s">
        <v>5</v>
      </c>
      <c r="C2" s="5" t="s">
        <v>114</v>
      </c>
      <c r="D2" s="6" t="s">
        <v>41</v>
      </c>
      <c r="E2" s="6" t="s">
        <v>42</v>
      </c>
      <c r="F2" s="6" t="s">
        <v>43</v>
      </c>
    </row>
    <row r="3" ht="14.4" spans="2:6">
      <c r="B3" s="7" t="s">
        <v>1</v>
      </c>
      <c r="C3" s="8" t="s">
        <v>115</v>
      </c>
      <c r="D3" s="9">
        <v>0.039</v>
      </c>
      <c r="E3" s="9">
        <v>0.2309</v>
      </c>
      <c r="F3" s="9">
        <v>0.2699</v>
      </c>
    </row>
    <row r="4" ht="14.4" spans="2:6">
      <c r="B4" s="10"/>
      <c r="C4" s="8" t="s">
        <v>116</v>
      </c>
      <c r="D4" s="9">
        <v>-0.0219</v>
      </c>
      <c r="E4" s="9">
        <v>-0.0535</v>
      </c>
      <c r="F4" s="9">
        <v>-0.0754</v>
      </c>
    </row>
    <row r="5" ht="14.4" spans="2:6">
      <c r="B5" s="10"/>
      <c r="C5" s="8" t="s">
        <v>117</v>
      </c>
      <c r="D5" s="9">
        <v>0.5175</v>
      </c>
      <c r="E5" s="9">
        <v>0.1283</v>
      </c>
      <c r="F5" s="9">
        <v>0.6458</v>
      </c>
    </row>
    <row r="6" ht="14.4" spans="2:6">
      <c r="B6" s="11"/>
      <c r="C6" s="8" t="s">
        <v>118</v>
      </c>
      <c r="D6" s="9">
        <v>0.3344</v>
      </c>
      <c r="E6" s="9">
        <v>-0.2443</v>
      </c>
      <c r="F6" s="9">
        <v>0.0901</v>
      </c>
    </row>
    <row r="7" ht="14.4" spans="2:6">
      <c r="B7" s="7" t="s">
        <v>23</v>
      </c>
      <c r="C7" s="8" t="s">
        <v>115</v>
      </c>
      <c r="D7" s="9">
        <v>-0.0067</v>
      </c>
      <c r="E7" s="9">
        <v>0.4621</v>
      </c>
      <c r="F7" s="9">
        <v>0.4554</v>
      </c>
    </row>
    <row r="8" ht="14.4" spans="2:6">
      <c r="B8" s="10"/>
      <c r="C8" s="8" t="s">
        <v>116</v>
      </c>
      <c r="D8" s="9">
        <v>-0.7045</v>
      </c>
      <c r="E8" s="9">
        <v>-0.7987</v>
      </c>
      <c r="F8" s="9">
        <v>-1.5032</v>
      </c>
    </row>
    <row r="9" ht="14.4" spans="2:6">
      <c r="B9" s="10"/>
      <c r="C9" s="8" t="s">
        <v>117</v>
      </c>
      <c r="D9" s="9">
        <v>-0.118</v>
      </c>
      <c r="E9" s="9">
        <v>0.3871</v>
      </c>
      <c r="F9" s="9">
        <v>0.2691</v>
      </c>
    </row>
    <row r="10" ht="14.4" spans="2:6">
      <c r="B10" s="11"/>
      <c r="C10" s="8" t="s">
        <v>118</v>
      </c>
      <c r="D10" s="9">
        <v>0.137</v>
      </c>
      <c r="E10" s="9">
        <v>-0.1659</v>
      </c>
      <c r="F10" s="9">
        <v>-0.0289</v>
      </c>
    </row>
    <row r="11" ht="14.4" spans="2:6">
      <c r="B11" s="7" t="s">
        <v>25</v>
      </c>
      <c r="C11" s="8" t="s">
        <v>115</v>
      </c>
      <c r="D11" s="9">
        <v>-0.2012</v>
      </c>
      <c r="E11" s="9">
        <v>1.028</v>
      </c>
      <c r="F11" s="9">
        <v>0.8268</v>
      </c>
    </row>
    <row r="12" ht="14.4" spans="2:6">
      <c r="B12" s="10"/>
      <c r="C12" s="8" t="s">
        <v>116</v>
      </c>
      <c r="D12" s="9">
        <v>-2.9728</v>
      </c>
      <c r="E12" s="9">
        <v>-0.9864</v>
      </c>
      <c r="F12" s="9">
        <v>-3.9592</v>
      </c>
    </row>
    <row r="13" ht="14.4" spans="2:6">
      <c r="B13" s="10"/>
      <c r="C13" s="8" t="s">
        <v>117</v>
      </c>
      <c r="D13" s="9">
        <v>-0.3652</v>
      </c>
      <c r="E13" s="9">
        <v>-0.2703</v>
      </c>
      <c r="F13" s="9">
        <v>-0.6355</v>
      </c>
    </row>
    <row r="14" ht="14.4" spans="2:6">
      <c r="B14" s="11"/>
      <c r="C14" s="8" t="s">
        <v>118</v>
      </c>
      <c r="D14" s="9">
        <v>-0.6796</v>
      </c>
      <c r="E14" s="9">
        <v>0.5476</v>
      </c>
      <c r="F14" s="9">
        <v>-0.132</v>
      </c>
    </row>
    <row r="15" ht="23" customHeight="1" spans="2:19">
      <c r="B15" s="12"/>
      <c r="C15" s="13"/>
      <c r="D15" s="14"/>
      <c r="E15" s="14"/>
      <c r="F15" s="14"/>
      <c r="H15" s="15" t="s">
        <v>119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ht="15.6" spans="8:19">
      <c r="H16" s="16" t="s">
        <v>45</v>
      </c>
      <c r="I16" s="22" t="s">
        <v>1</v>
      </c>
      <c r="J16" s="22"/>
      <c r="K16" s="22"/>
      <c r="L16" s="23"/>
      <c r="M16" s="22" t="s">
        <v>23</v>
      </c>
      <c r="N16" s="22"/>
      <c r="O16" s="22"/>
      <c r="P16" s="23"/>
      <c r="Q16" s="22" t="s">
        <v>25</v>
      </c>
      <c r="R16" s="22"/>
      <c r="S16" s="22"/>
    </row>
    <row r="17" ht="15.6" spans="8:19">
      <c r="H17" s="17"/>
      <c r="I17" s="24" t="s">
        <v>46</v>
      </c>
      <c r="J17" s="24" t="s">
        <v>47</v>
      </c>
      <c r="K17" s="24" t="s">
        <v>48</v>
      </c>
      <c r="L17" s="25"/>
      <c r="M17" s="24" t="s">
        <v>46</v>
      </c>
      <c r="N17" s="24" t="s">
        <v>47</v>
      </c>
      <c r="O17" s="24" t="s">
        <v>48</v>
      </c>
      <c r="P17" s="25"/>
      <c r="Q17" s="24" t="s">
        <v>46</v>
      </c>
      <c r="R17" s="24" t="s">
        <v>47</v>
      </c>
      <c r="S17" s="24" t="s">
        <v>48</v>
      </c>
    </row>
    <row r="18" ht="22" customHeight="1" spans="8:19">
      <c r="H18" s="18" t="s">
        <v>115</v>
      </c>
      <c r="I18" s="26">
        <v>0.039</v>
      </c>
      <c r="J18" s="26">
        <v>0.2309</v>
      </c>
      <c r="K18" s="27">
        <v>0.2699</v>
      </c>
      <c r="L18" s="26"/>
      <c r="M18" s="26">
        <v>-0.0067</v>
      </c>
      <c r="N18" s="26">
        <v>0.4621</v>
      </c>
      <c r="O18" s="27">
        <v>0.4554</v>
      </c>
      <c r="P18" s="26"/>
      <c r="Q18" s="26">
        <v>-0.2012</v>
      </c>
      <c r="R18" s="26">
        <v>1.028</v>
      </c>
      <c r="S18" s="27">
        <v>0.8268</v>
      </c>
    </row>
    <row r="19" ht="22" customHeight="1" spans="8:19">
      <c r="H19" s="18" t="s">
        <v>116</v>
      </c>
      <c r="I19" s="26">
        <v>-0.0219</v>
      </c>
      <c r="J19" s="26">
        <v>-0.0535</v>
      </c>
      <c r="K19" s="27">
        <v>-0.0754</v>
      </c>
      <c r="L19" s="26"/>
      <c r="M19" s="26">
        <v>-0.7045</v>
      </c>
      <c r="N19" s="26">
        <v>-0.7987</v>
      </c>
      <c r="O19" s="27">
        <v>-1.5032</v>
      </c>
      <c r="P19" s="26"/>
      <c r="Q19" s="26">
        <v>-2.9728</v>
      </c>
      <c r="R19" s="26">
        <v>-0.9864</v>
      </c>
      <c r="S19" s="27">
        <v>-3.9592</v>
      </c>
    </row>
    <row r="20" ht="22" customHeight="1" spans="8:19">
      <c r="H20" s="18" t="s">
        <v>117</v>
      </c>
      <c r="I20" s="26">
        <v>0.5175</v>
      </c>
      <c r="J20" s="26">
        <v>0.1283</v>
      </c>
      <c r="K20" s="27">
        <v>0.6458</v>
      </c>
      <c r="L20" s="26"/>
      <c r="M20" s="26">
        <v>-0.118</v>
      </c>
      <c r="N20" s="26">
        <v>0.3871</v>
      </c>
      <c r="O20" s="27">
        <v>0.2691</v>
      </c>
      <c r="P20" s="26"/>
      <c r="Q20" s="26">
        <v>-0.3652</v>
      </c>
      <c r="R20" s="26">
        <v>-0.2703</v>
      </c>
      <c r="S20" s="27">
        <v>-0.6355</v>
      </c>
    </row>
    <row r="21" ht="22" customHeight="1" spans="8:19">
      <c r="H21" s="18" t="s">
        <v>118</v>
      </c>
      <c r="I21" s="26">
        <v>0.3344</v>
      </c>
      <c r="J21" s="26">
        <v>-0.2443</v>
      </c>
      <c r="K21" s="27">
        <v>0.0901</v>
      </c>
      <c r="L21" s="27"/>
      <c r="M21" s="26">
        <v>0.137</v>
      </c>
      <c r="N21" s="26">
        <v>-0.1659</v>
      </c>
      <c r="O21" s="27">
        <v>-0.0289</v>
      </c>
      <c r="P21" s="26"/>
      <c r="Q21" s="26">
        <v>-0.6796</v>
      </c>
      <c r="R21" s="26">
        <v>0.5476</v>
      </c>
      <c r="S21" s="27">
        <v>-0.132</v>
      </c>
    </row>
    <row r="22" ht="15.6" spans="8:19">
      <c r="H22" s="19" t="s">
        <v>24</v>
      </c>
      <c r="I22" s="28">
        <f>SUM(I18:I21)</f>
        <v>0.869</v>
      </c>
      <c r="J22" s="28">
        <f>SUM(J18:J21)</f>
        <v>0.0614</v>
      </c>
      <c r="K22" s="28">
        <f>SUM(K18:K21)</f>
        <v>0.9304</v>
      </c>
      <c r="L22" s="28"/>
      <c r="M22" s="28">
        <f>SUM(M18:M21)</f>
        <v>-0.6922</v>
      </c>
      <c r="N22" s="28">
        <f>SUM(N18:N21)</f>
        <v>-0.1154</v>
      </c>
      <c r="O22" s="28">
        <f>SUM(O18:O21)</f>
        <v>-0.8076</v>
      </c>
      <c r="P22" s="28"/>
      <c r="Q22" s="28">
        <f>SUM(Q18:Q21)</f>
        <v>-4.2188</v>
      </c>
      <c r="R22" s="28">
        <f>SUM(R18:R21)</f>
        <v>0.3189</v>
      </c>
      <c r="S22" s="28">
        <f>SUM(S18:S21)</f>
        <v>-3.8999</v>
      </c>
    </row>
    <row r="23" ht="18" spans="8:19">
      <c r="H23" s="20" t="s">
        <v>49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9">
    <mergeCell ref="H15:S15"/>
    <mergeCell ref="I16:K16"/>
    <mergeCell ref="M16:O16"/>
    <mergeCell ref="Q16:S16"/>
    <mergeCell ref="H23:S23"/>
    <mergeCell ref="B3:B6"/>
    <mergeCell ref="B7:B10"/>
    <mergeCell ref="B11:B14"/>
    <mergeCell ref="H16:H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77"/>
  <sheetViews>
    <sheetView showGridLines="0" zoomScale="130" zoomScaleNormal="130" topLeftCell="A3" workbookViewId="0">
      <selection activeCell="B5" sqref="B5:J31"/>
    </sheetView>
  </sheetViews>
  <sheetFormatPr defaultColWidth="8.88888888888889" defaultRowHeight="13.8"/>
  <cols>
    <col min="2" max="2" width="20.3333333333333" customWidth="1"/>
    <col min="3" max="3" width="1.22222222222222" customWidth="1"/>
    <col min="4" max="6" width="10.7592592592593" style="72" customWidth="1"/>
    <col min="7" max="7" width="0.666666666666667" customWidth="1"/>
    <col min="8" max="10" width="10.7592592592593" style="72" customWidth="1"/>
    <col min="11" max="11" width="8.88888888888889" style="73"/>
    <col min="12" max="12" width="24.4444444444444" customWidth="1"/>
    <col min="14" max="14" width="24.4444444444444" customWidth="1"/>
    <col min="20" max="20" width="15.7777777777778" style="74"/>
  </cols>
  <sheetData>
    <row r="2" ht="14.4" spans="2:19">
      <c r="B2" t="s">
        <v>27</v>
      </c>
      <c r="L2" s="13"/>
      <c r="M2" s="13"/>
      <c r="N2" s="113"/>
      <c r="O2" s="113"/>
      <c r="P2" s="114"/>
      <c r="Q2" s="113"/>
      <c r="R2" s="113"/>
      <c r="S2" s="114"/>
    </row>
    <row r="3" ht="43" customHeight="1" spans="2:19">
      <c r="B3" s="39" t="s">
        <v>28</v>
      </c>
      <c r="C3" s="39"/>
      <c r="D3" s="39"/>
      <c r="E3" s="39"/>
      <c r="F3" s="39"/>
      <c r="G3" s="39"/>
      <c r="H3" s="39"/>
      <c r="I3" s="39"/>
      <c r="J3" s="39"/>
      <c r="L3" s="13"/>
      <c r="M3" s="13"/>
      <c r="N3" s="113"/>
      <c r="O3" s="113"/>
      <c r="P3" s="114"/>
      <c r="Q3" s="113"/>
      <c r="R3" s="113"/>
      <c r="S3" s="114"/>
    </row>
    <row r="4" ht="28" customHeight="1" spans="2:19">
      <c r="B4" s="75" t="s">
        <v>1</v>
      </c>
      <c r="C4" s="75"/>
      <c r="D4" s="75"/>
      <c r="E4" s="75"/>
      <c r="F4" s="75"/>
      <c r="G4" s="75"/>
      <c r="H4" s="75"/>
      <c r="I4" s="75"/>
      <c r="J4" s="75"/>
      <c r="L4" s="13"/>
      <c r="M4" s="13"/>
      <c r="N4" s="113"/>
      <c r="O4" s="113"/>
      <c r="P4" s="114"/>
      <c r="Q4" s="113"/>
      <c r="R4" s="113"/>
      <c r="S4" s="114"/>
    </row>
    <row r="5" ht="5" customHeight="1" spans="2:19">
      <c r="B5" s="76"/>
      <c r="C5" s="76"/>
      <c r="D5" s="77"/>
      <c r="E5" s="78"/>
      <c r="F5" s="78"/>
      <c r="G5" s="79"/>
      <c r="H5" s="80"/>
      <c r="I5" s="115"/>
      <c r="J5" s="115"/>
      <c r="L5" s="13"/>
      <c r="M5" s="13"/>
      <c r="N5" s="113"/>
      <c r="O5" s="113"/>
      <c r="P5" s="114"/>
      <c r="Q5" s="113"/>
      <c r="R5" s="113"/>
      <c r="S5" s="114"/>
    </row>
    <row r="6" ht="14.4" spans="2:19">
      <c r="B6" s="81" t="s">
        <v>29</v>
      </c>
      <c r="C6" s="82"/>
      <c r="D6" s="83">
        <v>2016</v>
      </c>
      <c r="E6" s="84"/>
      <c r="F6" s="84"/>
      <c r="G6" s="85"/>
      <c r="H6" s="86">
        <v>2022</v>
      </c>
      <c r="I6" s="86"/>
      <c r="J6" s="83"/>
      <c r="L6" s="13"/>
      <c r="M6" s="13"/>
      <c r="N6" s="113"/>
      <c r="O6" s="113"/>
      <c r="P6" s="114"/>
      <c r="Q6" s="113"/>
      <c r="R6" s="113"/>
      <c r="S6" s="114"/>
    </row>
    <row r="7" ht="36" customHeight="1" spans="2:19">
      <c r="B7" s="87"/>
      <c r="C7" s="88"/>
      <c r="D7" s="89" t="s">
        <v>30</v>
      </c>
      <c r="E7" s="90" t="s">
        <v>31</v>
      </c>
      <c r="F7" s="91" t="s">
        <v>32</v>
      </c>
      <c r="G7" s="92"/>
      <c r="H7" s="89" t="s">
        <v>30</v>
      </c>
      <c r="I7" s="90" t="s">
        <v>31</v>
      </c>
      <c r="J7" s="91" t="s">
        <v>32</v>
      </c>
      <c r="L7" s="13"/>
      <c r="M7" s="13"/>
      <c r="N7" s="113"/>
      <c r="O7" s="113"/>
      <c r="P7" s="114"/>
      <c r="Q7" s="113"/>
      <c r="R7" s="113"/>
      <c r="S7" s="114"/>
    </row>
    <row r="8" ht="14.4" hidden="1" spans="2:19">
      <c r="B8" s="82" t="s">
        <v>15</v>
      </c>
      <c r="C8" s="93"/>
      <c r="D8" s="94">
        <v>1133.32</v>
      </c>
      <c r="E8" s="95">
        <v>2060.8</v>
      </c>
      <c r="F8" s="96">
        <v>0.55</v>
      </c>
      <c r="G8" s="97"/>
      <c r="H8" s="94">
        <v>1744.14</v>
      </c>
      <c r="I8" s="95">
        <v>2785.3</v>
      </c>
      <c r="J8" s="116">
        <v>0.63</v>
      </c>
      <c r="L8" s="13"/>
      <c r="M8" s="13"/>
      <c r="N8" s="113"/>
      <c r="O8" s="113"/>
      <c r="P8" s="114"/>
      <c r="Q8" s="113"/>
      <c r="R8" s="113"/>
      <c r="S8" s="114"/>
    </row>
    <row r="9" ht="14.4" hidden="1" spans="2:19">
      <c r="B9" s="82" t="s">
        <v>18</v>
      </c>
      <c r="C9" s="82"/>
      <c r="D9" s="98">
        <v>2898.38</v>
      </c>
      <c r="E9" s="99">
        <v>5369.76</v>
      </c>
      <c r="F9" s="100">
        <v>0.54</v>
      </c>
      <c r="G9" s="101"/>
      <c r="H9" s="98">
        <v>3937</v>
      </c>
      <c r="I9" s="99">
        <v>6992.46</v>
      </c>
      <c r="J9" s="117">
        <v>0.56</v>
      </c>
      <c r="L9" s="13"/>
      <c r="M9" s="13"/>
      <c r="N9" s="113"/>
      <c r="O9" s="113"/>
      <c r="P9" s="114"/>
      <c r="Q9" s="113"/>
      <c r="R9" s="113"/>
      <c r="S9" s="114"/>
    </row>
    <row r="10" ht="14.4" hidden="1" spans="2:19">
      <c r="B10" s="82" t="s">
        <v>19</v>
      </c>
      <c r="C10" s="82"/>
      <c r="D10" s="98">
        <v>1139.21</v>
      </c>
      <c r="E10" s="99">
        <v>2778.93</v>
      </c>
      <c r="F10" s="100">
        <v>0.41</v>
      </c>
      <c r="G10" s="101"/>
      <c r="H10" s="98">
        <v>1571.51</v>
      </c>
      <c r="I10" s="99">
        <v>3594.36</v>
      </c>
      <c r="J10" s="117">
        <v>0.44</v>
      </c>
      <c r="L10" s="13"/>
      <c r="M10" s="13"/>
      <c r="N10" s="113"/>
      <c r="O10" s="113"/>
      <c r="P10" s="114"/>
      <c r="Q10" s="113"/>
      <c r="R10" s="113"/>
      <c r="S10" s="114"/>
    </row>
    <row r="11" hidden="1" spans="2:10">
      <c r="B11" s="82" t="s">
        <v>20</v>
      </c>
      <c r="C11" s="82"/>
      <c r="D11" s="98">
        <v>0</v>
      </c>
      <c r="E11" s="99">
        <v>3335.45</v>
      </c>
      <c r="F11" s="100" t="s">
        <v>33</v>
      </c>
      <c r="G11" s="101"/>
      <c r="H11" s="98">
        <v>0</v>
      </c>
      <c r="I11" s="99">
        <v>4398.53</v>
      </c>
      <c r="J11" s="117">
        <v>0</v>
      </c>
    </row>
    <row r="12" hidden="1" spans="2:10">
      <c r="B12" s="82" t="s">
        <v>21</v>
      </c>
      <c r="C12" s="82"/>
      <c r="D12" s="98">
        <v>660.72</v>
      </c>
      <c r="E12" s="99">
        <v>1168.38</v>
      </c>
      <c r="F12" s="100">
        <v>0.57</v>
      </c>
      <c r="G12" s="101"/>
      <c r="H12" s="98">
        <v>884.81</v>
      </c>
      <c r="I12" s="99">
        <v>1564.19</v>
      </c>
      <c r="J12" s="117">
        <v>0.57</v>
      </c>
    </row>
    <row r="13" ht="6" hidden="1" customHeight="1" spans="2:10">
      <c r="B13" s="82" t="s">
        <v>22</v>
      </c>
      <c r="C13" s="82"/>
      <c r="D13" s="98">
        <v>0</v>
      </c>
      <c r="E13" s="99">
        <v>0</v>
      </c>
      <c r="F13" s="100" t="s">
        <v>33</v>
      </c>
      <c r="G13" s="101"/>
      <c r="H13" s="98">
        <v>0</v>
      </c>
      <c r="I13" s="99">
        <v>0</v>
      </c>
      <c r="J13" s="117">
        <v>0</v>
      </c>
    </row>
    <row r="14" ht="19" customHeight="1" spans="2:10">
      <c r="B14" s="102" t="s">
        <v>1</v>
      </c>
      <c r="C14" s="82"/>
      <c r="D14" s="98">
        <v>1114.02</v>
      </c>
      <c r="E14" s="103">
        <v>2527.5</v>
      </c>
      <c r="F14" s="100">
        <v>0.44</v>
      </c>
      <c r="G14" s="101"/>
      <c r="H14" s="98">
        <v>1602.8</v>
      </c>
      <c r="I14" s="103">
        <v>3409.79</v>
      </c>
      <c r="J14" s="117">
        <v>0.47</v>
      </c>
    </row>
    <row r="15" ht="14" hidden="1" customHeight="1" spans="2:10">
      <c r="B15" s="104" t="s">
        <v>23</v>
      </c>
      <c r="C15" s="104"/>
      <c r="D15" s="104"/>
      <c r="E15" s="104"/>
      <c r="F15" s="104"/>
      <c r="G15" s="104"/>
      <c r="H15" s="104"/>
      <c r="I15" s="104"/>
      <c r="J15" s="104"/>
    </row>
    <row r="16" ht="14" hidden="1" customHeight="1" spans="2:10">
      <c r="B16" s="82" t="s">
        <v>15</v>
      </c>
      <c r="C16" s="82"/>
      <c r="D16" s="94">
        <v>723</v>
      </c>
      <c r="E16" s="95">
        <v>1480.59</v>
      </c>
      <c r="F16" s="96">
        <v>0.49</v>
      </c>
      <c r="G16" s="97"/>
      <c r="H16" s="94">
        <v>987.89</v>
      </c>
      <c r="I16" s="95">
        <v>1940.41</v>
      </c>
      <c r="J16" s="116">
        <v>0.51</v>
      </c>
    </row>
    <row r="17" ht="14" hidden="1" customHeight="1" spans="2:10">
      <c r="B17" s="82" t="s">
        <v>18</v>
      </c>
      <c r="C17" s="82"/>
      <c r="D17" s="98">
        <v>1972.31</v>
      </c>
      <c r="E17" s="99">
        <v>4520.68</v>
      </c>
      <c r="F17" s="100">
        <v>0.44</v>
      </c>
      <c r="G17" s="101"/>
      <c r="H17" s="98">
        <v>2381.37</v>
      </c>
      <c r="I17" s="99">
        <v>5618.45</v>
      </c>
      <c r="J17" s="117">
        <v>0.42</v>
      </c>
    </row>
    <row r="18" ht="14" hidden="1" customHeight="1" spans="2:10">
      <c r="B18" s="82" t="s">
        <v>19</v>
      </c>
      <c r="C18" s="82"/>
      <c r="D18" s="98">
        <v>694</v>
      </c>
      <c r="E18" s="99">
        <v>2023.1</v>
      </c>
      <c r="F18" s="100">
        <v>0.34</v>
      </c>
      <c r="G18" s="101"/>
      <c r="H18" s="98">
        <v>935.55</v>
      </c>
      <c r="I18" s="99">
        <v>2612.31</v>
      </c>
      <c r="J18" s="117">
        <v>0.36</v>
      </c>
    </row>
    <row r="19" ht="14" hidden="1" customHeight="1" spans="2:10">
      <c r="B19" s="82" t="s">
        <v>20</v>
      </c>
      <c r="C19" s="82"/>
      <c r="D19" s="98">
        <v>0</v>
      </c>
      <c r="E19" s="99">
        <v>2543.46</v>
      </c>
      <c r="F19" s="100" t="s">
        <v>33</v>
      </c>
      <c r="G19" s="101"/>
      <c r="H19" s="98">
        <v>0</v>
      </c>
      <c r="I19" s="99">
        <v>3368.04</v>
      </c>
      <c r="J19" s="117">
        <v>0</v>
      </c>
    </row>
    <row r="20" ht="14" hidden="1" customHeight="1" spans="2:10">
      <c r="B20" s="82" t="s">
        <v>21</v>
      </c>
      <c r="C20" s="82"/>
      <c r="D20" s="98">
        <v>438.84</v>
      </c>
      <c r="E20" s="99">
        <v>962.58</v>
      </c>
      <c r="F20" s="100">
        <v>0.46</v>
      </c>
      <c r="G20" s="101"/>
      <c r="H20" s="98">
        <v>568.56</v>
      </c>
      <c r="I20" s="99">
        <v>1333.39</v>
      </c>
      <c r="J20" s="117">
        <v>0.43</v>
      </c>
    </row>
    <row r="21" ht="14" hidden="1" customHeight="1" spans="2:10">
      <c r="B21" s="82" t="s">
        <v>22</v>
      </c>
      <c r="C21" s="82"/>
      <c r="D21" s="98">
        <v>0</v>
      </c>
      <c r="E21" s="99">
        <v>0</v>
      </c>
      <c r="F21" s="100" t="s">
        <v>33</v>
      </c>
      <c r="G21" s="101"/>
      <c r="H21" s="98">
        <v>0</v>
      </c>
      <c r="I21" s="99">
        <v>0</v>
      </c>
      <c r="J21" s="117">
        <v>0</v>
      </c>
    </row>
    <row r="22" ht="17" customHeight="1" spans="2:10">
      <c r="B22" s="102" t="s">
        <v>23</v>
      </c>
      <c r="C22" s="82"/>
      <c r="D22" s="98">
        <v>697.11</v>
      </c>
      <c r="E22" s="103">
        <v>1942.95</v>
      </c>
      <c r="F22" s="100">
        <v>0.36</v>
      </c>
      <c r="G22" s="101"/>
      <c r="H22" s="98">
        <v>948.93</v>
      </c>
      <c r="I22" s="103">
        <v>2610.48</v>
      </c>
      <c r="J22" s="117">
        <v>0.36</v>
      </c>
    </row>
    <row r="23" ht="14" hidden="1" customHeight="1" spans="2:10">
      <c r="B23" s="104" t="s">
        <v>25</v>
      </c>
      <c r="C23" s="104"/>
      <c r="D23" s="104"/>
      <c r="E23" s="104"/>
      <c r="F23" s="104"/>
      <c r="G23" s="104"/>
      <c r="H23" s="104"/>
      <c r="I23" s="104"/>
      <c r="J23" s="104"/>
    </row>
    <row r="24" ht="14" hidden="1" customHeight="1" spans="2:10">
      <c r="B24" s="82" t="s">
        <v>15</v>
      </c>
      <c r="C24" s="93"/>
      <c r="D24" s="94">
        <v>580.18</v>
      </c>
      <c r="E24" s="95">
        <v>1420.19</v>
      </c>
      <c r="F24" s="96">
        <v>0.41</v>
      </c>
      <c r="G24" s="97"/>
      <c r="H24" s="94">
        <v>901.98</v>
      </c>
      <c r="I24" s="95">
        <v>1911.59</v>
      </c>
      <c r="J24" s="116">
        <v>0.47</v>
      </c>
    </row>
    <row r="25" ht="14" hidden="1" customHeight="1" spans="2:10">
      <c r="B25" s="82" t="s">
        <v>18</v>
      </c>
      <c r="C25" s="82"/>
      <c r="D25" s="98">
        <v>1694.7</v>
      </c>
      <c r="E25" s="99">
        <v>4033.41</v>
      </c>
      <c r="F25" s="100">
        <v>0.42</v>
      </c>
      <c r="G25" s="101"/>
      <c r="H25" s="98">
        <v>2242.59</v>
      </c>
      <c r="I25" s="99">
        <v>5107.07</v>
      </c>
      <c r="J25" s="117">
        <v>0.44</v>
      </c>
    </row>
    <row r="26" ht="14" hidden="1" customHeight="1" spans="2:10">
      <c r="B26" s="82" t="s">
        <v>19</v>
      </c>
      <c r="C26" s="82"/>
      <c r="D26" s="98">
        <v>509.09</v>
      </c>
      <c r="E26" s="99">
        <v>1743.18</v>
      </c>
      <c r="F26" s="100">
        <v>0.29</v>
      </c>
      <c r="G26" s="101"/>
      <c r="H26" s="98">
        <v>788.01</v>
      </c>
      <c r="I26" s="99">
        <v>2377.91</v>
      </c>
      <c r="J26" s="117">
        <v>0.33</v>
      </c>
    </row>
    <row r="27" ht="14" hidden="1" customHeight="1" spans="2:10">
      <c r="B27" s="82" t="s">
        <v>20</v>
      </c>
      <c r="C27" s="82"/>
      <c r="D27" s="98">
        <v>0</v>
      </c>
      <c r="E27" s="99">
        <v>2845.46</v>
      </c>
      <c r="F27" s="100" t="s">
        <v>33</v>
      </c>
      <c r="G27" s="101"/>
      <c r="H27" s="98">
        <v>0</v>
      </c>
      <c r="I27" s="99">
        <v>3726.84</v>
      </c>
      <c r="J27" s="117">
        <v>0</v>
      </c>
    </row>
    <row r="28" ht="14" hidden="1" customHeight="1" spans="2:10">
      <c r="B28" s="82" t="s">
        <v>21</v>
      </c>
      <c r="C28" s="82"/>
      <c r="D28" s="98">
        <v>420.96</v>
      </c>
      <c r="E28" s="99">
        <v>971.18</v>
      </c>
      <c r="F28" s="100">
        <v>0.43</v>
      </c>
      <c r="G28" s="101"/>
      <c r="H28" s="98">
        <v>527.46</v>
      </c>
      <c r="I28" s="99">
        <v>1396.81</v>
      </c>
      <c r="J28" s="117">
        <v>0.38</v>
      </c>
    </row>
    <row r="29" ht="14" hidden="1" customHeight="1" spans="2:10">
      <c r="B29" s="82" t="s">
        <v>22</v>
      </c>
      <c r="C29" s="82"/>
      <c r="D29" s="98">
        <v>0</v>
      </c>
      <c r="E29" s="99">
        <v>0</v>
      </c>
      <c r="F29" s="100" t="s">
        <v>33</v>
      </c>
      <c r="G29" s="101"/>
      <c r="H29" s="98">
        <v>0</v>
      </c>
      <c r="I29" s="99">
        <v>0</v>
      </c>
      <c r="J29" s="117">
        <v>0</v>
      </c>
    </row>
    <row r="30" ht="15" customHeight="1" spans="2:10">
      <c r="B30" s="105" t="s">
        <v>25</v>
      </c>
      <c r="C30" s="106"/>
      <c r="D30" s="107">
        <v>562.17</v>
      </c>
      <c r="E30" s="108">
        <v>2098.15</v>
      </c>
      <c r="F30" s="109">
        <v>0.27</v>
      </c>
      <c r="G30" s="110"/>
      <c r="H30" s="107">
        <v>842.84</v>
      </c>
      <c r="I30" s="108">
        <v>2899.18</v>
      </c>
      <c r="J30" s="118">
        <v>0.29</v>
      </c>
    </row>
    <row r="31" spans="2:10">
      <c r="B31" s="111" t="s">
        <v>34</v>
      </c>
      <c r="C31" s="112"/>
      <c r="D31" s="112"/>
      <c r="E31" s="112"/>
      <c r="F31" s="112"/>
      <c r="G31" s="112"/>
      <c r="H31" s="112"/>
      <c r="I31" s="112"/>
      <c r="J31" s="112"/>
    </row>
    <row r="33" ht="14.4" spans="12:17">
      <c r="L33" s="119" t="s">
        <v>35</v>
      </c>
      <c r="M33" s="5" t="s">
        <v>5</v>
      </c>
      <c r="N33" s="5" t="s">
        <v>6</v>
      </c>
      <c r="O33" s="5" t="s">
        <v>36</v>
      </c>
      <c r="P33" s="5" t="s">
        <v>37</v>
      </c>
      <c r="Q33" s="5" t="s">
        <v>32</v>
      </c>
    </row>
    <row r="34" ht="14.4" spans="12:17">
      <c r="L34" s="120" t="s">
        <v>38</v>
      </c>
      <c r="M34" s="31" t="s">
        <v>1</v>
      </c>
      <c r="N34" s="8" t="s">
        <v>15</v>
      </c>
      <c r="O34" s="8">
        <v>1133.32</v>
      </c>
      <c r="P34" s="8">
        <v>2060.8</v>
      </c>
      <c r="Q34" s="8">
        <v>0.55</v>
      </c>
    </row>
    <row r="35" ht="14.4" spans="12:17">
      <c r="L35" s="120" t="s">
        <v>38</v>
      </c>
      <c r="M35" s="32"/>
      <c r="N35" s="8" t="s">
        <v>18</v>
      </c>
      <c r="O35" s="8">
        <v>2898.38</v>
      </c>
      <c r="P35" s="8">
        <v>5369.76</v>
      </c>
      <c r="Q35" s="8">
        <v>0.54</v>
      </c>
    </row>
    <row r="36" ht="14.4" spans="12:17">
      <c r="L36" s="120" t="s">
        <v>38</v>
      </c>
      <c r="M36" s="32"/>
      <c r="N36" s="8" t="s">
        <v>19</v>
      </c>
      <c r="O36" s="8">
        <v>1139.21</v>
      </c>
      <c r="P36" s="8">
        <v>2778.93</v>
      </c>
      <c r="Q36" s="8">
        <v>0.41</v>
      </c>
    </row>
    <row r="37" ht="14.4" spans="12:17">
      <c r="L37" s="120" t="s">
        <v>38</v>
      </c>
      <c r="M37" s="32"/>
      <c r="N37" s="8" t="s">
        <v>20</v>
      </c>
      <c r="O37" s="8">
        <v>0</v>
      </c>
      <c r="P37" s="8">
        <v>3335.45</v>
      </c>
      <c r="Q37" s="8">
        <v>0</v>
      </c>
    </row>
    <row r="38" ht="14.4" spans="12:17">
      <c r="L38" s="120" t="s">
        <v>38</v>
      </c>
      <c r="M38" s="32"/>
      <c r="N38" s="8" t="s">
        <v>21</v>
      </c>
      <c r="O38" s="8">
        <v>660.72</v>
      </c>
      <c r="P38" s="8">
        <v>1168.38</v>
      </c>
      <c r="Q38" s="8">
        <v>0.57</v>
      </c>
    </row>
    <row r="39" ht="14.4" spans="12:17">
      <c r="L39" s="120"/>
      <c r="M39" s="32"/>
      <c r="N39" s="8" t="s">
        <v>22</v>
      </c>
      <c r="O39" s="8">
        <v>0</v>
      </c>
      <c r="P39" s="8">
        <v>0</v>
      </c>
      <c r="Q39" s="8">
        <v>0</v>
      </c>
    </row>
    <row r="40" ht="15" customHeight="1" spans="12:17">
      <c r="L40" s="120" t="s">
        <v>38</v>
      </c>
      <c r="M40" s="33"/>
      <c r="N40" s="121" t="s">
        <v>39</v>
      </c>
      <c r="O40" s="121">
        <v>1114.02</v>
      </c>
      <c r="P40" s="121">
        <v>2527.5</v>
      </c>
      <c r="Q40" s="121">
        <v>0.44</v>
      </c>
    </row>
    <row r="41" ht="14.4" spans="12:17">
      <c r="L41" s="120" t="s">
        <v>38</v>
      </c>
      <c r="M41" s="31" t="s">
        <v>23</v>
      </c>
      <c r="N41" s="8" t="s">
        <v>15</v>
      </c>
      <c r="O41" s="8">
        <v>723</v>
      </c>
      <c r="P41" s="8">
        <v>1480.59</v>
      </c>
      <c r="Q41" s="8">
        <v>0.49</v>
      </c>
    </row>
    <row r="42" ht="14.4" spans="12:17">
      <c r="L42" s="120" t="s">
        <v>38</v>
      </c>
      <c r="M42" s="32"/>
      <c r="N42" s="8" t="s">
        <v>18</v>
      </c>
      <c r="O42" s="8">
        <v>1972.31</v>
      </c>
      <c r="P42" s="8">
        <v>4520.68</v>
      </c>
      <c r="Q42" s="8">
        <v>0.44</v>
      </c>
    </row>
    <row r="43" ht="14.4" spans="12:17">
      <c r="L43" s="120" t="s">
        <v>38</v>
      </c>
      <c r="M43" s="32"/>
      <c r="N43" s="8" t="s">
        <v>19</v>
      </c>
      <c r="O43" s="8">
        <v>694</v>
      </c>
      <c r="P43" s="8">
        <v>2023.1</v>
      </c>
      <c r="Q43" s="8">
        <v>0.34</v>
      </c>
    </row>
    <row r="44" ht="14.4" spans="12:17">
      <c r="L44" s="120" t="s">
        <v>38</v>
      </c>
      <c r="M44" s="32"/>
      <c r="N44" s="8" t="s">
        <v>20</v>
      </c>
      <c r="O44" s="8">
        <v>0</v>
      </c>
      <c r="P44" s="8">
        <v>2543.46</v>
      </c>
      <c r="Q44" s="8">
        <v>0</v>
      </c>
    </row>
    <row r="45" ht="14.4" spans="12:17">
      <c r="L45" s="120" t="s">
        <v>38</v>
      </c>
      <c r="M45" s="32"/>
      <c r="N45" s="8" t="s">
        <v>21</v>
      </c>
      <c r="O45" s="8">
        <v>438.84</v>
      </c>
      <c r="P45" s="8">
        <v>962.58</v>
      </c>
      <c r="Q45" s="8">
        <v>0.46</v>
      </c>
    </row>
    <row r="46" ht="14.4" spans="12:17">
      <c r="L46" s="120"/>
      <c r="M46" s="32"/>
      <c r="N46" s="8" t="s">
        <v>22</v>
      </c>
      <c r="O46" s="8">
        <v>0</v>
      </c>
      <c r="P46" s="8">
        <v>0</v>
      </c>
      <c r="Q46" s="8">
        <v>0</v>
      </c>
    </row>
    <row r="47" ht="14.4" spans="12:17">
      <c r="L47" s="120" t="s">
        <v>38</v>
      </c>
      <c r="M47" s="33"/>
      <c r="N47" s="121" t="s">
        <v>39</v>
      </c>
      <c r="O47" s="121">
        <v>697.11</v>
      </c>
      <c r="P47" s="121">
        <v>1942.95</v>
      </c>
      <c r="Q47" s="121">
        <v>0.36</v>
      </c>
    </row>
    <row r="48" ht="14.4" spans="12:17">
      <c r="L48" s="120" t="s">
        <v>38</v>
      </c>
      <c r="M48" s="31" t="s">
        <v>25</v>
      </c>
      <c r="N48" s="8" t="s">
        <v>15</v>
      </c>
      <c r="O48" s="8">
        <v>580.18</v>
      </c>
      <c r="P48" s="8">
        <v>1420.19</v>
      </c>
      <c r="Q48" s="8">
        <v>0.41</v>
      </c>
    </row>
    <row r="49" ht="14.4" spans="12:17">
      <c r="L49" s="120" t="s">
        <v>38</v>
      </c>
      <c r="M49" s="32"/>
      <c r="N49" s="8" t="s">
        <v>18</v>
      </c>
      <c r="O49" s="8">
        <v>1694.7</v>
      </c>
      <c r="P49" s="8">
        <v>4033.41</v>
      </c>
      <c r="Q49" s="8">
        <v>0.42</v>
      </c>
    </row>
    <row r="50" ht="14.4" spans="12:17">
      <c r="L50" s="120" t="s">
        <v>38</v>
      </c>
      <c r="M50" s="32"/>
      <c r="N50" s="8" t="s">
        <v>19</v>
      </c>
      <c r="O50" s="8">
        <v>509.09</v>
      </c>
      <c r="P50" s="8">
        <v>1743.18</v>
      </c>
      <c r="Q50" s="8">
        <v>0.29</v>
      </c>
    </row>
    <row r="51" ht="14.4" spans="12:17">
      <c r="L51" s="120" t="s">
        <v>38</v>
      </c>
      <c r="M51" s="32"/>
      <c r="N51" s="8" t="s">
        <v>20</v>
      </c>
      <c r="O51" s="8">
        <v>0</v>
      </c>
      <c r="P51" s="8">
        <v>2845.46</v>
      </c>
      <c r="Q51" s="8">
        <v>0</v>
      </c>
    </row>
    <row r="52" ht="14.4" spans="12:17">
      <c r="L52" s="120" t="s">
        <v>38</v>
      </c>
      <c r="M52" s="32"/>
      <c r="N52" s="8" t="s">
        <v>21</v>
      </c>
      <c r="O52" s="8">
        <v>420.96</v>
      </c>
      <c r="P52" s="8">
        <v>971.18</v>
      </c>
      <c r="Q52" s="8">
        <v>0.43</v>
      </c>
    </row>
    <row r="53" ht="14.4" spans="12:17">
      <c r="L53" s="120"/>
      <c r="M53" s="32"/>
      <c r="N53" s="8" t="s">
        <v>22</v>
      </c>
      <c r="O53" s="8">
        <v>0</v>
      </c>
      <c r="P53" s="8">
        <v>0</v>
      </c>
      <c r="Q53" s="8">
        <v>0</v>
      </c>
    </row>
    <row r="54" ht="14.4" spans="12:17">
      <c r="L54" s="120" t="s">
        <v>38</v>
      </c>
      <c r="M54" s="33"/>
      <c r="N54" s="121" t="s">
        <v>39</v>
      </c>
      <c r="O54" s="121">
        <v>562.17</v>
      </c>
      <c r="P54" s="121">
        <v>2098.15</v>
      </c>
      <c r="Q54" s="121">
        <v>0.27</v>
      </c>
    </row>
    <row r="55" ht="14.4" spans="12:17">
      <c r="L55" s="13"/>
      <c r="M55" s="13"/>
      <c r="N55" s="13"/>
      <c r="O55" s="13"/>
      <c r="P55" s="13"/>
      <c r="Q55" s="13"/>
    </row>
    <row r="56" ht="14.4" spans="12:17">
      <c r="L56" s="119" t="s">
        <v>35</v>
      </c>
      <c r="M56" s="5" t="s">
        <v>5</v>
      </c>
      <c r="N56" s="5" t="s">
        <v>6</v>
      </c>
      <c r="O56" s="5" t="s">
        <v>36</v>
      </c>
      <c r="P56" s="5" t="s">
        <v>37</v>
      </c>
      <c r="Q56" s="5" t="s">
        <v>32</v>
      </c>
    </row>
    <row r="57" ht="14.4" spans="12:17">
      <c r="L57" s="120" t="s">
        <v>40</v>
      </c>
      <c r="M57" s="31" t="s">
        <v>1</v>
      </c>
      <c r="N57" s="8" t="s">
        <v>15</v>
      </c>
      <c r="O57" s="8">
        <v>1744.14</v>
      </c>
      <c r="P57" s="8">
        <v>2785.3</v>
      </c>
      <c r="Q57" s="8">
        <v>0.63</v>
      </c>
    </row>
    <row r="58" ht="14.4" spans="12:17">
      <c r="L58" s="120" t="s">
        <v>40</v>
      </c>
      <c r="M58" s="32"/>
      <c r="N58" s="8" t="s">
        <v>18</v>
      </c>
      <c r="O58" s="8">
        <v>3937</v>
      </c>
      <c r="P58" s="8">
        <v>6992.46</v>
      </c>
      <c r="Q58" s="8">
        <v>0.56</v>
      </c>
    </row>
    <row r="59" ht="14.4" spans="12:17">
      <c r="L59" s="120" t="s">
        <v>40</v>
      </c>
      <c r="M59" s="32"/>
      <c r="N59" s="8" t="s">
        <v>19</v>
      </c>
      <c r="O59" s="8">
        <v>1571.51</v>
      </c>
      <c r="P59" s="8">
        <v>3594.36</v>
      </c>
      <c r="Q59" s="8">
        <v>0.44</v>
      </c>
    </row>
    <row r="60" ht="14.4" spans="12:17">
      <c r="L60" s="120" t="s">
        <v>40</v>
      </c>
      <c r="M60" s="32"/>
      <c r="N60" s="8" t="s">
        <v>20</v>
      </c>
      <c r="O60" s="8">
        <v>0</v>
      </c>
      <c r="P60" s="8">
        <v>4398.53</v>
      </c>
      <c r="Q60" s="8">
        <v>0</v>
      </c>
    </row>
    <row r="61" ht="14.4" spans="12:17">
      <c r="L61" s="120"/>
      <c r="M61" s="32"/>
      <c r="N61" s="8" t="s">
        <v>21</v>
      </c>
      <c r="O61" s="8">
        <v>884.81</v>
      </c>
      <c r="P61" s="8">
        <v>1564.19</v>
      </c>
      <c r="Q61" s="8">
        <v>0.57</v>
      </c>
    </row>
    <row r="62" ht="14.4" spans="12:17">
      <c r="L62" s="120" t="s">
        <v>40</v>
      </c>
      <c r="M62" s="32"/>
      <c r="N62" s="8" t="s">
        <v>22</v>
      </c>
      <c r="O62" s="8">
        <v>0</v>
      </c>
      <c r="P62" s="8">
        <v>0</v>
      </c>
      <c r="Q62" s="8">
        <v>0</v>
      </c>
    </row>
    <row r="63" ht="14.4" spans="12:17">
      <c r="L63" s="120" t="s">
        <v>40</v>
      </c>
      <c r="M63" s="33"/>
      <c r="N63" s="121" t="s">
        <v>39</v>
      </c>
      <c r="O63" s="8">
        <v>1602.8</v>
      </c>
      <c r="P63" s="8">
        <v>3409.79</v>
      </c>
      <c r="Q63" s="8">
        <v>0.47</v>
      </c>
    </row>
    <row r="64" ht="14.4" spans="12:17">
      <c r="L64" s="120" t="s">
        <v>40</v>
      </c>
      <c r="M64" s="31" t="s">
        <v>23</v>
      </c>
      <c r="N64" s="8" t="s">
        <v>15</v>
      </c>
      <c r="O64" s="8">
        <v>987.89</v>
      </c>
      <c r="P64" s="8">
        <v>1940.41</v>
      </c>
      <c r="Q64" s="8">
        <v>0.51</v>
      </c>
    </row>
    <row r="65" ht="14.4" spans="12:17">
      <c r="L65" s="120" t="s">
        <v>40</v>
      </c>
      <c r="M65" s="32"/>
      <c r="N65" s="8" t="s">
        <v>18</v>
      </c>
      <c r="O65" s="8">
        <v>2381.37</v>
      </c>
      <c r="P65" s="8">
        <v>5618.45</v>
      </c>
      <c r="Q65" s="8">
        <v>0.42</v>
      </c>
    </row>
    <row r="66" ht="13" customHeight="1" spans="12:17">
      <c r="L66" s="120" t="s">
        <v>40</v>
      </c>
      <c r="M66" s="32"/>
      <c r="N66" s="8" t="s">
        <v>19</v>
      </c>
      <c r="O66" s="8">
        <v>935.55</v>
      </c>
      <c r="P66" s="8">
        <v>2612.31</v>
      </c>
      <c r="Q66" s="8">
        <v>0.36</v>
      </c>
    </row>
    <row r="67" ht="16" customHeight="1" spans="12:17">
      <c r="L67" s="120" t="s">
        <v>40</v>
      </c>
      <c r="M67" s="32"/>
      <c r="N67" s="8" t="s">
        <v>20</v>
      </c>
      <c r="O67" s="8">
        <v>0</v>
      </c>
      <c r="P67" s="8">
        <v>3368.04</v>
      </c>
      <c r="Q67" s="8">
        <v>0</v>
      </c>
    </row>
    <row r="68" ht="15" customHeight="1" spans="12:17">
      <c r="L68" s="120" t="s">
        <v>40</v>
      </c>
      <c r="M68" s="32"/>
      <c r="N68" s="8" t="s">
        <v>21</v>
      </c>
      <c r="O68" s="8">
        <v>568.56</v>
      </c>
      <c r="P68" s="8">
        <v>1333.39</v>
      </c>
      <c r="Q68" s="8">
        <v>0.43</v>
      </c>
    </row>
    <row r="69" ht="15" customHeight="1" spans="12:17">
      <c r="L69" s="120"/>
      <c r="M69" s="32"/>
      <c r="N69" s="8" t="s">
        <v>22</v>
      </c>
      <c r="O69" s="8">
        <v>0</v>
      </c>
      <c r="P69" s="8">
        <v>0</v>
      </c>
      <c r="Q69" s="8">
        <v>0</v>
      </c>
    </row>
    <row r="70" ht="14.4" spans="12:17">
      <c r="L70" s="120" t="s">
        <v>40</v>
      </c>
      <c r="M70" s="33"/>
      <c r="N70" s="121" t="s">
        <v>39</v>
      </c>
      <c r="O70" s="8">
        <v>948.93</v>
      </c>
      <c r="P70" s="8">
        <v>2610.48</v>
      </c>
      <c r="Q70" s="8">
        <v>0.36</v>
      </c>
    </row>
    <row r="71" ht="14.4" spans="12:17">
      <c r="L71" s="120" t="s">
        <v>40</v>
      </c>
      <c r="M71" s="31" t="s">
        <v>25</v>
      </c>
      <c r="N71" s="8" t="s">
        <v>15</v>
      </c>
      <c r="O71" s="8">
        <v>901.98</v>
      </c>
      <c r="P71" s="8">
        <v>1911.59</v>
      </c>
      <c r="Q71" s="8">
        <v>0.47</v>
      </c>
    </row>
    <row r="72" ht="14.4" spans="12:17">
      <c r="L72" s="120" t="s">
        <v>40</v>
      </c>
      <c r="M72" s="32"/>
      <c r="N72" s="8" t="s">
        <v>18</v>
      </c>
      <c r="O72" s="8">
        <v>2242.59</v>
      </c>
      <c r="P72" s="8">
        <v>5107.07</v>
      </c>
      <c r="Q72" s="8">
        <v>0.44</v>
      </c>
    </row>
    <row r="73" ht="14.4" spans="12:17">
      <c r="L73" s="120" t="s">
        <v>40</v>
      </c>
      <c r="M73" s="32"/>
      <c r="N73" s="8" t="s">
        <v>19</v>
      </c>
      <c r="O73" s="8">
        <v>788.01</v>
      </c>
      <c r="P73" s="8">
        <v>2377.91</v>
      </c>
      <c r="Q73" s="8">
        <v>0.33</v>
      </c>
    </row>
    <row r="74" ht="14.4" spans="12:17">
      <c r="L74" s="120" t="s">
        <v>40</v>
      </c>
      <c r="M74" s="32"/>
      <c r="N74" s="8" t="s">
        <v>20</v>
      </c>
      <c r="O74" s="8">
        <v>0</v>
      </c>
      <c r="P74" s="8">
        <v>3726.84</v>
      </c>
      <c r="Q74" s="8">
        <v>0</v>
      </c>
    </row>
    <row r="75" ht="14.4" spans="12:17">
      <c r="L75" s="120" t="s">
        <v>40</v>
      </c>
      <c r="M75" s="32"/>
      <c r="N75" s="8" t="s">
        <v>21</v>
      </c>
      <c r="O75" s="8">
        <v>527.46</v>
      </c>
      <c r="P75" s="8">
        <v>1396.81</v>
      </c>
      <c r="Q75" s="8">
        <v>0.38</v>
      </c>
    </row>
    <row r="76" ht="14.4" spans="12:17">
      <c r="L76" s="120"/>
      <c r="M76" s="32"/>
      <c r="N76" s="8" t="s">
        <v>22</v>
      </c>
      <c r="O76" s="8">
        <v>0</v>
      </c>
      <c r="P76" s="8">
        <v>0</v>
      </c>
      <c r="Q76" s="8">
        <v>0</v>
      </c>
    </row>
    <row r="77" ht="15" customHeight="1" spans="12:17">
      <c r="L77" s="120" t="s">
        <v>40</v>
      </c>
      <c r="M77" s="33"/>
      <c r="N77" s="121" t="s">
        <v>39</v>
      </c>
      <c r="O77" s="8">
        <v>842.84</v>
      </c>
      <c r="P77" s="8">
        <v>2899.18</v>
      </c>
      <c r="Q77" s="8">
        <v>0.29</v>
      </c>
    </row>
  </sheetData>
  <mergeCells count="14">
    <mergeCell ref="B3:J3"/>
    <mergeCell ref="B4:J4"/>
    <mergeCell ref="D6:F6"/>
    <mergeCell ref="H6:J6"/>
    <mergeCell ref="B15:J15"/>
    <mergeCell ref="B23:J23"/>
    <mergeCell ref="B31:J31"/>
    <mergeCell ref="B6:B7"/>
    <mergeCell ref="M34:M40"/>
    <mergeCell ref="M41:M47"/>
    <mergeCell ref="M48:M54"/>
    <mergeCell ref="M57:M63"/>
    <mergeCell ref="M64:M70"/>
    <mergeCell ref="M71:M7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1"/>
  <sheetViews>
    <sheetView showGridLines="0" topLeftCell="G13" workbookViewId="0">
      <selection activeCell="J27" sqref="J27"/>
    </sheetView>
  </sheetViews>
  <sheetFormatPr defaultColWidth="8.88888888888889" defaultRowHeight="13.8"/>
  <cols>
    <col min="3" max="3" width="24.4444444444444" customWidth="1"/>
    <col min="4" max="4" width="12.4444444444444" customWidth="1"/>
    <col min="5" max="5" width="18.5555555555556" customWidth="1"/>
    <col min="6" max="6" width="11.8888888888889" customWidth="1"/>
    <col min="8" max="8" width="27.1111111111111" customWidth="1"/>
    <col min="9" max="11" width="8.88888888888889" style="3"/>
    <col min="12" max="12" width="3.11111111111111" style="3" customWidth="1"/>
    <col min="13" max="13" width="8.88888888888889" style="3"/>
    <col min="14" max="14" width="10.5555555555556" style="3"/>
    <col min="15" max="15" width="8.88888888888889" style="3"/>
    <col min="16" max="16" width="3.11111111111111" style="3" customWidth="1"/>
    <col min="17" max="20" width="8.88888888888889" style="3"/>
  </cols>
  <sheetData>
    <row r="2" ht="14.4" spans="2:6">
      <c r="B2" s="5" t="s">
        <v>5</v>
      </c>
      <c r="C2" s="5" t="s">
        <v>6</v>
      </c>
      <c r="D2" s="5" t="s">
        <v>41</v>
      </c>
      <c r="E2" s="5" t="s">
        <v>42</v>
      </c>
      <c r="F2" s="5" t="s">
        <v>43</v>
      </c>
    </row>
    <row r="3" ht="14.4" spans="2:6">
      <c r="B3" s="8" t="s">
        <v>1</v>
      </c>
      <c r="C3" s="8" t="s">
        <v>19</v>
      </c>
      <c r="D3" s="8">
        <v>-1.6673</v>
      </c>
      <c r="E3" s="8">
        <v>1.264</v>
      </c>
      <c r="F3" s="8">
        <v>-0.4033</v>
      </c>
    </row>
    <row r="4" ht="14.4" spans="2:6">
      <c r="B4" s="8" t="s">
        <v>1</v>
      </c>
      <c r="C4" s="8" t="s">
        <v>18</v>
      </c>
      <c r="D4" s="8">
        <v>0.0934</v>
      </c>
      <c r="E4" s="8">
        <v>0.0133</v>
      </c>
      <c r="F4" s="8">
        <v>0.1067</v>
      </c>
    </row>
    <row r="5" ht="14.4" spans="2:6">
      <c r="B5" s="8" t="s">
        <v>1</v>
      </c>
      <c r="C5" s="8" t="s">
        <v>22</v>
      </c>
      <c r="D5" s="8">
        <v>-0.0005</v>
      </c>
      <c r="E5" s="8">
        <v>-0.4888</v>
      </c>
      <c r="F5" s="8">
        <v>-0.4893</v>
      </c>
    </row>
    <row r="6" ht="14.4" spans="2:6">
      <c r="B6" s="8" t="s">
        <v>1</v>
      </c>
      <c r="C6" s="8" t="s">
        <v>21</v>
      </c>
      <c r="D6" s="8">
        <v>0.4956</v>
      </c>
      <c r="E6" s="8">
        <v>-0.5212</v>
      </c>
      <c r="F6" s="8">
        <v>-0.0256</v>
      </c>
    </row>
    <row r="7" ht="14.4" spans="2:6">
      <c r="B7" s="8" t="s">
        <v>1</v>
      </c>
      <c r="C7" s="8" t="s">
        <v>15</v>
      </c>
      <c r="D7" s="8">
        <v>1.8566</v>
      </c>
      <c r="E7" s="8">
        <v>-0.1147</v>
      </c>
      <c r="F7" s="8">
        <v>1.7419</v>
      </c>
    </row>
    <row r="8" ht="14.4" spans="2:6">
      <c r="B8" s="8" t="s">
        <v>1</v>
      </c>
      <c r="C8" s="8" t="s">
        <v>20</v>
      </c>
      <c r="D8" s="8">
        <v>0</v>
      </c>
      <c r="E8" s="8">
        <v>0</v>
      </c>
      <c r="F8" s="8">
        <v>0</v>
      </c>
    </row>
    <row r="9" ht="14.4" spans="2:6">
      <c r="B9" s="8" t="s">
        <v>23</v>
      </c>
      <c r="C9" s="8" t="s">
        <v>19</v>
      </c>
      <c r="D9" s="8">
        <v>-1.3299</v>
      </c>
      <c r="E9" s="8">
        <v>-1.1717</v>
      </c>
      <c r="F9" s="8">
        <v>-2.5016</v>
      </c>
    </row>
    <row r="10" ht="14.4" spans="2:6">
      <c r="B10" s="8" t="s">
        <v>23</v>
      </c>
      <c r="C10" s="8" t="s">
        <v>18</v>
      </c>
      <c r="D10" s="8">
        <v>0.0889</v>
      </c>
      <c r="E10" s="8">
        <v>0.1211</v>
      </c>
      <c r="F10" s="8">
        <v>0.21</v>
      </c>
    </row>
    <row r="11" ht="14.4" spans="2:6">
      <c r="B11" s="8" t="s">
        <v>23</v>
      </c>
      <c r="C11" s="8" t="s">
        <v>22</v>
      </c>
      <c r="D11" s="8">
        <v>0</v>
      </c>
      <c r="E11" s="8">
        <v>-0.7414</v>
      </c>
      <c r="F11" s="8">
        <v>-0.7414</v>
      </c>
    </row>
    <row r="12" ht="14.4" spans="2:6">
      <c r="B12" s="8" t="s">
        <v>23</v>
      </c>
      <c r="C12" s="8" t="s">
        <v>21</v>
      </c>
      <c r="D12" s="8">
        <v>0.3119</v>
      </c>
      <c r="E12" s="8">
        <v>-0.5778</v>
      </c>
      <c r="F12" s="8">
        <v>-0.2659</v>
      </c>
    </row>
    <row r="13" ht="14.4" spans="2:6">
      <c r="B13" s="8" t="s">
        <v>23</v>
      </c>
      <c r="C13" s="8" t="s">
        <v>15</v>
      </c>
      <c r="D13" s="8">
        <v>2.0304</v>
      </c>
      <c r="E13" s="8">
        <v>0.461</v>
      </c>
      <c r="F13" s="8">
        <v>2.4914</v>
      </c>
    </row>
    <row r="14" ht="14.4" spans="2:6">
      <c r="B14" s="8" t="s">
        <v>23</v>
      </c>
      <c r="C14" s="8" t="s">
        <v>20</v>
      </c>
      <c r="D14" s="8">
        <v>0</v>
      </c>
      <c r="E14" s="8">
        <v>0</v>
      </c>
      <c r="F14" s="8">
        <v>0</v>
      </c>
    </row>
    <row r="15" ht="14.4" spans="2:6">
      <c r="B15" s="8" t="s">
        <v>25</v>
      </c>
      <c r="C15" s="8" t="s">
        <v>19</v>
      </c>
      <c r="D15" s="8">
        <v>-1.2684</v>
      </c>
      <c r="E15" s="8">
        <v>-0.7862</v>
      </c>
      <c r="F15" s="8">
        <v>-2.0546</v>
      </c>
    </row>
    <row r="16" ht="14.4" spans="2:6">
      <c r="B16" s="8" t="s">
        <v>25</v>
      </c>
      <c r="C16" s="8" t="s">
        <v>18</v>
      </c>
      <c r="D16" s="8">
        <v>-0.46</v>
      </c>
      <c r="E16" s="8">
        <v>-0.0284</v>
      </c>
      <c r="F16" s="8">
        <v>-0.4884</v>
      </c>
    </row>
    <row r="17" ht="14.4" spans="2:6">
      <c r="B17" s="8" t="s">
        <v>25</v>
      </c>
      <c r="C17" s="8" t="s">
        <v>22</v>
      </c>
      <c r="D17" s="8">
        <v>0</v>
      </c>
      <c r="E17" s="8">
        <v>-2.0794</v>
      </c>
      <c r="F17" s="8">
        <v>-2.0794</v>
      </c>
    </row>
    <row r="18" s="68" customFormat="1" ht="14.4" spans="2:20">
      <c r="B18" s="8" t="s">
        <v>25</v>
      </c>
      <c r="C18" s="8" t="s">
        <v>21</v>
      </c>
      <c r="D18" s="8">
        <v>0.1105</v>
      </c>
      <c r="E18" s="8">
        <v>-0.7723</v>
      </c>
      <c r="F18" s="8">
        <v>-0.6618</v>
      </c>
      <c r="T18" s="71"/>
    </row>
    <row r="19" ht="14.4" spans="2:6">
      <c r="B19" s="8" t="s">
        <v>25</v>
      </c>
      <c r="C19" s="8" t="s">
        <v>15</v>
      </c>
      <c r="D19" s="8">
        <v>1.2254</v>
      </c>
      <c r="E19" s="8">
        <v>0.1588</v>
      </c>
      <c r="F19" s="8">
        <v>1.3842</v>
      </c>
    </row>
    <row r="20" ht="14.4" spans="2:6">
      <c r="B20" s="8" t="s">
        <v>25</v>
      </c>
      <c r="C20" s="8" t="s">
        <v>20</v>
      </c>
      <c r="D20" s="8">
        <v>0</v>
      </c>
      <c r="E20" s="8">
        <v>0</v>
      </c>
      <c r="F20" s="8">
        <v>0</v>
      </c>
    </row>
    <row r="21" ht="18" customHeight="1"/>
    <row r="22" ht="18" customHeight="1" spans="8:19">
      <c r="H22" s="69" t="s">
        <v>44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</row>
    <row r="23" ht="18" customHeight="1" spans="8:19">
      <c r="H23" s="16" t="s">
        <v>45</v>
      </c>
      <c r="I23" s="22" t="s">
        <v>1</v>
      </c>
      <c r="J23" s="22"/>
      <c r="K23" s="22"/>
      <c r="L23" s="23"/>
      <c r="M23" s="22" t="s">
        <v>23</v>
      </c>
      <c r="N23" s="22"/>
      <c r="O23" s="22"/>
      <c r="P23" s="23"/>
      <c r="Q23" s="22" t="s">
        <v>25</v>
      </c>
      <c r="R23" s="22"/>
      <c r="S23" s="22"/>
    </row>
    <row r="24" ht="18" customHeight="1" spans="8:19">
      <c r="H24" s="17"/>
      <c r="I24" s="24" t="s">
        <v>46</v>
      </c>
      <c r="J24" s="24" t="s">
        <v>47</v>
      </c>
      <c r="K24" s="24" t="s">
        <v>48</v>
      </c>
      <c r="L24" s="25"/>
      <c r="M24" s="24" t="s">
        <v>46</v>
      </c>
      <c r="N24" s="24" t="s">
        <v>47</v>
      </c>
      <c r="O24" s="24" t="s">
        <v>48</v>
      </c>
      <c r="P24" s="25"/>
      <c r="Q24" s="24" t="s">
        <v>46</v>
      </c>
      <c r="R24" s="24" t="s">
        <v>47</v>
      </c>
      <c r="S24" s="24" t="s">
        <v>48</v>
      </c>
    </row>
    <row r="25" ht="19" customHeight="1" spans="8:19">
      <c r="H25" s="18" t="s">
        <v>15</v>
      </c>
      <c r="I25" s="51">
        <f>VLOOKUP($H25,$C$3:$F$7,2,FALSE)</f>
        <v>1.8566</v>
      </c>
      <c r="J25" s="51">
        <f>VLOOKUP($H25,$C$3:$F$7,3,FALSE)</f>
        <v>-0.1147</v>
      </c>
      <c r="K25" s="52">
        <f>VLOOKUP($H25,$C$3:$F$7,4,FALSE)</f>
        <v>1.7419</v>
      </c>
      <c r="L25" s="51"/>
      <c r="M25" s="51">
        <f>VLOOKUP($H25,$C$9:$F$13,2,FALSE)</f>
        <v>2.0304</v>
      </c>
      <c r="N25" s="51">
        <f>VLOOKUP($H25,$C$9:$F$13,3,FALSE)</f>
        <v>0.461</v>
      </c>
      <c r="O25" s="52">
        <f>VLOOKUP($H25,$C$9:$F$13,4,FALSE)</f>
        <v>2.4914</v>
      </c>
      <c r="P25" s="51"/>
      <c r="Q25" s="51">
        <f>VLOOKUP($H25,$C$15:$F$19,2,FALSE)</f>
        <v>1.2254</v>
      </c>
      <c r="R25" s="51">
        <f>VLOOKUP($H25,$C$15:$F$19,3,FALSE)</f>
        <v>0.1588</v>
      </c>
      <c r="S25" s="52">
        <f>VLOOKUP($H25,$C$15:$F$19,4,FALSE)</f>
        <v>1.3842</v>
      </c>
    </row>
    <row r="26" ht="19" customHeight="1" spans="8:19">
      <c r="H26" s="18" t="s">
        <v>18</v>
      </c>
      <c r="I26" s="51">
        <f>VLOOKUP($H26,$C$3:$F$7,2,FALSE)</f>
        <v>0.0934</v>
      </c>
      <c r="J26" s="51">
        <f>VLOOKUP($H26,$C$3:$F$7,3,FALSE)</f>
        <v>0.0133</v>
      </c>
      <c r="K26" s="52">
        <f>VLOOKUP($H26,$C$3:$F$7,4,FALSE)</f>
        <v>0.1067</v>
      </c>
      <c r="L26" s="51"/>
      <c r="M26" s="51">
        <f>VLOOKUP($H26,$C$9:$F$13,2,FALSE)</f>
        <v>0.0889</v>
      </c>
      <c r="N26" s="51">
        <f>VLOOKUP($H26,$C$9:$F$13,3,FALSE)</f>
        <v>0.1211</v>
      </c>
      <c r="O26" s="52">
        <f>VLOOKUP($H26,$C$9:$F$13,4,FALSE)</f>
        <v>0.21</v>
      </c>
      <c r="P26" s="51"/>
      <c r="Q26" s="51">
        <f>VLOOKUP($H26,$C$15:$F$19,2,FALSE)</f>
        <v>-0.46</v>
      </c>
      <c r="R26" s="51">
        <f>VLOOKUP($H26,$C$15:$F$19,3,FALSE)</f>
        <v>-0.0284</v>
      </c>
      <c r="S26" s="52">
        <f>VLOOKUP($H26,$C$15:$F$19,4,FALSE)</f>
        <v>-0.4884</v>
      </c>
    </row>
    <row r="27" ht="19" customHeight="1" spans="8:19">
      <c r="H27" s="18" t="s">
        <v>19</v>
      </c>
      <c r="I27" s="51">
        <f>VLOOKUP($H27,$C$3:$F$7,2,FALSE)</f>
        <v>-1.6673</v>
      </c>
      <c r="J27" s="51">
        <f>VLOOKUP($H27,$C$3:$F$7,3,FALSE)</f>
        <v>1.264</v>
      </c>
      <c r="K27" s="52">
        <f>VLOOKUP($H27,$C$3:$F$7,4,FALSE)</f>
        <v>-0.4033</v>
      </c>
      <c r="L27" s="51"/>
      <c r="M27" s="51">
        <f>VLOOKUP($H27,$C$9:$F$13,2,FALSE)</f>
        <v>-1.3299</v>
      </c>
      <c r="N27" s="51">
        <f>VLOOKUP($H27,$C$9:$F$13,3,FALSE)</f>
        <v>-1.1717</v>
      </c>
      <c r="O27" s="52">
        <f>VLOOKUP($H27,$C$9:$F$13,4,FALSE)</f>
        <v>-2.5016</v>
      </c>
      <c r="P27" s="51"/>
      <c r="Q27" s="51">
        <f>VLOOKUP($H27,$C$15:$F$19,2,FALSE)</f>
        <v>-1.2684</v>
      </c>
      <c r="R27" s="51">
        <f>VLOOKUP($H27,$C$15:$F$19,3,FALSE)</f>
        <v>-0.7862</v>
      </c>
      <c r="S27" s="52">
        <f>VLOOKUP($H27,$C$15:$F$19,4,FALSE)</f>
        <v>-2.0546</v>
      </c>
    </row>
    <row r="28" ht="19" customHeight="1" spans="8:19">
      <c r="H28" s="18" t="s">
        <v>21</v>
      </c>
      <c r="I28" s="51">
        <f>VLOOKUP($H28,$C$3:$F$7,2,FALSE)</f>
        <v>0.4956</v>
      </c>
      <c r="J28" s="51">
        <f>VLOOKUP($H28,$C$3:$F$7,3,FALSE)</f>
        <v>-0.5212</v>
      </c>
      <c r="K28" s="52">
        <f>VLOOKUP($H28,$C$3:$F$7,4,FALSE)</f>
        <v>-0.0256</v>
      </c>
      <c r="L28" s="51"/>
      <c r="M28" s="51">
        <f>VLOOKUP($H28,$C$9:$F$13,2,FALSE)</f>
        <v>0.3119</v>
      </c>
      <c r="N28" s="51">
        <f>VLOOKUP($H28,$C$9:$F$13,3,FALSE)</f>
        <v>-0.5778</v>
      </c>
      <c r="O28" s="52">
        <f>VLOOKUP($H28,$C$9:$F$13,4,FALSE)</f>
        <v>-0.2659</v>
      </c>
      <c r="P28" s="51"/>
      <c r="Q28" s="51">
        <f>VLOOKUP($H28,$C$15:$F$19,2,FALSE)</f>
        <v>0.1105</v>
      </c>
      <c r="R28" s="51">
        <f>VLOOKUP($H28,$C$15:$F$19,3,FALSE)</f>
        <v>-0.7723</v>
      </c>
      <c r="S28" s="52">
        <f>VLOOKUP($H28,$C$15:$F$19,4,FALSE)</f>
        <v>-0.6618</v>
      </c>
    </row>
    <row r="29" ht="19" customHeight="1" spans="8:19">
      <c r="H29" s="18" t="s">
        <v>22</v>
      </c>
      <c r="I29" s="51">
        <f>VLOOKUP($H29,$C$3:$F$7,2,FALSE)</f>
        <v>-0.0005</v>
      </c>
      <c r="J29" s="51">
        <f>VLOOKUP($H29,$C$3:$F$7,3,FALSE)</f>
        <v>-0.4888</v>
      </c>
      <c r="K29" s="52">
        <f>VLOOKUP($H29,$C$3:$F$7,4,FALSE)</f>
        <v>-0.4893</v>
      </c>
      <c r="L29" s="51"/>
      <c r="M29" s="51">
        <f>VLOOKUP($H29,$C$9:$F$13,2,FALSE)</f>
        <v>0</v>
      </c>
      <c r="N29" s="51">
        <f>VLOOKUP($H29,$C$9:$F$13,3,FALSE)</f>
        <v>-0.7414</v>
      </c>
      <c r="O29" s="52">
        <f>VLOOKUP($H29,$C$9:$F$13,4,FALSE)</f>
        <v>-0.7414</v>
      </c>
      <c r="P29" s="51"/>
      <c r="Q29" s="51">
        <f>VLOOKUP($H29,$C$15:$F$19,2,FALSE)</f>
        <v>0</v>
      </c>
      <c r="R29" s="51">
        <f>VLOOKUP($H29,$C$15:$F$19,3,FALSE)</f>
        <v>-2.0794</v>
      </c>
      <c r="S29" s="52">
        <f>VLOOKUP($H29,$C$15:$F$19,4,FALSE)</f>
        <v>-2.0794</v>
      </c>
    </row>
    <row r="30" ht="15.6" spans="8:19">
      <c r="H30" s="19" t="s">
        <v>24</v>
      </c>
      <c r="I30" s="53">
        <f>SUM(I25:I29)</f>
        <v>0.7778</v>
      </c>
      <c r="J30" s="53">
        <f>SUM(J25:J29)</f>
        <v>0.1526</v>
      </c>
      <c r="K30" s="53">
        <f>SUM(K25:K29)</f>
        <v>0.9304</v>
      </c>
      <c r="L30" s="53"/>
      <c r="M30" s="53">
        <f>SUM(M25:M29)</f>
        <v>1.1013</v>
      </c>
      <c r="N30" s="53">
        <f>SUM(N25:N29)</f>
        <v>-1.9088</v>
      </c>
      <c r="O30" s="53">
        <f>SUM(O25:O29)</f>
        <v>-0.8075</v>
      </c>
      <c r="P30" s="53"/>
      <c r="Q30" s="53">
        <f>SUM(Q25:Q29)</f>
        <v>-0.3925</v>
      </c>
      <c r="R30" s="53">
        <f>SUM(R25:R29)</f>
        <v>-3.5075</v>
      </c>
      <c r="S30" s="53">
        <f>SUM(S25:S29)</f>
        <v>-3.9</v>
      </c>
    </row>
    <row r="31" ht="16.8" spans="8:19">
      <c r="H31" s="61" t="s">
        <v>49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</row>
  </sheetData>
  <mergeCells count="6">
    <mergeCell ref="H22:S22"/>
    <mergeCell ref="I23:K23"/>
    <mergeCell ref="M23:O23"/>
    <mergeCell ref="Q23:S23"/>
    <mergeCell ref="H31:S31"/>
    <mergeCell ref="H23:H2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showGridLines="0" topLeftCell="D1" workbookViewId="0">
      <selection activeCell="H4" sqref="H4:S8"/>
    </sheetView>
  </sheetViews>
  <sheetFormatPr defaultColWidth="8.88888888888889" defaultRowHeight="13.8"/>
  <cols>
    <col min="1" max="5" width="12.7777777777778" customWidth="1"/>
    <col min="8" max="8" width="12.1111111111111" customWidth="1"/>
    <col min="10" max="11" width="8.88888888888889" style="3"/>
    <col min="12" max="12" width="1.66666666666667" style="3" customWidth="1"/>
    <col min="13" max="15" width="8.88888888888889" style="3"/>
    <col min="16" max="16" width="3.66666666666667" style="3" customWidth="1"/>
    <col min="17" max="19" width="8.88888888888889" style="3"/>
  </cols>
  <sheetData>
    <row r="1" customHeight="1"/>
    <row r="2" customHeight="1"/>
    <row r="3" ht="26" customHeight="1" spans="1:19">
      <c r="A3" s="5" t="s">
        <v>5</v>
      </c>
      <c r="B3" s="5" t="s">
        <v>50</v>
      </c>
      <c r="C3" s="5" t="s">
        <v>41</v>
      </c>
      <c r="D3" s="5" t="s">
        <v>42</v>
      </c>
      <c r="E3" s="5" t="s">
        <v>43</v>
      </c>
      <c r="H3" s="60" t="s">
        <v>51</v>
      </c>
      <c r="I3" s="62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ht="15.6" spans="1:19">
      <c r="A4" s="8" t="s">
        <v>1</v>
      </c>
      <c r="B4" s="8" t="s">
        <v>52</v>
      </c>
      <c r="C4" s="8">
        <v>0.353</v>
      </c>
      <c r="D4" s="8">
        <v>-0.2717</v>
      </c>
      <c r="E4" s="8">
        <v>0.0813</v>
      </c>
      <c r="H4" s="16" t="s">
        <v>45</v>
      </c>
      <c r="I4" s="63" t="s">
        <v>1</v>
      </c>
      <c r="J4" s="22"/>
      <c r="K4" s="22"/>
      <c r="L4" s="23"/>
      <c r="M4" s="22" t="s">
        <v>23</v>
      </c>
      <c r="N4" s="22"/>
      <c r="O4" s="22"/>
      <c r="P4" s="23"/>
      <c r="Q4" s="22" t="s">
        <v>25</v>
      </c>
      <c r="R4" s="22"/>
      <c r="S4" s="22"/>
    </row>
    <row r="5" ht="15.6" spans="1:19">
      <c r="A5" s="8" t="s">
        <v>1</v>
      </c>
      <c r="B5" s="8" t="s">
        <v>53</v>
      </c>
      <c r="C5" s="8">
        <v>0.5988</v>
      </c>
      <c r="D5" s="8">
        <v>0.2504</v>
      </c>
      <c r="E5" s="8">
        <v>0.8492</v>
      </c>
      <c r="H5" s="17"/>
      <c r="I5" s="64" t="s">
        <v>46</v>
      </c>
      <c r="J5" s="24" t="s">
        <v>47</v>
      </c>
      <c r="K5" s="24" t="s">
        <v>48</v>
      </c>
      <c r="L5" s="25"/>
      <c r="M5" s="24" t="s">
        <v>46</v>
      </c>
      <c r="N5" s="24" t="s">
        <v>47</v>
      </c>
      <c r="O5" s="24" t="s">
        <v>48</v>
      </c>
      <c r="P5" s="25"/>
      <c r="Q5" s="24" t="s">
        <v>46</v>
      </c>
      <c r="R5" s="24" t="s">
        <v>47</v>
      </c>
      <c r="S5" s="24" t="s">
        <v>48</v>
      </c>
    </row>
    <row r="6" ht="21" customHeight="1" spans="1:19">
      <c r="A6" s="8" t="s">
        <v>23</v>
      </c>
      <c r="B6" s="8" t="s">
        <v>52</v>
      </c>
      <c r="C6" s="8">
        <v>-0.8971</v>
      </c>
      <c r="D6" s="8">
        <v>-0.3824</v>
      </c>
      <c r="E6" s="8">
        <v>-1.2795</v>
      </c>
      <c r="H6" s="57" t="s">
        <v>52</v>
      </c>
      <c r="I6" s="65">
        <v>0.353</v>
      </c>
      <c r="J6" s="51">
        <v>-0.2717</v>
      </c>
      <c r="K6" s="52">
        <v>0.0813</v>
      </c>
      <c r="L6" s="51"/>
      <c r="M6" s="51">
        <v>-0.8971</v>
      </c>
      <c r="N6" s="51">
        <v>-0.3824</v>
      </c>
      <c r="O6" s="52">
        <v>-1.2795</v>
      </c>
      <c r="P6" s="51"/>
      <c r="Q6" s="51">
        <v>-2.6176</v>
      </c>
      <c r="R6" s="51">
        <v>-0.7206</v>
      </c>
      <c r="S6" s="52">
        <v>-3.3382</v>
      </c>
    </row>
    <row r="7" ht="21" customHeight="1" spans="1:19">
      <c r="A7" s="8" t="s">
        <v>23</v>
      </c>
      <c r="B7" s="8" t="s">
        <v>53</v>
      </c>
      <c r="C7" s="8">
        <v>0.1255</v>
      </c>
      <c r="D7" s="8">
        <v>0.3466</v>
      </c>
      <c r="E7" s="8">
        <v>0.4721</v>
      </c>
      <c r="H7" s="57" t="s">
        <v>53</v>
      </c>
      <c r="I7" s="65">
        <v>0.5988</v>
      </c>
      <c r="J7" s="51">
        <v>0.2504</v>
      </c>
      <c r="K7" s="52">
        <v>0.8492</v>
      </c>
      <c r="L7" s="52"/>
      <c r="M7" s="51">
        <v>0.1255</v>
      </c>
      <c r="N7" s="51">
        <v>0.3466</v>
      </c>
      <c r="O7" s="52">
        <v>0.4721</v>
      </c>
      <c r="P7" s="51"/>
      <c r="Q7" s="51">
        <v>-1.2137</v>
      </c>
      <c r="R7" s="51">
        <v>0.652</v>
      </c>
      <c r="S7" s="52">
        <v>-0.5617</v>
      </c>
    </row>
    <row r="8" ht="15.6" spans="1:19">
      <c r="A8" s="8" t="s">
        <v>25</v>
      </c>
      <c r="B8" s="8" t="s">
        <v>52</v>
      </c>
      <c r="C8" s="8">
        <v>-2.6176</v>
      </c>
      <c r="D8" s="8">
        <v>-0.7206</v>
      </c>
      <c r="E8" s="8">
        <v>-3.3382</v>
      </c>
      <c r="H8" s="58" t="s">
        <v>24</v>
      </c>
      <c r="I8" s="66">
        <f>SUM(I6:I7)</f>
        <v>0.9518</v>
      </c>
      <c r="J8" s="53">
        <f t="shared" ref="J8:S8" si="0">SUM(J6:J7)</f>
        <v>-0.0213</v>
      </c>
      <c r="K8" s="53">
        <f t="shared" si="0"/>
        <v>0.9305</v>
      </c>
      <c r="L8" s="53"/>
      <c r="M8" s="53">
        <f t="shared" si="0"/>
        <v>-0.7716</v>
      </c>
      <c r="N8" s="53">
        <f t="shared" si="0"/>
        <v>-0.0358</v>
      </c>
      <c r="O8" s="53">
        <f t="shared" si="0"/>
        <v>-0.8074</v>
      </c>
      <c r="P8" s="53"/>
      <c r="Q8" s="53">
        <f t="shared" si="0"/>
        <v>-3.8313</v>
      </c>
      <c r="R8" s="53">
        <f t="shared" si="0"/>
        <v>-0.0686</v>
      </c>
      <c r="S8" s="53">
        <f t="shared" si="0"/>
        <v>-3.8999</v>
      </c>
    </row>
    <row r="9" ht="21" customHeight="1" spans="1:19">
      <c r="A9" s="8" t="s">
        <v>25</v>
      </c>
      <c r="B9" s="8" t="s">
        <v>53</v>
      </c>
      <c r="C9" s="8">
        <v>-1.2137</v>
      </c>
      <c r="D9" s="8">
        <v>0.652</v>
      </c>
      <c r="E9" s="8">
        <v>-0.5617</v>
      </c>
      <c r="H9" s="61" t="s">
        <v>49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</row>
  </sheetData>
  <mergeCells count="6">
    <mergeCell ref="H3:S3"/>
    <mergeCell ref="I4:K4"/>
    <mergeCell ref="M4:O4"/>
    <mergeCell ref="Q4:S4"/>
    <mergeCell ref="H9:S9"/>
    <mergeCell ref="H4:H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0"/>
  <sheetViews>
    <sheetView showGridLines="0" topLeftCell="E1" workbookViewId="0">
      <selection activeCell="S19" sqref="H14:S19"/>
    </sheetView>
  </sheetViews>
  <sheetFormatPr defaultColWidth="8.88888888888889" defaultRowHeight="13.8"/>
  <cols>
    <col min="2" max="2" width="15.1111111111111" customWidth="1"/>
    <col min="3" max="5" width="17.7777777777778" customWidth="1"/>
    <col min="8" max="8" width="17.4444444444444" customWidth="1"/>
    <col min="9" max="11" width="8.88888888888889" style="3"/>
    <col min="12" max="12" width="3" style="3" customWidth="1"/>
    <col min="13" max="15" width="8.88888888888889" style="3"/>
    <col min="16" max="16" width="3" style="3" customWidth="1"/>
    <col min="17" max="19" width="8.88888888888889" style="3"/>
  </cols>
  <sheetData>
    <row r="2" ht="14.4" spans="1:5">
      <c r="A2" s="5" t="s">
        <v>5</v>
      </c>
      <c r="B2" s="5" t="s">
        <v>54</v>
      </c>
      <c r="C2" s="5" t="s">
        <v>41</v>
      </c>
      <c r="D2" s="5" t="s">
        <v>42</v>
      </c>
      <c r="E2" s="5" t="s">
        <v>43</v>
      </c>
    </row>
    <row r="3" ht="14.4" spans="1:5">
      <c r="A3" s="8" t="s">
        <v>1</v>
      </c>
      <c r="B3" s="8" t="s">
        <v>55</v>
      </c>
      <c r="C3" s="8">
        <v>-0.1583</v>
      </c>
      <c r="D3" s="8">
        <v>0.7963</v>
      </c>
      <c r="E3" s="8">
        <v>0.638</v>
      </c>
    </row>
    <row r="4" ht="13" customHeight="1" spans="1:5">
      <c r="A4" s="8" t="s">
        <v>1</v>
      </c>
      <c r="B4" s="8" t="s">
        <v>56</v>
      </c>
      <c r="C4" s="8">
        <v>0.8216</v>
      </c>
      <c r="D4" s="8">
        <v>-0.6761</v>
      </c>
      <c r="E4" s="8">
        <v>0.1455</v>
      </c>
    </row>
    <row r="5" ht="14.4" spans="1:5">
      <c r="A5" s="8" t="s">
        <v>1</v>
      </c>
      <c r="B5" s="8" t="s">
        <v>57</v>
      </c>
      <c r="C5" s="8">
        <v>0.0396</v>
      </c>
      <c r="D5" s="8">
        <v>0.1074</v>
      </c>
      <c r="E5" s="8">
        <v>0.147</v>
      </c>
    </row>
    <row r="6" ht="14.4" spans="1:5">
      <c r="A6" s="8" t="s">
        <v>23</v>
      </c>
      <c r="B6" s="8" t="s">
        <v>55</v>
      </c>
      <c r="C6" s="8">
        <v>-0.6716</v>
      </c>
      <c r="D6" s="8">
        <v>-0.5606</v>
      </c>
      <c r="E6" s="8">
        <v>-1.2322</v>
      </c>
    </row>
    <row r="7" ht="14.4" spans="1:5">
      <c r="A7" s="8" t="s">
        <v>23</v>
      </c>
      <c r="B7" s="8" t="s">
        <v>56</v>
      </c>
      <c r="C7" s="8">
        <v>-0.104</v>
      </c>
      <c r="D7" s="8">
        <v>0.2285</v>
      </c>
      <c r="E7" s="8">
        <v>0.1245</v>
      </c>
    </row>
    <row r="8" ht="14.4" spans="1:5">
      <c r="A8" s="8" t="s">
        <v>23</v>
      </c>
      <c r="B8" s="8" t="s">
        <v>57</v>
      </c>
      <c r="C8" s="8">
        <v>0.0275</v>
      </c>
      <c r="D8" s="8">
        <v>0.2727</v>
      </c>
      <c r="E8" s="8">
        <v>0.3002</v>
      </c>
    </row>
    <row r="9" ht="14.4" spans="1:5">
      <c r="A9" s="8" t="s">
        <v>25</v>
      </c>
      <c r="B9" s="8" t="s">
        <v>55</v>
      </c>
      <c r="C9" s="8">
        <v>-3.3282</v>
      </c>
      <c r="D9" s="8">
        <v>-1.4528</v>
      </c>
      <c r="E9" s="8">
        <v>-4.781</v>
      </c>
    </row>
    <row r="10" ht="14.4" spans="1:5">
      <c r="A10" s="8" t="s">
        <v>25</v>
      </c>
      <c r="B10" s="8" t="s">
        <v>56</v>
      </c>
      <c r="C10" s="8">
        <v>-0.3358</v>
      </c>
      <c r="D10" s="8">
        <v>1.1654</v>
      </c>
      <c r="E10" s="8">
        <v>0.8296</v>
      </c>
    </row>
    <row r="11" ht="14.4" spans="1:5">
      <c r="A11" s="8" t="s">
        <v>25</v>
      </c>
      <c r="B11" s="8" t="s">
        <v>57</v>
      </c>
      <c r="C11" s="8">
        <v>-0.0117</v>
      </c>
      <c r="D11" s="8">
        <v>0.0631</v>
      </c>
      <c r="E11" s="8">
        <v>0.0514</v>
      </c>
    </row>
    <row r="12" ht="13" customHeight="1"/>
    <row r="13" s="30" customFormat="1" ht="23" customHeight="1" spans="8:19">
      <c r="H13" s="54" t="s">
        <v>58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 ht="15.6" spans="8:19">
      <c r="H14" s="16" t="s">
        <v>45</v>
      </c>
      <c r="I14" s="22" t="s">
        <v>1</v>
      </c>
      <c r="J14" s="22"/>
      <c r="K14" s="22"/>
      <c r="L14" s="23"/>
      <c r="M14" s="22" t="s">
        <v>23</v>
      </c>
      <c r="N14" s="22"/>
      <c r="O14" s="22"/>
      <c r="P14" s="23"/>
      <c r="Q14" s="22" t="s">
        <v>25</v>
      </c>
      <c r="R14" s="22"/>
      <c r="S14" s="22"/>
    </row>
    <row r="15" ht="15.6" spans="8:19">
      <c r="H15" s="17"/>
      <c r="I15" s="24" t="s">
        <v>46</v>
      </c>
      <c r="J15" s="24" t="s">
        <v>47</v>
      </c>
      <c r="K15" s="24" t="s">
        <v>48</v>
      </c>
      <c r="L15" s="25"/>
      <c r="M15" s="24" t="s">
        <v>46</v>
      </c>
      <c r="N15" s="24" t="s">
        <v>47</v>
      </c>
      <c r="O15" s="24" t="s">
        <v>48</v>
      </c>
      <c r="P15" s="25"/>
      <c r="Q15" s="24" t="s">
        <v>46</v>
      </c>
      <c r="R15" s="24" t="s">
        <v>47</v>
      </c>
      <c r="S15" s="24" t="s">
        <v>48</v>
      </c>
    </row>
    <row r="16" ht="17" customHeight="1" spans="8:19">
      <c r="H16" s="57" t="s">
        <v>55</v>
      </c>
      <c r="I16" s="26">
        <v>-0.1583</v>
      </c>
      <c r="J16" s="26">
        <v>0.7963</v>
      </c>
      <c r="K16" s="27">
        <v>0.638</v>
      </c>
      <c r="L16" s="26"/>
      <c r="M16" s="26">
        <v>-0.6716</v>
      </c>
      <c r="N16" s="26">
        <v>-0.5606</v>
      </c>
      <c r="O16" s="27">
        <v>-1.2322</v>
      </c>
      <c r="P16" s="26"/>
      <c r="Q16" s="26">
        <v>-3.3282</v>
      </c>
      <c r="R16" s="26">
        <v>-1.4528</v>
      </c>
      <c r="S16" s="27">
        <v>-4.781</v>
      </c>
    </row>
    <row r="17" ht="17" customHeight="1" spans="8:19">
      <c r="H17" s="57" t="s">
        <v>56</v>
      </c>
      <c r="I17" s="26">
        <v>0.8216</v>
      </c>
      <c r="J17" s="26">
        <v>-0.6761</v>
      </c>
      <c r="K17" s="27">
        <v>0.1455</v>
      </c>
      <c r="L17" s="26"/>
      <c r="M17" s="26">
        <v>-0.104</v>
      </c>
      <c r="N17" s="26">
        <v>0.2285</v>
      </c>
      <c r="O17" s="27">
        <v>0.1245</v>
      </c>
      <c r="P17" s="26"/>
      <c r="Q17" s="26">
        <v>-0.3358</v>
      </c>
      <c r="R17" s="26">
        <v>1.1654</v>
      </c>
      <c r="S17" s="27">
        <v>0.8296</v>
      </c>
    </row>
    <row r="18" ht="17" customHeight="1" spans="8:19">
      <c r="H18" s="57" t="s">
        <v>57</v>
      </c>
      <c r="I18" s="26">
        <v>0.0396</v>
      </c>
      <c r="J18" s="26">
        <v>0.1074</v>
      </c>
      <c r="K18" s="27">
        <v>0.147</v>
      </c>
      <c r="L18" s="27"/>
      <c r="M18" s="26">
        <v>0.0275</v>
      </c>
      <c r="N18" s="26">
        <v>0.2727</v>
      </c>
      <c r="O18" s="27">
        <v>0.3002</v>
      </c>
      <c r="P18" s="26"/>
      <c r="Q18" s="26">
        <v>-0.0117</v>
      </c>
      <c r="R18" s="26">
        <v>0.0631</v>
      </c>
      <c r="S18" s="27">
        <v>0.0514</v>
      </c>
    </row>
    <row r="19" ht="15.6" spans="8:19">
      <c r="H19" s="58" t="s">
        <v>24</v>
      </c>
      <c r="I19" s="28">
        <f>SUM(I16:I18)</f>
        <v>0.7029</v>
      </c>
      <c r="J19" s="28">
        <f>SUM(J16:J18)</f>
        <v>0.2276</v>
      </c>
      <c r="K19" s="28">
        <f>SUM(K16:K18)</f>
        <v>0.9305</v>
      </c>
      <c r="L19" s="28"/>
      <c r="M19" s="28">
        <f>SUM(M16:M18)</f>
        <v>-0.7481</v>
      </c>
      <c r="N19" s="28">
        <f>SUM(N16:N18)</f>
        <v>-0.0594</v>
      </c>
      <c r="O19" s="28">
        <f>SUM(O16:O18)</f>
        <v>-0.8075</v>
      </c>
      <c r="P19" s="28"/>
      <c r="Q19" s="28">
        <f>SUM(Q16:Q18)</f>
        <v>-3.6757</v>
      </c>
      <c r="R19" s="28">
        <f>SUM(R16:R18)</f>
        <v>-0.2243</v>
      </c>
      <c r="S19" s="28">
        <f>SUM(S16:S18)</f>
        <v>-3.9</v>
      </c>
    </row>
    <row r="20" ht="15.6" spans="8:19">
      <c r="H20" s="18" t="s">
        <v>49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</row>
  </sheetData>
  <mergeCells count="6">
    <mergeCell ref="H13:S13"/>
    <mergeCell ref="I14:K14"/>
    <mergeCell ref="M14:O14"/>
    <mergeCell ref="Q14:S14"/>
    <mergeCell ref="H20:S20"/>
    <mergeCell ref="H14:H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6"/>
  <sheetViews>
    <sheetView showGridLines="0" topLeftCell="E1" workbookViewId="0">
      <selection activeCell="S15" sqref="H11:S15"/>
    </sheetView>
  </sheetViews>
  <sheetFormatPr defaultColWidth="8.88888888888889" defaultRowHeight="13.8"/>
  <cols>
    <col min="2" max="2" width="17.3333333333333" customWidth="1"/>
    <col min="3" max="3" width="16.3333333333333" customWidth="1"/>
    <col min="4" max="4" width="18.1111111111111" customWidth="1"/>
    <col min="5" max="5" width="16.3333333333333" customWidth="1"/>
    <col min="8" max="8" width="13.3333333333333" customWidth="1"/>
    <col min="9" max="11" width="8.88888888888889" style="3"/>
    <col min="12" max="12" width="3.66666666666667" style="3" customWidth="1"/>
    <col min="13" max="15" width="8.88888888888889" style="3"/>
    <col min="16" max="16" width="3.66666666666667" style="3" customWidth="1"/>
    <col min="17" max="19" width="8.88888888888889" style="3"/>
  </cols>
  <sheetData>
    <row r="2" ht="14.4" spans="1:5">
      <c r="A2" s="5" t="s">
        <v>5</v>
      </c>
      <c r="B2" s="5" t="s">
        <v>59</v>
      </c>
      <c r="C2" s="5" t="s">
        <v>41</v>
      </c>
      <c r="D2" s="5" t="s">
        <v>42</v>
      </c>
      <c r="E2" s="5" t="s">
        <v>43</v>
      </c>
    </row>
    <row r="3" ht="14.4" spans="1:5">
      <c r="A3" s="8" t="s">
        <v>1</v>
      </c>
      <c r="B3" s="8" t="s">
        <v>60</v>
      </c>
      <c r="C3" s="8">
        <v>-0.1323</v>
      </c>
      <c r="D3" s="8">
        <v>-1.0108</v>
      </c>
      <c r="E3" s="8">
        <v>-1.1431</v>
      </c>
    </row>
    <row r="4" ht="14.4" spans="1:5">
      <c r="A4" s="8" t="s">
        <v>1</v>
      </c>
      <c r="B4" s="8" t="s">
        <v>61</v>
      </c>
      <c r="C4" s="8">
        <v>1.556</v>
      </c>
      <c r="D4" s="8">
        <v>0.5176</v>
      </c>
      <c r="E4" s="8">
        <v>2.0736</v>
      </c>
    </row>
    <row r="5" ht="14.4" spans="1:5">
      <c r="A5" s="8" t="s">
        <v>23</v>
      </c>
      <c r="B5" s="8" t="s">
        <v>60</v>
      </c>
      <c r="C5" s="8">
        <v>-0.3713</v>
      </c>
      <c r="D5" s="8">
        <v>-1.8835</v>
      </c>
      <c r="E5" s="8">
        <v>-2.2548</v>
      </c>
    </row>
    <row r="6" ht="14.4" spans="1:5">
      <c r="A6" s="8" t="s">
        <v>23</v>
      </c>
      <c r="B6" s="8" t="s">
        <v>61</v>
      </c>
      <c r="C6" s="8">
        <v>0.2942</v>
      </c>
      <c r="D6" s="8">
        <v>1.1531</v>
      </c>
      <c r="E6" s="8">
        <v>1.4473</v>
      </c>
    </row>
    <row r="7" ht="14.4" spans="1:5">
      <c r="A7" s="8" t="s">
        <v>25</v>
      </c>
      <c r="B7" s="8" t="s">
        <v>60</v>
      </c>
      <c r="C7" s="8">
        <v>-1.2997</v>
      </c>
      <c r="D7" s="8">
        <v>-3.2172</v>
      </c>
      <c r="E7" s="8">
        <v>-4.5169</v>
      </c>
    </row>
    <row r="8" ht="14.4" spans="1:5">
      <c r="A8" s="8" t="s">
        <v>25</v>
      </c>
      <c r="B8" s="8" t="s">
        <v>61</v>
      </c>
      <c r="C8" s="8">
        <v>-1.3565</v>
      </c>
      <c r="D8" s="8">
        <v>1.9735</v>
      </c>
      <c r="E8" s="8">
        <v>0.617</v>
      </c>
    </row>
    <row r="10" ht="22" customHeight="1" spans="8:19">
      <c r="H10" s="54" t="s">
        <v>62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</row>
    <row r="11" ht="15.6" spans="8:19">
      <c r="H11" s="16" t="s">
        <v>45</v>
      </c>
      <c r="I11" s="22" t="s">
        <v>1</v>
      </c>
      <c r="J11" s="22"/>
      <c r="K11" s="22"/>
      <c r="L11" s="23"/>
      <c r="M11" s="22" t="s">
        <v>23</v>
      </c>
      <c r="N11" s="22"/>
      <c r="O11" s="22"/>
      <c r="P11" s="23"/>
      <c r="Q11" s="22" t="s">
        <v>25</v>
      </c>
      <c r="R11" s="22"/>
      <c r="S11" s="22"/>
    </row>
    <row r="12" ht="15.6" spans="8:19">
      <c r="H12" s="17"/>
      <c r="I12" s="24" t="s">
        <v>46</v>
      </c>
      <c r="J12" s="24" t="s">
        <v>47</v>
      </c>
      <c r="K12" s="24" t="s">
        <v>48</v>
      </c>
      <c r="L12" s="25"/>
      <c r="M12" s="24" t="s">
        <v>46</v>
      </c>
      <c r="N12" s="24" t="s">
        <v>47</v>
      </c>
      <c r="O12" s="24" t="s">
        <v>48</v>
      </c>
      <c r="P12" s="25"/>
      <c r="Q12" s="24" t="s">
        <v>46</v>
      </c>
      <c r="R12" s="24" t="s">
        <v>47</v>
      </c>
      <c r="S12" s="24" t="s">
        <v>48</v>
      </c>
    </row>
    <row r="13" ht="19" customHeight="1" spans="8:19">
      <c r="H13" s="57" t="s">
        <v>60</v>
      </c>
      <c r="I13" s="26">
        <v>-0.1323</v>
      </c>
      <c r="J13" s="26">
        <v>-1.0108</v>
      </c>
      <c r="K13" s="27">
        <v>-1.1431</v>
      </c>
      <c r="L13" s="26"/>
      <c r="M13" s="26">
        <v>-0.3713</v>
      </c>
      <c r="N13" s="26">
        <v>-1.8835</v>
      </c>
      <c r="O13" s="27">
        <v>-2.2548</v>
      </c>
      <c r="P13" s="26"/>
      <c r="Q13" s="26">
        <v>-1.2997</v>
      </c>
      <c r="R13" s="26">
        <v>-3.2172</v>
      </c>
      <c r="S13" s="27">
        <v>-4.5169</v>
      </c>
    </row>
    <row r="14" ht="19" customHeight="1" spans="8:19">
      <c r="H14" s="57" t="s">
        <v>61</v>
      </c>
      <c r="I14" s="26">
        <v>1.556</v>
      </c>
      <c r="J14" s="26">
        <v>0.5176</v>
      </c>
      <c r="K14" s="27">
        <v>2.0736</v>
      </c>
      <c r="L14" s="27"/>
      <c r="M14" s="26">
        <v>0.2942</v>
      </c>
      <c r="N14" s="26">
        <v>1.1531</v>
      </c>
      <c r="O14" s="27">
        <v>1.4473</v>
      </c>
      <c r="P14" s="26"/>
      <c r="Q14" s="26">
        <v>-1.3565</v>
      </c>
      <c r="R14" s="26">
        <v>1.9735</v>
      </c>
      <c r="S14" s="27">
        <v>0.617</v>
      </c>
    </row>
    <row r="15" ht="15.6" spans="8:19">
      <c r="H15" s="58" t="s">
        <v>24</v>
      </c>
      <c r="I15" s="28">
        <f t="shared" ref="I15:K15" si="0">SUM(I13:I14)</f>
        <v>1.4237</v>
      </c>
      <c r="J15" s="28">
        <f t="shared" si="0"/>
        <v>-0.4932</v>
      </c>
      <c r="K15" s="28">
        <f t="shared" si="0"/>
        <v>0.9305</v>
      </c>
      <c r="L15" s="28"/>
      <c r="M15" s="28">
        <f t="shared" ref="M15:O15" si="1">SUM(M13:M14)</f>
        <v>-0.0771</v>
      </c>
      <c r="N15" s="28">
        <f t="shared" si="1"/>
        <v>-0.7304</v>
      </c>
      <c r="O15" s="28">
        <f t="shared" si="1"/>
        <v>-0.8075</v>
      </c>
      <c r="P15" s="28"/>
      <c r="Q15" s="28">
        <f t="shared" ref="Q15:S15" si="2">SUM(Q13:Q14)</f>
        <v>-2.6562</v>
      </c>
      <c r="R15" s="28">
        <f t="shared" si="2"/>
        <v>-1.2437</v>
      </c>
      <c r="S15" s="28">
        <f t="shared" si="2"/>
        <v>-3.8999</v>
      </c>
    </row>
    <row r="16" ht="15.6" spans="8:19">
      <c r="H16" s="18" t="s">
        <v>49</v>
      </c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</sheetData>
  <mergeCells count="6">
    <mergeCell ref="H10:S10"/>
    <mergeCell ref="I11:K11"/>
    <mergeCell ref="M11:O11"/>
    <mergeCell ref="Q11:S11"/>
    <mergeCell ref="H16:S16"/>
    <mergeCell ref="H11:H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0"/>
  <sheetViews>
    <sheetView showGridLines="0" topLeftCell="E5" workbookViewId="0">
      <selection activeCell="H13" sqref="H13:S18"/>
    </sheetView>
  </sheetViews>
  <sheetFormatPr defaultColWidth="8.88888888888889" defaultRowHeight="13.8"/>
  <cols>
    <col min="2" max="2" width="18.5555555555556" customWidth="1"/>
    <col min="3" max="5" width="16.6666666666667" customWidth="1"/>
    <col min="8" max="8" width="17" customWidth="1"/>
    <col min="9" max="11" width="8.88888888888889" style="3"/>
    <col min="12" max="12" width="2.88888888888889" style="3" customWidth="1"/>
    <col min="13" max="15" width="8.88888888888889" style="3"/>
    <col min="16" max="16" width="2.88888888888889" style="3" customWidth="1"/>
    <col min="17" max="19" width="8.88888888888889" style="3"/>
  </cols>
  <sheetData>
    <row r="2" ht="14.4" spans="1:5">
      <c r="A2" s="5" t="s">
        <v>5</v>
      </c>
      <c r="B2" s="5" t="s">
        <v>63</v>
      </c>
      <c r="C2" s="5" t="s">
        <v>41</v>
      </c>
      <c r="D2" s="5" t="s">
        <v>42</v>
      </c>
      <c r="E2" s="5" t="s">
        <v>43</v>
      </c>
    </row>
    <row r="3" ht="22" customHeight="1" spans="1:5">
      <c r="A3" s="8" t="s">
        <v>1</v>
      </c>
      <c r="B3" s="8" t="s">
        <v>64</v>
      </c>
      <c r="C3" s="8">
        <v>0.9026</v>
      </c>
      <c r="D3" s="8">
        <v>-0.0238</v>
      </c>
      <c r="E3" s="8">
        <v>0.8788</v>
      </c>
    </row>
    <row r="4" ht="22" customHeight="1" spans="1:5">
      <c r="A4" s="8" t="s">
        <v>1</v>
      </c>
      <c r="B4" s="8" t="s">
        <v>65</v>
      </c>
      <c r="C4" s="8">
        <v>0.395</v>
      </c>
      <c r="D4" s="8">
        <v>0.0996</v>
      </c>
      <c r="E4" s="8">
        <v>0.4946</v>
      </c>
    </row>
    <row r="5" ht="22" customHeight="1" spans="1:5">
      <c r="A5" s="8" t="s">
        <v>1</v>
      </c>
      <c r="B5" s="8" t="s">
        <v>66</v>
      </c>
      <c r="C5" s="8">
        <v>-0.3531</v>
      </c>
      <c r="D5" s="8">
        <v>-0.0899</v>
      </c>
      <c r="E5" s="8">
        <v>-0.443</v>
      </c>
    </row>
    <row r="6" ht="22" customHeight="1" spans="1:5">
      <c r="A6" s="8" t="s">
        <v>23</v>
      </c>
      <c r="B6" s="8" t="s">
        <v>64</v>
      </c>
      <c r="C6" s="8">
        <v>1.023</v>
      </c>
      <c r="D6" s="8">
        <v>0.1404</v>
      </c>
      <c r="E6" s="8">
        <v>1.1634</v>
      </c>
    </row>
    <row r="7" ht="22" customHeight="1" spans="1:5">
      <c r="A7" s="8" t="s">
        <v>23</v>
      </c>
      <c r="B7" s="8" t="s">
        <v>65</v>
      </c>
      <c r="C7" s="8">
        <v>-0.1014</v>
      </c>
      <c r="D7" s="8">
        <v>0.1605</v>
      </c>
      <c r="E7" s="8">
        <v>0.0591</v>
      </c>
    </row>
    <row r="8" ht="22" customHeight="1" spans="1:5">
      <c r="A8" s="8" t="s">
        <v>23</v>
      </c>
      <c r="B8" s="8" t="s">
        <v>66</v>
      </c>
      <c r="C8" s="8">
        <v>-1.5741</v>
      </c>
      <c r="D8" s="8">
        <v>-0.4558</v>
      </c>
      <c r="E8" s="8">
        <v>-2.0299</v>
      </c>
    </row>
    <row r="9" ht="22" customHeight="1" spans="1:5">
      <c r="A9" s="8" t="s">
        <v>25</v>
      </c>
      <c r="B9" s="8" t="s">
        <v>64</v>
      </c>
      <c r="C9" s="8">
        <v>0.4887</v>
      </c>
      <c r="D9" s="8">
        <v>0.5836</v>
      </c>
      <c r="E9" s="8">
        <v>1.0723</v>
      </c>
    </row>
    <row r="10" ht="22" customHeight="1" spans="1:5">
      <c r="A10" s="8" t="s">
        <v>25</v>
      </c>
      <c r="B10" s="8" t="s">
        <v>65</v>
      </c>
      <c r="C10" s="8">
        <v>-0.1542</v>
      </c>
      <c r="D10" s="8">
        <v>0.2144</v>
      </c>
      <c r="E10" s="8">
        <v>0.0602</v>
      </c>
    </row>
    <row r="11" ht="22" customHeight="1" spans="1:5">
      <c r="A11" s="8" t="s">
        <v>25</v>
      </c>
      <c r="B11" s="8" t="s">
        <v>66</v>
      </c>
      <c r="C11" s="8">
        <v>-3.8129</v>
      </c>
      <c r="D11" s="8">
        <v>-1.2195</v>
      </c>
      <c r="E11" s="8">
        <v>-5.0324</v>
      </c>
    </row>
    <row r="12" ht="23" customHeight="1" spans="8:19">
      <c r="H12" s="54" t="s">
        <v>67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ht="15.6" spans="8:19">
      <c r="H13" s="16" t="s">
        <v>45</v>
      </c>
      <c r="I13" s="22" t="s">
        <v>1</v>
      </c>
      <c r="J13" s="22"/>
      <c r="K13" s="22"/>
      <c r="L13" s="23"/>
      <c r="M13" s="22" t="s">
        <v>23</v>
      </c>
      <c r="N13" s="22"/>
      <c r="O13" s="22"/>
      <c r="P13" s="23"/>
      <c r="Q13" s="22" t="s">
        <v>25</v>
      </c>
      <c r="R13" s="22"/>
      <c r="S13" s="22"/>
    </row>
    <row r="14" ht="15.6" spans="8:19">
      <c r="H14" s="17"/>
      <c r="I14" s="24" t="s">
        <v>46</v>
      </c>
      <c r="J14" s="24" t="s">
        <v>47</v>
      </c>
      <c r="K14" s="24" t="s">
        <v>48</v>
      </c>
      <c r="L14" s="25"/>
      <c r="M14" s="24" t="s">
        <v>46</v>
      </c>
      <c r="N14" s="24" t="s">
        <v>47</v>
      </c>
      <c r="O14" s="24" t="s">
        <v>48</v>
      </c>
      <c r="P14" s="25"/>
      <c r="Q14" s="24" t="s">
        <v>46</v>
      </c>
      <c r="R14" s="24" t="s">
        <v>47</v>
      </c>
      <c r="S14" s="24" t="s">
        <v>48</v>
      </c>
    </row>
    <row r="15" ht="21" customHeight="1" spans="8:19">
      <c r="H15" s="18" t="s">
        <v>64</v>
      </c>
      <c r="I15" s="26">
        <v>0.9026</v>
      </c>
      <c r="J15" s="26">
        <v>-0.0238</v>
      </c>
      <c r="K15" s="27">
        <v>0.8788</v>
      </c>
      <c r="L15" s="26"/>
      <c r="M15" s="26">
        <v>1.023</v>
      </c>
      <c r="N15" s="26">
        <v>0.1404</v>
      </c>
      <c r="O15" s="27">
        <v>1.1634</v>
      </c>
      <c r="P15" s="26"/>
      <c r="Q15" s="26">
        <v>0.4887</v>
      </c>
      <c r="R15" s="26">
        <v>0.5836</v>
      </c>
      <c r="S15" s="27">
        <v>1.0723</v>
      </c>
    </row>
    <row r="16" ht="21" customHeight="1" spans="8:19">
      <c r="H16" s="18" t="s">
        <v>65</v>
      </c>
      <c r="I16" s="26">
        <v>0.395</v>
      </c>
      <c r="J16" s="26">
        <v>0.0996</v>
      </c>
      <c r="K16" s="27">
        <v>0.4946</v>
      </c>
      <c r="L16" s="26"/>
      <c r="M16" s="26">
        <v>-0.1014</v>
      </c>
      <c r="N16" s="26">
        <v>0.1605</v>
      </c>
      <c r="O16" s="27">
        <v>0.0591</v>
      </c>
      <c r="P16" s="26"/>
      <c r="Q16" s="26">
        <v>-0.1542</v>
      </c>
      <c r="R16" s="26">
        <v>0.2144</v>
      </c>
      <c r="S16" s="27">
        <v>0.0602</v>
      </c>
    </row>
    <row r="17" ht="21" customHeight="1" spans="8:19">
      <c r="H17" s="18" t="s">
        <v>66</v>
      </c>
      <c r="I17" s="26">
        <v>-0.3531</v>
      </c>
      <c r="J17" s="26">
        <v>-0.0899</v>
      </c>
      <c r="K17" s="27">
        <v>-0.443</v>
      </c>
      <c r="L17" s="26"/>
      <c r="M17" s="26">
        <v>-1.5741</v>
      </c>
      <c r="N17" s="26">
        <v>-0.4558</v>
      </c>
      <c r="O17" s="27">
        <v>-2.0299</v>
      </c>
      <c r="P17" s="26"/>
      <c r="Q17" s="26">
        <v>-3.8129</v>
      </c>
      <c r="R17" s="26">
        <v>-1.2195</v>
      </c>
      <c r="S17" s="27">
        <v>-5.0324</v>
      </c>
    </row>
    <row r="18" ht="15.6" spans="8:19">
      <c r="H18" s="19" t="s">
        <v>24</v>
      </c>
      <c r="I18" s="28">
        <f>SUM(I15:I17)</f>
        <v>0.9445</v>
      </c>
      <c r="J18" s="28">
        <f>SUM(J15:J17)</f>
        <v>-0.0141</v>
      </c>
      <c r="K18" s="28">
        <f>SUM(K15:K17)</f>
        <v>0.9304</v>
      </c>
      <c r="L18" s="28"/>
      <c r="M18" s="28">
        <f>SUM(M15:M17)</f>
        <v>-0.6525</v>
      </c>
      <c r="N18" s="28">
        <f>SUM(N15:N17)</f>
        <v>-0.1549</v>
      </c>
      <c r="O18" s="28">
        <f>SUM(O15:O17)</f>
        <v>-0.8074</v>
      </c>
      <c r="P18" s="28"/>
      <c r="Q18" s="28">
        <f>SUM(Q15:Q17)</f>
        <v>-3.4784</v>
      </c>
      <c r="R18" s="28">
        <f>SUM(R15:R17)</f>
        <v>-0.4215</v>
      </c>
      <c r="S18" s="28">
        <f>SUM(S15:S17)</f>
        <v>-3.8999</v>
      </c>
    </row>
    <row r="19" ht="15.6" spans="8:19">
      <c r="H19" s="18" t="s">
        <v>49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8:8">
      <c r="H20" s="1"/>
    </row>
  </sheetData>
  <mergeCells count="6">
    <mergeCell ref="H12:S12"/>
    <mergeCell ref="I13:K13"/>
    <mergeCell ref="M13:O13"/>
    <mergeCell ref="Q13:S13"/>
    <mergeCell ref="H19:S19"/>
    <mergeCell ref="H13:H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5"/>
  <sheetViews>
    <sheetView showGridLines="0" tabSelected="1" zoomScale="145" zoomScaleNormal="145" topLeftCell="G23" workbookViewId="0">
      <selection activeCell="H23" sqref="H23"/>
    </sheetView>
  </sheetViews>
  <sheetFormatPr defaultColWidth="8.88888888888889" defaultRowHeight="13.8"/>
  <cols>
    <col min="2" max="2" width="9.22222222222222" style="1" customWidth="1"/>
    <col min="3" max="3" width="23.4444444444444" customWidth="1"/>
    <col min="4" max="6" width="18.5555555555556" style="2" customWidth="1"/>
    <col min="8" max="8" width="25.3333333333333" customWidth="1"/>
    <col min="9" max="11" width="8.88888888888889" style="3"/>
    <col min="12" max="12" width="2.28703703703704" style="3" customWidth="1"/>
    <col min="13" max="14" width="8.88888888888889" style="3"/>
    <col min="15" max="15" width="11.2222222222222" style="3"/>
    <col min="16" max="16" width="2.06481481481481" style="3" customWidth="1"/>
    <col min="17" max="19" width="8.88888888888889" style="3"/>
  </cols>
  <sheetData>
    <row r="2" ht="14.4" spans="2:6">
      <c r="B2" s="4" t="s">
        <v>5</v>
      </c>
      <c r="C2" s="5" t="s">
        <v>68</v>
      </c>
      <c r="D2" s="6" t="s">
        <v>41</v>
      </c>
      <c r="E2" s="6" t="s">
        <v>42</v>
      </c>
      <c r="F2" s="6" t="s">
        <v>43</v>
      </c>
    </row>
    <row r="3" ht="14.4" spans="2:6">
      <c r="B3" s="31" t="s">
        <v>1</v>
      </c>
      <c r="C3" s="8" t="s">
        <v>69</v>
      </c>
      <c r="D3" s="9">
        <v>0.4918</v>
      </c>
      <c r="E3" s="9">
        <v>-1.0787</v>
      </c>
      <c r="F3" s="9">
        <v>-0.5869</v>
      </c>
    </row>
    <row r="4" ht="14.4" spans="2:6">
      <c r="B4" s="32" t="s">
        <v>1</v>
      </c>
      <c r="C4" s="8" t="s">
        <v>70</v>
      </c>
      <c r="D4" s="9">
        <v>0.4742</v>
      </c>
      <c r="E4" s="9">
        <v>-3.7156</v>
      </c>
      <c r="F4" s="9">
        <v>-3.2414</v>
      </c>
    </row>
    <row r="5" ht="14.4" spans="2:6">
      <c r="B5" s="32" t="s">
        <v>1</v>
      </c>
      <c r="C5" s="8" t="s">
        <v>71</v>
      </c>
      <c r="D5" s="9">
        <v>1.872</v>
      </c>
      <c r="E5" s="9">
        <v>0.95</v>
      </c>
      <c r="F5" s="9">
        <v>2.822</v>
      </c>
    </row>
    <row r="6" ht="14.4" spans="2:6">
      <c r="B6" s="32" t="s">
        <v>1</v>
      </c>
      <c r="C6" s="8" t="s">
        <v>72</v>
      </c>
      <c r="D6" s="9">
        <v>0.2706</v>
      </c>
      <c r="E6" s="9">
        <v>0.3074</v>
      </c>
      <c r="F6" s="9">
        <v>0.578</v>
      </c>
    </row>
    <row r="7" ht="14.4" spans="2:6">
      <c r="B7" s="32" t="s">
        <v>1</v>
      </c>
      <c r="C7" s="8" t="s">
        <v>73</v>
      </c>
      <c r="D7" s="9">
        <v>-0.0569</v>
      </c>
      <c r="E7" s="9">
        <v>-0.5249</v>
      </c>
      <c r="F7" s="9">
        <v>-0.5818</v>
      </c>
    </row>
    <row r="8" ht="14.4" spans="2:6">
      <c r="B8" s="32" t="s">
        <v>1</v>
      </c>
      <c r="C8" s="8" t="s">
        <v>74</v>
      </c>
      <c r="D8" s="9">
        <v>0.7767</v>
      </c>
      <c r="E8" s="9">
        <v>0.7231</v>
      </c>
      <c r="F8" s="9">
        <v>1.4998</v>
      </c>
    </row>
    <row r="9" ht="14.4" spans="2:6">
      <c r="B9" s="33" t="s">
        <v>1</v>
      </c>
      <c r="C9" s="8" t="s">
        <v>75</v>
      </c>
      <c r="D9" s="9">
        <v>0.2426</v>
      </c>
      <c r="E9" s="9">
        <v>0.1981</v>
      </c>
      <c r="F9" s="9">
        <v>0.4407</v>
      </c>
    </row>
    <row r="10" ht="14.4" spans="2:6">
      <c r="B10" s="31" t="s">
        <v>23</v>
      </c>
      <c r="C10" s="8" t="s">
        <v>69</v>
      </c>
      <c r="D10" s="9">
        <v>0.3401</v>
      </c>
      <c r="E10" s="9">
        <v>-0.7275</v>
      </c>
      <c r="F10" s="9">
        <v>-0.3874</v>
      </c>
    </row>
    <row r="11" ht="14.4" spans="2:6">
      <c r="B11" s="32" t="s">
        <v>23</v>
      </c>
      <c r="C11" s="8" t="s">
        <v>70</v>
      </c>
      <c r="D11" s="9">
        <v>0.1905</v>
      </c>
      <c r="E11" s="9">
        <v>-5.5965</v>
      </c>
      <c r="F11" s="9">
        <v>-5.406</v>
      </c>
    </row>
    <row r="12" ht="14.4" spans="2:6">
      <c r="B12" s="32" t="s">
        <v>23</v>
      </c>
      <c r="C12" s="8" t="s">
        <v>71</v>
      </c>
      <c r="D12" s="9">
        <v>1.9924</v>
      </c>
      <c r="E12" s="9">
        <v>2.0621</v>
      </c>
      <c r="F12" s="9">
        <v>4.0545</v>
      </c>
    </row>
    <row r="13" ht="14.4" spans="2:6">
      <c r="B13" s="32" t="s">
        <v>23</v>
      </c>
      <c r="C13" s="8" t="s">
        <v>72</v>
      </c>
      <c r="D13" s="9">
        <v>0.3213</v>
      </c>
      <c r="E13" s="9">
        <v>0.1898</v>
      </c>
      <c r="F13" s="9">
        <v>0.5111</v>
      </c>
    </row>
    <row r="14" ht="14.4" spans="2:6">
      <c r="B14" s="32" t="s">
        <v>23</v>
      </c>
      <c r="C14" s="8" t="s">
        <v>73</v>
      </c>
      <c r="D14" s="9">
        <v>-0.0739</v>
      </c>
      <c r="E14" s="9">
        <v>-1.5324</v>
      </c>
      <c r="F14" s="9">
        <v>-1.6063</v>
      </c>
    </row>
    <row r="15" ht="14.4" spans="2:6">
      <c r="B15" s="32" t="s">
        <v>23</v>
      </c>
      <c r="C15" s="8" t="s">
        <v>74</v>
      </c>
      <c r="D15" s="9">
        <v>0.7274</v>
      </c>
      <c r="E15" s="9">
        <v>0.7857</v>
      </c>
      <c r="F15" s="9">
        <v>1.5131</v>
      </c>
    </row>
    <row r="16" ht="13" customHeight="1" spans="2:6">
      <c r="B16" s="33" t="s">
        <v>23</v>
      </c>
      <c r="C16" s="8" t="s">
        <v>75</v>
      </c>
      <c r="D16" s="9">
        <v>0.333</v>
      </c>
      <c r="E16" s="9">
        <v>0.1806</v>
      </c>
      <c r="F16" s="9">
        <v>0.5136</v>
      </c>
    </row>
    <row r="17" ht="14.4" spans="2:6">
      <c r="B17" s="31" t="s">
        <v>25</v>
      </c>
      <c r="C17" s="8" t="s">
        <v>69</v>
      </c>
      <c r="D17" s="9">
        <v>0.7687</v>
      </c>
      <c r="E17" s="9">
        <v>-1.3287</v>
      </c>
      <c r="F17" s="9">
        <v>-0.56</v>
      </c>
    </row>
    <row r="18" ht="14.4" spans="2:6">
      <c r="B18" s="32" t="s">
        <v>25</v>
      </c>
      <c r="C18" s="8" t="s">
        <v>70</v>
      </c>
      <c r="D18" s="9">
        <v>-0.2953</v>
      </c>
      <c r="E18" s="9">
        <v>-7.7868</v>
      </c>
      <c r="F18" s="9">
        <v>-8.0821</v>
      </c>
    </row>
    <row r="19" ht="15" customHeight="1" spans="2:6">
      <c r="B19" s="32" t="s">
        <v>25</v>
      </c>
      <c r="C19" s="8" t="s">
        <v>71</v>
      </c>
      <c r="D19" s="9">
        <v>1.4709</v>
      </c>
      <c r="E19" s="9">
        <v>2.0126</v>
      </c>
      <c r="F19" s="9">
        <v>3.4835</v>
      </c>
    </row>
    <row r="20" ht="18" customHeight="1" spans="2:6">
      <c r="B20" s="32" t="s">
        <v>25</v>
      </c>
      <c r="C20" s="8" t="s">
        <v>72</v>
      </c>
      <c r="D20" s="9">
        <v>0.3845</v>
      </c>
      <c r="E20" s="9">
        <v>-0.6323</v>
      </c>
      <c r="F20" s="9">
        <v>-0.2478</v>
      </c>
    </row>
    <row r="21" ht="14.4" spans="2:6">
      <c r="B21" s="32" t="s">
        <v>25</v>
      </c>
      <c r="C21" s="8" t="s">
        <v>73</v>
      </c>
      <c r="D21" s="9">
        <v>-0.338</v>
      </c>
      <c r="E21" s="9">
        <v>-1.7481</v>
      </c>
      <c r="F21" s="9">
        <v>-2.0861</v>
      </c>
    </row>
    <row r="22" ht="14.4" spans="2:6">
      <c r="B22" s="32" t="s">
        <v>25</v>
      </c>
      <c r="C22" s="8" t="s">
        <v>74</v>
      </c>
      <c r="D22" s="9">
        <v>1.1912</v>
      </c>
      <c r="E22" s="9">
        <v>1.6138</v>
      </c>
      <c r="F22" s="9">
        <v>2.805</v>
      </c>
    </row>
    <row r="23" ht="14.4" spans="2:6">
      <c r="B23" s="33" t="s">
        <v>25</v>
      </c>
      <c r="C23" s="8" t="s">
        <v>75</v>
      </c>
      <c r="D23" s="9">
        <v>0.2068</v>
      </c>
      <c r="E23" s="9">
        <v>0.5807</v>
      </c>
      <c r="F23" s="9">
        <v>0.7875</v>
      </c>
    </row>
    <row r="24" s="30" customFormat="1" ht="20" customHeight="1" spans="2:19">
      <c r="B24" s="40"/>
      <c r="D24" s="41"/>
      <c r="E24" s="41"/>
      <c r="F24" s="41"/>
      <c r="H24" s="15" t="s">
        <v>76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8:19">
      <c r="H25" s="42" t="s">
        <v>45</v>
      </c>
      <c r="I25" s="47" t="s">
        <v>1</v>
      </c>
      <c r="J25" s="47"/>
      <c r="K25" s="47"/>
      <c r="L25" s="48"/>
      <c r="M25" s="47" t="s">
        <v>23</v>
      </c>
      <c r="N25" s="47"/>
      <c r="O25" s="47"/>
      <c r="P25" s="48"/>
      <c r="Q25" s="47" t="s">
        <v>25</v>
      </c>
      <c r="R25" s="47"/>
      <c r="S25" s="47"/>
    </row>
    <row r="26" spans="8:19">
      <c r="H26" s="43"/>
      <c r="I26" s="49" t="s">
        <v>46</v>
      </c>
      <c r="J26" s="49" t="s">
        <v>47</v>
      </c>
      <c r="K26" s="49" t="s">
        <v>48</v>
      </c>
      <c r="L26" s="50"/>
      <c r="M26" s="49" t="s">
        <v>46</v>
      </c>
      <c r="N26" s="49" t="s">
        <v>47</v>
      </c>
      <c r="O26" s="49" t="s">
        <v>48</v>
      </c>
      <c r="P26" s="50"/>
      <c r="Q26" s="49" t="s">
        <v>46</v>
      </c>
      <c r="R26" s="49" t="s">
        <v>47</v>
      </c>
      <c r="S26" s="49" t="s">
        <v>48</v>
      </c>
    </row>
    <row r="27" ht="18" customHeight="1" spans="8:19">
      <c r="H27" s="44" t="s">
        <v>73</v>
      </c>
      <c r="I27" s="51">
        <f>VLOOKUP($H27,$C$3:$F$9,2,FALSE)</f>
        <v>-0.0569</v>
      </c>
      <c r="J27" s="51">
        <f>VLOOKUP($H27,$C$3:$F$9,3,FALSE)</f>
        <v>-0.5249</v>
      </c>
      <c r="K27" s="52">
        <f>VLOOKUP($H27,$C$3:$F$9,4,FALSE)</f>
        <v>-0.5818</v>
      </c>
      <c r="L27" s="51"/>
      <c r="M27" s="51">
        <f>VLOOKUP($H27,$C$10:$F$16,2,FALSE)</f>
        <v>-0.0739</v>
      </c>
      <c r="N27" s="51">
        <f>VLOOKUP($H27,$C$10:$F$16,3,FALSE)</f>
        <v>-1.5324</v>
      </c>
      <c r="O27" s="52">
        <f>N27+M27</f>
        <v>-1.6063</v>
      </c>
      <c r="P27" s="51"/>
      <c r="Q27" s="51">
        <f>VLOOKUP($H27,$C$17:$F$23,2,FALSE)</f>
        <v>-0.338</v>
      </c>
      <c r="R27" s="51">
        <f>VLOOKUP($H27,$C$17:$F$23,3,FALSE)</f>
        <v>-1.7481</v>
      </c>
      <c r="S27" s="52">
        <f>R27+Q27</f>
        <v>-2.0861</v>
      </c>
    </row>
    <row r="28" ht="18" customHeight="1" spans="8:19">
      <c r="H28" s="44" t="s">
        <v>70</v>
      </c>
      <c r="I28" s="51">
        <f t="shared" ref="I28:I33" si="0">VLOOKUP($H28,$C$3:$F$9,2,FALSE)</f>
        <v>0.4742</v>
      </c>
      <c r="J28" s="51">
        <f t="shared" ref="J28:J33" si="1">VLOOKUP($H28,$C$3:$F$9,3,FALSE)</f>
        <v>-3.7156</v>
      </c>
      <c r="K28" s="52">
        <f t="shared" ref="K28:K33" si="2">VLOOKUP($H28,$C$3:$F$9,4,FALSE)</f>
        <v>-3.2414</v>
      </c>
      <c r="L28" s="51"/>
      <c r="M28" s="51">
        <f t="shared" ref="M28:M33" si="3">VLOOKUP($H28,$C$10:$F$16,2,FALSE)</f>
        <v>0.1905</v>
      </c>
      <c r="N28" s="51">
        <f t="shared" ref="N28:N33" si="4">VLOOKUP($H28,$C$10:$F$16,3,FALSE)</f>
        <v>-5.5965</v>
      </c>
      <c r="O28" s="52">
        <f t="shared" ref="O28:O33" si="5">N28+M28</f>
        <v>-5.406</v>
      </c>
      <c r="P28" s="51"/>
      <c r="Q28" s="51">
        <f t="shared" ref="Q28:Q33" si="6">VLOOKUP($H28,$C$17:$F$23,2,FALSE)</f>
        <v>-0.2953</v>
      </c>
      <c r="R28" s="51">
        <f t="shared" ref="R28:R33" si="7">VLOOKUP($H28,$C$17:$F$23,3,FALSE)</f>
        <v>-7.7868</v>
      </c>
      <c r="S28" s="52">
        <f t="shared" ref="S28:S33" si="8">R28+Q28</f>
        <v>-8.0821</v>
      </c>
    </row>
    <row r="29" ht="18" customHeight="1" spans="8:19">
      <c r="H29" s="44" t="s">
        <v>69</v>
      </c>
      <c r="I29" s="51">
        <f t="shared" si="0"/>
        <v>0.4918</v>
      </c>
      <c r="J29" s="51">
        <f t="shared" si="1"/>
        <v>-1.0787</v>
      </c>
      <c r="K29" s="52">
        <f t="shared" si="2"/>
        <v>-0.5869</v>
      </c>
      <c r="L29" s="51"/>
      <c r="M29" s="51">
        <f t="shared" si="3"/>
        <v>0.3401</v>
      </c>
      <c r="N29" s="51">
        <f t="shared" si="4"/>
        <v>-0.7275</v>
      </c>
      <c r="O29" s="52">
        <f t="shared" si="5"/>
        <v>-0.3874</v>
      </c>
      <c r="P29" s="51"/>
      <c r="Q29" s="51">
        <f t="shared" si="6"/>
        <v>0.7687</v>
      </c>
      <c r="R29" s="51">
        <f t="shared" si="7"/>
        <v>-1.3287</v>
      </c>
      <c r="S29" s="52">
        <f t="shared" si="8"/>
        <v>-0.56</v>
      </c>
    </row>
    <row r="30" ht="18" customHeight="1" spans="8:19">
      <c r="H30" s="44" t="s">
        <v>72</v>
      </c>
      <c r="I30" s="51">
        <f t="shared" si="0"/>
        <v>0.2706</v>
      </c>
      <c r="J30" s="51">
        <f t="shared" si="1"/>
        <v>0.3074</v>
      </c>
      <c r="K30" s="52">
        <f t="shared" si="2"/>
        <v>0.578</v>
      </c>
      <c r="L30" s="51"/>
      <c r="M30" s="51">
        <f t="shared" si="3"/>
        <v>0.3213</v>
      </c>
      <c r="N30" s="51">
        <f t="shared" si="4"/>
        <v>0.1898</v>
      </c>
      <c r="O30" s="52">
        <f t="shared" si="5"/>
        <v>0.5111</v>
      </c>
      <c r="P30" s="51"/>
      <c r="Q30" s="51">
        <f t="shared" si="6"/>
        <v>0.3845</v>
      </c>
      <c r="R30" s="51">
        <f t="shared" si="7"/>
        <v>-0.6323</v>
      </c>
      <c r="S30" s="52">
        <f t="shared" si="8"/>
        <v>-0.2478</v>
      </c>
    </row>
    <row r="31" ht="18" customHeight="1" spans="8:19">
      <c r="H31" s="44" t="s">
        <v>71</v>
      </c>
      <c r="I31" s="51">
        <f t="shared" si="0"/>
        <v>1.872</v>
      </c>
      <c r="J31" s="51">
        <f t="shared" si="1"/>
        <v>0.95</v>
      </c>
      <c r="K31" s="52">
        <f t="shared" si="2"/>
        <v>2.822</v>
      </c>
      <c r="L31" s="51"/>
      <c r="M31" s="51">
        <f t="shared" si="3"/>
        <v>1.9924</v>
      </c>
      <c r="N31" s="51">
        <f t="shared" si="4"/>
        <v>2.0621</v>
      </c>
      <c r="O31" s="52">
        <f t="shared" si="5"/>
        <v>4.0545</v>
      </c>
      <c r="P31" s="51"/>
      <c r="Q31" s="51">
        <f t="shared" si="6"/>
        <v>1.4709</v>
      </c>
      <c r="R31" s="51">
        <f t="shared" si="7"/>
        <v>2.0126</v>
      </c>
      <c r="S31" s="52">
        <f t="shared" si="8"/>
        <v>3.4835</v>
      </c>
    </row>
    <row r="32" ht="18" customHeight="1" spans="8:19">
      <c r="H32" s="44" t="s">
        <v>75</v>
      </c>
      <c r="I32" s="51">
        <f t="shared" si="0"/>
        <v>0.2426</v>
      </c>
      <c r="J32" s="51">
        <f t="shared" si="1"/>
        <v>0.1981</v>
      </c>
      <c r="K32" s="52">
        <f t="shared" si="2"/>
        <v>0.4407</v>
      </c>
      <c r="L32" s="51"/>
      <c r="M32" s="51">
        <f t="shared" si="3"/>
        <v>0.333</v>
      </c>
      <c r="N32" s="51">
        <f t="shared" si="4"/>
        <v>0.1806</v>
      </c>
      <c r="O32" s="52">
        <f t="shared" si="5"/>
        <v>0.5136</v>
      </c>
      <c r="P32" s="51"/>
      <c r="Q32" s="51">
        <f t="shared" si="6"/>
        <v>0.2068</v>
      </c>
      <c r="R32" s="51">
        <f t="shared" si="7"/>
        <v>0.5807</v>
      </c>
      <c r="S32" s="52">
        <f t="shared" si="8"/>
        <v>0.7875</v>
      </c>
    </row>
    <row r="33" ht="18" customHeight="1" spans="8:19">
      <c r="H33" s="44" t="s">
        <v>74</v>
      </c>
      <c r="I33" s="51">
        <f t="shared" si="0"/>
        <v>0.7767</v>
      </c>
      <c r="J33" s="51">
        <f t="shared" si="1"/>
        <v>0.7231</v>
      </c>
      <c r="K33" s="52">
        <f t="shared" si="2"/>
        <v>1.4998</v>
      </c>
      <c r="L33" s="52"/>
      <c r="M33" s="51">
        <f t="shared" si="3"/>
        <v>0.7274</v>
      </c>
      <c r="N33" s="51">
        <f t="shared" si="4"/>
        <v>0.7857</v>
      </c>
      <c r="O33" s="52">
        <f t="shared" si="5"/>
        <v>1.5131</v>
      </c>
      <c r="P33" s="51"/>
      <c r="Q33" s="51">
        <f t="shared" si="6"/>
        <v>1.1912</v>
      </c>
      <c r="R33" s="51">
        <f t="shared" si="7"/>
        <v>1.6138</v>
      </c>
      <c r="S33" s="52">
        <f t="shared" si="8"/>
        <v>2.805</v>
      </c>
    </row>
    <row r="34" spans="8:19">
      <c r="H34" s="45" t="s">
        <v>24</v>
      </c>
      <c r="I34" s="53">
        <f t="shared" ref="I34:K34" si="9">SUM(I27:I33)</f>
        <v>4.071</v>
      </c>
      <c r="J34" s="53">
        <f t="shared" si="9"/>
        <v>-3.1406</v>
      </c>
      <c r="K34" s="53">
        <f t="shared" si="9"/>
        <v>0.9304</v>
      </c>
      <c r="L34" s="53"/>
      <c r="M34" s="53">
        <f t="shared" ref="M34:O34" si="10">SUM(M27:M33)</f>
        <v>3.8308</v>
      </c>
      <c r="N34" s="53">
        <f t="shared" si="10"/>
        <v>-4.6382</v>
      </c>
      <c r="O34" s="53">
        <f t="shared" si="10"/>
        <v>-0.8074</v>
      </c>
      <c r="P34" s="53"/>
      <c r="Q34" s="53">
        <f t="shared" ref="Q34:S34" si="11">SUM(Q27:Q33)</f>
        <v>3.3888</v>
      </c>
      <c r="R34" s="53">
        <f t="shared" si="11"/>
        <v>-7.2888</v>
      </c>
      <c r="S34" s="53">
        <f t="shared" si="11"/>
        <v>-3.9</v>
      </c>
    </row>
    <row r="35" spans="8:19">
      <c r="H35" s="46" t="s">
        <v>77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</sheetData>
  <mergeCells count="6">
    <mergeCell ref="H24:S24"/>
    <mergeCell ref="I25:K25"/>
    <mergeCell ref="M25:O25"/>
    <mergeCell ref="Q25:S25"/>
    <mergeCell ref="H35:S35"/>
    <mergeCell ref="H25:H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4"/>
  <sheetViews>
    <sheetView showGridLines="0" topLeftCell="D19" workbookViewId="0">
      <selection activeCell="S33" sqref="H24:S33"/>
    </sheetView>
  </sheetViews>
  <sheetFormatPr defaultColWidth="8.88888888888889" defaultRowHeight="13.8"/>
  <cols>
    <col min="1" max="1" width="2.66666666666667" customWidth="1"/>
    <col min="2" max="2" width="9.22222222222222" style="1" customWidth="1"/>
    <col min="3" max="3" width="21.5555555555556" customWidth="1"/>
    <col min="4" max="6" width="20.5555555555556" customWidth="1"/>
    <col min="8" max="8" width="23.7777777777778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</cols>
  <sheetData>
    <row r="2" ht="14.4" spans="2:6">
      <c r="B2" s="4" t="s">
        <v>5</v>
      </c>
      <c r="C2" s="5" t="s">
        <v>78</v>
      </c>
      <c r="D2" s="6" t="s">
        <v>41</v>
      </c>
      <c r="E2" s="6" t="s">
        <v>42</v>
      </c>
      <c r="F2" s="6" t="s">
        <v>43</v>
      </c>
    </row>
    <row r="3" ht="14.4" spans="2:6">
      <c r="B3" s="7" t="s">
        <v>1</v>
      </c>
      <c r="C3" s="8" t="s">
        <v>79</v>
      </c>
      <c r="D3" s="8">
        <v>-1.1229</v>
      </c>
      <c r="E3" s="8">
        <v>3.5909</v>
      </c>
      <c r="F3" s="8">
        <v>2.468</v>
      </c>
    </row>
    <row r="4" ht="14.4" spans="2:6">
      <c r="B4" s="10"/>
      <c r="C4" s="8" t="s">
        <v>80</v>
      </c>
      <c r="D4" s="8">
        <v>0.1899</v>
      </c>
      <c r="E4" s="8">
        <v>-1.2606</v>
      </c>
      <c r="F4" s="8">
        <v>-1.0707</v>
      </c>
    </row>
    <row r="5" ht="14.4" spans="2:6">
      <c r="B5" s="10"/>
      <c r="C5" s="8" t="s">
        <v>81</v>
      </c>
      <c r="D5" s="8">
        <v>0.1036</v>
      </c>
      <c r="E5" s="8">
        <v>-0.0484</v>
      </c>
      <c r="F5" s="8">
        <v>0.0552</v>
      </c>
    </row>
    <row r="6" ht="14.4" spans="2:6">
      <c r="B6" s="10"/>
      <c r="C6" s="8" t="s">
        <v>82</v>
      </c>
      <c r="D6" s="8">
        <v>-0.0285</v>
      </c>
      <c r="E6" s="8">
        <v>0.0641</v>
      </c>
      <c r="F6" s="8">
        <v>0.0356</v>
      </c>
    </row>
    <row r="7" ht="14.4" spans="2:6">
      <c r="B7" s="10"/>
      <c r="C7" s="8" t="s">
        <v>83</v>
      </c>
      <c r="D7" s="8">
        <v>0.025</v>
      </c>
      <c r="E7" s="8">
        <v>0.1008</v>
      </c>
      <c r="F7" s="8">
        <v>0.1258</v>
      </c>
    </row>
    <row r="8" ht="14.4" spans="2:6">
      <c r="B8" s="10"/>
      <c r="C8" s="8" t="s">
        <v>84</v>
      </c>
      <c r="D8" s="8">
        <v>0.0633</v>
      </c>
      <c r="E8" s="8">
        <v>-0.0855</v>
      </c>
      <c r="F8" s="8">
        <v>-0.0222</v>
      </c>
    </row>
    <row r="9" ht="14.4" spans="2:6">
      <c r="B9" s="11"/>
      <c r="C9" s="8" t="s">
        <v>85</v>
      </c>
      <c r="D9" s="8">
        <v>-0.0086</v>
      </c>
      <c r="E9" s="8">
        <v>-0.6526</v>
      </c>
      <c r="F9" s="8">
        <v>-0.6612</v>
      </c>
    </row>
    <row r="10" ht="14.4" spans="2:6">
      <c r="B10" s="7" t="s">
        <v>23</v>
      </c>
      <c r="C10" s="8" t="s">
        <v>79</v>
      </c>
      <c r="D10" s="8">
        <v>-1.8654</v>
      </c>
      <c r="E10" s="8">
        <v>4.1533</v>
      </c>
      <c r="F10" s="8">
        <v>2.2879</v>
      </c>
    </row>
    <row r="11" ht="14.4" spans="2:6">
      <c r="B11" s="10"/>
      <c r="C11" s="8" t="s">
        <v>80</v>
      </c>
      <c r="D11" s="8">
        <v>-0.1405</v>
      </c>
      <c r="E11" s="8">
        <v>-1.3668</v>
      </c>
      <c r="F11" s="8">
        <v>-1.5073</v>
      </c>
    </row>
    <row r="12" ht="14.4" spans="2:6">
      <c r="B12" s="10"/>
      <c r="C12" s="8" t="s">
        <v>81</v>
      </c>
      <c r="D12" s="8">
        <v>0.0031</v>
      </c>
      <c r="E12" s="8">
        <v>-0.0173</v>
      </c>
      <c r="F12" s="8">
        <v>-0.0142</v>
      </c>
    </row>
    <row r="13" ht="14.4" spans="2:6">
      <c r="B13" s="10"/>
      <c r="C13" s="8" t="s">
        <v>82</v>
      </c>
      <c r="D13" s="8">
        <v>-0.2176</v>
      </c>
      <c r="E13" s="8">
        <v>0.0355</v>
      </c>
      <c r="F13" s="8">
        <v>-0.1821</v>
      </c>
    </row>
    <row r="14" ht="14.4" spans="2:6">
      <c r="B14" s="10"/>
      <c r="C14" s="8" t="s">
        <v>83</v>
      </c>
      <c r="D14" s="8">
        <v>0.0203</v>
      </c>
      <c r="E14" s="8">
        <v>0.0298</v>
      </c>
      <c r="F14" s="8">
        <v>0.0501</v>
      </c>
    </row>
    <row r="15" ht="14.4" spans="2:6">
      <c r="B15" s="10"/>
      <c r="C15" s="8" t="s">
        <v>84</v>
      </c>
      <c r="D15" s="8">
        <v>-0.0276</v>
      </c>
      <c r="E15" s="8">
        <v>-0.0575</v>
      </c>
      <c r="F15" s="8">
        <v>-0.0851</v>
      </c>
    </row>
    <row r="16" ht="14.4" spans="2:6">
      <c r="B16" s="11"/>
      <c r="C16" s="8" t="s">
        <v>85</v>
      </c>
      <c r="D16" s="8">
        <v>-0.0022</v>
      </c>
      <c r="E16" s="8">
        <v>-1.3545</v>
      </c>
      <c r="F16" s="8">
        <v>-1.3567</v>
      </c>
    </row>
    <row r="17" ht="14.4" spans="2:6">
      <c r="B17" s="7" t="s">
        <v>25</v>
      </c>
      <c r="C17" s="8" t="s">
        <v>79</v>
      </c>
      <c r="D17" s="8">
        <v>-4.2693</v>
      </c>
      <c r="E17" s="8">
        <v>3.7807</v>
      </c>
      <c r="F17" s="8">
        <v>-0.4886</v>
      </c>
    </row>
    <row r="18" ht="14.4" spans="2:6">
      <c r="B18" s="10"/>
      <c r="C18" s="8" t="s">
        <v>80</v>
      </c>
      <c r="D18" s="8">
        <v>0.1389</v>
      </c>
      <c r="E18" s="8">
        <v>-1.7172</v>
      </c>
      <c r="F18" s="8">
        <v>-1.5783</v>
      </c>
    </row>
    <row r="19" ht="14.4" spans="2:6">
      <c r="B19" s="10"/>
      <c r="C19" s="8" t="s">
        <v>81</v>
      </c>
      <c r="D19" s="8">
        <v>0.034</v>
      </c>
      <c r="E19" s="8">
        <v>0.0072</v>
      </c>
      <c r="F19" s="8">
        <v>0.0412</v>
      </c>
    </row>
    <row r="20" ht="14.4" spans="2:6">
      <c r="B20" s="10"/>
      <c r="C20" s="8" t="s">
        <v>82</v>
      </c>
      <c r="D20" s="8">
        <v>-0.364</v>
      </c>
      <c r="E20" s="8">
        <v>0.1556</v>
      </c>
      <c r="F20" s="8">
        <v>-0.2084</v>
      </c>
    </row>
    <row r="21" ht="14.4" spans="2:6">
      <c r="B21" s="10"/>
      <c r="C21" s="8" t="s">
        <v>83</v>
      </c>
      <c r="D21" s="8">
        <v>-0.1218</v>
      </c>
      <c r="E21" s="8">
        <v>0.1872</v>
      </c>
      <c r="F21" s="8">
        <v>0.0654</v>
      </c>
    </row>
    <row r="22" ht="14.4" spans="2:6">
      <c r="B22" s="10"/>
      <c r="C22" s="8" t="s">
        <v>84</v>
      </c>
      <c r="D22" s="8">
        <v>0.0903</v>
      </c>
      <c r="E22" s="8">
        <v>-0.0148</v>
      </c>
      <c r="F22" s="8">
        <v>0.0755</v>
      </c>
    </row>
    <row r="23" s="30" customFormat="1" ht="23" customHeight="1" spans="2:19">
      <c r="B23" s="37"/>
      <c r="C23" s="38" t="s">
        <v>85</v>
      </c>
      <c r="D23" s="38">
        <v>-0.0085</v>
      </c>
      <c r="E23" s="38">
        <v>-1.7984</v>
      </c>
      <c r="F23" s="38">
        <v>-1.8069</v>
      </c>
      <c r="H23" s="39" t="s">
        <v>86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15.6" spans="8:19">
      <c r="H24" s="16" t="s">
        <v>45</v>
      </c>
      <c r="I24" s="22" t="s">
        <v>1</v>
      </c>
      <c r="J24" s="22"/>
      <c r="K24" s="22"/>
      <c r="L24" s="23"/>
      <c r="M24" s="22" t="s">
        <v>23</v>
      </c>
      <c r="N24" s="22"/>
      <c r="O24" s="22"/>
      <c r="P24" s="23"/>
      <c r="Q24" s="22" t="s">
        <v>25</v>
      </c>
      <c r="R24" s="22"/>
      <c r="S24" s="22"/>
    </row>
    <row r="25" ht="15.6" spans="8:19">
      <c r="H25" s="17"/>
      <c r="I25" s="24" t="s">
        <v>46</v>
      </c>
      <c r="J25" s="24" t="s">
        <v>47</v>
      </c>
      <c r="K25" s="24" t="s">
        <v>48</v>
      </c>
      <c r="L25" s="25"/>
      <c r="M25" s="24" t="s">
        <v>46</v>
      </c>
      <c r="N25" s="24" t="s">
        <v>47</v>
      </c>
      <c r="O25" s="24" t="s">
        <v>48</v>
      </c>
      <c r="P25" s="25"/>
      <c r="Q25" s="24" t="s">
        <v>46</v>
      </c>
      <c r="R25" s="24" t="s">
        <v>47</v>
      </c>
      <c r="S25" s="24" t="s">
        <v>48</v>
      </c>
    </row>
    <row r="26" ht="19" customHeight="1" spans="8:19">
      <c r="H26" s="18" t="s">
        <v>85</v>
      </c>
      <c r="I26" s="26">
        <f>VLOOKUP($H26,$C$3:$F$9,2,FALSE)</f>
        <v>-0.0086</v>
      </c>
      <c r="J26" s="26">
        <f>VLOOKUP($H26,$C$3:$F$9,3,FALSE)</f>
        <v>-0.6526</v>
      </c>
      <c r="K26" s="27">
        <f>VLOOKUP($H26,$C$3:$F$9,4,FALSE)</f>
        <v>-0.6612</v>
      </c>
      <c r="L26" s="26"/>
      <c r="M26" s="26">
        <f>VLOOKUP($H26,$C$10:$F$16,2,FALSE)</f>
        <v>-0.0022</v>
      </c>
      <c r="N26" s="26">
        <f>VLOOKUP($H26,$C$10:$F$16,3,FALSE)</f>
        <v>-1.3545</v>
      </c>
      <c r="O26" s="27">
        <f>VLOOKUP($C9,$C$10:$F$16,4,FALSE)</f>
        <v>-1.3567</v>
      </c>
      <c r="P26" s="26"/>
      <c r="Q26" s="26">
        <f>VLOOKUP($H26,$C$17:$F$23,2,FALSE)</f>
        <v>-0.0085</v>
      </c>
      <c r="R26" s="26">
        <f>VLOOKUP($H26,$C$17:$F$23,3,FALSE)</f>
        <v>-1.7984</v>
      </c>
      <c r="S26" s="27">
        <f>VLOOKUP($H26,$C$17:$F$23,4,FALSE)</f>
        <v>-1.8069</v>
      </c>
    </row>
    <row r="27" ht="19" customHeight="1" spans="8:19">
      <c r="H27" s="18" t="s">
        <v>79</v>
      </c>
      <c r="I27" s="26">
        <f t="shared" ref="I27:I32" si="0">VLOOKUP($H27,$C$3:$F$9,2,FALSE)</f>
        <v>-1.1229</v>
      </c>
      <c r="J27" s="26">
        <f t="shared" ref="J27:J32" si="1">VLOOKUP($H27,$C$3:$F$9,3,FALSE)</f>
        <v>3.5909</v>
      </c>
      <c r="K27" s="27">
        <f t="shared" ref="K27:K32" si="2">VLOOKUP($H27,$C$3:$F$9,4,FALSE)</f>
        <v>2.468</v>
      </c>
      <c r="L27" s="26"/>
      <c r="M27" s="26">
        <f t="shared" ref="M27:M32" si="3">VLOOKUP($H27,$C$10:$F$16,2,FALSE)</f>
        <v>-1.8654</v>
      </c>
      <c r="N27" s="26">
        <f t="shared" ref="N27:N32" si="4">VLOOKUP($H27,$C$10:$F$16,3,FALSE)</f>
        <v>4.1533</v>
      </c>
      <c r="O27" s="27">
        <f t="shared" ref="O27:O32" si="5">VLOOKUP($C10,$C$10:$F$16,4,FALSE)</f>
        <v>2.2879</v>
      </c>
      <c r="P27" s="26"/>
      <c r="Q27" s="26">
        <f t="shared" ref="Q27:Q32" si="6">VLOOKUP($H27,$C$17:$F$23,2,FALSE)</f>
        <v>-4.2693</v>
      </c>
      <c r="R27" s="26">
        <f t="shared" ref="R27:R32" si="7">VLOOKUP($H27,$C$17:$F$23,3,FALSE)</f>
        <v>3.7807</v>
      </c>
      <c r="S27" s="27">
        <f t="shared" ref="S27:S32" si="8">VLOOKUP($H27,$C$17:$F$23,4,FALSE)</f>
        <v>-0.4886</v>
      </c>
    </row>
    <row r="28" ht="19" customHeight="1" spans="8:19">
      <c r="H28" s="18" t="s">
        <v>80</v>
      </c>
      <c r="I28" s="26">
        <f t="shared" si="0"/>
        <v>0.1899</v>
      </c>
      <c r="J28" s="26">
        <f t="shared" si="1"/>
        <v>-1.2606</v>
      </c>
      <c r="K28" s="27">
        <f t="shared" si="2"/>
        <v>-1.0707</v>
      </c>
      <c r="L28" s="26"/>
      <c r="M28" s="26">
        <f t="shared" si="3"/>
        <v>-0.1405</v>
      </c>
      <c r="N28" s="26">
        <f t="shared" si="4"/>
        <v>-1.3668</v>
      </c>
      <c r="O28" s="27">
        <f t="shared" si="5"/>
        <v>-1.5073</v>
      </c>
      <c r="P28" s="26"/>
      <c r="Q28" s="26">
        <f t="shared" si="6"/>
        <v>0.1389</v>
      </c>
      <c r="R28" s="26">
        <f t="shared" si="7"/>
        <v>-1.7172</v>
      </c>
      <c r="S28" s="27">
        <f t="shared" si="8"/>
        <v>-1.5783</v>
      </c>
    </row>
    <row r="29" ht="19" customHeight="1" spans="8:19">
      <c r="H29" s="18" t="s">
        <v>82</v>
      </c>
      <c r="I29" s="26">
        <f t="shared" si="0"/>
        <v>-0.0285</v>
      </c>
      <c r="J29" s="26">
        <f t="shared" si="1"/>
        <v>0.0641</v>
      </c>
      <c r="K29" s="27">
        <f t="shared" si="2"/>
        <v>0.0356</v>
      </c>
      <c r="L29" s="26"/>
      <c r="M29" s="26">
        <f t="shared" si="3"/>
        <v>-0.2176</v>
      </c>
      <c r="N29" s="26">
        <f t="shared" si="4"/>
        <v>0.0355</v>
      </c>
      <c r="O29" s="27">
        <f t="shared" si="5"/>
        <v>-0.0142</v>
      </c>
      <c r="P29" s="26"/>
      <c r="Q29" s="26">
        <f t="shared" si="6"/>
        <v>-0.364</v>
      </c>
      <c r="R29" s="26">
        <f t="shared" si="7"/>
        <v>0.1556</v>
      </c>
      <c r="S29" s="27">
        <f t="shared" si="8"/>
        <v>-0.2084</v>
      </c>
    </row>
    <row r="30" ht="19" customHeight="1" spans="8:19">
      <c r="H30" s="18" t="s">
        <v>83</v>
      </c>
      <c r="I30" s="26">
        <f t="shared" si="0"/>
        <v>0.025</v>
      </c>
      <c r="J30" s="26">
        <f t="shared" si="1"/>
        <v>0.1008</v>
      </c>
      <c r="K30" s="27">
        <f t="shared" si="2"/>
        <v>0.1258</v>
      </c>
      <c r="L30" s="26"/>
      <c r="M30" s="26">
        <f t="shared" si="3"/>
        <v>0.0203</v>
      </c>
      <c r="N30" s="26">
        <f t="shared" si="4"/>
        <v>0.0298</v>
      </c>
      <c r="O30" s="27">
        <f t="shared" si="5"/>
        <v>-0.1821</v>
      </c>
      <c r="P30" s="26"/>
      <c r="Q30" s="26">
        <f t="shared" si="6"/>
        <v>-0.1218</v>
      </c>
      <c r="R30" s="26">
        <f t="shared" si="7"/>
        <v>0.1872</v>
      </c>
      <c r="S30" s="27">
        <f t="shared" si="8"/>
        <v>0.0654</v>
      </c>
    </row>
    <row r="31" ht="19" customHeight="1" spans="8:19">
      <c r="H31" s="18" t="s">
        <v>84</v>
      </c>
      <c r="I31" s="26">
        <f t="shared" si="0"/>
        <v>0.0633</v>
      </c>
      <c r="J31" s="26">
        <f t="shared" si="1"/>
        <v>-0.0855</v>
      </c>
      <c r="K31" s="27">
        <f t="shared" si="2"/>
        <v>-0.0222</v>
      </c>
      <c r="L31" s="26"/>
      <c r="M31" s="26">
        <f t="shared" si="3"/>
        <v>-0.0276</v>
      </c>
      <c r="N31" s="26">
        <f t="shared" si="4"/>
        <v>-0.0575</v>
      </c>
      <c r="O31" s="27">
        <f t="shared" si="5"/>
        <v>0.0501</v>
      </c>
      <c r="P31" s="26"/>
      <c r="Q31" s="26">
        <f t="shared" si="6"/>
        <v>0.0903</v>
      </c>
      <c r="R31" s="26">
        <f t="shared" si="7"/>
        <v>-0.0148</v>
      </c>
      <c r="S31" s="27">
        <f t="shared" si="8"/>
        <v>0.0755</v>
      </c>
    </row>
    <row r="32" ht="19" customHeight="1" spans="8:19">
      <c r="H32" s="18" t="s">
        <v>81</v>
      </c>
      <c r="I32" s="26">
        <f t="shared" si="0"/>
        <v>0.1036</v>
      </c>
      <c r="J32" s="26">
        <f t="shared" si="1"/>
        <v>-0.0484</v>
      </c>
      <c r="K32" s="27">
        <f t="shared" si="2"/>
        <v>0.0552</v>
      </c>
      <c r="L32" s="27"/>
      <c r="M32" s="26">
        <f t="shared" si="3"/>
        <v>0.0031</v>
      </c>
      <c r="N32" s="26">
        <f t="shared" si="4"/>
        <v>-0.0173</v>
      </c>
      <c r="O32" s="27">
        <f t="shared" si="5"/>
        <v>-0.0851</v>
      </c>
      <c r="P32" s="26"/>
      <c r="Q32" s="26">
        <f t="shared" si="6"/>
        <v>0.034</v>
      </c>
      <c r="R32" s="26">
        <f t="shared" si="7"/>
        <v>0.0072</v>
      </c>
      <c r="S32" s="27">
        <f t="shared" si="8"/>
        <v>0.0412</v>
      </c>
    </row>
    <row r="33" ht="15.6" spans="8:19">
      <c r="H33" s="19" t="s">
        <v>24</v>
      </c>
      <c r="I33" s="28">
        <f t="shared" ref="I33:K33" si="9">SUM(I26:I32)</f>
        <v>-0.7782</v>
      </c>
      <c r="J33" s="28">
        <f t="shared" si="9"/>
        <v>1.7087</v>
      </c>
      <c r="K33" s="28">
        <f t="shared" si="9"/>
        <v>0.9305</v>
      </c>
      <c r="L33" s="28"/>
      <c r="M33" s="28">
        <f t="shared" ref="M33:O33" si="10">SUM(M26:M32)</f>
        <v>-2.2299</v>
      </c>
      <c r="N33" s="28">
        <f t="shared" si="10"/>
        <v>1.4225</v>
      </c>
      <c r="O33" s="28">
        <f t="shared" si="10"/>
        <v>-0.8074</v>
      </c>
      <c r="P33" s="28"/>
      <c r="Q33" s="28">
        <f t="shared" ref="Q33:S33" si="11">SUM(Q26:Q32)</f>
        <v>-4.5004</v>
      </c>
      <c r="R33" s="28">
        <f t="shared" si="11"/>
        <v>0.6003</v>
      </c>
      <c r="S33" s="28">
        <f t="shared" si="11"/>
        <v>-3.9001</v>
      </c>
    </row>
    <row r="34" ht="18" spans="8:19">
      <c r="H34" s="20" t="s">
        <v>49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</sheetData>
  <mergeCells count="9">
    <mergeCell ref="H23:S23"/>
    <mergeCell ref="I24:K24"/>
    <mergeCell ref="M24:O24"/>
    <mergeCell ref="Q24:S24"/>
    <mergeCell ref="H34:S34"/>
    <mergeCell ref="B3:B9"/>
    <mergeCell ref="B10:B16"/>
    <mergeCell ref="B17:B23"/>
    <mergeCell ref="H24:H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DISTRIBUIÇÃO</vt:lpstr>
      <vt:lpstr>REMUNERAÇÃO</vt:lpstr>
      <vt:lpstr>Condição</vt:lpstr>
      <vt:lpstr>Sexo</vt:lpstr>
      <vt:lpstr>Raça</vt:lpstr>
      <vt:lpstr>Zona</vt:lpstr>
      <vt:lpstr>Área</vt:lpstr>
      <vt:lpstr>Escolaridade</vt:lpstr>
      <vt:lpstr>Rendimento</vt:lpstr>
      <vt:lpstr>Setor</vt:lpstr>
      <vt:lpstr>Faixa Etária</vt:lpstr>
      <vt:lpstr>Experiência</vt:lpstr>
      <vt:lpstr>Horas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2023-02-01T01:02:00Z</dcterms:created>
  <dcterms:modified xsi:type="dcterms:W3CDTF">2023-03-29T21:11:12Z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909F2BE50F1E4CFCB0F4CCA24C5E7B6A</vt:lpwstr>
  </property>
  <property fmtid="{D5CDD505-2E9C-101B-9397-08002B2CF9AE}" pid="3" name="KSOProductBuildVer">
    <vt:lpwstr>1046-11.2.0.11513</vt:lpwstr>
  </property>
</Properties>
</file>