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IEU\OneDrive - CSTBGroup\Bureau\Code\pv_site_analysis\data\uncertainty\orientation\"/>
    </mc:Choice>
  </mc:AlternateContent>
  <xr:revisionPtr revIDLastSave="0" documentId="13_ncr:1_{DD709866-5A5B-4C4E-A884-090A691555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2" i="1"/>
  <c r="K2" i="1" s="1"/>
  <c r="G3" i="1"/>
  <c r="J3" i="1" s="1"/>
  <c r="G4" i="1"/>
  <c r="J4" i="1" s="1"/>
  <c r="G5" i="1"/>
  <c r="J5" i="1" s="1"/>
  <c r="G6" i="1"/>
  <c r="J6" i="1" s="1"/>
  <c r="G7" i="1"/>
  <c r="G8" i="1"/>
  <c r="J8" i="1" s="1"/>
  <c r="G9" i="1"/>
  <c r="J9" i="1" s="1"/>
  <c r="G10" i="1"/>
  <c r="J10" i="1" s="1"/>
  <c r="G11" i="1"/>
  <c r="J11" i="1" s="1"/>
  <c r="G12" i="1"/>
  <c r="I12" i="1" s="1"/>
  <c r="G13" i="1"/>
  <c r="G14" i="1"/>
  <c r="J14" i="1" s="1"/>
  <c r="G2" i="1"/>
  <c r="I7" i="1" l="1"/>
  <c r="L6" i="1"/>
  <c r="I13" i="1"/>
  <c r="I6" i="1"/>
  <c r="L5" i="1"/>
  <c r="L4" i="1"/>
  <c r="L14" i="1"/>
  <c r="L3" i="1"/>
  <c r="L11" i="1"/>
  <c r="J12" i="1"/>
  <c r="L12" i="1" s="1"/>
  <c r="L10" i="1"/>
  <c r="L9" i="1"/>
  <c r="L8" i="1"/>
  <c r="J7" i="1"/>
  <c r="L7" i="1" s="1"/>
  <c r="K15" i="1"/>
  <c r="J13" i="1"/>
  <c r="L13" i="1" s="1"/>
  <c r="I5" i="1"/>
  <c r="I11" i="1"/>
  <c r="I10" i="1"/>
  <c r="I9" i="1"/>
  <c r="I8" i="1"/>
  <c r="I2" i="1"/>
  <c r="I14" i="1"/>
  <c r="I4" i="1"/>
  <c r="I3" i="1"/>
  <c r="J2" i="1"/>
  <c r="J15" i="1" s="1"/>
  <c r="L2" i="1" l="1"/>
  <c r="L15" i="1" s="1"/>
</calcChain>
</file>

<file path=xl/sharedStrings.xml><?xml version="1.0" encoding="utf-8"?>
<sst xmlns="http://schemas.openxmlformats.org/spreadsheetml/2006/main" count="11" uniqueCount="11">
  <si>
    <r>
      <rPr>
        <b/>
        <sz val="8"/>
        <color rgb="FF2F1A2D"/>
        <rFont val="Times New Roman"/>
        <family val="1"/>
      </rPr>
      <t>P</t>
    </r>
    <r>
      <rPr>
        <b/>
        <sz val="8"/>
        <color rgb="FF464459"/>
        <rFont val="Times New Roman"/>
        <family val="1"/>
      </rPr>
      <t xml:space="preserve">V </t>
    </r>
    <r>
      <rPr>
        <b/>
        <sz val="8"/>
        <color rgb="FF3D313F"/>
        <rFont val="Times New Roman"/>
        <family val="1"/>
      </rPr>
      <t>s</t>
    </r>
    <r>
      <rPr>
        <b/>
        <sz val="8"/>
        <color rgb="FF464459"/>
        <rFont val="Times New Roman"/>
        <family val="1"/>
      </rPr>
      <t>yst</t>
    </r>
    <r>
      <rPr>
        <b/>
        <sz val="8"/>
        <color rgb="FF3D313F"/>
        <rFont val="Times New Roman"/>
        <family val="1"/>
      </rPr>
      <t>em ID</t>
    </r>
  </si>
  <si>
    <r>
      <rPr>
        <sz val="9"/>
        <color rgb="FF3D313F"/>
        <rFont val="Times New Roman"/>
        <family val="1"/>
      </rPr>
      <t xml:space="preserve">Distance </t>
    </r>
    <r>
      <rPr>
        <sz val="9"/>
        <color rgb="FF544244"/>
        <rFont val="Times New Roman"/>
        <family val="1"/>
      </rPr>
      <t>(km</t>
    </r>
    <r>
      <rPr>
        <sz val="9"/>
        <color rgb="FF445B90"/>
        <rFont val="Times New Roman"/>
        <family val="1"/>
      </rPr>
      <t>)</t>
    </r>
  </si>
  <si>
    <t>MEAN</t>
  </si>
  <si>
    <t>tilt_actual</t>
  </si>
  <si>
    <t>azimith_actual</t>
  </si>
  <si>
    <t>tilt_estimated</t>
  </si>
  <si>
    <t>azimuth_estimated</t>
  </si>
  <si>
    <t>tilt_error</t>
  </si>
  <si>
    <t>tilt_mae</t>
  </si>
  <si>
    <t>azimuth_mae</t>
  </si>
  <si>
    <t>azimuth_error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</si>
</sst>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8" x14ac:knownFonts="1">
    <font>
      <sz val="10"/>
      <color rgb="FF000000"/>
      <name val="Times New Roman"/>
      <charset val="204"/>
    </font>
    <font>
      <b/>
      <sz val="8"/>
      <name val="Times New Roman"/>
    </font>
    <font>
      <sz val="9"/>
      <name val="Times New Roman"/>
    </font>
    <font>
      <b/>
      <sz val="7"/>
      <name val="Arial"/>
    </font>
    <font>
      <sz val="8"/>
      <name val="Times New Roman"/>
    </font>
    <font>
      <sz val="8"/>
      <color rgb="FF62422F"/>
      <name val="Times New Roman"/>
      <family val="2"/>
    </font>
    <font>
      <sz val="8"/>
      <color rgb="FF1A234F"/>
      <name val="Times New Roman"/>
      <family val="2"/>
    </font>
    <font>
      <sz val="8"/>
      <color rgb="FF544244"/>
      <name val="Times New Roman"/>
      <family val="2"/>
    </font>
    <font>
      <sz val="8"/>
      <color rgb="FF3D313F"/>
      <name val="Times New Roman"/>
      <family val="2"/>
    </font>
    <font>
      <sz val="8"/>
      <color rgb="FF2F1A2D"/>
      <name val="Times New Roman"/>
      <family val="2"/>
    </font>
    <font>
      <sz val="8"/>
      <color rgb="FF23345E"/>
      <name val="Times New Roman"/>
      <family val="2"/>
    </font>
    <font>
      <sz val="8"/>
      <color rgb="FF5D6062"/>
      <name val="Times New Roman"/>
      <family val="2"/>
    </font>
    <font>
      <sz val="8"/>
      <color rgb="FF464459"/>
      <name val="Times New Roman"/>
      <family val="2"/>
    </font>
    <font>
      <sz val="9"/>
      <color rgb="FF62422F"/>
      <name val="Times New Roman"/>
      <family val="2"/>
    </font>
    <font>
      <b/>
      <sz val="8"/>
      <color rgb="FF2F1A2D"/>
      <name val="Times New Roman"/>
      <family val="1"/>
    </font>
    <font>
      <b/>
      <sz val="8"/>
      <color rgb="FF464459"/>
      <name val="Times New Roman"/>
      <family val="1"/>
    </font>
    <font>
      <b/>
      <sz val="8"/>
      <color rgb="FF3D313F"/>
      <name val="Times New Roman"/>
      <family val="1"/>
    </font>
    <font>
      <sz val="9"/>
      <color rgb="FF3D313F"/>
      <name val="Times New Roman"/>
      <family val="1"/>
    </font>
    <font>
      <sz val="9"/>
      <color rgb="FF544244"/>
      <name val="Times New Roman"/>
      <family val="1"/>
    </font>
    <font>
      <sz val="9"/>
      <color rgb="FF445B90"/>
      <name val="Times New Roman"/>
      <family val="1"/>
    </font>
    <font>
      <b/>
      <sz val="9"/>
      <color rgb="FF3D313F"/>
      <name val="Times New Roman"/>
      <family val="1"/>
    </font>
    <font>
      <b/>
      <sz val="7"/>
      <color rgb="FF1A234F"/>
      <name val="Arial"/>
      <family val="2"/>
    </font>
    <font>
      <sz val="8"/>
      <color rgb="FF3D313F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7"/>
      <name val="Arial"/>
      <family val="2"/>
    </font>
    <font>
      <sz val="8"/>
      <color rgb="FF464459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39393"/>
      </top>
      <bottom/>
      <diagonal/>
    </border>
    <border>
      <left/>
      <right/>
      <top style="thin">
        <color rgb="FF939393"/>
      </top>
      <bottom style="thin">
        <color rgb="FF606060"/>
      </bottom>
      <diagonal/>
    </border>
    <border>
      <left/>
      <right/>
      <top style="thin">
        <color rgb="FF383838"/>
      </top>
      <bottom/>
      <diagonal/>
    </border>
    <border>
      <left/>
      <right/>
      <top/>
      <bottom style="thin">
        <color rgb="FF4F4F4F"/>
      </bottom>
      <diagonal/>
    </border>
  </borders>
  <cellStyleXfs count="1">
    <xf numFmtId="0" fontId="0" fillId="0" borderId="0"/>
  </cellStyleXfs>
  <cellXfs count="3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167" fontId="5" fillId="0" borderId="3" xfId="0" applyNumberFormat="1" applyFont="1" applyFill="1" applyBorder="1" applyAlignment="1">
      <alignment horizontal="left" vertical="top" wrapText="1"/>
    </xf>
    <xf numFmtId="167" fontId="8" fillId="0" borderId="3" xfId="0" applyNumberFormat="1" applyFont="1" applyFill="1" applyBorder="1" applyAlignment="1">
      <alignment horizontal="left" vertical="top" wrapText="1"/>
    </xf>
    <xf numFmtId="167" fontId="12" fillId="0" borderId="0" xfId="0" applyNumberFormat="1" applyFont="1" applyFill="1" applyBorder="1" applyAlignment="1">
      <alignment horizontal="left" vertical="top" wrapText="1"/>
    </xf>
    <xf numFmtId="167" fontId="5" fillId="0" borderId="0" xfId="0" applyNumberFormat="1" applyFont="1" applyFill="1" applyBorder="1" applyAlignment="1">
      <alignment horizontal="left" vertical="top" wrapText="1"/>
    </xf>
    <xf numFmtId="167" fontId="11" fillId="0" borderId="0" xfId="0" applyNumberFormat="1" applyFont="1" applyFill="1" applyBorder="1" applyAlignment="1">
      <alignment horizontal="left" vertical="top" wrapText="1"/>
    </xf>
    <xf numFmtId="167" fontId="8" fillId="0" borderId="0" xfId="0" applyNumberFormat="1" applyFont="1" applyFill="1" applyBorder="1" applyAlignment="1">
      <alignment horizontal="left" vertical="top" wrapText="1"/>
    </xf>
    <xf numFmtId="167" fontId="4" fillId="0" borderId="0" xfId="0" applyNumberFormat="1" applyFont="1" applyFill="1" applyBorder="1" applyAlignment="1">
      <alignment horizontal="left" vertical="top" wrapText="1"/>
    </xf>
    <xf numFmtId="167" fontId="9" fillId="0" borderId="0" xfId="0" applyNumberFormat="1" applyFont="1" applyFill="1" applyBorder="1" applyAlignment="1">
      <alignment horizontal="left" vertical="top" wrapText="1"/>
    </xf>
    <xf numFmtId="167" fontId="7" fillId="0" borderId="0" xfId="0" applyNumberFormat="1" applyFont="1" applyFill="1" applyBorder="1" applyAlignment="1">
      <alignment horizontal="left" vertical="top" wrapText="1"/>
    </xf>
    <xf numFmtId="167" fontId="13" fillId="0" borderId="0" xfId="0" applyNumberFormat="1" applyFont="1" applyFill="1" applyBorder="1" applyAlignment="1">
      <alignment horizontal="left" vertical="top" wrapText="1"/>
    </xf>
    <xf numFmtId="167" fontId="0" fillId="0" borderId="4" xfId="0" applyNumberFormat="1" applyFill="1" applyBorder="1" applyAlignment="1">
      <alignment horizontal="left" vertical="top" wrapText="1"/>
    </xf>
    <xf numFmtId="167" fontId="10" fillId="0" borderId="4" xfId="0" applyNumberFormat="1" applyFont="1" applyFill="1" applyBorder="1" applyAlignment="1">
      <alignment horizontal="left" vertical="top" wrapText="1"/>
    </xf>
    <xf numFmtId="167" fontId="0" fillId="0" borderId="0" xfId="0" applyNumberFormat="1" applyFill="1" applyBorder="1" applyAlignment="1">
      <alignment horizontal="left" vertical="top"/>
    </xf>
    <xf numFmtId="167" fontId="5" fillId="0" borderId="4" xfId="0" applyNumberFormat="1" applyFont="1" applyFill="1" applyBorder="1" applyAlignment="1">
      <alignment horizontal="left" vertical="top" wrapText="1"/>
    </xf>
    <xf numFmtId="167" fontId="26" fillId="0" borderId="0" xfId="0" applyNumberFormat="1" applyFont="1" applyFill="1" applyBorder="1" applyAlignment="1">
      <alignment horizontal="left" vertical="top" wrapText="1"/>
    </xf>
    <xf numFmtId="167" fontId="23" fillId="0" borderId="0" xfId="0" applyNumberFormat="1" applyFont="1" applyFill="1" applyBorder="1" applyAlignment="1">
      <alignment horizontal="left" vertical="top" wrapText="1"/>
    </xf>
    <xf numFmtId="167" fontId="22" fillId="0" borderId="4" xfId="0" applyNumberFormat="1" applyFont="1" applyFill="1" applyBorder="1" applyAlignment="1">
      <alignment horizontal="left" vertical="top" wrapText="1"/>
    </xf>
    <xf numFmtId="167" fontId="8" fillId="2" borderId="3" xfId="0" applyNumberFormat="1" applyFont="1" applyFill="1" applyBorder="1" applyAlignment="1">
      <alignment horizontal="left" vertical="top" wrapText="1"/>
    </xf>
    <xf numFmtId="167" fontId="12" fillId="2" borderId="0" xfId="0" applyNumberFormat="1" applyFont="1" applyFill="1" applyBorder="1" applyAlignment="1">
      <alignment horizontal="left" vertical="top" wrapText="1"/>
    </xf>
    <xf numFmtId="167" fontId="5" fillId="2" borderId="0" xfId="0" applyNumberFormat="1" applyFont="1" applyFill="1" applyBorder="1" applyAlignment="1">
      <alignment horizontal="left" vertical="top" wrapText="1"/>
    </xf>
    <xf numFmtId="167" fontId="26" fillId="2" borderId="0" xfId="0" applyNumberFormat="1" applyFont="1" applyFill="1" applyBorder="1" applyAlignment="1">
      <alignment horizontal="left" vertical="top" wrapText="1"/>
    </xf>
    <xf numFmtId="167" fontId="23" fillId="2" borderId="0" xfId="0" applyNumberFormat="1" applyFont="1" applyFill="1" applyBorder="1" applyAlignment="1">
      <alignment horizontal="left" vertical="top" wrapText="1"/>
    </xf>
    <xf numFmtId="167" fontId="7" fillId="2" borderId="0" xfId="0" applyNumberFormat="1" applyFont="1" applyFill="1" applyBorder="1" applyAlignment="1">
      <alignment horizontal="left" vertical="top" wrapText="1"/>
    </xf>
    <xf numFmtId="167" fontId="8" fillId="2" borderId="0" xfId="0" applyNumberFormat="1" applyFont="1" applyFill="1" applyBorder="1" applyAlignment="1">
      <alignment horizontal="left" vertical="top" wrapText="1"/>
    </xf>
    <xf numFmtId="167" fontId="6" fillId="2" borderId="4" xfId="0" applyNumberFormat="1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167" fontId="0" fillId="2" borderId="0" xfId="0" applyNumberFormat="1" applyFill="1" applyBorder="1" applyAlignment="1">
      <alignment horizontal="left" vertical="top"/>
    </xf>
    <xf numFmtId="0" fontId="3" fillId="0" borderId="1" xfId="0" applyFont="1" applyFill="1" applyBorder="1" applyAlignment="1">
      <alignment vertical="top" wrapText="1"/>
    </xf>
    <xf numFmtId="0" fontId="25" fillId="0" borderId="1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vertical="top" wrapText="1"/>
    </xf>
    <xf numFmtId="0" fontId="24" fillId="0" borderId="2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F9" sqref="F9"/>
    </sheetView>
  </sheetViews>
  <sheetFormatPr baseColWidth="10" defaultColWidth="9.33203125" defaultRowHeight="12.75" x14ac:dyDescent="0.2"/>
  <cols>
    <col min="1" max="1" width="12.6640625" bestFit="1" customWidth="1"/>
    <col min="2" max="2" width="12.5" bestFit="1" customWidth="1"/>
    <col min="3" max="3" width="4.6640625" bestFit="1" customWidth="1"/>
    <col min="4" max="4" width="7.83203125" bestFit="1" customWidth="1"/>
    <col min="5" max="5" width="4.6640625" bestFit="1" customWidth="1"/>
    <col min="6" max="6" width="7.83203125" bestFit="1" customWidth="1"/>
    <col min="7" max="7" width="4.33203125" bestFit="1" customWidth="1"/>
    <col min="8" max="8" width="7.83203125" bestFit="1" customWidth="1"/>
    <col min="9" max="9" width="11.1640625" style="30" bestFit="1" customWidth="1"/>
    <col min="10" max="10" width="4.1640625" bestFit="1" customWidth="1"/>
    <col min="11" max="11" width="7.83203125" bestFit="1" customWidth="1"/>
    <col min="12" max="12" width="11.1640625" style="30" bestFit="1" customWidth="1"/>
  </cols>
  <sheetData>
    <row r="1" spans="1:13" ht="15" customHeight="1" x14ac:dyDescent="0.2">
      <c r="A1" s="1" t="s">
        <v>0</v>
      </c>
      <c r="B1" s="2" t="s">
        <v>1</v>
      </c>
      <c r="C1" s="34" t="s">
        <v>3</v>
      </c>
      <c r="D1" s="35" t="s">
        <v>4</v>
      </c>
      <c r="E1" s="36" t="s">
        <v>5</v>
      </c>
      <c r="F1" s="36" t="s">
        <v>6</v>
      </c>
      <c r="G1" s="37" t="s">
        <v>7</v>
      </c>
      <c r="H1" s="33" t="s">
        <v>10</v>
      </c>
      <c r="I1" s="32"/>
      <c r="J1" s="33" t="s">
        <v>8</v>
      </c>
      <c r="K1" s="33" t="s">
        <v>9</v>
      </c>
      <c r="L1" s="32"/>
      <c r="M1" s="32"/>
    </row>
    <row r="2" spans="1:13" ht="12.95" customHeight="1" x14ac:dyDescent="0.2">
      <c r="A2" s="5">
        <v>1</v>
      </c>
      <c r="B2" s="5">
        <v>95</v>
      </c>
      <c r="C2" s="5">
        <v>42</v>
      </c>
      <c r="D2" s="5">
        <v>227</v>
      </c>
      <c r="E2" s="5">
        <v>38.4</v>
      </c>
      <c r="F2" s="5">
        <v>231.5</v>
      </c>
      <c r="G2" s="6">
        <f>E2-C2</f>
        <v>-3.6000000000000014</v>
      </c>
      <c r="H2" s="6">
        <f>F2-D2</f>
        <v>4.5</v>
      </c>
      <c r="I2" s="22">
        <f>SQRT(G2*G2 +H2*H2)</f>
        <v>5.7628118136895647</v>
      </c>
      <c r="J2" s="6">
        <f>ABS(G2)</f>
        <v>3.6000000000000014</v>
      </c>
      <c r="K2" s="6">
        <f>ABS(H2)</f>
        <v>4.5</v>
      </c>
      <c r="L2" s="22">
        <f>SQRT(J2*J2+K2*K2)</f>
        <v>5.7628118136895647</v>
      </c>
      <c r="M2" s="3"/>
    </row>
    <row r="3" spans="1:13" ht="9.9499999999999993" customHeight="1" x14ac:dyDescent="0.2">
      <c r="A3" s="7">
        <v>2</v>
      </c>
      <c r="B3" s="7">
        <v>130</v>
      </c>
      <c r="C3" s="7">
        <v>42</v>
      </c>
      <c r="D3" s="7">
        <v>242</v>
      </c>
      <c r="E3" s="7">
        <v>44.1</v>
      </c>
      <c r="F3" s="7">
        <v>243.9</v>
      </c>
      <c r="G3" s="7">
        <f>E3-C3</f>
        <v>2.1000000000000014</v>
      </c>
      <c r="H3" s="7">
        <f>F3-D3</f>
        <v>1.9000000000000057</v>
      </c>
      <c r="I3" s="23">
        <f>SQRT(G3*G3 +H3*H3)</f>
        <v>2.831960451701264</v>
      </c>
      <c r="J3" s="7">
        <f>ABS(G3)</f>
        <v>2.1000000000000014</v>
      </c>
      <c r="K3" s="7">
        <f t="shared" ref="K3:K14" si="0">ABS(H3)</f>
        <v>1.9000000000000057</v>
      </c>
      <c r="L3" s="23">
        <f t="shared" ref="L3:L13" si="1">SQRT(J3*J3+K3*K3)</f>
        <v>2.831960451701264</v>
      </c>
      <c r="M3" s="4"/>
    </row>
    <row r="4" spans="1:13" ht="9.9499999999999993" customHeight="1" x14ac:dyDescent="0.2">
      <c r="A4" s="10">
        <v>3</v>
      </c>
      <c r="B4" s="10">
        <v>299</v>
      </c>
      <c r="C4" s="10">
        <v>42</v>
      </c>
      <c r="D4" s="10">
        <v>151.80000000000001</v>
      </c>
      <c r="E4" s="10">
        <v>47.7</v>
      </c>
      <c r="F4" s="10">
        <v>153.4</v>
      </c>
      <c r="G4" s="8">
        <f>E4-C4</f>
        <v>5.7000000000000028</v>
      </c>
      <c r="H4" s="8">
        <f>F4-D4</f>
        <v>1.5999999999999943</v>
      </c>
      <c r="I4" s="24">
        <f>SQRT(G4*G4 +H4*H4)</f>
        <v>5.920304046246275</v>
      </c>
      <c r="J4" s="8">
        <f>ABS(G4)</f>
        <v>5.7000000000000028</v>
      </c>
      <c r="K4" s="8">
        <f t="shared" si="0"/>
        <v>1.5999999999999943</v>
      </c>
      <c r="L4" s="24">
        <f t="shared" si="1"/>
        <v>5.920304046246275</v>
      </c>
      <c r="M4" s="4"/>
    </row>
    <row r="5" spans="1:13" ht="11.1" customHeight="1" x14ac:dyDescent="0.2">
      <c r="A5" s="9">
        <v>4</v>
      </c>
      <c r="B5" s="9">
        <v>431</v>
      </c>
      <c r="C5" s="9">
        <v>42</v>
      </c>
      <c r="D5" s="9">
        <v>222</v>
      </c>
      <c r="E5" s="9">
        <v>45</v>
      </c>
      <c r="F5" s="9">
        <v>224.6</v>
      </c>
      <c r="G5" s="19">
        <f>E5-C5</f>
        <v>3</v>
      </c>
      <c r="H5" s="19">
        <f>F5-D5</f>
        <v>2.5999999999999943</v>
      </c>
      <c r="I5" s="25">
        <f>SQRT(G5*G5 +H5*H5)</f>
        <v>3.9698866482558377</v>
      </c>
      <c r="J5" s="19">
        <f>ABS(G5)</f>
        <v>3</v>
      </c>
      <c r="K5" s="19">
        <f t="shared" si="0"/>
        <v>2.5999999999999943</v>
      </c>
      <c r="L5" s="25">
        <f t="shared" si="1"/>
        <v>3.9698866482558377</v>
      </c>
      <c r="M5" s="4"/>
    </row>
    <row r="6" spans="1:13" ht="11.1" customHeight="1" x14ac:dyDescent="0.2">
      <c r="A6" s="12">
        <v>5</v>
      </c>
      <c r="B6" s="12">
        <v>447</v>
      </c>
      <c r="C6" s="12">
        <v>42</v>
      </c>
      <c r="D6" s="12">
        <v>125</v>
      </c>
      <c r="E6" s="12">
        <v>44.5</v>
      </c>
      <c r="F6" s="12">
        <v>126.8</v>
      </c>
      <c r="G6" s="20">
        <f>E6-C6</f>
        <v>2.5</v>
      </c>
      <c r="H6" s="20">
        <f>F6-D6</f>
        <v>1.7999999999999972</v>
      </c>
      <c r="I6" s="26">
        <f>SQRT(G6*G6 +H6*H6)</f>
        <v>3.0805843601498708</v>
      </c>
      <c r="J6" s="20">
        <f>ABS(G6)</f>
        <v>2.5</v>
      </c>
      <c r="K6" s="20">
        <f t="shared" si="0"/>
        <v>1.7999999999999972</v>
      </c>
      <c r="L6" s="26">
        <f t="shared" si="1"/>
        <v>3.0805843601498708</v>
      </c>
      <c r="M6" s="4"/>
    </row>
    <row r="7" spans="1:13" ht="9.9499999999999993" customHeight="1" x14ac:dyDescent="0.2">
      <c r="A7" s="10">
        <v>6</v>
      </c>
      <c r="B7" s="10">
        <v>762</v>
      </c>
      <c r="C7" s="10">
        <v>42</v>
      </c>
      <c r="D7" s="10">
        <v>105</v>
      </c>
      <c r="E7" s="10">
        <v>36.5</v>
      </c>
      <c r="F7" s="10">
        <v>92.2</v>
      </c>
      <c r="G7" s="13">
        <f>E7-C7</f>
        <v>-5.5</v>
      </c>
      <c r="H7" s="13">
        <f>F7-D7</f>
        <v>-12.799999999999997</v>
      </c>
      <c r="I7" s="27">
        <f>SQRT(G7*G7 +H7*H7)</f>
        <v>13.931618714277244</v>
      </c>
      <c r="J7" s="13">
        <f>ABS(G7)</f>
        <v>5.5</v>
      </c>
      <c r="K7" s="13">
        <f t="shared" si="0"/>
        <v>12.799999999999997</v>
      </c>
      <c r="L7" s="27">
        <f t="shared" si="1"/>
        <v>13.931618714277244</v>
      </c>
      <c r="M7" s="4"/>
    </row>
    <row r="8" spans="1:13" ht="9.9499999999999993" customHeight="1" x14ac:dyDescent="0.2">
      <c r="A8" s="7">
        <v>7</v>
      </c>
      <c r="B8" s="7">
        <v>1000</v>
      </c>
      <c r="C8" s="7">
        <v>42</v>
      </c>
      <c r="D8" s="7">
        <v>125</v>
      </c>
      <c r="E8" s="7">
        <v>47.2</v>
      </c>
      <c r="F8" s="7">
        <v>126.4</v>
      </c>
      <c r="G8" s="8">
        <f>E8-C8</f>
        <v>5.2000000000000028</v>
      </c>
      <c r="H8" s="8">
        <f>F8-D8</f>
        <v>1.4000000000000057</v>
      </c>
      <c r="I8" s="24">
        <f>SQRT(G8*G8 +H8*H8)</f>
        <v>5.3851648071345082</v>
      </c>
      <c r="J8" s="8">
        <f>ABS(G8)</f>
        <v>5.2000000000000028</v>
      </c>
      <c r="K8" s="8">
        <f t="shared" si="0"/>
        <v>1.4000000000000057</v>
      </c>
      <c r="L8" s="24">
        <f t="shared" si="1"/>
        <v>5.3851648071345082</v>
      </c>
      <c r="M8" s="4"/>
    </row>
    <row r="9" spans="1:13" ht="9.9499999999999993" customHeight="1" x14ac:dyDescent="0.2">
      <c r="A9" s="11">
        <v>8</v>
      </c>
      <c r="B9" s="11">
        <v>1092</v>
      </c>
      <c r="C9" s="11">
        <v>42</v>
      </c>
      <c r="D9" s="11">
        <v>212</v>
      </c>
      <c r="E9" s="11">
        <v>43.5</v>
      </c>
      <c r="F9" s="11">
        <v>217</v>
      </c>
      <c r="G9" s="7">
        <f>E9-C9</f>
        <v>1.5</v>
      </c>
      <c r="H9" s="7">
        <f>F9-D9</f>
        <v>5</v>
      </c>
      <c r="I9" s="23">
        <f>SQRT(G9*G9 +H9*H9)</f>
        <v>5.2201532544552753</v>
      </c>
      <c r="J9" s="7">
        <f>ABS(G9)</f>
        <v>1.5</v>
      </c>
      <c r="K9" s="7">
        <f t="shared" si="0"/>
        <v>5</v>
      </c>
      <c r="L9" s="23">
        <f t="shared" si="1"/>
        <v>5.2201532544552753</v>
      </c>
      <c r="M9" s="4"/>
    </row>
    <row r="10" spans="1:13" ht="9.9499999999999993" customHeight="1" x14ac:dyDescent="0.2">
      <c r="A10" s="10">
        <v>9</v>
      </c>
      <c r="B10" s="10">
        <v>1105</v>
      </c>
      <c r="C10" s="10">
        <v>42</v>
      </c>
      <c r="D10" s="10">
        <v>122.3</v>
      </c>
      <c r="E10" s="10">
        <v>40.700000000000003</v>
      </c>
      <c r="F10" s="10">
        <v>120.9</v>
      </c>
      <c r="G10" s="13">
        <f>E10-C10</f>
        <v>-1.2999999999999972</v>
      </c>
      <c r="H10" s="13">
        <f>F10-D10</f>
        <v>-1.3999999999999915</v>
      </c>
      <c r="I10" s="27">
        <f>SQRT(G10*G10 +H10*H10)</f>
        <v>1.9104973174542719</v>
      </c>
      <c r="J10" s="13">
        <f>ABS(G10)</f>
        <v>1.2999999999999972</v>
      </c>
      <c r="K10" s="13">
        <f t="shared" si="0"/>
        <v>1.3999999999999915</v>
      </c>
      <c r="L10" s="27">
        <f t="shared" si="1"/>
        <v>1.9104973174542719</v>
      </c>
      <c r="M10" s="4"/>
    </row>
    <row r="11" spans="1:13" ht="9.9499999999999993" customHeight="1" x14ac:dyDescent="0.2">
      <c r="A11" s="8">
        <v>10</v>
      </c>
      <c r="B11" s="8">
        <v>1300</v>
      </c>
      <c r="C11" s="8">
        <v>42</v>
      </c>
      <c r="D11" s="8">
        <v>159.1</v>
      </c>
      <c r="E11" s="8">
        <v>34</v>
      </c>
      <c r="F11" s="8">
        <v>169.4</v>
      </c>
      <c r="G11" s="8">
        <f>E11-C11</f>
        <v>-8</v>
      </c>
      <c r="H11" s="8">
        <f>F11-D11</f>
        <v>10.300000000000011</v>
      </c>
      <c r="I11" s="24">
        <f>SQRT(G11*G11 +H11*H11)</f>
        <v>13.041855696180672</v>
      </c>
      <c r="J11" s="8">
        <f>ABS(G11)</f>
        <v>8</v>
      </c>
      <c r="K11" s="8">
        <f t="shared" si="0"/>
        <v>10.300000000000011</v>
      </c>
      <c r="L11" s="24">
        <f t="shared" si="1"/>
        <v>13.041855696180672</v>
      </c>
      <c r="M11" s="4"/>
    </row>
    <row r="12" spans="1:13" ht="11.1" customHeight="1" x14ac:dyDescent="0.2">
      <c r="A12" s="14">
        <v>11</v>
      </c>
      <c r="B12" s="14">
        <v>1710</v>
      </c>
      <c r="C12" s="14">
        <v>42</v>
      </c>
      <c r="D12" s="14">
        <v>164</v>
      </c>
      <c r="E12" s="14">
        <v>34.799999999999997</v>
      </c>
      <c r="F12" s="14">
        <v>160.30000000000001</v>
      </c>
      <c r="G12" s="8">
        <f>E12-C12</f>
        <v>-7.2000000000000028</v>
      </c>
      <c r="H12" s="8">
        <f>F12-D12</f>
        <v>-3.6999999999999886</v>
      </c>
      <c r="I12" s="24">
        <f>SQRT(G12*G12 +H12*H12)</f>
        <v>8.0950602221354693</v>
      </c>
      <c r="J12" s="8">
        <f>ABS(G12)</f>
        <v>7.2000000000000028</v>
      </c>
      <c r="K12" s="8">
        <f t="shared" si="0"/>
        <v>3.6999999999999886</v>
      </c>
      <c r="L12" s="24">
        <f t="shared" si="1"/>
        <v>8.0950602221354693</v>
      </c>
      <c r="M12" s="4"/>
    </row>
    <row r="13" spans="1:13" ht="9.9499999999999993" customHeight="1" x14ac:dyDescent="0.2">
      <c r="A13" s="8">
        <v>12</v>
      </c>
      <c r="B13" s="8">
        <v>1710</v>
      </c>
      <c r="C13" s="8">
        <v>42</v>
      </c>
      <c r="D13" s="8">
        <v>248.5</v>
      </c>
      <c r="E13" s="8">
        <v>45.8</v>
      </c>
      <c r="F13" s="8">
        <v>251.4</v>
      </c>
      <c r="G13" s="10">
        <f>E13-C13</f>
        <v>3.7999999999999972</v>
      </c>
      <c r="H13" s="10">
        <f>F13-D13</f>
        <v>2.9000000000000057</v>
      </c>
      <c r="I13" s="28">
        <f>SQRT(G13*G13 +H13*H13)</f>
        <v>4.7801673610868489</v>
      </c>
      <c r="J13" s="10">
        <f>ABS(G13)</f>
        <v>3.7999999999999972</v>
      </c>
      <c r="K13" s="10">
        <f t="shared" si="0"/>
        <v>2.9000000000000057</v>
      </c>
      <c r="L13" s="28">
        <f t="shared" si="1"/>
        <v>4.7801673610868489</v>
      </c>
      <c r="M13" s="4"/>
    </row>
    <row r="14" spans="1:13" ht="9.9499999999999993" customHeight="1" x14ac:dyDescent="0.2">
      <c r="A14" s="8">
        <v>13</v>
      </c>
      <c r="B14" s="8">
        <v>1950</v>
      </c>
      <c r="C14" s="8">
        <v>42</v>
      </c>
      <c r="D14" s="8">
        <v>132.69999999999999</v>
      </c>
      <c r="E14" s="8">
        <v>35.299999999999997</v>
      </c>
      <c r="F14" s="8">
        <v>123.8</v>
      </c>
      <c r="G14" s="20">
        <f>E14-C14</f>
        <v>-6.7000000000000028</v>
      </c>
      <c r="H14" s="20">
        <f>F14-D14</f>
        <v>-8.8999999999999915</v>
      </c>
      <c r="I14" s="26">
        <f>SQRT(G14*G14 +H14*H14)</f>
        <v>11.140017953306891</v>
      </c>
      <c r="J14" s="20">
        <f>ABS(G14)</f>
        <v>6.7000000000000028</v>
      </c>
      <c r="K14" s="20">
        <f t="shared" si="0"/>
        <v>8.8999999999999915</v>
      </c>
      <c r="L14" s="26">
        <f>SQRT(J14*J14+K14*K14)</f>
        <v>11.140017953306891</v>
      </c>
      <c r="M14" s="4"/>
    </row>
    <row r="15" spans="1:13" ht="14.1" customHeight="1" x14ac:dyDescent="0.2">
      <c r="A15" s="21" t="s">
        <v>2</v>
      </c>
      <c r="B15" s="15"/>
      <c r="C15" s="15"/>
      <c r="D15" s="15"/>
      <c r="E15" s="15"/>
      <c r="F15" s="15"/>
      <c r="G15" s="18"/>
      <c r="H15" s="16"/>
      <c r="I15" s="29"/>
      <c r="J15" s="17">
        <f>AVERAGE(J2:J14)</f>
        <v>4.315384615384616</v>
      </c>
      <c r="K15" s="17">
        <f>AVERAGE(K2:K14)</f>
        <v>4.5230769230769221</v>
      </c>
      <c r="L15" s="31">
        <f>AVERAGE(L2:L14)</f>
        <v>6.5438525112364614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MATHIEU Alexandre</cp:lastModifiedBy>
  <dcterms:created xsi:type="dcterms:W3CDTF">2024-01-19T10:27:14Z</dcterms:created>
  <dcterms:modified xsi:type="dcterms:W3CDTF">2024-01-19T09:40:55Z</dcterms:modified>
</cp:coreProperties>
</file>