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720" yWindow="0" windowWidth="11520" windowHeight="14500" tabRatio="500"/>
  </bookViews>
  <sheets>
    <sheet name="Q1" sheetId="1" r:id="rId1"/>
    <sheet name="Q2" sheetId="2" r:id="rId2"/>
    <sheet name="Q3-4" sheetId="3" r:id="rId3"/>
    <sheet name="Q5" sheetId="5" r:id="rId4"/>
    <sheet name="Q6" sheetId="4" r:id="rId5"/>
    <sheet name="Q7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13" i="6"/>
  <c r="B11" i="6"/>
  <c r="B10" i="6"/>
  <c r="B9" i="6"/>
  <c r="B8" i="6"/>
  <c r="B7" i="5"/>
  <c r="B5" i="5"/>
  <c r="C5" i="4"/>
  <c r="B5" i="4"/>
  <c r="B7" i="3"/>
  <c r="C5" i="3"/>
  <c r="B5" i="3"/>
  <c r="C3" i="3"/>
  <c r="C8" i="2"/>
  <c r="B6" i="2"/>
  <c r="C6" i="2"/>
  <c r="C3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<sst xmlns="http://schemas.openxmlformats.org/spreadsheetml/2006/main" count="47" uniqueCount="41">
  <si>
    <t>ck</t>
  </si>
  <si>
    <t>r</t>
  </si>
  <si>
    <t>PV</t>
  </si>
  <si>
    <t>nper</t>
  </si>
  <si>
    <t>Million</t>
  </si>
  <si>
    <t>Year</t>
  </si>
  <si>
    <t>Payement</t>
  </si>
  <si>
    <t>Sum</t>
  </si>
  <si>
    <t>Rent</t>
  </si>
  <si>
    <t>Lease</t>
  </si>
  <si>
    <t>months</t>
  </si>
  <si>
    <t>Apt 1</t>
  </si>
  <si>
    <t>Apt 2</t>
  </si>
  <si>
    <t>Interest rate</t>
  </si>
  <si>
    <t>Spot rates</t>
  </si>
  <si>
    <t>1 year</t>
  </si>
  <si>
    <t>2 year</t>
  </si>
  <si>
    <t>d(0,2)</t>
  </si>
  <si>
    <t>f(1,2)</t>
  </si>
  <si>
    <t>u,v</t>
  </si>
  <si>
    <t>A</t>
  </si>
  <si>
    <t>Perpetuity</t>
  </si>
  <si>
    <t>Rate</t>
  </si>
  <si>
    <t>Borrwoing</t>
  </si>
  <si>
    <t>Interest</t>
  </si>
  <si>
    <t>Stock price</t>
  </si>
  <si>
    <t>Coumpounding</t>
  </si>
  <si>
    <t>Period</t>
  </si>
  <si>
    <t>years</t>
  </si>
  <si>
    <t>Expiration</t>
  </si>
  <si>
    <t>Start</t>
  </si>
  <si>
    <t>Price</t>
  </si>
  <si>
    <t>Price now</t>
  </si>
  <si>
    <t>Compounding</t>
  </si>
  <si>
    <t>F0</t>
  </si>
  <si>
    <t>Ft</t>
  </si>
  <si>
    <t>ft</t>
  </si>
  <si>
    <t>d(0,1/2)</t>
  </si>
  <si>
    <t>d(1/2,1)</t>
  </si>
  <si>
    <t>St - F0*d(1/2,1)</t>
  </si>
  <si>
    <t>(Ft-F0)*d(1/2,1)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</si>
</sst>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€&quot;* #,##0.00_);_(&quot;€&quot;* \(#,##0.00\);_(&quot;€&quot;* &quot;-&quot;??_);_(@_)"/>
    <numFmt numFmtId="164" formatCode="_([$$-409]* #,##0.00_);_([$$-409]* \(#,##0.00\);_([$$-409]* &quot;-&quot;??_);_(@_)"/>
    <numFmt numFmtId="174" formatCode="0.000"/>
    <numFmt numFmtId="17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0" borderId="0" xfId="2" applyNumberFormat="1" applyFont="1"/>
    <xf numFmtId="174" fontId="0" fillId="0" borderId="0" xfId="0" applyNumberFormat="1"/>
    <xf numFmtId="175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tabSelected="1" workbookViewId="0">
      <selection activeCell="C30" sqref="C30"/>
    </sheetView>
  </sheetViews>
  <sheetFormatPr baseColWidth="10" defaultRowHeight="15" x14ac:dyDescent="0"/>
  <sheetData>
    <row r="3" spans="1:3">
      <c r="A3" t="s">
        <v>0</v>
      </c>
      <c r="B3" s="2">
        <v>0.5</v>
      </c>
      <c r="C3" t="s">
        <v>4</v>
      </c>
    </row>
    <row r="4" spans="1:3">
      <c r="A4" t="s">
        <v>1</v>
      </c>
      <c r="B4">
        <v>0.1</v>
      </c>
    </row>
    <row r="5" spans="1:3">
      <c r="A5" t="s">
        <v>3</v>
      </c>
      <c r="B5">
        <v>20</v>
      </c>
    </row>
    <row r="6" spans="1:3">
      <c r="A6" t="s">
        <v>2</v>
      </c>
      <c r="B6" s="1">
        <f>PV(B4,B5,B3)</f>
        <v>-4.2567818598792826</v>
      </c>
      <c r="C6" t="s">
        <v>4</v>
      </c>
    </row>
    <row r="9" spans="1:3">
      <c r="A9" t="s">
        <v>5</v>
      </c>
      <c r="B9" t="s">
        <v>6</v>
      </c>
    </row>
    <row r="10" spans="1:3">
      <c r="A10">
        <v>1</v>
      </c>
      <c r="B10" s="1">
        <f t="shared" ref="B10:C29" si="0">$B$3/(1+$B$4)^A10</f>
        <v>0.45454545454545453</v>
      </c>
      <c r="C10" s="1">
        <f>$B$3/(1+$B$4)^(A10-1)</f>
        <v>0.5</v>
      </c>
    </row>
    <row r="11" spans="1:3">
      <c r="A11">
        <v>2</v>
      </c>
      <c r="B11" s="1">
        <f t="shared" si="0"/>
        <v>0.41322314049586772</v>
      </c>
      <c r="C11" s="1">
        <f t="shared" ref="C11:C29" si="1">$B$3/(1+$B$4)^(A11-1)</f>
        <v>0.45454545454545453</v>
      </c>
    </row>
    <row r="12" spans="1:3">
      <c r="A12">
        <v>3</v>
      </c>
      <c r="B12" s="1">
        <f t="shared" si="0"/>
        <v>0.37565740045078877</v>
      </c>
      <c r="C12" s="1">
        <f t="shared" si="1"/>
        <v>0.41322314049586772</v>
      </c>
    </row>
    <row r="13" spans="1:3">
      <c r="A13">
        <v>4</v>
      </c>
      <c r="B13" s="1">
        <f t="shared" si="0"/>
        <v>0.34150672768253526</v>
      </c>
      <c r="C13" s="1">
        <f t="shared" si="1"/>
        <v>0.37565740045078877</v>
      </c>
    </row>
    <row r="14" spans="1:3">
      <c r="A14">
        <v>5</v>
      </c>
      <c r="B14" s="1">
        <f t="shared" si="0"/>
        <v>0.31046066152957746</v>
      </c>
      <c r="C14" s="1">
        <f t="shared" si="1"/>
        <v>0.34150672768253526</v>
      </c>
    </row>
    <row r="15" spans="1:3">
      <c r="A15">
        <v>6</v>
      </c>
      <c r="B15" s="1">
        <f t="shared" si="0"/>
        <v>0.28223696502688861</v>
      </c>
      <c r="C15" s="1">
        <f t="shared" si="1"/>
        <v>0.31046066152957746</v>
      </c>
    </row>
    <row r="16" spans="1:3">
      <c r="A16">
        <v>7</v>
      </c>
      <c r="B16" s="1">
        <f t="shared" si="0"/>
        <v>0.25657905911535323</v>
      </c>
      <c r="C16" s="1">
        <f t="shared" si="1"/>
        <v>0.28223696502688861</v>
      </c>
    </row>
    <row r="17" spans="1:3">
      <c r="A17">
        <v>8</v>
      </c>
      <c r="B17" s="1">
        <f t="shared" si="0"/>
        <v>0.23325369010486657</v>
      </c>
      <c r="C17" s="1">
        <f t="shared" si="1"/>
        <v>0.25657905911535323</v>
      </c>
    </row>
    <row r="18" spans="1:3">
      <c r="A18">
        <v>9</v>
      </c>
      <c r="B18" s="1">
        <f t="shared" si="0"/>
        <v>0.21204880918624233</v>
      </c>
      <c r="C18" s="1">
        <f t="shared" si="1"/>
        <v>0.23325369010486657</v>
      </c>
    </row>
    <row r="19" spans="1:3">
      <c r="A19">
        <v>10</v>
      </c>
      <c r="B19" s="1">
        <f t="shared" si="0"/>
        <v>0.19277164471476574</v>
      </c>
      <c r="C19" s="1">
        <f t="shared" si="1"/>
        <v>0.21204880918624233</v>
      </c>
    </row>
    <row r="20" spans="1:3">
      <c r="A20">
        <v>11</v>
      </c>
      <c r="B20" s="1">
        <f t="shared" si="0"/>
        <v>0.1752469497406961</v>
      </c>
      <c r="C20" s="1">
        <f t="shared" si="1"/>
        <v>0.19277164471476574</v>
      </c>
    </row>
    <row r="21" spans="1:3">
      <c r="A21">
        <v>12</v>
      </c>
      <c r="B21" s="1">
        <f t="shared" si="0"/>
        <v>0.15931540885517828</v>
      </c>
      <c r="C21" s="1">
        <f t="shared" si="1"/>
        <v>0.1752469497406961</v>
      </c>
    </row>
    <row r="22" spans="1:3">
      <c r="A22">
        <v>13</v>
      </c>
      <c r="B22" s="1">
        <f t="shared" si="0"/>
        <v>0.1448321898683439</v>
      </c>
      <c r="C22" s="1">
        <f t="shared" si="1"/>
        <v>0.15931540885517828</v>
      </c>
    </row>
    <row r="23" spans="1:3">
      <c r="A23">
        <v>14</v>
      </c>
      <c r="B23" s="1">
        <f t="shared" si="0"/>
        <v>0.13166562715303987</v>
      </c>
      <c r="C23" s="1">
        <f t="shared" si="1"/>
        <v>0.1448321898683439</v>
      </c>
    </row>
    <row r="24" spans="1:3">
      <c r="A24">
        <v>15</v>
      </c>
      <c r="B24" s="1">
        <f t="shared" si="0"/>
        <v>0.11969602468458169</v>
      </c>
      <c r="C24" s="1">
        <f t="shared" si="1"/>
        <v>0.13166562715303987</v>
      </c>
    </row>
    <row r="25" spans="1:3">
      <c r="A25">
        <v>16</v>
      </c>
      <c r="B25" s="1">
        <f t="shared" si="0"/>
        <v>0.10881456789507427</v>
      </c>
      <c r="C25" s="1">
        <f t="shared" si="1"/>
        <v>0.11969602468458169</v>
      </c>
    </row>
    <row r="26" spans="1:3">
      <c r="A26">
        <v>17</v>
      </c>
      <c r="B26" s="1">
        <f t="shared" si="0"/>
        <v>9.8922334450067512E-2</v>
      </c>
      <c r="C26" s="1">
        <f t="shared" si="1"/>
        <v>0.10881456789507427</v>
      </c>
    </row>
    <row r="27" spans="1:3">
      <c r="A27">
        <v>18</v>
      </c>
      <c r="B27" s="1">
        <f t="shared" si="0"/>
        <v>8.992939495460682E-2</v>
      </c>
      <c r="C27" s="1">
        <f t="shared" si="1"/>
        <v>9.8922334450067512E-2</v>
      </c>
    </row>
    <row r="28" spans="1:3">
      <c r="A28">
        <v>19</v>
      </c>
      <c r="B28" s="1">
        <f t="shared" si="0"/>
        <v>8.1753995413278907E-2</v>
      </c>
      <c r="C28" s="1">
        <f t="shared" si="1"/>
        <v>8.992939495460682E-2</v>
      </c>
    </row>
    <row r="29" spans="1:3">
      <c r="A29">
        <v>20</v>
      </c>
      <c r="B29" s="1">
        <f t="shared" si="0"/>
        <v>7.4321814012071746E-2</v>
      </c>
      <c r="C29" s="1">
        <f t="shared" si="1"/>
        <v>8.1753995413278907E-2</v>
      </c>
    </row>
    <row r="30" spans="1:3">
      <c r="A30" t="s">
        <v>7</v>
      </c>
      <c r="B30" s="1">
        <f>SUM(B10:B29)</f>
        <v>4.256781859879279</v>
      </c>
      <c r="C30" s="1">
        <f>SUM(C10:C29)</f>
        <v>4.6824600458672077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"/>
    </sheetView>
  </sheetViews>
  <sheetFormatPr baseColWidth="10" defaultRowHeight="15" x14ac:dyDescent="0"/>
  <sheetData>
    <row r="1" spans="1:4">
      <c r="B1" t="s">
        <v>11</v>
      </c>
      <c r="C1" t="s">
        <v>12</v>
      </c>
    </row>
    <row r="2" spans="1:4">
      <c r="A2" t="s">
        <v>8</v>
      </c>
      <c r="B2" s="1">
        <v>1000</v>
      </c>
      <c r="C2" s="1">
        <v>900</v>
      </c>
    </row>
    <row r="3" spans="1:4">
      <c r="A3" t="s">
        <v>9</v>
      </c>
      <c r="B3">
        <v>6</v>
      </c>
      <c r="C3">
        <v>6</v>
      </c>
      <c r="D3" t="s">
        <v>10</v>
      </c>
    </row>
    <row r="4" spans="1:4">
      <c r="A4" t="s">
        <v>13</v>
      </c>
      <c r="B4">
        <v>0.12</v>
      </c>
      <c r="C4">
        <v>0.12</v>
      </c>
    </row>
    <row r="6" spans="1:4">
      <c r="B6" s="1">
        <f>B2*B3</f>
        <v>6000</v>
      </c>
      <c r="C6" s="1">
        <f>C2*C3</f>
        <v>5400</v>
      </c>
    </row>
    <row r="7" spans="1:4">
      <c r="B7" s="1"/>
      <c r="C7" s="1"/>
    </row>
    <row r="8" spans="1:4">
      <c r="B8" s="1"/>
      <c r="C8" s="1">
        <f>B6-C6 -B2</f>
        <v>-400</v>
      </c>
    </row>
    <row r="9" spans="1:4">
      <c r="B9" s="1"/>
      <c r="C9" s="1"/>
    </row>
    <row r="10" spans="1:4">
      <c r="B10" s="1"/>
      <c r="C10" s="1"/>
    </row>
    <row r="11" spans="1:4">
      <c r="B11" s="1"/>
      <c r="C11" s="1"/>
    </row>
    <row r="12" spans="1:4">
      <c r="B12" s="1"/>
      <c r="C12" s="1"/>
    </row>
    <row r="13" spans="1:4">
      <c r="B13" s="1"/>
      <c r="C1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RowHeight="15" x14ac:dyDescent="0"/>
  <cols>
    <col min="3" max="3" width="12.83203125" bestFit="1" customWidth="1"/>
  </cols>
  <sheetData>
    <row r="1" spans="1:3">
      <c r="B1" t="s">
        <v>15</v>
      </c>
      <c r="C1" t="s">
        <v>16</v>
      </c>
    </row>
    <row r="2" spans="1:3">
      <c r="A2" t="s">
        <v>14</v>
      </c>
      <c r="B2" s="4">
        <v>6.3</v>
      </c>
      <c r="C2">
        <v>6.9</v>
      </c>
    </row>
    <row r="3" spans="1:3">
      <c r="A3" t="s">
        <v>17</v>
      </c>
      <c r="C3" s="5">
        <f>1/(1+C2/100)^2</f>
        <v>0.87507361556790975</v>
      </c>
    </row>
    <row r="5" spans="1:3">
      <c r="B5">
        <f>1+B2/100</f>
        <v>1.0629999999999999</v>
      </c>
      <c r="C5">
        <f>1+C2/100</f>
        <v>1.069</v>
      </c>
    </row>
    <row r="6" spans="1:3">
      <c r="A6" t="s">
        <v>19</v>
      </c>
      <c r="B6">
        <v>1</v>
      </c>
      <c r="C6">
        <v>2</v>
      </c>
    </row>
    <row r="7" spans="1:3">
      <c r="A7" t="s">
        <v>18</v>
      </c>
      <c r="B7">
        <f>(C5^C6/B5^B6)^1/(C6-B6)-1</f>
        <v>7.503386641580434E-2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baseColWidth="10" defaultRowHeight="15" x14ac:dyDescent="0"/>
  <cols>
    <col min="2" max="2" width="9" bestFit="1" customWidth="1"/>
  </cols>
  <sheetData>
    <row r="1" spans="1:3">
      <c r="A1" t="s">
        <v>25</v>
      </c>
      <c r="B1" s="1">
        <v>400</v>
      </c>
    </row>
    <row r="2" spans="1:3">
      <c r="A2" t="s">
        <v>24</v>
      </c>
      <c r="B2" s="3">
        <v>0.08</v>
      </c>
    </row>
    <row r="3" spans="1:3">
      <c r="A3" t="s">
        <v>26</v>
      </c>
      <c r="B3">
        <v>4</v>
      </c>
    </row>
    <row r="4" spans="1:3">
      <c r="A4" t="s">
        <v>27</v>
      </c>
      <c r="B4">
        <v>9</v>
      </c>
      <c r="C4" t="s">
        <v>10</v>
      </c>
    </row>
    <row r="5" spans="1:3">
      <c r="B5">
        <f>9/12</f>
        <v>0.75</v>
      </c>
      <c r="C5" t="s">
        <v>28</v>
      </c>
    </row>
    <row r="7" spans="1:3">
      <c r="B7" s="1">
        <f>B1*(1+B2/B3)^(B3*B5)</f>
        <v>424.48319999999995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C7" sqref="C7"/>
    </sheetView>
  </sheetViews>
  <sheetFormatPr baseColWidth="10" defaultRowHeight="15" x14ac:dyDescent="0"/>
  <cols>
    <col min="2" max="3" width="12.5" bestFit="1" customWidth="1"/>
  </cols>
  <sheetData>
    <row r="2" spans="1:3">
      <c r="B2" t="s">
        <v>23</v>
      </c>
      <c r="C2" t="s">
        <v>24</v>
      </c>
    </row>
    <row r="3" spans="1:3">
      <c r="A3" t="s">
        <v>22</v>
      </c>
      <c r="B3" s="3">
        <v>0.1</v>
      </c>
      <c r="C3" s="3">
        <v>0.08</v>
      </c>
    </row>
    <row r="4" spans="1:3">
      <c r="A4" t="s">
        <v>20</v>
      </c>
      <c r="B4" s="1">
        <v>10000</v>
      </c>
      <c r="C4" s="1">
        <v>10000</v>
      </c>
    </row>
    <row r="5" spans="1:3">
      <c r="A5" t="s">
        <v>21</v>
      </c>
      <c r="B5" s="1">
        <f>B4/B3</f>
        <v>100000</v>
      </c>
      <c r="C5" s="1">
        <f>C4/C3</f>
        <v>125000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B13"/>
    </sheetView>
  </sheetViews>
  <sheetFormatPr baseColWidth="10" defaultRowHeight="15" x14ac:dyDescent="0"/>
  <sheetData>
    <row r="1" spans="1:3">
      <c r="A1" t="s">
        <v>29</v>
      </c>
      <c r="B1">
        <v>6</v>
      </c>
      <c r="C1" t="s">
        <v>10</v>
      </c>
    </row>
    <row r="2" spans="1:3">
      <c r="A2" t="s">
        <v>30</v>
      </c>
      <c r="B2">
        <v>6</v>
      </c>
      <c r="C2" t="s">
        <v>10</v>
      </c>
    </row>
    <row r="3" spans="1:3">
      <c r="A3" t="s">
        <v>31</v>
      </c>
      <c r="B3" s="1">
        <v>100</v>
      </c>
    </row>
    <row r="4" spans="1:3">
      <c r="A4" t="s">
        <v>32</v>
      </c>
      <c r="B4" s="1">
        <v>125</v>
      </c>
    </row>
    <row r="5" spans="1:3">
      <c r="A5" t="s">
        <v>22</v>
      </c>
      <c r="B5" s="3">
        <v>0.1</v>
      </c>
    </row>
    <row r="6" spans="1:3">
      <c r="A6" t="s">
        <v>33</v>
      </c>
      <c r="B6">
        <v>2</v>
      </c>
    </row>
    <row r="8" spans="1:3">
      <c r="A8" t="s">
        <v>37</v>
      </c>
      <c r="B8" s="3">
        <f>1/(1+B5/B6)^(B6*1/2)</f>
        <v>0.95238095238095233</v>
      </c>
    </row>
    <row r="9" spans="1:3">
      <c r="A9" t="s">
        <v>34</v>
      </c>
      <c r="B9" s="1">
        <f>B3/B8</f>
        <v>105</v>
      </c>
    </row>
    <row r="10" spans="1:3">
      <c r="A10" t="s">
        <v>38</v>
      </c>
      <c r="B10" s="3">
        <f>1/(1+B5/B6)^(B6*1/2)</f>
        <v>0.95238095238095233</v>
      </c>
    </row>
    <row r="11" spans="1:3">
      <c r="A11" t="s">
        <v>35</v>
      </c>
      <c r="B11" s="1">
        <f>B9*B10</f>
        <v>100</v>
      </c>
    </row>
    <row r="12" spans="1:3">
      <c r="A12" t="s">
        <v>36</v>
      </c>
      <c r="B12" s="6">
        <f>B4-B9</f>
        <v>20</v>
      </c>
      <c r="C12" t="s">
        <v>39</v>
      </c>
    </row>
    <row r="13" spans="1:3">
      <c r="B13">
        <f>(B11-B9)*B10</f>
        <v>-4.7619047619047619</v>
      </c>
      <c r="C13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Q3-4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Huynen</dc:creator>
  <cp:lastModifiedBy>Alexandre Huynen</cp:lastModifiedBy>
  <dcterms:created xsi:type="dcterms:W3CDTF">2017-07-30T11:02:46Z</dcterms:created>
  <dcterms:modified xsi:type="dcterms:W3CDTF">2017-07-30T12:37:19Z</dcterms:modified>
</cp:coreProperties>
</file>