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1880" windowHeight="3936" activeTab="1"/>
  </bookViews>
  <sheets>
    <sheet name="Sheet 1" sheetId="1" r:id="rId1"/>
    <sheet name="Answers" sheetId="2" r:id="rId2"/>
    <sheet name="Q8" sheetId="3" r:id="rId3"/>
  </sheets>
  <definedNames>
    <definedName name="Mercure_Addin_Mark_1024cf65_1452_410c_a4e5_5436d745d359" localSheetId="2">'Q8'!$A$1:$A$2</definedName>
    <definedName name="Mercure_Addin_Mark_794d3bf4_83ee_45f6_9284_8effd9d5f27b" localSheetId="1">Answers!$A$1:$A$2</definedName>
    <definedName name="Mercure_Addin_Mark_863aaf31_d47f_4406_a413_f8df4cc40946" localSheetId="0">'Sheet 1'!$A$1:$A$2</definedName>
  </definedNames>
  <calcPr calcId="145621"/>
</workbook>
</file>

<file path=xl/calcChain.xml><?xml version="1.0" encoding="utf-8"?>
<calcChain xmlns="http://schemas.openxmlformats.org/spreadsheetml/2006/main">
  <c r="B87" i="3" l="1"/>
  <c r="B88" i="3"/>
  <c r="B89" i="3"/>
  <c r="B90" i="3"/>
  <c r="B91" i="3"/>
  <c r="B92" i="3"/>
  <c r="B93" i="3"/>
  <c r="F93" i="3"/>
  <c r="B94" i="3"/>
  <c r="B95" i="3"/>
  <c r="B96" i="3"/>
  <c r="C96" i="3"/>
  <c r="B97" i="3"/>
  <c r="B98" i="3"/>
  <c r="B99" i="3"/>
  <c r="B100" i="3"/>
  <c r="B101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P26" i="3"/>
  <c r="O26" i="3"/>
  <c r="O83" i="3" s="1"/>
  <c r="N26" i="3"/>
  <c r="N83" i="3" s="1"/>
  <c r="M26" i="3"/>
  <c r="M83" i="3" s="1"/>
  <c r="L26" i="3"/>
  <c r="L101" i="3" s="1"/>
  <c r="K26" i="3"/>
  <c r="K83" i="3" s="1"/>
  <c r="J26" i="3"/>
  <c r="J83" i="3" s="1"/>
  <c r="I26" i="3"/>
  <c r="I83" i="3" s="1"/>
  <c r="H26" i="3"/>
  <c r="H101" i="3" s="1"/>
  <c r="G26" i="3"/>
  <c r="G83" i="3" s="1"/>
  <c r="F26" i="3"/>
  <c r="F83" i="3" s="1"/>
  <c r="E26" i="3"/>
  <c r="E83" i="3" s="1"/>
  <c r="D26" i="3"/>
  <c r="D83" i="3" s="1"/>
  <c r="C26" i="3"/>
  <c r="C83" i="3" s="1"/>
  <c r="O25" i="3"/>
  <c r="O82" i="3" s="1"/>
  <c r="N25" i="3"/>
  <c r="N44" i="3" s="1"/>
  <c r="M25" i="3"/>
  <c r="M82" i="3" s="1"/>
  <c r="L25" i="3"/>
  <c r="K25" i="3"/>
  <c r="K82" i="3" s="1"/>
  <c r="J25" i="3"/>
  <c r="J82" i="3" s="1"/>
  <c r="I25" i="3"/>
  <c r="I82" i="3" s="1"/>
  <c r="H25" i="3"/>
  <c r="G25" i="3"/>
  <c r="G82" i="3" s="1"/>
  <c r="F25" i="3"/>
  <c r="F44" i="3" s="1"/>
  <c r="E25" i="3"/>
  <c r="E100" i="3" s="1"/>
  <c r="D25" i="3"/>
  <c r="C25" i="3"/>
  <c r="C82" i="3" s="1"/>
  <c r="N24" i="3"/>
  <c r="N81" i="3" s="1"/>
  <c r="M24" i="3"/>
  <c r="M81" i="3" s="1"/>
  <c r="L24" i="3"/>
  <c r="K24" i="3"/>
  <c r="K43" i="3" s="1"/>
  <c r="J24" i="3"/>
  <c r="J81" i="3" s="1"/>
  <c r="I24" i="3"/>
  <c r="I81" i="3" s="1"/>
  <c r="H24" i="3"/>
  <c r="G24" i="3"/>
  <c r="G43" i="3" s="1"/>
  <c r="F24" i="3"/>
  <c r="F81" i="3" s="1"/>
  <c r="E24" i="3"/>
  <c r="E81" i="3" s="1"/>
  <c r="D24" i="3"/>
  <c r="C24" i="3"/>
  <c r="C43" i="3" s="1"/>
  <c r="M23" i="3"/>
  <c r="M80" i="3" s="1"/>
  <c r="L23" i="3"/>
  <c r="L42" i="3" s="1"/>
  <c r="K23" i="3"/>
  <c r="J23" i="3"/>
  <c r="J80" i="3" s="1"/>
  <c r="I23" i="3"/>
  <c r="I80" i="3" s="1"/>
  <c r="H23" i="3"/>
  <c r="H61" i="3" s="1"/>
  <c r="G23" i="3"/>
  <c r="F23" i="3"/>
  <c r="F80" i="3" s="1"/>
  <c r="E23" i="3"/>
  <c r="E61" i="3" s="1"/>
  <c r="D23" i="3"/>
  <c r="D42" i="3" s="1"/>
  <c r="C23" i="3"/>
  <c r="L22" i="3"/>
  <c r="L79" i="3" s="1"/>
  <c r="K22" i="3"/>
  <c r="K79" i="3" s="1"/>
  <c r="J22" i="3"/>
  <c r="J79" i="3" s="1"/>
  <c r="I22" i="3"/>
  <c r="H22" i="3"/>
  <c r="H97" i="3" s="1"/>
  <c r="G22" i="3"/>
  <c r="G79" i="3" s="1"/>
  <c r="F22" i="3"/>
  <c r="F79" i="3" s="1"/>
  <c r="E22" i="3"/>
  <c r="D22" i="3"/>
  <c r="D79" i="3" s="1"/>
  <c r="C22" i="3"/>
  <c r="C79" i="3" s="1"/>
  <c r="K21" i="3"/>
  <c r="K78" i="3" s="1"/>
  <c r="J21" i="3"/>
  <c r="J40" i="3" s="1"/>
  <c r="I21" i="3"/>
  <c r="I78" i="3" s="1"/>
  <c r="H21" i="3"/>
  <c r="H78" i="3" s="1"/>
  <c r="G21" i="3"/>
  <c r="G96" i="3" s="1"/>
  <c r="F21" i="3"/>
  <c r="F40" i="3" s="1"/>
  <c r="E21" i="3"/>
  <c r="E78" i="3" s="1"/>
  <c r="D21" i="3"/>
  <c r="D40" i="3" s="1"/>
  <c r="C21" i="3"/>
  <c r="C78" i="3" s="1"/>
  <c r="J20" i="3"/>
  <c r="J95" i="3" s="1"/>
  <c r="I20" i="3"/>
  <c r="I77" i="3" s="1"/>
  <c r="H20" i="3"/>
  <c r="H39" i="3" s="1"/>
  <c r="G20" i="3"/>
  <c r="G77" i="3" s="1"/>
  <c r="F20" i="3"/>
  <c r="F95" i="3" s="1"/>
  <c r="E20" i="3"/>
  <c r="E77" i="3" s="1"/>
  <c r="D20" i="3"/>
  <c r="D39" i="3" s="1"/>
  <c r="C20" i="3"/>
  <c r="C77" i="3" s="1"/>
  <c r="I19" i="3"/>
  <c r="I94" i="3" s="1"/>
  <c r="H19" i="3"/>
  <c r="H76" i="3" s="1"/>
  <c r="G19" i="3"/>
  <c r="G76" i="3" s="1"/>
  <c r="F19" i="3"/>
  <c r="F76" i="3" s="1"/>
  <c r="E19" i="3"/>
  <c r="E94" i="3" s="1"/>
  <c r="D19" i="3"/>
  <c r="D94" i="3" s="1"/>
  <c r="C19" i="3"/>
  <c r="C76" i="3" s="1"/>
  <c r="H18" i="3"/>
  <c r="H93" i="3" s="1"/>
  <c r="G18" i="3"/>
  <c r="G75" i="3" s="1"/>
  <c r="F18" i="3"/>
  <c r="F75" i="3" s="1"/>
  <c r="E18" i="3"/>
  <c r="E75" i="3" s="1"/>
  <c r="D18" i="3"/>
  <c r="D75" i="3" s="1"/>
  <c r="C18" i="3"/>
  <c r="C75" i="3" s="1"/>
  <c r="G17" i="3"/>
  <c r="G74" i="3" s="1"/>
  <c r="F17" i="3"/>
  <c r="F74" i="3" s="1"/>
  <c r="E17" i="3"/>
  <c r="E92" i="3" s="1"/>
  <c r="D17" i="3"/>
  <c r="D92" i="3" s="1"/>
  <c r="C17" i="3"/>
  <c r="C74" i="3" s="1"/>
  <c r="F16" i="3"/>
  <c r="F73" i="3" s="1"/>
  <c r="E16" i="3"/>
  <c r="E73" i="3" s="1"/>
  <c r="D16" i="3"/>
  <c r="D91" i="3" s="1"/>
  <c r="C16" i="3"/>
  <c r="C73" i="3" s="1"/>
  <c r="E15" i="3"/>
  <c r="E72" i="3" s="1"/>
  <c r="D15" i="3"/>
  <c r="D90" i="3" s="1"/>
  <c r="C15" i="3"/>
  <c r="C90" i="3" s="1"/>
  <c r="D14" i="3"/>
  <c r="D71" i="3" s="1"/>
  <c r="C14" i="3"/>
  <c r="C71" i="3" s="1"/>
  <c r="C13" i="3"/>
  <c r="C70" i="3" s="1"/>
  <c r="B11" i="3"/>
  <c r="B5" i="3"/>
  <c r="B3" i="3"/>
  <c r="B4" i="3" s="1"/>
  <c r="B124" i="1"/>
  <c r="B114" i="1"/>
  <c r="B115" i="1"/>
  <c r="B116" i="1"/>
  <c r="B117" i="1"/>
  <c r="B118" i="1"/>
  <c r="B119" i="1"/>
  <c r="B120" i="1"/>
  <c r="B121" i="1"/>
  <c r="B122" i="1"/>
  <c r="B123" i="1"/>
  <c r="B89" i="1"/>
  <c r="B90" i="1"/>
  <c r="B91" i="1"/>
  <c r="B92" i="1"/>
  <c r="B93" i="1"/>
  <c r="B94" i="1"/>
  <c r="B95" i="1"/>
  <c r="B96" i="1"/>
  <c r="B97" i="1"/>
  <c r="B98" i="1"/>
  <c r="K96" i="3" l="1"/>
  <c r="I96" i="3"/>
  <c r="C88" i="3"/>
  <c r="G92" i="3"/>
  <c r="E96" i="3"/>
  <c r="C92" i="3"/>
  <c r="D89" i="3"/>
  <c r="H95" i="3"/>
  <c r="D95" i="3"/>
  <c r="E90" i="3"/>
  <c r="J96" i="3"/>
  <c r="F96" i="3"/>
  <c r="G95" i="3"/>
  <c r="C95" i="3"/>
  <c r="H94" i="3"/>
  <c r="E93" i="3"/>
  <c r="F92" i="3"/>
  <c r="C91" i="3"/>
  <c r="G94" i="3"/>
  <c r="C94" i="3"/>
  <c r="D93" i="3"/>
  <c r="F91" i="3"/>
  <c r="H96" i="3"/>
  <c r="D96" i="3"/>
  <c r="I95" i="3"/>
  <c r="E95" i="3"/>
  <c r="F94" i="3"/>
  <c r="G93" i="3"/>
  <c r="C93" i="3"/>
  <c r="E91" i="3"/>
  <c r="C89" i="3"/>
  <c r="J101" i="3"/>
  <c r="H98" i="3"/>
  <c r="I99" i="3"/>
  <c r="J100" i="3"/>
  <c r="G97" i="3"/>
  <c r="F101" i="3"/>
  <c r="F100" i="3"/>
  <c r="E99" i="3"/>
  <c r="D98" i="3"/>
  <c r="C97" i="3"/>
  <c r="L98" i="3"/>
  <c r="K97" i="3"/>
  <c r="D35" i="3"/>
  <c r="E76" i="3"/>
  <c r="F77" i="3"/>
  <c r="E60" i="3"/>
  <c r="E97" i="3"/>
  <c r="C80" i="3"/>
  <c r="C98" i="3"/>
  <c r="K80" i="3"/>
  <c r="K98" i="3"/>
  <c r="H43" i="3"/>
  <c r="H99" i="3"/>
  <c r="D44" i="3"/>
  <c r="D100" i="3"/>
  <c r="L44" i="3"/>
  <c r="L100" i="3"/>
  <c r="C101" i="3"/>
  <c r="G101" i="3"/>
  <c r="C72" i="3"/>
  <c r="D74" i="3"/>
  <c r="I76" i="3"/>
  <c r="J77" i="3"/>
  <c r="I79" i="3"/>
  <c r="I97" i="3"/>
  <c r="G80" i="3"/>
  <c r="G98" i="3"/>
  <c r="D81" i="3"/>
  <c r="D99" i="3"/>
  <c r="L81" i="3"/>
  <c r="L99" i="3"/>
  <c r="H44" i="3"/>
  <c r="H100" i="3"/>
  <c r="K101" i="3"/>
  <c r="I100" i="3"/>
  <c r="J97" i="3"/>
  <c r="F97" i="3"/>
  <c r="I101" i="3"/>
  <c r="E101" i="3"/>
  <c r="K99" i="3"/>
  <c r="G99" i="3"/>
  <c r="C99" i="3"/>
  <c r="J98" i="3"/>
  <c r="F98" i="3"/>
  <c r="D101" i="3"/>
  <c r="K100" i="3"/>
  <c r="G100" i="3"/>
  <c r="C100" i="3"/>
  <c r="J99" i="3"/>
  <c r="F99" i="3"/>
  <c r="I98" i="3"/>
  <c r="E98" i="3"/>
  <c r="L97" i="3"/>
  <c r="D97" i="3"/>
  <c r="E79" i="3"/>
  <c r="L82" i="3"/>
  <c r="H82" i="3"/>
  <c r="D82" i="3"/>
  <c r="D78" i="3"/>
  <c r="F78" i="3"/>
  <c r="N82" i="3"/>
  <c r="F82" i="3"/>
  <c r="J78" i="3"/>
  <c r="E63" i="3"/>
  <c r="E82" i="3"/>
  <c r="H45" i="3"/>
  <c r="H83" i="3"/>
  <c r="L45" i="3"/>
  <c r="L83" i="3"/>
  <c r="P45" i="3"/>
  <c r="P83" i="3"/>
  <c r="K81" i="3"/>
  <c r="C81" i="3"/>
  <c r="L80" i="3"/>
  <c r="D80" i="3"/>
  <c r="D53" i="3"/>
  <c r="D72" i="3"/>
  <c r="E55" i="3"/>
  <c r="E74" i="3"/>
  <c r="H37" i="3"/>
  <c r="H75" i="3"/>
  <c r="G59" i="3"/>
  <c r="G78" i="3"/>
  <c r="D57" i="3"/>
  <c r="D76" i="3"/>
  <c r="H41" i="3"/>
  <c r="H79" i="3"/>
  <c r="G81" i="3"/>
  <c r="H80" i="3"/>
  <c r="H81" i="3"/>
  <c r="H77" i="3"/>
  <c r="D77" i="3"/>
  <c r="D73" i="3"/>
  <c r="E80" i="3"/>
  <c r="E62" i="3"/>
  <c r="H42" i="3"/>
  <c r="E64" i="3"/>
  <c r="E3" i="3"/>
  <c r="E4" i="3" s="1"/>
  <c r="C12" i="3"/>
  <c r="C35" i="3"/>
  <c r="C54" i="3"/>
  <c r="D55" i="3"/>
  <c r="E56" i="3"/>
  <c r="E37" i="3"/>
  <c r="G58" i="3"/>
  <c r="G39" i="3"/>
  <c r="L60" i="3"/>
  <c r="J61" i="3"/>
  <c r="J42" i="3"/>
  <c r="F55" i="3"/>
  <c r="F36" i="3"/>
  <c r="C37" i="3"/>
  <c r="G37" i="3"/>
  <c r="G56" i="3"/>
  <c r="H57" i="3"/>
  <c r="E58" i="3"/>
  <c r="E39" i="3"/>
  <c r="D59" i="3"/>
  <c r="H59" i="3"/>
  <c r="F60" i="3"/>
  <c r="F41" i="3"/>
  <c r="J60" i="3"/>
  <c r="J41" i="3"/>
  <c r="D34" i="3"/>
  <c r="D38" i="3"/>
  <c r="F57" i="3"/>
  <c r="F38" i="3"/>
  <c r="H60" i="3"/>
  <c r="C33" i="3"/>
  <c r="E35" i="3"/>
  <c r="E54" i="3"/>
  <c r="C32" i="3"/>
  <c r="D52" i="3"/>
  <c r="E53" i="3"/>
  <c r="E34" i="3"/>
  <c r="F54" i="3"/>
  <c r="F35" i="3"/>
  <c r="C55" i="3"/>
  <c r="C36" i="3"/>
  <c r="G55" i="3"/>
  <c r="G36" i="3"/>
  <c r="D56" i="3"/>
  <c r="H56" i="3"/>
  <c r="E57" i="3"/>
  <c r="E38" i="3"/>
  <c r="I57" i="3"/>
  <c r="I38" i="3"/>
  <c r="F58" i="3"/>
  <c r="F39" i="3"/>
  <c r="J58" i="3"/>
  <c r="J39" i="3"/>
  <c r="E59" i="3"/>
  <c r="E40" i="3"/>
  <c r="I59" i="3"/>
  <c r="I40" i="3"/>
  <c r="E42" i="3"/>
  <c r="I61" i="3"/>
  <c r="I42" i="3"/>
  <c r="M61" i="3"/>
  <c r="M42" i="3"/>
  <c r="D62" i="3"/>
  <c r="H62" i="3"/>
  <c r="L62" i="3"/>
  <c r="C63" i="3"/>
  <c r="C44" i="3"/>
  <c r="G63" i="3"/>
  <c r="G44" i="3"/>
  <c r="K63" i="3"/>
  <c r="K44" i="3"/>
  <c r="O63" i="3"/>
  <c r="O44" i="3"/>
  <c r="H38" i="3"/>
  <c r="L41" i="3"/>
  <c r="D43" i="3"/>
  <c r="C56" i="3"/>
  <c r="C39" i="3"/>
  <c r="C58" i="3"/>
  <c r="D60" i="3"/>
  <c r="F61" i="3"/>
  <c r="F42" i="3"/>
  <c r="D36" i="3"/>
  <c r="C11" i="3"/>
  <c r="C34" i="3"/>
  <c r="D54" i="3"/>
  <c r="E36" i="3"/>
  <c r="F56" i="3"/>
  <c r="F37" i="3"/>
  <c r="C57" i="3"/>
  <c r="C38" i="3"/>
  <c r="G38" i="3"/>
  <c r="G57" i="3"/>
  <c r="D58" i="3"/>
  <c r="H58" i="3"/>
  <c r="C59" i="3"/>
  <c r="C40" i="3"/>
  <c r="G40" i="3"/>
  <c r="K59" i="3"/>
  <c r="K40" i="3"/>
  <c r="E41" i="3"/>
  <c r="I60" i="3"/>
  <c r="I41" i="3"/>
  <c r="C61" i="3"/>
  <c r="C42" i="3"/>
  <c r="G61" i="3"/>
  <c r="G42" i="3"/>
  <c r="K61" i="3"/>
  <c r="K42" i="3"/>
  <c r="F62" i="3"/>
  <c r="F43" i="3"/>
  <c r="J62" i="3"/>
  <c r="J43" i="3"/>
  <c r="N62" i="3"/>
  <c r="N43" i="3"/>
  <c r="E44" i="3"/>
  <c r="I63" i="3"/>
  <c r="I44" i="3"/>
  <c r="M63" i="3"/>
  <c r="M44" i="3"/>
  <c r="D64" i="3"/>
  <c r="H64" i="3"/>
  <c r="L64" i="3"/>
  <c r="P64" i="3"/>
  <c r="D33" i="3"/>
  <c r="D37" i="3"/>
  <c r="H40" i="3"/>
  <c r="D41" i="3"/>
  <c r="L43" i="3"/>
  <c r="D45" i="3"/>
  <c r="C51" i="3"/>
  <c r="C52" i="3"/>
  <c r="C53" i="3"/>
  <c r="F64" i="3"/>
  <c r="N64" i="3"/>
  <c r="J44" i="3"/>
  <c r="F45" i="3"/>
  <c r="J45" i="3"/>
  <c r="N45" i="3"/>
  <c r="I58" i="3"/>
  <c r="F59" i="3"/>
  <c r="J59" i="3"/>
  <c r="C60" i="3"/>
  <c r="G60" i="3"/>
  <c r="K60" i="3"/>
  <c r="D61" i="3"/>
  <c r="L61" i="3"/>
  <c r="I62" i="3"/>
  <c r="M62" i="3"/>
  <c r="F63" i="3"/>
  <c r="N63" i="3"/>
  <c r="C64" i="3"/>
  <c r="G64" i="3"/>
  <c r="K64" i="3"/>
  <c r="O64" i="3"/>
  <c r="C41" i="3"/>
  <c r="G41" i="3"/>
  <c r="K41" i="3"/>
  <c r="C45" i="3"/>
  <c r="G45" i="3"/>
  <c r="K45" i="3"/>
  <c r="O45" i="3"/>
  <c r="C62" i="3"/>
  <c r="G62" i="3"/>
  <c r="K62" i="3"/>
  <c r="D63" i="3"/>
  <c r="H63" i="3"/>
  <c r="L63" i="3"/>
  <c r="I64" i="3"/>
  <c r="M64" i="3"/>
  <c r="I39" i="3"/>
  <c r="E43" i="3"/>
  <c r="I43" i="3"/>
  <c r="M43" i="3"/>
  <c r="E45" i="3"/>
  <c r="I45" i="3"/>
  <c r="M45" i="3"/>
  <c r="J63" i="3"/>
  <c r="J64" i="3"/>
  <c r="B102" i="1"/>
  <c r="B103" i="1"/>
  <c r="B104" i="1"/>
  <c r="B105" i="1"/>
  <c r="B106" i="1"/>
  <c r="B107" i="1"/>
  <c r="B108" i="1"/>
  <c r="B109" i="1"/>
  <c r="B110" i="1"/>
  <c r="B111" i="1"/>
  <c r="B112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64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5" i="1"/>
  <c r="B3" i="1"/>
  <c r="C13" i="1"/>
  <c r="C70" i="1" s="1"/>
  <c r="C14" i="1"/>
  <c r="C71" i="1" s="1"/>
  <c r="D14" i="1"/>
  <c r="D71" i="1" s="1"/>
  <c r="C15" i="1"/>
  <c r="C72" i="1" s="1"/>
  <c r="D15" i="1"/>
  <c r="D72" i="1" s="1"/>
  <c r="E15" i="1"/>
  <c r="E72" i="1" s="1"/>
  <c r="C16" i="1"/>
  <c r="C73" i="1" s="1"/>
  <c r="D16" i="1"/>
  <c r="D73" i="1" s="1"/>
  <c r="E16" i="1"/>
  <c r="E73" i="1" s="1"/>
  <c r="F16" i="1"/>
  <c r="F73" i="1" s="1"/>
  <c r="C17" i="1"/>
  <c r="C74" i="1" s="1"/>
  <c r="D17" i="1"/>
  <c r="D74" i="1" s="1"/>
  <c r="E17" i="1"/>
  <c r="E74" i="1" s="1"/>
  <c r="F17" i="1"/>
  <c r="F74" i="1" s="1"/>
  <c r="G17" i="1"/>
  <c r="G74" i="1" s="1"/>
  <c r="C18" i="1"/>
  <c r="C75" i="1" s="1"/>
  <c r="D18" i="1"/>
  <c r="D75" i="1" s="1"/>
  <c r="E18" i="1"/>
  <c r="E75" i="1" s="1"/>
  <c r="F18" i="1"/>
  <c r="F75" i="1" s="1"/>
  <c r="G18" i="1"/>
  <c r="G75" i="1" s="1"/>
  <c r="H18" i="1"/>
  <c r="H75" i="1" s="1"/>
  <c r="C19" i="1"/>
  <c r="C76" i="1" s="1"/>
  <c r="D19" i="1"/>
  <c r="D76" i="1" s="1"/>
  <c r="E19" i="1"/>
  <c r="E76" i="1" s="1"/>
  <c r="F19" i="1"/>
  <c r="F76" i="1" s="1"/>
  <c r="G19" i="1"/>
  <c r="G76" i="1" s="1"/>
  <c r="H19" i="1"/>
  <c r="H76" i="1" s="1"/>
  <c r="I19" i="1"/>
  <c r="I76" i="1" s="1"/>
  <c r="C20" i="1"/>
  <c r="C77" i="1" s="1"/>
  <c r="D20" i="1"/>
  <c r="D77" i="1" s="1"/>
  <c r="E20" i="1"/>
  <c r="E77" i="1" s="1"/>
  <c r="F20" i="1"/>
  <c r="F77" i="1" s="1"/>
  <c r="G20" i="1"/>
  <c r="G77" i="1" s="1"/>
  <c r="H20" i="1"/>
  <c r="H77" i="1" s="1"/>
  <c r="I20" i="1"/>
  <c r="I77" i="1" s="1"/>
  <c r="J20" i="1"/>
  <c r="J77" i="1" s="1"/>
  <c r="C21" i="1"/>
  <c r="C78" i="1" s="1"/>
  <c r="D21" i="1"/>
  <c r="D78" i="1" s="1"/>
  <c r="E21" i="1"/>
  <c r="E78" i="1" s="1"/>
  <c r="F21" i="1"/>
  <c r="F78" i="1" s="1"/>
  <c r="G21" i="1"/>
  <c r="G78" i="1" s="1"/>
  <c r="H21" i="1"/>
  <c r="H78" i="1" s="1"/>
  <c r="I21" i="1"/>
  <c r="I78" i="1" s="1"/>
  <c r="J21" i="1"/>
  <c r="J78" i="1" s="1"/>
  <c r="K21" i="1"/>
  <c r="K78" i="1" s="1"/>
  <c r="C22" i="1"/>
  <c r="C79" i="1" s="1"/>
  <c r="D22" i="1"/>
  <c r="D79" i="1" s="1"/>
  <c r="E22" i="1"/>
  <c r="E79" i="1" s="1"/>
  <c r="F22" i="1"/>
  <c r="F79" i="1" s="1"/>
  <c r="G22" i="1"/>
  <c r="G79" i="1" s="1"/>
  <c r="H22" i="1"/>
  <c r="H79" i="1" s="1"/>
  <c r="I22" i="1"/>
  <c r="I79" i="1" s="1"/>
  <c r="J22" i="1"/>
  <c r="J79" i="1" s="1"/>
  <c r="K22" i="1"/>
  <c r="K79" i="1" s="1"/>
  <c r="L22" i="1"/>
  <c r="L79" i="1" s="1"/>
  <c r="C23" i="1"/>
  <c r="C80" i="1" s="1"/>
  <c r="D23" i="1"/>
  <c r="D80" i="1" s="1"/>
  <c r="E23" i="1"/>
  <c r="E80" i="1" s="1"/>
  <c r="F23" i="1"/>
  <c r="F80" i="1" s="1"/>
  <c r="G23" i="1"/>
  <c r="G80" i="1" s="1"/>
  <c r="H23" i="1"/>
  <c r="H80" i="1" s="1"/>
  <c r="I23" i="1"/>
  <c r="I80" i="1" s="1"/>
  <c r="J23" i="1"/>
  <c r="J80" i="1" s="1"/>
  <c r="K23" i="1"/>
  <c r="K80" i="1" s="1"/>
  <c r="L23" i="1"/>
  <c r="L80" i="1" s="1"/>
  <c r="M23" i="1"/>
  <c r="M80" i="1" s="1"/>
  <c r="C24" i="1"/>
  <c r="C81" i="1" s="1"/>
  <c r="D24" i="1"/>
  <c r="D81" i="1" s="1"/>
  <c r="E24" i="1"/>
  <c r="E81" i="1" s="1"/>
  <c r="F24" i="1"/>
  <c r="F81" i="1" s="1"/>
  <c r="G24" i="1"/>
  <c r="G81" i="1" s="1"/>
  <c r="H24" i="1"/>
  <c r="H81" i="1" s="1"/>
  <c r="I24" i="1"/>
  <c r="I81" i="1" s="1"/>
  <c r="J24" i="1"/>
  <c r="J81" i="1" s="1"/>
  <c r="K24" i="1"/>
  <c r="K81" i="1" s="1"/>
  <c r="L24" i="1"/>
  <c r="L81" i="1" s="1"/>
  <c r="M24" i="1"/>
  <c r="M81" i="1" s="1"/>
  <c r="N24" i="1"/>
  <c r="N81" i="1" s="1"/>
  <c r="C25" i="1"/>
  <c r="C82" i="1" s="1"/>
  <c r="D25" i="1"/>
  <c r="D82" i="1" s="1"/>
  <c r="E25" i="1"/>
  <c r="E82" i="1" s="1"/>
  <c r="F25" i="1"/>
  <c r="F82" i="1" s="1"/>
  <c r="G25" i="1"/>
  <c r="G82" i="1" s="1"/>
  <c r="H25" i="1"/>
  <c r="H82" i="1" s="1"/>
  <c r="I25" i="1"/>
  <c r="I82" i="1" s="1"/>
  <c r="J25" i="1"/>
  <c r="J82" i="1" s="1"/>
  <c r="K25" i="1"/>
  <c r="K82" i="1" s="1"/>
  <c r="L25" i="1"/>
  <c r="L82" i="1" s="1"/>
  <c r="M25" i="1"/>
  <c r="M82" i="1" s="1"/>
  <c r="N25" i="1"/>
  <c r="N82" i="1" s="1"/>
  <c r="O25" i="1"/>
  <c r="O82" i="1" s="1"/>
  <c r="C26" i="1"/>
  <c r="C83" i="1" s="1"/>
  <c r="D26" i="1"/>
  <c r="D83" i="1" s="1"/>
  <c r="E26" i="1"/>
  <c r="E83" i="1" s="1"/>
  <c r="F26" i="1"/>
  <c r="F83" i="1" s="1"/>
  <c r="G26" i="1"/>
  <c r="G83" i="1" s="1"/>
  <c r="H26" i="1"/>
  <c r="H83" i="1" s="1"/>
  <c r="I26" i="1"/>
  <c r="I83" i="1" s="1"/>
  <c r="J26" i="1"/>
  <c r="J83" i="1" s="1"/>
  <c r="K26" i="1"/>
  <c r="K83" i="1" s="1"/>
  <c r="L26" i="1"/>
  <c r="L83" i="1" s="1"/>
  <c r="M26" i="1"/>
  <c r="M83" i="1" s="1"/>
  <c r="N26" i="1"/>
  <c r="N83" i="1" s="1"/>
  <c r="O26" i="1"/>
  <c r="O83" i="1" s="1"/>
  <c r="P26" i="1"/>
  <c r="P83" i="1" s="1"/>
  <c r="B11" i="1"/>
  <c r="B31" i="1"/>
  <c r="B32" i="1"/>
  <c r="B33" i="1"/>
  <c r="B34" i="1"/>
  <c r="B35" i="1"/>
  <c r="B36" i="1"/>
  <c r="B37" i="1"/>
  <c r="B38" i="1"/>
  <c r="B39" i="1"/>
  <c r="B40" i="1"/>
  <c r="B41" i="1"/>
  <c r="B42" i="1"/>
  <c r="B99" i="1" s="1"/>
  <c r="B43" i="1"/>
  <c r="B44" i="1"/>
  <c r="B45" i="1"/>
  <c r="D13" i="3" l="1"/>
  <c r="D12" i="3"/>
  <c r="D11" i="3"/>
  <c r="D112" i="1"/>
  <c r="H112" i="1"/>
  <c r="I112" i="1"/>
  <c r="E112" i="1"/>
  <c r="K112" i="1"/>
  <c r="G112" i="1"/>
  <c r="C112" i="1"/>
  <c r="J112" i="1"/>
  <c r="F112" i="1"/>
  <c r="H61" i="1"/>
  <c r="J59" i="1"/>
  <c r="D57" i="1"/>
  <c r="I62" i="1"/>
  <c r="J60" i="1"/>
  <c r="I58" i="1"/>
  <c r="N63" i="1"/>
  <c r="F63" i="1"/>
  <c r="D58" i="1"/>
  <c r="G57" i="1"/>
  <c r="M64" i="1"/>
  <c r="I64" i="1"/>
  <c r="E64" i="1"/>
  <c r="M63" i="1"/>
  <c r="E63" i="1"/>
  <c r="E62" i="1"/>
  <c r="D61" i="1"/>
  <c r="G60" i="1"/>
  <c r="H58" i="1"/>
  <c r="C58" i="1"/>
  <c r="F57" i="1"/>
  <c r="E54" i="1"/>
  <c r="C52" i="1"/>
  <c r="P64" i="1"/>
  <c r="L64" i="1"/>
  <c r="H64" i="1"/>
  <c r="D64" i="1"/>
  <c r="J63" i="1"/>
  <c r="F60" i="1"/>
  <c r="F59" i="1"/>
  <c r="G58" i="1"/>
  <c r="F55" i="1"/>
  <c r="O64" i="1"/>
  <c r="K64" i="1"/>
  <c r="G64" i="1"/>
  <c r="C64" i="1"/>
  <c r="I63" i="1"/>
  <c r="M62" i="1"/>
  <c r="L61" i="1"/>
  <c r="K60" i="1"/>
  <c r="C60" i="1"/>
  <c r="E58" i="1"/>
  <c r="H57" i="1"/>
  <c r="C57" i="1"/>
  <c r="E55" i="1"/>
  <c r="D53" i="1"/>
  <c r="N64" i="1"/>
  <c r="J64" i="1"/>
  <c r="F64" i="1"/>
  <c r="L63" i="1"/>
  <c r="D63" i="1"/>
  <c r="L62" i="1"/>
  <c r="D62" i="1"/>
  <c r="K61" i="1"/>
  <c r="G61" i="1"/>
  <c r="I60" i="1"/>
  <c r="E60" i="1"/>
  <c r="J58" i="1"/>
  <c r="F58" i="1"/>
  <c r="I57" i="1"/>
  <c r="E57" i="1"/>
  <c r="G56" i="1"/>
  <c r="C56" i="1"/>
  <c r="D55" i="1"/>
  <c r="D54" i="1"/>
  <c r="C53" i="1"/>
  <c r="H63" i="1"/>
  <c r="H62" i="1"/>
  <c r="C61" i="1"/>
  <c r="E59" i="1"/>
  <c r="F56" i="1"/>
  <c r="K62" i="1"/>
  <c r="G62" i="1"/>
  <c r="C62" i="1"/>
  <c r="J61" i="1"/>
  <c r="F61" i="1"/>
  <c r="H59" i="1"/>
  <c r="D59" i="1"/>
  <c r="E56" i="1"/>
  <c r="C54" i="1"/>
  <c r="I59" i="1"/>
  <c r="O63" i="1"/>
  <c r="K63" i="1"/>
  <c r="G63" i="1"/>
  <c r="C63" i="1"/>
  <c r="N62" i="1"/>
  <c r="J62" i="1"/>
  <c r="F62" i="1"/>
  <c r="M61" i="1"/>
  <c r="I61" i="1"/>
  <c r="E61" i="1"/>
  <c r="L60" i="1"/>
  <c r="H60" i="1"/>
  <c r="D60" i="1"/>
  <c r="K59" i="1"/>
  <c r="G59" i="1"/>
  <c r="C59" i="1"/>
  <c r="H56" i="1"/>
  <c r="D56" i="1"/>
  <c r="G55" i="1"/>
  <c r="C55" i="1"/>
  <c r="F54" i="1"/>
  <c r="E53" i="1"/>
  <c r="D52" i="1"/>
  <c r="C51" i="1"/>
  <c r="C11" i="1"/>
  <c r="E14" i="3" l="1"/>
  <c r="E13" i="3"/>
  <c r="E11" i="3"/>
  <c r="E12" i="3"/>
  <c r="D11" i="1"/>
  <c r="F11" i="3" l="1"/>
  <c r="F15" i="3"/>
  <c r="F14" i="3"/>
  <c r="F12" i="3"/>
  <c r="F13" i="3"/>
  <c r="E11" i="1"/>
  <c r="G16" i="3" l="1"/>
  <c r="G15" i="3"/>
  <c r="G11" i="3"/>
  <c r="G13" i="3"/>
  <c r="G12" i="3"/>
  <c r="G14" i="3"/>
  <c r="F11" i="1"/>
  <c r="H12" i="3" l="1"/>
  <c r="H16" i="3"/>
  <c r="H17" i="3"/>
  <c r="H14" i="3"/>
  <c r="H13" i="3"/>
  <c r="H11" i="3"/>
  <c r="H15" i="3"/>
  <c r="G11" i="1"/>
  <c r="I11" i="3" l="1"/>
  <c r="I12" i="3"/>
  <c r="I15" i="3"/>
  <c r="I13" i="3"/>
  <c r="I14" i="3"/>
  <c r="I17" i="3"/>
  <c r="I18" i="3"/>
  <c r="I16" i="3"/>
  <c r="H11" i="1"/>
  <c r="J16" i="3" l="1"/>
  <c r="J13" i="3"/>
  <c r="J15" i="3"/>
  <c r="J12" i="3"/>
  <c r="J11" i="3"/>
  <c r="J17" i="3"/>
  <c r="J14" i="3"/>
  <c r="J18" i="3"/>
  <c r="J19" i="3"/>
  <c r="I11" i="1"/>
  <c r="K19" i="3" l="1"/>
  <c r="K20" i="3"/>
  <c r="K17" i="3"/>
  <c r="K16" i="3"/>
  <c r="K18" i="3"/>
  <c r="K14" i="3"/>
  <c r="K11" i="3"/>
  <c r="K12" i="3"/>
  <c r="K15" i="3"/>
  <c r="K13" i="3"/>
  <c r="J11" i="1"/>
  <c r="L13" i="3" l="1"/>
  <c r="L19" i="3"/>
  <c r="L15" i="3"/>
  <c r="L12" i="3"/>
  <c r="L11" i="3"/>
  <c r="L14" i="3"/>
  <c r="L18" i="3"/>
  <c r="L16" i="3"/>
  <c r="L17" i="3"/>
  <c r="L20" i="3"/>
  <c r="L21" i="3"/>
  <c r="K11" i="1"/>
  <c r="M17" i="3" l="1"/>
  <c r="M18" i="3"/>
  <c r="M11" i="3"/>
  <c r="M19" i="3"/>
  <c r="M20" i="3"/>
  <c r="M14" i="3"/>
  <c r="M12" i="3"/>
  <c r="M15" i="3"/>
  <c r="M13" i="3"/>
  <c r="M16" i="3"/>
  <c r="M22" i="3"/>
  <c r="M21" i="3"/>
  <c r="L11" i="1"/>
  <c r="N23" i="3" l="1"/>
  <c r="N22" i="3"/>
  <c r="N15" i="3"/>
  <c r="N21" i="3"/>
  <c r="N16" i="3"/>
  <c r="N13" i="3"/>
  <c r="N12" i="3"/>
  <c r="N14" i="3"/>
  <c r="N19" i="3"/>
  <c r="N18" i="3"/>
  <c r="N17" i="3"/>
  <c r="N20" i="3"/>
  <c r="N11" i="3"/>
  <c r="M11" i="1"/>
  <c r="R30" i="1"/>
  <c r="B4" i="1"/>
  <c r="O11" i="3" l="1"/>
  <c r="O17" i="3"/>
  <c r="O19" i="3"/>
  <c r="O12" i="3"/>
  <c r="O13" i="3"/>
  <c r="O21" i="3"/>
  <c r="O15" i="3"/>
  <c r="O24" i="3"/>
  <c r="O23" i="3"/>
  <c r="O20" i="3"/>
  <c r="O18" i="3"/>
  <c r="O14" i="3"/>
  <c r="O16" i="3"/>
  <c r="O22" i="3"/>
  <c r="N11" i="1"/>
  <c r="E3" i="1"/>
  <c r="E4" i="1" s="1"/>
  <c r="F3" i="1"/>
  <c r="G3" i="1"/>
  <c r="C12" i="1"/>
  <c r="P21" i="3" l="1"/>
  <c r="P13" i="3"/>
  <c r="P19" i="3"/>
  <c r="P17" i="3"/>
  <c r="P25" i="3"/>
  <c r="P24" i="3"/>
  <c r="P11" i="3"/>
  <c r="P22" i="3"/>
  <c r="P15" i="3"/>
  <c r="P12" i="3"/>
  <c r="P16" i="3"/>
  <c r="P14" i="3"/>
  <c r="P18" i="3"/>
  <c r="P20" i="3"/>
  <c r="P23" i="3"/>
  <c r="O11" i="1"/>
  <c r="D12" i="1"/>
  <c r="D13" i="1"/>
  <c r="Q23" i="3" l="1"/>
  <c r="Q80" i="3" s="1"/>
  <c r="Q18" i="3"/>
  <c r="Q75" i="3" s="1"/>
  <c r="Q12" i="3"/>
  <c r="Q69" i="3" s="1"/>
  <c r="Q22" i="3"/>
  <c r="Q79" i="3" s="1"/>
  <c r="Q11" i="3"/>
  <c r="Q68" i="3" s="1"/>
  <c r="Q16" i="3"/>
  <c r="Q73" i="3" s="1"/>
  <c r="Q17" i="3"/>
  <c r="Q74" i="3" s="1"/>
  <c r="Q19" i="3"/>
  <c r="Q76" i="3" s="1"/>
  <c r="Q13" i="3"/>
  <c r="Q70" i="3" s="1"/>
  <c r="Q21" i="3"/>
  <c r="Q78" i="3" s="1"/>
  <c r="Q26" i="3"/>
  <c r="Q83" i="3" s="1"/>
  <c r="Q25" i="3"/>
  <c r="Q82" i="3" s="1"/>
  <c r="Q20" i="3"/>
  <c r="Q77" i="3" s="1"/>
  <c r="Q14" i="3"/>
  <c r="Q71" i="3" s="1"/>
  <c r="Q15" i="3"/>
  <c r="Q72" i="3" s="1"/>
  <c r="Q24" i="3"/>
  <c r="Q81" i="3" s="1"/>
  <c r="P11" i="1"/>
  <c r="E12" i="1"/>
  <c r="E14" i="1"/>
  <c r="E13" i="1"/>
  <c r="P82" i="3" l="1"/>
  <c r="P71" i="3"/>
  <c r="P78" i="3"/>
  <c r="P73" i="3"/>
  <c r="P75" i="3"/>
  <c r="P72" i="3"/>
  <c r="P69" i="3"/>
  <c r="P77" i="3"/>
  <c r="P80" i="3"/>
  <c r="P76" i="3"/>
  <c r="P79" i="3"/>
  <c r="O78" i="3" s="1"/>
  <c r="P74" i="3"/>
  <c r="O73" i="3" s="1"/>
  <c r="P70" i="3"/>
  <c r="P68" i="3"/>
  <c r="P81" i="3"/>
  <c r="Q36" i="3"/>
  <c r="Q55" i="3"/>
  <c r="Q34" i="3"/>
  <c r="Q53" i="3"/>
  <c r="Q58" i="3"/>
  <c r="Q39" i="3"/>
  <c r="Q63" i="3"/>
  <c r="Q44" i="3"/>
  <c r="Q59" i="3"/>
  <c r="Q40" i="3"/>
  <c r="Q57" i="3"/>
  <c r="Q38" i="3"/>
  <c r="Q54" i="3"/>
  <c r="Q35" i="3"/>
  <c r="Q30" i="3"/>
  <c r="Q49" i="3"/>
  <c r="Q37" i="3"/>
  <c r="Q56" i="3"/>
  <c r="Q61" i="3"/>
  <c r="Q42" i="3"/>
  <c r="Q62" i="3"/>
  <c r="Q43" i="3"/>
  <c r="Q32" i="3"/>
  <c r="Q51" i="3"/>
  <c r="Q60" i="3"/>
  <c r="Q41" i="3"/>
  <c r="Q31" i="3"/>
  <c r="Q50" i="3"/>
  <c r="Q33" i="3"/>
  <c r="Q52" i="3"/>
  <c r="Q64" i="3"/>
  <c r="Q45" i="3"/>
  <c r="F14" i="1"/>
  <c r="Q11" i="1"/>
  <c r="Q68" i="1" s="1"/>
  <c r="F15" i="1"/>
  <c r="F13" i="1"/>
  <c r="F12" i="1"/>
  <c r="O45" i="1"/>
  <c r="O81" i="3" l="1"/>
  <c r="O70" i="3"/>
  <c r="O72" i="3"/>
  <c r="N72" i="3" s="1"/>
  <c r="O71" i="3"/>
  <c r="O75" i="3"/>
  <c r="O77" i="3"/>
  <c r="N77" i="3" s="1"/>
  <c r="O74" i="3"/>
  <c r="O69" i="3"/>
  <c r="O76" i="3"/>
  <c r="O79" i="3"/>
  <c r="N78" i="3" s="1"/>
  <c r="N73" i="3"/>
  <c r="O80" i="3"/>
  <c r="P37" i="3"/>
  <c r="P50" i="3"/>
  <c r="P43" i="3"/>
  <c r="P61" i="3"/>
  <c r="P33" i="3"/>
  <c r="P32" i="3"/>
  <c r="P56" i="3"/>
  <c r="P57" i="3"/>
  <c r="O68" i="3"/>
  <c r="P41" i="3"/>
  <c r="P30" i="3"/>
  <c r="P52" i="3"/>
  <c r="P35" i="3"/>
  <c r="P55" i="3"/>
  <c r="P51" i="3"/>
  <c r="P62" i="3"/>
  <c r="P49" i="3"/>
  <c r="P54" i="3"/>
  <c r="P44" i="3"/>
  <c r="P58" i="3"/>
  <c r="P63" i="3"/>
  <c r="P60" i="3"/>
  <c r="P42" i="3"/>
  <c r="P38" i="3"/>
  <c r="P59" i="3"/>
  <c r="P53" i="3"/>
  <c r="P36" i="3"/>
  <c r="P40" i="3"/>
  <c r="P31" i="3"/>
  <c r="P39" i="3"/>
  <c r="P34" i="3"/>
  <c r="Q49" i="1"/>
  <c r="G14" i="1"/>
  <c r="G16" i="1"/>
  <c r="G15" i="1"/>
  <c r="G12" i="1"/>
  <c r="G13" i="1"/>
  <c r="N45" i="1"/>
  <c r="O44" i="1"/>
  <c r="N43" i="1"/>
  <c r="N44" i="1"/>
  <c r="N80" i="3" l="1"/>
  <c r="N69" i="3"/>
  <c r="N70" i="3"/>
  <c r="N74" i="3"/>
  <c r="M73" i="3" s="1"/>
  <c r="N71" i="3"/>
  <c r="M71" i="3" s="1"/>
  <c r="N76" i="3"/>
  <c r="M76" i="3" s="1"/>
  <c r="N75" i="3"/>
  <c r="M77" i="3"/>
  <c r="N79" i="3"/>
  <c r="M79" i="3" s="1"/>
  <c r="M72" i="3"/>
  <c r="O31" i="3"/>
  <c r="O36" i="3"/>
  <c r="O37" i="3"/>
  <c r="O42" i="3"/>
  <c r="O49" i="3"/>
  <c r="O60" i="3"/>
  <c r="O43" i="3"/>
  <c r="O57" i="3"/>
  <c r="O34" i="3"/>
  <c r="O56" i="3"/>
  <c r="O35" i="3"/>
  <c r="O32" i="3"/>
  <c r="O39" i="3"/>
  <c r="O41" i="3"/>
  <c r="O51" i="3"/>
  <c r="O40" i="3"/>
  <c r="O53" i="3"/>
  <c r="O50" i="3"/>
  <c r="O55" i="3"/>
  <c r="O62" i="3"/>
  <c r="N68" i="3"/>
  <c r="O30" i="3"/>
  <c r="O38" i="3"/>
  <c r="O33" i="3"/>
  <c r="O61" i="3"/>
  <c r="O52" i="3"/>
  <c r="O54" i="3"/>
  <c r="O59" i="3"/>
  <c r="O58" i="3"/>
  <c r="H17" i="1"/>
  <c r="H14" i="1"/>
  <c r="I14" i="1" s="1"/>
  <c r="H16" i="1"/>
  <c r="H15" i="1"/>
  <c r="H13" i="1"/>
  <c r="H12" i="1"/>
  <c r="M45" i="1"/>
  <c r="M43" i="1"/>
  <c r="M44" i="1"/>
  <c r="M69" i="3" l="1"/>
  <c r="M70" i="3"/>
  <c r="L70" i="3" s="1"/>
  <c r="M75" i="3"/>
  <c r="L75" i="3" s="1"/>
  <c r="L76" i="3"/>
  <c r="M74" i="3"/>
  <c r="L72" i="3"/>
  <c r="N30" i="3"/>
  <c r="N50" i="3"/>
  <c r="N31" i="3"/>
  <c r="M78" i="3"/>
  <c r="L78" i="3" s="1"/>
  <c r="N35" i="3"/>
  <c r="N36" i="3"/>
  <c r="L71" i="3"/>
  <c r="N42" i="3"/>
  <c r="N41" i="3"/>
  <c r="N59" i="3"/>
  <c r="N38" i="3"/>
  <c r="N49" i="3"/>
  <c r="N56" i="3"/>
  <c r="N55" i="3"/>
  <c r="N52" i="3"/>
  <c r="N51" i="3"/>
  <c r="N34" i="3"/>
  <c r="M68" i="3"/>
  <c r="N37" i="3"/>
  <c r="N39" i="3"/>
  <c r="N61" i="3"/>
  <c r="N54" i="3"/>
  <c r="N40" i="3"/>
  <c r="N53" i="3"/>
  <c r="N58" i="3"/>
  <c r="N33" i="3"/>
  <c r="N32" i="3"/>
  <c r="N60" i="3"/>
  <c r="N57" i="3"/>
  <c r="I16" i="1"/>
  <c r="I17" i="1"/>
  <c r="I18" i="1"/>
  <c r="I15" i="1"/>
  <c r="I13" i="1"/>
  <c r="J14" i="1"/>
  <c r="I12" i="1"/>
  <c r="L45" i="1"/>
  <c r="L44" i="1"/>
  <c r="M42" i="1"/>
  <c r="L43" i="1"/>
  <c r="M50" i="3" l="1"/>
  <c r="L69" i="3"/>
  <c r="K69" i="3" s="1"/>
  <c r="L74" i="3"/>
  <c r="K74" i="3" s="1"/>
  <c r="M30" i="3"/>
  <c r="K75" i="3"/>
  <c r="K71" i="3"/>
  <c r="L73" i="3"/>
  <c r="K73" i="3" s="1"/>
  <c r="M37" i="3"/>
  <c r="M49" i="3"/>
  <c r="L49" i="3" s="1"/>
  <c r="L77" i="3"/>
  <c r="K70" i="3"/>
  <c r="M41" i="3"/>
  <c r="M35" i="3"/>
  <c r="M34" i="3"/>
  <c r="M40" i="3"/>
  <c r="M59" i="3"/>
  <c r="M58" i="3"/>
  <c r="M55" i="3"/>
  <c r="M38" i="3"/>
  <c r="M36" i="3"/>
  <c r="M54" i="3"/>
  <c r="M51" i="3"/>
  <c r="L50" i="3" s="1"/>
  <c r="L87" i="3" s="1"/>
  <c r="M33" i="3"/>
  <c r="M53" i="3"/>
  <c r="M60" i="3"/>
  <c r="M52" i="3"/>
  <c r="M57" i="3"/>
  <c r="M39" i="3"/>
  <c r="M56" i="3"/>
  <c r="M32" i="3"/>
  <c r="M31" i="3"/>
  <c r="J16" i="1"/>
  <c r="K16" i="1" s="1"/>
  <c r="J18" i="1"/>
  <c r="J19" i="1"/>
  <c r="J15" i="1"/>
  <c r="J17" i="1"/>
  <c r="J12" i="1"/>
  <c r="K14" i="1"/>
  <c r="J13" i="1"/>
  <c r="K45" i="1"/>
  <c r="L42" i="1"/>
  <c r="K43" i="1"/>
  <c r="K44" i="1"/>
  <c r="L41" i="1"/>
  <c r="L124" i="1" s="1"/>
  <c r="J74" i="3" l="1"/>
  <c r="J73" i="3"/>
  <c r="J70" i="3"/>
  <c r="L36" i="3"/>
  <c r="L37" i="3"/>
  <c r="L34" i="3"/>
  <c r="K72" i="3"/>
  <c r="J72" i="3" s="1"/>
  <c r="L40" i="3"/>
  <c r="K77" i="3"/>
  <c r="K76" i="3"/>
  <c r="L57" i="3"/>
  <c r="L94" i="3" s="1"/>
  <c r="L58" i="3"/>
  <c r="L95" i="3" s="1"/>
  <c r="J69" i="3"/>
  <c r="L33" i="3"/>
  <c r="L68" i="3"/>
  <c r="K68" i="3" s="1"/>
  <c r="L54" i="3"/>
  <c r="L91" i="3" s="1"/>
  <c r="L59" i="3"/>
  <c r="L96" i="3" s="1"/>
  <c r="L35" i="3"/>
  <c r="L53" i="3"/>
  <c r="L90" i="3" s="1"/>
  <c r="L32" i="3"/>
  <c r="L52" i="3"/>
  <c r="L89" i="3" s="1"/>
  <c r="L39" i="3"/>
  <c r="L38" i="3"/>
  <c r="L51" i="3"/>
  <c r="L88" i="3" s="1"/>
  <c r="L31" i="3"/>
  <c r="L30" i="3"/>
  <c r="L56" i="3"/>
  <c r="L93" i="3" s="1"/>
  <c r="K93" i="3" s="1"/>
  <c r="L55" i="3"/>
  <c r="L92" i="3" s="1"/>
  <c r="K49" i="3"/>
  <c r="K20" i="1"/>
  <c r="K18" i="1"/>
  <c r="K19" i="1"/>
  <c r="K17" i="1"/>
  <c r="K15" i="1"/>
  <c r="L14" i="1"/>
  <c r="L16" i="1"/>
  <c r="K13" i="1"/>
  <c r="K12" i="1"/>
  <c r="J45" i="1"/>
  <c r="J43" i="1"/>
  <c r="K42" i="1"/>
  <c r="J44" i="1"/>
  <c r="K40" i="1"/>
  <c r="K123" i="1" s="1"/>
  <c r="K41" i="1"/>
  <c r="K124" i="1" s="1"/>
  <c r="K89" i="3" l="1"/>
  <c r="K90" i="3"/>
  <c r="K94" i="3"/>
  <c r="J93" i="3" s="1"/>
  <c r="K92" i="3"/>
  <c r="J92" i="3" s="1"/>
  <c r="K88" i="3"/>
  <c r="J88" i="3" s="1"/>
  <c r="K91" i="3"/>
  <c r="K95" i="3"/>
  <c r="K87" i="3"/>
  <c r="L86" i="3"/>
  <c r="K86" i="3" s="1"/>
  <c r="I73" i="3"/>
  <c r="K35" i="3"/>
  <c r="I72" i="3"/>
  <c r="I69" i="3"/>
  <c r="J71" i="3"/>
  <c r="I71" i="3" s="1"/>
  <c r="K36" i="3"/>
  <c r="K52" i="3"/>
  <c r="K33" i="3"/>
  <c r="K58" i="3"/>
  <c r="K39" i="3"/>
  <c r="K57" i="3"/>
  <c r="K31" i="3"/>
  <c r="J75" i="3"/>
  <c r="J76" i="3"/>
  <c r="K56" i="3"/>
  <c r="J56" i="3" s="1"/>
  <c r="K34" i="3"/>
  <c r="J33" i="3" s="1"/>
  <c r="K53" i="3"/>
  <c r="K32" i="3"/>
  <c r="J68" i="3"/>
  <c r="I68" i="3" s="1"/>
  <c r="K51" i="3"/>
  <c r="K50" i="3"/>
  <c r="K38" i="3"/>
  <c r="K37" i="3"/>
  <c r="K30" i="3"/>
  <c r="K55" i="3"/>
  <c r="K54" i="3"/>
  <c r="K111" i="1"/>
  <c r="K98" i="1"/>
  <c r="L18" i="1"/>
  <c r="M18" i="1" s="1"/>
  <c r="L21" i="1"/>
  <c r="M21" i="1" s="1"/>
  <c r="L20" i="1"/>
  <c r="M20" i="1" s="1"/>
  <c r="L19" i="1"/>
  <c r="M19" i="1" s="1"/>
  <c r="L15" i="1"/>
  <c r="M15" i="1" s="1"/>
  <c r="L17" i="1"/>
  <c r="M17" i="1" s="1"/>
  <c r="L13" i="1"/>
  <c r="L12" i="1"/>
  <c r="M16" i="1"/>
  <c r="M14" i="1"/>
  <c r="K99" i="1"/>
  <c r="I45" i="1"/>
  <c r="J40" i="1"/>
  <c r="J123" i="1" s="1"/>
  <c r="J42" i="1"/>
  <c r="J39" i="1"/>
  <c r="J122" i="1" s="1"/>
  <c r="J41" i="1"/>
  <c r="J124" i="1" s="1"/>
  <c r="I44" i="1"/>
  <c r="I43" i="1"/>
  <c r="I92" i="3" l="1"/>
  <c r="J90" i="3"/>
  <c r="J86" i="3"/>
  <c r="J89" i="3"/>
  <c r="J91" i="3"/>
  <c r="I91" i="3" s="1"/>
  <c r="H91" i="3" s="1"/>
  <c r="J94" i="3"/>
  <c r="I93" i="3" s="1"/>
  <c r="J87" i="3"/>
  <c r="I87" i="3" s="1"/>
  <c r="H72" i="3"/>
  <c r="J35" i="3"/>
  <c r="J51" i="3"/>
  <c r="J52" i="3"/>
  <c r="H71" i="3"/>
  <c r="H68" i="3"/>
  <c r="I70" i="3"/>
  <c r="H70" i="3" s="1"/>
  <c r="J34" i="3"/>
  <c r="J57" i="3"/>
  <c r="I56" i="3" s="1"/>
  <c r="J38" i="3"/>
  <c r="H69" i="3"/>
  <c r="G69" i="3" s="1"/>
  <c r="J31" i="3"/>
  <c r="I75" i="3"/>
  <c r="I74" i="3"/>
  <c r="J30" i="3"/>
  <c r="J55" i="3"/>
  <c r="I55" i="3" s="1"/>
  <c r="J32" i="3"/>
  <c r="J50" i="3"/>
  <c r="J49" i="3"/>
  <c r="J37" i="3"/>
  <c r="J36" i="3"/>
  <c r="J54" i="3"/>
  <c r="J53" i="3"/>
  <c r="J111" i="1"/>
  <c r="J98" i="1"/>
  <c r="J110" i="1"/>
  <c r="J97" i="1"/>
  <c r="M22" i="1"/>
  <c r="N23" i="1" s="1"/>
  <c r="N17" i="1"/>
  <c r="M13" i="1"/>
  <c r="N16" i="1"/>
  <c r="M12" i="1"/>
  <c r="N18" i="1"/>
  <c r="N15" i="1"/>
  <c r="N14" i="1"/>
  <c r="N19" i="1"/>
  <c r="J99" i="1"/>
  <c r="N20" i="1"/>
  <c r="N21" i="1"/>
  <c r="H45" i="1"/>
  <c r="H44" i="1"/>
  <c r="I40" i="1"/>
  <c r="I123" i="1" s="1"/>
  <c r="I38" i="1"/>
  <c r="I121" i="1" s="1"/>
  <c r="I39" i="1"/>
  <c r="I122" i="1" s="1"/>
  <c r="H43" i="1"/>
  <c r="I41" i="1"/>
  <c r="I124" i="1" s="1"/>
  <c r="I42" i="1"/>
  <c r="H92" i="3" l="1"/>
  <c r="I89" i="3"/>
  <c r="G91" i="3"/>
  <c r="I88" i="3"/>
  <c r="I90" i="3"/>
  <c r="H90" i="3" s="1"/>
  <c r="G90" i="3" s="1"/>
  <c r="I86" i="3"/>
  <c r="H86" i="3" s="1"/>
  <c r="I51" i="3"/>
  <c r="G71" i="3"/>
  <c r="I34" i="3"/>
  <c r="G70" i="3"/>
  <c r="I50" i="3"/>
  <c r="G68" i="3"/>
  <c r="I37" i="3"/>
  <c r="I33" i="3"/>
  <c r="I30" i="3"/>
  <c r="I31" i="3"/>
  <c r="I32" i="3"/>
  <c r="H74" i="3"/>
  <c r="H73" i="3"/>
  <c r="I54" i="3"/>
  <c r="H54" i="3" s="1"/>
  <c r="H55" i="3"/>
  <c r="I49" i="3"/>
  <c r="I36" i="3"/>
  <c r="I35" i="3"/>
  <c r="I53" i="3"/>
  <c r="I52" i="3"/>
  <c r="I110" i="1"/>
  <c r="I97" i="1"/>
  <c r="I109" i="1"/>
  <c r="I96" i="1"/>
  <c r="I111" i="1"/>
  <c r="I98" i="1"/>
  <c r="N22" i="1"/>
  <c r="O22" i="1" s="1"/>
  <c r="O14" i="1"/>
  <c r="O18" i="1"/>
  <c r="N13" i="1"/>
  <c r="O19" i="1"/>
  <c r="O16" i="1"/>
  <c r="O15" i="1"/>
  <c r="O17" i="1"/>
  <c r="N12" i="1"/>
  <c r="I99" i="1"/>
  <c r="O21" i="1"/>
  <c r="O24" i="1"/>
  <c r="O23" i="1"/>
  <c r="O20" i="1"/>
  <c r="G45" i="1"/>
  <c r="H42" i="1"/>
  <c r="G43" i="1"/>
  <c r="H37" i="1"/>
  <c r="H120" i="1" s="1"/>
  <c r="H41" i="1"/>
  <c r="H124" i="1" s="1"/>
  <c r="H39" i="1"/>
  <c r="H122" i="1" s="1"/>
  <c r="H40" i="1"/>
  <c r="H123" i="1" s="1"/>
  <c r="H38" i="1"/>
  <c r="H121" i="1" s="1"/>
  <c r="G44" i="1"/>
  <c r="F90" i="3" l="1"/>
  <c r="H88" i="3"/>
  <c r="H89" i="3"/>
  <c r="G89" i="3" s="1"/>
  <c r="F89" i="3" s="1"/>
  <c r="H33" i="3"/>
  <c r="H87" i="3"/>
  <c r="H50" i="3"/>
  <c r="H49" i="3"/>
  <c r="F70" i="3"/>
  <c r="F69" i="3"/>
  <c r="H36" i="3"/>
  <c r="H30" i="3"/>
  <c r="H32" i="3"/>
  <c r="G32" i="3" s="1"/>
  <c r="H53" i="3"/>
  <c r="G53" i="3" s="1"/>
  <c r="H31" i="3"/>
  <c r="G73" i="3"/>
  <c r="G72" i="3"/>
  <c r="G54" i="3"/>
  <c r="H35" i="3"/>
  <c r="H34" i="3"/>
  <c r="H52" i="3"/>
  <c r="H51" i="3"/>
  <c r="H109" i="1"/>
  <c r="H96" i="1"/>
  <c r="H108" i="1"/>
  <c r="H95" i="1"/>
  <c r="H111" i="1"/>
  <c r="H98" i="1"/>
  <c r="H110" i="1"/>
  <c r="H97" i="1"/>
  <c r="P18" i="1"/>
  <c r="P17" i="1"/>
  <c r="P16" i="1"/>
  <c r="O12" i="1"/>
  <c r="P19" i="1"/>
  <c r="O13" i="1"/>
  <c r="P14" i="1"/>
  <c r="P15" i="1"/>
  <c r="H99" i="1"/>
  <c r="P21" i="1"/>
  <c r="P22" i="1"/>
  <c r="P20" i="1"/>
  <c r="P23" i="1"/>
  <c r="P24" i="1"/>
  <c r="P25" i="1"/>
  <c r="F45" i="1"/>
  <c r="G40" i="1"/>
  <c r="G123" i="1" s="1"/>
  <c r="G41" i="1"/>
  <c r="G124" i="1" s="1"/>
  <c r="G37" i="1"/>
  <c r="G120" i="1" s="1"/>
  <c r="G36" i="1"/>
  <c r="G119" i="1" s="1"/>
  <c r="G39" i="1"/>
  <c r="G122" i="1" s="1"/>
  <c r="G42" i="1"/>
  <c r="F44" i="1"/>
  <c r="F43" i="1"/>
  <c r="G38" i="1"/>
  <c r="G121" i="1" s="1"/>
  <c r="E89" i="3" l="1"/>
  <c r="G87" i="3"/>
  <c r="G86" i="3"/>
  <c r="G88" i="3"/>
  <c r="F88" i="3" s="1"/>
  <c r="E88" i="3" s="1"/>
  <c r="D88" i="3" s="1"/>
  <c r="E69" i="3"/>
  <c r="G49" i="3"/>
  <c r="G35" i="3"/>
  <c r="G30" i="3"/>
  <c r="G52" i="3"/>
  <c r="F52" i="3" s="1"/>
  <c r="G31" i="3"/>
  <c r="F31" i="3" s="1"/>
  <c r="F53" i="3"/>
  <c r="F72" i="3"/>
  <c r="F71" i="3"/>
  <c r="G34" i="3"/>
  <c r="G33" i="3"/>
  <c r="F68" i="3"/>
  <c r="G51" i="3"/>
  <c r="G50" i="3"/>
  <c r="G109" i="1"/>
  <c r="G96" i="1"/>
  <c r="G110" i="1"/>
  <c r="G97" i="1"/>
  <c r="G107" i="1"/>
  <c r="G94" i="1"/>
  <c r="G108" i="1"/>
  <c r="G95" i="1"/>
  <c r="G111" i="1"/>
  <c r="G98" i="1"/>
  <c r="Q19" i="1"/>
  <c r="Q76" i="1" s="1"/>
  <c r="Q18" i="1"/>
  <c r="Q56" i="1" s="1"/>
  <c r="P13" i="1"/>
  <c r="Q15" i="1"/>
  <c r="Q14" i="1"/>
  <c r="P12" i="1"/>
  <c r="Q17" i="1"/>
  <c r="Q16" i="1"/>
  <c r="G99" i="1"/>
  <c r="Q20" i="1"/>
  <c r="Q22" i="1"/>
  <c r="Q23" i="1"/>
  <c r="Q21" i="1"/>
  <c r="Q25" i="1"/>
  <c r="Q82" i="1" s="1"/>
  <c r="Q26" i="1"/>
  <c r="Q24" i="1"/>
  <c r="E45" i="1"/>
  <c r="E43" i="1"/>
  <c r="F42" i="1"/>
  <c r="F41" i="1"/>
  <c r="F124" i="1" s="1"/>
  <c r="F35" i="1"/>
  <c r="F118" i="1" s="1"/>
  <c r="F38" i="1"/>
  <c r="F121" i="1" s="1"/>
  <c r="E44" i="1"/>
  <c r="F39" i="1"/>
  <c r="F122" i="1" s="1"/>
  <c r="F37" i="1"/>
  <c r="F120" i="1" s="1"/>
  <c r="F40" i="1"/>
  <c r="F123" i="1" s="1"/>
  <c r="F36" i="1"/>
  <c r="F119" i="1" s="1"/>
  <c r="F86" i="3" l="1"/>
  <c r="F87" i="3"/>
  <c r="E87" i="3" s="1"/>
  <c r="D87" i="3" s="1"/>
  <c r="C87" i="3" s="1"/>
  <c r="F34" i="3"/>
  <c r="F51" i="3"/>
  <c r="E51" i="3" s="1"/>
  <c r="F30" i="3"/>
  <c r="E52" i="3"/>
  <c r="E71" i="3"/>
  <c r="E70" i="3"/>
  <c r="E30" i="3"/>
  <c r="F33" i="3"/>
  <c r="F32" i="3"/>
  <c r="F50" i="3"/>
  <c r="E50" i="3" s="1"/>
  <c r="D50" i="3" s="1"/>
  <c r="F49" i="3"/>
  <c r="F110" i="1"/>
  <c r="F97" i="1"/>
  <c r="F107" i="1"/>
  <c r="F94" i="1"/>
  <c r="F111" i="1"/>
  <c r="F98" i="1"/>
  <c r="F109" i="1"/>
  <c r="F96" i="1"/>
  <c r="F108" i="1"/>
  <c r="F95" i="1"/>
  <c r="F106" i="1"/>
  <c r="F93" i="1"/>
  <c r="Q38" i="1"/>
  <c r="Q57" i="1"/>
  <c r="P56" i="1" s="1"/>
  <c r="Q75" i="1"/>
  <c r="P75" i="1" s="1"/>
  <c r="Q37" i="1"/>
  <c r="Q55" i="1"/>
  <c r="P55" i="1" s="1"/>
  <c r="Q74" i="1"/>
  <c r="Q59" i="1"/>
  <c r="Q78" i="1"/>
  <c r="Q54" i="1"/>
  <c r="P54" i="1" s="1"/>
  <c r="Q73" i="1"/>
  <c r="Q53" i="1"/>
  <c r="Q72" i="1"/>
  <c r="Q62" i="1"/>
  <c r="Q81" i="1"/>
  <c r="P81" i="1" s="1"/>
  <c r="Q61" i="1"/>
  <c r="Q80" i="1"/>
  <c r="Q64" i="1"/>
  <c r="Q83" i="1"/>
  <c r="P82" i="1" s="1"/>
  <c r="Q60" i="1"/>
  <c r="P60" i="1" s="1"/>
  <c r="Q79" i="1"/>
  <c r="P79" i="1" s="1"/>
  <c r="Q63" i="1"/>
  <c r="P63" i="1" s="1"/>
  <c r="Q58" i="1"/>
  <c r="Q77" i="1"/>
  <c r="Q52" i="1"/>
  <c r="Q71" i="1"/>
  <c r="Q12" i="1"/>
  <c r="Q34" i="1"/>
  <c r="Q36" i="1"/>
  <c r="Q35" i="1"/>
  <c r="Q33" i="1"/>
  <c r="Q13" i="1"/>
  <c r="F99" i="1"/>
  <c r="Q40" i="1"/>
  <c r="Q39" i="1"/>
  <c r="Q45" i="1"/>
  <c r="Q44" i="1"/>
  <c r="Q42" i="1"/>
  <c r="Q41" i="1"/>
  <c r="Q43" i="1"/>
  <c r="D45" i="1"/>
  <c r="E40" i="1"/>
  <c r="E123" i="1" s="1"/>
  <c r="E35" i="1"/>
  <c r="E118" i="1" s="1"/>
  <c r="E36" i="1"/>
  <c r="E119" i="1" s="1"/>
  <c r="E37" i="1"/>
  <c r="E120" i="1" s="1"/>
  <c r="D44" i="1"/>
  <c r="E42" i="1"/>
  <c r="E34" i="1"/>
  <c r="E117" i="1" s="1"/>
  <c r="E39" i="1"/>
  <c r="E122" i="1" s="1"/>
  <c r="E38" i="1"/>
  <c r="E121" i="1" s="1"/>
  <c r="E41" i="1"/>
  <c r="E124" i="1" s="1"/>
  <c r="D43" i="1"/>
  <c r="E86" i="3" l="1"/>
  <c r="D86" i="3" s="1"/>
  <c r="C86" i="3" s="1"/>
  <c r="B86" i="3" s="1"/>
  <c r="E33" i="3"/>
  <c r="D51" i="3"/>
  <c r="C50" i="3" s="1"/>
  <c r="D70" i="3"/>
  <c r="D69" i="3"/>
  <c r="E68" i="3"/>
  <c r="D68" i="3" s="1"/>
  <c r="E32" i="3"/>
  <c r="D32" i="3" s="1"/>
  <c r="E31" i="3"/>
  <c r="E49" i="3"/>
  <c r="D49" i="3" s="1"/>
  <c r="C49" i="3" s="1"/>
  <c r="E106" i="1"/>
  <c r="E93" i="1"/>
  <c r="E111" i="1"/>
  <c r="E98" i="1"/>
  <c r="E110" i="1"/>
  <c r="E97" i="1"/>
  <c r="E108" i="1"/>
  <c r="E95" i="1"/>
  <c r="E105" i="1"/>
  <c r="E92" i="1"/>
  <c r="E107" i="1"/>
  <c r="E94" i="1"/>
  <c r="E109" i="1"/>
  <c r="E96" i="1"/>
  <c r="P73" i="1"/>
  <c r="P80" i="1"/>
  <c r="O80" i="1" s="1"/>
  <c r="P72" i="1"/>
  <c r="P71" i="1"/>
  <c r="O81" i="1"/>
  <c r="P74" i="1"/>
  <c r="O74" i="1" s="1"/>
  <c r="P78" i="1"/>
  <c r="O78" i="1" s="1"/>
  <c r="P77" i="1"/>
  <c r="P76" i="1"/>
  <c r="O75" i="1" s="1"/>
  <c r="P58" i="1"/>
  <c r="P37" i="1"/>
  <c r="O54" i="1"/>
  <c r="P61" i="1"/>
  <c r="P53" i="1"/>
  <c r="P36" i="1"/>
  <c r="O55" i="1"/>
  <c r="P59" i="1"/>
  <c r="P52" i="1"/>
  <c r="P62" i="1"/>
  <c r="P57" i="1"/>
  <c r="Q51" i="1"/>
  <c r="P51" i="1" s="1"/>
  <c r="Q70" i="1"/>
  <c r="P70" i="1" s="1"/>
  <c r="P33" i="1"/>
  <c r="Q50" i="1"/>
  <c r="Q69" i="1"/>
  <c r="P35" i="1"/>
  <c r="Q32" i="1"/>
  <c r="P32" i="1" s="1"/>
  <c r="P34" i="1"/>
  <c r="Q31" i="1"/>
  <c r="E99" i="1"/>
  <c r="P45" i="1"/>
  <c r="P43" i="1"/>
  <c r="P42" i="1"/>
  <c r="P39" i="1"/>
  <c r="P38" i="1"/>
  <c r="P41" i="1"/>
  <c r="P44" i="1"/>
  <c r="P40" i="1"/>
  <c r="C45" i="1"/>
  <c r="D41" i="1"/>
  <c r="D124" i="1" s="1"/>
  <c r="D42" i="1"/>
  <c r="D37" i="1"/>
  <c r="D120" i="1" s="1"/>
  <c r="D34" i="1"/>
  <c r="D117" i="1" s="1"/>
  <c r="C43" i="1"/>
  <c r="C44" i="1"/>
  <c r="D36" i="1"/>
  <c r="D119" i="1" s="1"/>
  <c r="D40" i="1"/>
  <c r="D123" i="1" s="1"/>
  <c r="D33" i="1"/>
  <c r="D116" i="1" s="1"/>
  <c r="D39" i="1"/>
  <c r="D122" i="1" s="1"/>
  <c r="D35" i="1"/>
  <c r="D118" i="1" s="1"/>
  <c r="D38" i="1"/>
  <c r="D121" i="1" s="1"/>
  <c r="C69" i="3" l="1"/>
  <c r="C68" i="3"/>
  <c r="B49" i="3"/>
  <c r="D31" i="3"/>
  <c r="C31" i="3" s="1"/>
  <c r="D30" i="3"/>
  <c r="D104" i="1"/>
  <c r="D91" i="1"/>
  <c r="D109" i="1"/>
  <c r="D96" i="1"/>
  <c r="D105" i="1"/>
  <c r="D92" i="1"/>
  <c r="D106" i="1"/>
  <c r="D93" i="1"/>
  <c r="D107" i="1"/>
  <c r="D94" i="1"/>
  <c r="D108" i="1"/>
  <c r="D95" i="1"/>
  <c r="D110" i="1"/>
  <c r="D97" i="1"/>
  <c r="D111" i="1"/>
  <c r="D98" i="1"/>
  <c r="O72" i="1"/>
  <c r="O70" i="1"/>
  <c r="O71" i="1"/>
  <c r="N80" i="1"/>
  <c r="O79" i="1"/>
  <c r="N79" i="1" s="1"/>
  <c r="O73" i="1"/>
  <c r="N73" i="1" s="1"/>
  <c r="P68" i="1"/>
  <c r="P69" i="1"/>
  <c r="O69" i="1" s="1"/>
  <c r="O76" i="1"/>
  <c r="N75" i="1" s="1"/>
  <c r="N74" i="1"/>
  <c r="O77" i="1"/>
  <c r="N77" i="1" s="1"/>
  <c r="O52" i="1"/>
  <c r="O53" i="1"/>
  <c r="O59" i="1"/>
  <c r="N54" i="1"/>
  <c r="O62" i="1"/>
  <c r="O36" i="1"/>
  <c r="O60" i="1"/>
  <c r="O35" i="1"/>
  <c r="O51" i="1"/>
  <c r="P49" i="1"/>
  <c r="P50" i="1"/>
  <c r="O61" i="1"/>
  <c r="O57" i="1"/>
  <c r="O56" i="1"/>
  <c r="O58" i="1"/>
  <c r="O33" i="1"/>
  <c r="P31" i="1"/>
  <c r="O34" i="1"/>
  <c r="O32" i="1"/>
  <c r="D99" i="1"/>
  <c r="O43" i="1"/>
  <c r="O40" i="1"/>
  <c r="O39" i="1"/>
  <c r="O41" i="1"/>
  <c r="O38" i="1"/>
  <c r="O37" i="1"/>
  <c r="O42" i="1"/>
  <c r="C38" i="1"/>
  <c r="C121" i="1" s="1"/>
  <c r="C39" i="1"/>
  <c r="C122" i="1" s="1"/>
  <c r="C42" i="1"/>
  <c r="C33" i="1"/>
  <c r="C116" i="1" s="1"/>
  <c r="C35" i="1"/>
  <c r="C118" i="1" s="1"/>
  <c r="C36" i="1"/>
  <c r="C119" i="1" s="1"/>
  <c r="C37" i="1"/>
  <c r="C120" i="1" s="1"/>
  <c r="C41" i="1"/>
  <c r="C124" i="1" s="1"/>
  <c r="C40" i="1"/>
  <c r="C123" i="1" s="1"/>
  <c r="C34" i="1"/>
  <c r="C117" i="1" s="1"/>
  <c r="C32" i="1"/>
  <c r="C115" i="1" s="1"/>
  <c r="B68" i="3" l="1"/>
  <c r="C30" i="3"/>
  <c r="B30" i="3" s="1"/>
  <c r="C103" i="1"/>
  <c r="C90" i="1"/>
  <c r="C105" i="1"/>
  <c r="C92" i="1"/>
  <c r="C107" i="1"/>
  <c r="C94" i="1"/>
  <c r="C110" i="1"/>
  <c r="C97" i="1"/>
  <c r="C111" i="1"/>
  <c r="C98" i="1"/>
  <c r="C106" i="1"/>
  <c r="C93" i="1"/>
  <c r="C109" i="1"/>
  <c r="C96" i="1"/>
  <c r="C104" i="1"/>
  <c r="C91" i="1"/>
  <c r="C108" i="1"/>
  <c r="C95" i="1"/>
  <c r="N71" i="1"/>
  <c r="N69" i="1"/>
  <c r="N72" i="1"/>
  <c r="M72" i="1" s="1"/>
  <c r="N70" i="1"/>
  <c r="M73" i="1"/>
  <c r="M79" i="1"/>
  <c r="N78" i="1"/>
  <c r="M78" i="1" s="1"/>
  <c r="O68" i="1"/>
  <c r="M74" i="1"/>
  <c r="N76" i="1"/>
  <c r="M76" i="1" s="1"/>
  <c r="N35" i="1"/>
  <c r="N51" i="1"/>
  <c r="O50" i="1"/>
  <c r="N53" i="1"/>
  <c r="N58" i="1"/>
  <c r="N59" i="1"/>
  <c r="N52" i="1"/>
  <c r="N57" i="1"/>
  <c r="N56" i="1"/>
  <c r="N55" i="1"/>
  <c r="N61" i="1"/>
  <c r="N60" i="1"/>
  <c r="O49" i="1"/>
  <c r="N33" i="1"/>
  <c r="O31" i="1"/>
  <c r="N31" i="1" s="1"/>
  <c r="N32" i="1"/>
  <c r="N34" i="1"/>
  <c r="C99" i="1"/>
  <c r="N39" i="1"/>
  <c r="N38" i="1"/>
  <c r="N41" i="1"/>
  <c r="N40" i="1"/>
  <c r="N37" i="1"/>
  <c r="N36" i="1"/>
  <c r="N42" i="1"/>
  <c r="M70" i="1" l="1"/>
  <c r="L72" i="1"/>
  <c r="M69" i="1"/>
  <c r="M71" i="1"/>
  <c r="L78" i="1"/>
  <c r="M77" i="1"/>
  <c r="L77" i="1" s="1"/>
  <c r="N68" i="1"/>
  <c r="M68" i="1" s="1"/>
  <c r="L73" i="1"/>
  <c r="M75" i="1"/>
  <c r="L75" i="1" s="1"/>
  <c r="N50" i="1"/>
  <c r="M53" i="1"/>
  <c r="M56" i="1"/>
  <c r="M57" i="1"/>
  <c r="M52" i="1"/>
  <c r="M58" i="1"/>
  <c r="M51" i="1"/>
  <c r="M60" i="1"/>
  <c r="M59" i="1"/>
  <c r="M55" i="1"/>
  <c r="M54" i="1"/>
  <c r="N49" i="1"/>
  <c r="M34" i="1"/>
  <c r="M31" i="1"/>
  <c r="M33" i="1"/>
  <c r="M32" i="1"/>
  <c r="M40" i="1"/>
  <c r="M38" i="1"/>
  <c r="M36" i="1"/>
  <c r="M35" i="1"/>
  <c r="M39" i="1"/>
  <c r="M37" i="1"/>
  <c r="M41" i="1"/>
  <c r="Q30" i="1"/>
  <c r="L69" i="1" l="1"/>
  <c r="K77" i="1"/>
  <c r="L71" i="1"/>
  <c r="K71" i="1" s="1"/>
  <c r="L70" i="1"/>
  <c r="L76" i="1"/>
  <c r="K76" i="1" s="1"/>
  <c r="L74" i="1"/>
  <c r="K74" i="1" s="1"/>
  <c r="K72" i="1"/>
  <c r="L68" i="1"/>
  <c r="M50" i="1"/>
  <c r="L56" i="1"/>
  <c r="L55" i="1"/>
  <c r="L51" i="1"/>
  <c r="L52" i="1"/>
  <c r="L57" i="1"/>
  <c r="L59" i="1"/>
  <c r="L58" i="1"/>
  <c r="L54" i="1"/>
  <c r="L53" i="1"/>
  <c r="L32" i="1"/>
  <c r="L31" i="1"/>
  <c r="L33" i="1"/>
  <c r="P30" i="1"/>
  <c r="L35" i="1"/>
  <c r="L34" i="1"/>
  <c r="L39" i="1"/>
  <c r="L38" i="1"/>
  <c r="L37" i="1"/>
  <c r="L36" i="1"/>
  <c r="L40" i="1"/>
  <c r="L96" i="1" l="1"/>
  <c r="L109" i="1" s="1"/>
  <c r="L121" i="1"/>
  <c r="L98" i="1"/>
  <c r="L111" i="1" s="1"/>
  <c r="L123" i="1"/>
  <c r="L97" i="1"/>
  <c r="L110" i="1" s="1"/>
  <c r="L122" i="1"/>
  <c r="L91" i="1"/>
  <c r="L104" i="1" s="1"/>
  <c r="L116" i="1"/>
  <c r="L94" i="1"/>
  <c r="L107" i="1" s="1"/>
  <c r="L119" i="1"/>
  <c r="L92" i="1"/>
  <c r="L105" i="1" s="1"/>
  <c r="L117" i="1"/>
  <c r="L89" i="1"/>
  <c r="L102" i="1" s="1"/>
  <c r="L114" i="1"/>
  <c r="L95" i="1"/>
  <c r="L108" i="1" s="1"/>
  <c r="L120" i="1"/>
  <c r="L93" i="1"/>
  <c r="L106" i="1" s="1"/>
  <c r="L118" i="1"/>
  <c r="L90" i="1"/>
  <c r="L103" i="1" s="1"/>
  <c r="L115" i="1"/>
  <c r="J76" i="1"/>
  <c r="K70" i="1"/>
  <c r="J70" i="1" s="1"/>
  <c r="K69" i="1"/>
  <c r="K75" i="1"/>
  <c r="J75" i="1" s="1"/>
  <c r="J71" i="1"/>
  <c r="K73" i="1"/>
  <c r="J73" i="1" s="1"/>
  <c r="K68" i="1"/>
  <c r="L50" i="1"/>
  <c r="K54" i="1"/>
  <c r="K51" i="1"/>
  <c r="K56" i="1"/>
  <c r="K55" i="1"/>
  <c r="K53" i="1"/>
  <c r="K52" i="1"/>
  <c r="K58" i="1"/>
  <c r="K57" i="1"/>
  <c r="M49" i="1"/>
  <c r="K31" i="1"/>
  <c r="K32" i="1"/>
  <c r="O30" i="1"/>
  <c r="K37" i="1"/>
  <c r="K34" i="1"/>
  <c r="K33" i="1"/>
  <c r="K36" i="1"/>
  <c r="K38" i="1"/>
  <c r="K35" i="1"/>
  <c r="K39" i="1"/>
  <c r="K117" i="1" l="1"/>
  <c r="K118" i="1"/>
  <c r="K121" i="1"/>
  <c r="K114" i="1"/>
  <c r="K115" i="1"/>
  <c r="K120" i="1"/>
  <c r="K119" i="1"/>
  <c r="K122" i="1"/>
  <c r="K116" i="1"/>
  <c r="K97" i="1"/>
  <c r="K93" i="1"/>
  <c r="K92" i="1"/>
  <c r="K89" i="1"/>
  <c r="K96" i="1"/>
  <c r="K95" i="1"/>
  <c r="K94" i="1"/>
  <c r="K90" i="1"/>
  <c r="K91" i="1"/>
  <c r="K102" i="1"/>
  <c r="J69" i="1"/>
  <c r="I69" i="1" s="1"/>
  <c r="K108" i="1"/>
  <c r="K103" i="1"/>
  <c r="K109" i="1"/>
  <c r="K107" i="1"/>
  <c r="K110" i="1"/>
  <c r="K104" i="1"/>
  <c r="K106" i="1"/>
  <c r="K105" i="1"/>
  <c r="I75" i="1"/>
  <c r="J74" i="1"/>
  <c r="I74" i="1" s="1"/>
  <c r="J72" i="1"/>
  <c r="I72" i="1" s="1"/>
  <c r="I70" i="1"/>
  <c r="J68" i="1"/>
  <c r="K50" i="1"/>
  <c r="J53" i="1"/>
  <c r="J55" i="1"/>
  <c r="J54" i="1"/>
  <c r="J52" i="1"/>
  <c r="J51" i="1"/>
  <c r="J57" i="1"/>
  <c r="J56" i="1"/>
  <c r="L49" i="1"/>
  <c r="J31" i="1"/>
  <c r="N30" i="1"/>
  <c r="M30" i="1" s="1"/>
  <c r="J38" i="1"/>
  <c r="J33" i="1"/>
  <c r="J32" i="1"/>
  <c r="J34" i="1"/>
  <c r="J37" i="1"/>
  <c r="J35" i="1"/>
  <c r="J36" i="1"/>
  <c r="J119" i="1" l="1"/>
  <c r="J118" i="1"/>
  <c r="J116" i="1"/>
  <c r="J120" i="1"/>
  <c r="J121" i="1"/>
  <c r="J117" i="1"/>
  <c r="J115" i="1"/>
  <c r="J114" i="1"/>
  <c r="J92" i="1"/>
  <c r="J93" i="1"/>
  <c r="J91" i="1"/>
  <c r="J95" i="1"/>
  <c r="J96" i="1"/>
  <c r="J94" i="1"/>
  <c r="J90" i="1"/>
  <c r="J89" i="1"/>
  <c r="J107" i="1"/>
  <c r="J102" i="1"/>
  <c r="J104" i="1"/>
  <c r="J106" i="1"/>
  <c r="J108" i="1"/>
  <c r="J105" i="1"/>
  <c r="J103" i="1"/>
  <c r="J109" i="1"/>
  <c r="H74" i="1"/>
  <c r="I71" i="1"/>
  <c r="H71" i="1" s="1"/>
  <c r="I73" i="1"/>
  <c r="H73" i="1" s="1"/>
  <c r="H69" i="1"/>
  <c r="I68" i="1"/>
  <c r="J50" i="1"/>
  <c r="I50" i="1" s="1"/>
  <c r="I54" i="1"/>
  <c r="I52" i="1"/>
  <c r="I53" i="1"/>
  <c r="I51" i="1"/>
  <c r="I56" i="1"/>
  <c r="I55" i="1"/>
  <c r="K49" i="1"/>
  <c r="I37" i="1"/>
  <c r="I33" i="1"/>
  <c r="I35" i="1"/>
  <c r="I34" i="1"/>
  <c r="I36" i="1"/>
  <c r="I32" i="1"/>
  <c r="I115" i="1" s="1"/>
  <c r="I31" i="1"/>
  <c r="L30" i="1"/>
  <c r="I114" i="1" l="1"/>
  <c r="I116" i="1"/>
  <c r="I117" i="1"/>
  <c r="I118" i="1"/>
  <c r="I119" i="1"/>
  <c r="I120" i="1"/>
  <c r="L88" i="1"/>
  <c r="L101" i="1" s="1"/>
  <c r="L113" i="1"/>
  <c r="I94" i="1"/>
  <c r="I95" i="1"/>
  <c r="I92" i="1"/>
  <c r="I91" i="1"/>
  <c r="I89" i="1"/>
  <c r="I93" i="1"/>
  <c r="I103" i="1"/>
  <c r="I90" i="1"/>
  <c r="I106" i="1"/>
  <c r="I107" i="1"/>
  <c r="I102" i="1"/>
  <c r="I108" i="1"/>
  <c r="I105" i="1"/>
  <c r="I104" i="1"/>
  <c r="G73" i="1"/>
  <c r="H70" i="1"/>
  <c r="G70" i="1" s="1"/>
  <c r="H72" i="1"/>
  <c r="H68" i="1"/>
  <c r="G68" i="1" s="1"/>
  <c r="H51" i="1"/>
  <c r="H52" i="1"/>
  <c r="H53" i="1"/>
  <c r="J49" i="1"/>
  <c r="H50" i="1"/>
  <c r="H55" i="1"/>
  <c r="H54" i="1"/>
  <c r="H32" i="1"/>
  <c r="H34" i="1"/>
  <c r="H33" i="1"/>
  <c r="H36" i="1"/>
  <c r="H31" i="1"/>
  <c r="H35" i="1"/>
  <c r="K30" i="1"/>
  <c r="H118" i="1" l="1"/>
  <c r="H117" i="1"/>
  <c r="H114" i="1"/>
  <c r="H115" i="1"/>
  <c r="H119" i="1"/>
  <c r="H116" i="1"/>
  <c r="K113" i="1"/>
  <c r="H94" i="1"/>
  <c r="H91" i="1"/>
  <c r="K88" i="1"/>
  <c r="H93" i="1"/>
  <c r="H92" i="1"/>
  <c r="H89" i="1"/>
  <c r="H103" i="1"/>
  <c r="H90" i="1"/>
  <c r="H106" i="1"/>
  <c r="H107" i="1"/>
  <c r="H102" i="1"/>
  <c r="H105" i="1"/>
  <c r="H104" i="1"/>
  <c r="K101" i="1"/>
  <c r="G69" i="1"/>
  <c r="F69" i="1" s="1"/>
  <c r="G72" i="1"/>
  <c r="F72" i="1" s="1"/>
  <c r="G71" i="1"/>
  <c r="G52" i="1"/>
  <c r="G50" i="1"/>
  <c r="G51" i="1"/>
  <c r="I49" i="1"/>
  <c r="G54" i="1"/>
  <c r="G53" i="1"/>
  <c r="G35" i="1"/>
  <c r="G34" i="1"/>
  <c r="G31" i="1"/>
  <c r="G33" i="1"/>
  <c r="G32" i="1"/>
  <c r="J30" i="1"/>
  <c r="G117" i="1" l="1"/>
  <c r="G116" i="1"/>
  <c r="G114" i="1"/>
  <c r="G115" i="1"/>
  <c r="G118" i="1"/>
  <c r="J113" i="1"/>
  <c r="G93" i="1"/>
  <c r="G91" i="1"/>
  <c r="G90" i="1"/>
  <c r="G89" i="1"/>
  <c r="J88" i="1"/>
  <c r="G92" i="1"/>
  <c r="G105" i="1"/>
  <c r="G106" i="1"/>
  <c r="G102" i="1"/>
  <c r="J101" i="1"/>
  <c r="G103" i="1"/>
  <c r="G104" i="1"/>
  <c r="F68" i="1"/>
  <c r="F71" i="1"/>
  <c r="E71" i="1" s="1"/>
  <c r="F70" i="1"/>
  <c r="F50" i="1"/>
  <c r="F51" i="1"/>
  <c r="F53" i="1"/>
  <c r="F52" i="1"/>
  <c r="H49" i="1"/>
  <c r="F34" i="1"/>
  <c r="F32" i="1"/>
  <c r="F31" i="1"/>
  <c r="F33" i="1"/>
  <c r="I30" i="1"/>
  <c r="F116" i="1" l="1"/>
  <c r="F114" i="1"/>
  <c r="F115" i="1"/>
  <c r="F117" i="1"/>
  <c r="I113" i="1"/>
  <c r="I88" i="1"/>
  <c r="F90" i="1"/>
  <c r="F91" i="1"/>
  <c r="F89" i="1"/>
  <c r="F92" i="1"/>
  <c r="F105" i="1"/>
  <c r="F104" i="1"/>
  <c r="I101" i="1"/>
  <c r="F102" i="1"/>
  <c r="F103" i="1"/>
  <c r="E68" i="1"/>
  <c r="E70" i="1"/>
  <c r="D70" i="1" s="1"/>
  <c r="E69" i="1"/>
  <c r="E50" i="1"/>
  <c r="G49" i="1"/>
  <c r="E52" i="1"/>
  <c r="E51" i="1"/>
  <c r="E33" i="1"/>
  <c r="E32" i="1"/>
  <c r="E31" i="1"/>
  <c r="H30" i="1"/>
  <c r="H113" i="1" l="1"/>
  <c r="E115" i="1"/>
  <c r="E114" i="1"/>
  <c r="E116" i="1"/>
  <c r="H88" i="1"/>
  <c r="E90" i="1"/>
  <c r="E89" i="1"/>
  <c r="E91" i="1"/>
  <c r="E104" i="1"/>
  <c r="E103" i="1"/>
  <c r="H101" i="1"/>
  <c r="E102" i="1"/>
  <c r="D68" i="1"/>
  <c r="D69" i="1"/>
  <c r="C69" i="1" s="1"/>
  <c r="F49" i="1"/>
  <c r="D51" i="1"/>
  <c r="D50" i="1"/>
  <c r="D32" i="1"/>
  <c r="D31" i="1"/>
  <c r="G30" i="1"/>
  <c r="D115" i="1" l="1"/>
  <c r="G113" i="1"/>
  <c r="D114" i="1"/>
  <c r="G88" i="1"/>
  <c r="D89" i="1"/>
  <c r="D90" i="1"/>
  <c r="D103" i="1"/>
  <c r="G101" i="1"/>
  <c r="D102" i="1"/>
  <c r="C68" i="1"/>
  <c r="E49" i="1"/>
  <c r="C50" i="1"/>
  <c r="C31" i="1"/>
  <c r="F30" i="1"/>
  <c r="C114" i="1" l="1"/>
  <c r="F113" i="1"/>
  <c r="F88" i="1"/>
  <c r="C89" i="1"/>
  <c r="F101" i="1"/>
  <c r="C102" i="1"/>
  <c r="D49" i="1"/>
  <c r="E30" i="1"/>
  <c r="E113" i="1" l="1"/>
  <c r="E88" i="1"/>
  <c r="E101" i="1"/>
  <c r="C49" i="1"/>
  <c r="B68" i="1" s="1"/>
  <c r="D30" i="1"/>
  <c r="D113" i="1" l="1"/>
  <c r="D88" i="1"/>
  <c r="D101" i="1"/>
  <c r="C30" i="1"/>
  <c r="C113" i="1" l="1"/>
  <c r="C88" i="1"/>
  <c r="C101" i="1"/>
  <c r="B30" i="1"/>
  <c r="B113" i="1" l="1"/>
  <c r="B88" i="1"/>
  <c r="B101" i="1"/>
  <c r="B49" i="1"/>
</calcChain>
</file>

<file path=xl/sharedStrings.xml><?xml version="1.0" encoding="utf-8"?>
<sst xmlns="http://schemas.openxmlformats.org/spreadsheetml/2006/main" count="70" uniqueCount="38">
  <si>
    <t>S_0</t>
  </si>
  <si>
    <t>u</t>
  </si>
  <si>
    <t>d</t>
  </si>
  <si>
    <t>K</t>
  </si>
  <si>
    <t>Black-Scholes parameters</t>
  </si>
  <si>
    <t>R</t>
  </si>
  <si>
    <t>q</t>
  </si>
  <si>
    <t>c</t>
  </si>
  <si>
    <t>T</t>
  </si>
  <si>
    <t>r</t>
  </si>
  <si>
    <t>$</t>
  </si>
  <si>
    <t>years</t>
  </si>
  <si>
    <t>1-q</t>
  </si>
  <si>
    <t>(choose)</t>
  </si>
  <si>
    <t>Stock-Lattice</t>
  </si>
  <si>
    <t>Future-Lattice</t>
  </si>
  <si>
    <t>Option-Lattice</t>
  </si>
  <si>
    <t>n</t>
  </si>
  <si>
    <t>periods</t>
  </si>
  <si>
    <t>type</t>
  </si>
  <si>
    <t>European</t>
  </si>
  <si>
    <t>American</t>
  </si>
  <si>
    <t>Volatility</t>
  </si>
  <si>
    <t>call / put</t>
  </si>
  <si>
    <t>Q1</t>
  </si>
  <si>
    <t>Q2</t>
  </si>
  <si>
    <t>Q3</t>
  </si>
  <si>
    <t>Q4</t>
  </si>
  <si>
    <t>Q5</t>
  </si>
  <si>
    <t>Q6</t>
  </si>
  <si>
    <t>Q7</t>
  </si>
  <si>
    <t>Q8</t>
  </si>
  <si>
    <t>yes</t>
  </si>
  <si>
    <t>European 2</t>
  </si>
  <si>
    <t>American 2</t>
  </si>
  <si>
    <t>no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</si>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</sst>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opLeftCell="A62" workbookViewId="0">
      <selection activeCell="B88" sqref="B88"/>
    </sheetView>
  </sheetViews>
  <sheetFormatPr defaultRowHeight="14.4" x14ac:dyDescent="0.3"/>
  <cols>
    <col min="2" max="2" width="10" bestFit="1" customWidth="1"/>
    <col min="5" max="5" width="9.6640625" bestFit="1" customWidth="1"/>
  </cols>
  <sheetData>
    <row r="1" spans="1:17" x14ac:dyDescent="0.3">
      <c r="A1" t="s">
        <v>0</v>
      </c>
      <c r="B1" s="1">
        <v>100</v>
      </c>
      <c r="C1" t="s">
        <v>10</v>
      </c>
      <c r="F1" t="s">
        <v>23</v>
      </c>
      <c r="G1">
        <v>1</v>
      </c>
      <c r="H1" t="s">
        <v>13</v>
      </c>
      <c r="K1" t="s">
        <v>4</v>
      </c>
      <c r="N1" t="s">
        <v>8</v>
      </c>
      <c r="O1">
        <v>0.25</v>
      </c>
      <c r="P1" t="s">
        <v>11</v>
      </c>
    </row>
    <row r="2" spans="1:17" x14ac:dyDescent="0.3">
      <c r="A2" t="s">
        <v>3</v>
      </c>
      <c r="B2" s="1">
        <v>110</v>
      </c>
      <c r="C2" t="s">
        <v>10</v>
      </c>
      <c r="F2" t="s">
        <v>19</v>
      </c>
      <c r="G2" t="s">
        <v>21</v>
      </c>
      <c r="H2" t="s">
        <v>13</v>
      </c>
      <c r="N2" t="s">
        <v>9</v>
      </c>
      <c r="O2" s="3">
        <v>0.02</v>
      </c>
    </row>
    <row r="3" spans="1:17" x14ac:dyDescent="0.3">
      <c r="A3" t="s">
        <v>1</v>
      </c>
      <c r="B3" s="4">
        <f>EXP(O3*SQRT(O1/O4))</f>
        <v>1.0394896104013376</v>
      </c>
      <c r="D3" t="s">
        <v>6</v>
      </c>
      <c r="E3" s="4">
        <f>(EXP(($O$2-$B$6)*$O$1/$O$4)-$B$4)/($B$3-$B$4)</f>
        <v>0.49247005062451049</v>
      </c>
      <c r="F3" s="4">
        <f>(EXP(($O$2-$B$6)*$O$1/$O$4)-$B$4)/($B$3-$B$4)</f>
        <v>0.49247005062451049</v>
      </c>
      <c r="G3" s="4">
        <f>($B$5-$B$6-$B$4)/($B$3-$B$4)</f>
        <v>0.36555453240888458</v>
      </c>
      <c r="N3" t="s">
        <v>22</v>
      </c>
      <c r="O3" s="3">
        <v>0.3</v>
      </c>
    </row>
    <row r="4" spans="1:17" x14ac:dyDescent="0.3">
      <c r="A4" t="s">
        <v>2</v>
      </c>
      <c r="B4" s="4">
        <f>1/B3</f>
        <v>0.96201057710803761</v>
      </c>
      <c r="D4" t="s">
        <v>12</v>
      </c>
      <c r="E4" s="4">
        <f>1-E3</f>
        <v>0.50752994937548945</v>
      </c>
      <c r="N4" t="s">
        <v>17</v>
      </c>
      <c r="O4">
        <v>15</v>
      </c>
      <c r="P4" t="s">
        <v>18</v>
      </c>
      <c r="Q4">
        <v>10</v>
      </c>
    </row>
    <row r="5" spans="1:17" x14ac:dyDescent="0.3">
      <c r="A5" t="s">
        <v>5</v>
      </c>
      <c r="B5" s="4">
        <f>EXP(O2*O1/O4)</f>
        <v>1.0003333888950623</v>
      </c>
    </row>
    <row r="6" spans="1:17" x14ac:dyDescent="0.3">
      <c r="A6" t="s">
        <v>7</v>
      </c>
      <c r="B6" s="4">
        <v>0.01</v>
      </c>
    </row>
    <row r="9" spans="1:17" x14ac:dyDescent="0.3">
      <c r="A9" t="s">
        <v>14</v>
      </c>
    </row>
    <row r="10" spans="1:17" x14ac:dyDescent="0.3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</row>
    <row r="11" spans="1:17" x14ac:dyDescent="0.3">
      <c r="A11" s="2">
        <v>0</v>
      </c>
      <c r="B11" s="1">
        <f>B1</f>
        <v>100</v>
      </c>
      <c r="C11" s="1">
        <f ca="1">IF($A11&lt;C$10,OFFSET(C11,0,-1)*$B$3, IF($A11 = C$10,OFFSET(C11,-1,-1)*$B$4,""))</f>
        <v>103.94896104013375</v>
      </c>
      <c r="D11" s="1">
        <f t="shared" ref="D11:Q26" ca="1" si="0">IF($A11&lt;D$10,OFFSET(D11,0,-1)*$B$3, IF($A11 = D$10,OFFSET(D11,-1,-1)*$B$4,""))</f>
        <v>108.05386501323245</v>
      </c>
      <c r="E11" s="1">
        <f t="shared" ca="1" si="0"/>
        <v>112.32087004496373</v>
      </c>
      <c r="F11" s="1">
        <f t="shared" ca="1" si="0"/>
        <v>116.75637744297862</v>
      </c>
      <c r="G11" s="1">
        <f t="shared" ca="1" si="0"/>
        <v>121.36704130007337</v>
      </c>
      <c r="H11" s="1">
        <f t="shared" ca="1" si="0"/>
        <v>126.15977847657631</v>
      </c>
      <c r="I11" s="1">
        <f t="shared" ca="1" si="0"/>
        <v>131.14177897693537</v>
      </c>
      <c r="J11" s="1">
        <f t="shared" ca="1" si="0"/>
        <v>136.32051673607288</v>
      </c>
      <c r="K11" s="1">
        <f t="shared" ca="1" si="0"/>
        <v>141.70376083168941</v>
      </c>
      <c r="L11" s="1">
        <f t="shared" ca="1" si="0"/>
        <v>147.29958713933715</v>
      </c>
      <c r="M11" s="1">
        <f t="shared" ca="1" si="0"/>
        <v>153.11639044774745</v>
      </c>
      <c r="N11" s="1">
        <f t="shared" ca="1" si="0"/>
        <v>159.16289705258808</v>
      </c>
      <c r="O11" s="1">
        <f t="shared" ca="1" si="0"/>
        <v>165.44817784754298</v>
      </c>
      <c r="P11" s="1">
        <f t="shared" ca="1" si="0"/>
        <v>171.98166193235366</v>
      </c>
      <c r="Q11" s="1">
        <f t="shared" ca="1" si="0"/>
        <v>178.77315075823685</v>
      </c>
    </row>
    <row r="12" spans="1:17" x14ac:dyDescent="0.3">
      <c r="A12" s="2">
        <v>1</v>
      </c>
      <c r="B12" s="1"/>
      <c r="C12" s="1">
        <f t="shared" ref="C12:C26" ca="1" si="1">IF($A12&lt;C$10,OFFSET(C12,0,-1)*$B$3, IF($A12 = C$10,OFFSET(C12,-1,-1)*$B$4,""))</f>
        <v>96.201057710803767</v>
      </c>
      <c r="D12" s="1">
        <f t="shared" ca="1" si="0"/>
        <v>100</v>
      </c>
      <c r="E12" s="1">
        <f t="shared" ca="1" si="0"/>
        <v>103.94896104013375</v>
      </c>
      <c r="F12" s="1">
        <f t="shared" ca="1" si="0"/>
        <v>108.05386501323245</v>
      </c>
      <c r="G12" s="1">
        <f t="shared" ca="1" si="0"/>
        <v>112.32087004496373</v>
      </c>
      <c r="H12" s="1">
        <f t="shared" ca="1" si="0"/>
        <v>116.75637744297862</v>
      </c>
      <c r="I12" s="1">
        <f t="shared" ca="1" si="0"/>
        <v>121.36704130007337</v>
      </c>
      <c r="J12" s="1">
        <f t="shared" ca="1" si="0"/>
        <v>126.15977847657631</v>
      </c>
      <c r="K12" s="1">
        <f t="shared" ca="1" si="0"/>
        <v>131.14177897693537</v>
      </c>
      <c r="L12" s="1">
        <f t="shared" ca="1" si="0"/>
        <v>136.32051673607288</v>
      </c>
      <c r="M12" s="1">
        <f t="shared" ca="1" si="0"/>
        <v>141.70376083168941</v>
      </c>
      <c r="N12" s="1">
        <f t="shared" ca="1" si="0"/>
        <v>147.29958713933715</v>
      </c>
      <c r="O12" s="1">
        <f t="shared" ca="1" si="0"/>
        <v>153.11639044774745</v>
      </c>
      <c r="P12" s="1">
        <f t="shared" ca="1" si="0"/>
        <v>159.16289705258808</v>
      </c>
      <c r="Q12" s="1">
        <f t="shared" ca="1" si="0"/>
        <v>165.44817784754298</v>
      </c>
    </row>
    <row r="13" spans="1:17" x14ac:dyDescent="0.3">
      <c r="A13" s="2">
        <v>2</v>
      </c>
      <c r="B13" s="1"/>
      <c r="C13" s="1" t="str">
        <f t="shared" ca="1" si="1"/>
        <v/>
      </c>
      <c r="D13" s="1">
        <f t="shared" ca="1" si="0"/>
        <v>92.546435046773965</v>
      </c>
      <c r="E13" s="1">
        <f t="shared" ca="1" si="0"/>
        <v>96.201057710803767</v>
      </c>
      <c r="F13" s="1">
        <f t="shared" ca="1" si="0"/>
        <v>100</v>
      </c>
      <c r="G13" s="1">
        <f t="shared" ca="1" si="0"/>
        <v>103.94896104013375</v>
      </c>
      <c r="H13" s="1">
        <f t="shared" ca="1" si="0"/>
        <v>108.05386501323245</v>
      </c>
      <c r="I13" s="1">
        <f t="shared" ca="1" si="0"/>
        <v>112.32087004496373</v>
      </c>
      <c r="J13" s="1">
        <f t="shared" ca="1" si="0"/>
        <v>116.75637744297862</v>
      </c>
      <c r="K13" s="1">
        <f t="shared" ca="1" si="0"/>
        <v>121.36704130007337</v>
      </c>
      <c r="L13" s="1">
        <f t="shared" ca="1" si="0"/>
        <v>126.15977847657631</v>
      </c>
      <c r="M13" s="1">
        <f t="shared" ca="1" si="0"/>
        <v>131.14177897693537</v>
      </c>
      <c r="N13" s="1">
        <f t="shared" ca="1" si="0"/>
        <v>136.32051673607288</v>
      </c>
      <c r="O13" s="1">
        <f t="shared" ca="1" si="0"/>
        <v>141.70376083168941</v>
      </c>
      <c r="P13" s="1">
        <f t="shared" ca="1" si="0"/>
        <v>147.29958713933715</v>
      </c>
      <c r="Q13" s="1">
        <f t="shared" ca="1" si="0"/>
        <v>153.11639044774745</v>
      </c>
    </row>
    <row r="14" spans="1:17" x14ac:dyDescent="0.3">
      <c r="A14" s="2">
        <v>3</v>
      </c>
      <c r="B14" s="1"/>
      <c r="C14" s="1" t="str">
        <f t="shared" ca="1" si="1"/>
        <v/>
      </c>
      <c r="D14" s="1" t="str">
        <f t="shared" ca="1" si="0"/>
        <v/>
      </c>
      <c r="E14" s="1">
        <f t="shared" ca="1" si="0"/>
        <v>89.030649388638537</v>
      </c>
      <c r="F14" s="1">
        <f t="shared" ca="1" si="0"/>
        <v>92.546435046773951</v>
      </c>
      <c r="G14" s="1">
        <f t="shared" ca="1" si="0"/>
        <v>96.201057710803752</v>
      </c>
      <c r="H14" s="1">
        <f t="shared" ca="1" si="0"/>
        <v>99.999999999999986</v>
      </c>
      <c r="I14" s="1">
        <f t="shared" ca="1" si="0"/>
        <v>103.94896104013374</v>
      </c>
      <c r="J14" s="1">
        <f t="shared" ca="1" si="0"/>
        <v>108.05386501323244</v>
      </c>
      <c r="K14" s="1">
        <f t="shared" ca="1" si="0"/>
        <v>112.32087004496371</v>
      </c>
      <c r="L14" s="1">
        <f t="shared" ca="1" si="0"/>
        <v>116.7563774429786</v>
      </c>
      <c r="M14" s="1">
        <f t="shared" ca="1" si="0"/>
        <v>121.36704130007335</v>
      </c>
      <c r="N14" s="1">
        <f t="shared" ca="1" si="0"/>
        <v>126.15977847657629</v>
      </c>
      <c r="O14" s="1">
        <f t="shared" ca="1" si="0"/>
        <v>131.14177897693534</v>
      </c>
      <c r="P14" s="1">
        <f t="shared" ca="1" si="0"/>
        <v>136.32051673607285</v>
      </c>
      <c r="Q14" s="1">
        <f t="shared" ca="1" si="0"/>
        <v>141.70376083168938</v>
      </c>
    </row>
    <row r="15" spans="1:17" x14ac:dyDescent="0.3">
      <c r="A15" s="2">
        <v>4</v>
      </c>
      <c r="B15" s="1"/>
      <c r="C15" s="1" t="str">
        <f t="shared" ca="1" si="1"/>
        <v/>
      </c>
      <c r="D15" s="1" t="str">
        <f t="shared" ca="1" si="0"/>
        <v/>
      </c>
      <c r="E15" s="1" t="str">
        <f t="shared" ca="1" si="0"/>
        <v/>
      </c>
      <c r="F15" s="1">
        <f t="shared" ca="1" si="0"/>
        <v>85.64842639866751</v>
      </c>
      <c r="G15" s="1">
        <f t="shared" ca="1" si="0"/>
        <v>89.030649388638523</v>
      </c>
      <c r="H15" s="1">
        <f t="shared" ca="1" si="0"/>
        <v>92.546435046773937</v>
      </c>
      <c r="I15" s="1">
        <f t="shared" ca="1" si="0"/>
        <v>96.201057710803738</v>
      </c>
      <c r="J15" s="1">
        <f t="shared" ca="1" si="0"/>
        <v>99.999999999999972</v>
      </c>
      <c r="K15" s="1">
        <f t="shared" ca="1" si="0"/>
        <v>103.94896104013372</v>
      </c>
      <c r="L15" s="1">
        <f t="shared" ca="1" si="0"/>
        <v>108.05386501323242</v>
      </c>
      <c r="M15" s="1">
        <f t="shared" ca="1" si="0"/>
        <v>112.3208700449637</v>
      </c>
      <c r="N15" s="1">
        <f t="shared" ca="1" si="0"/>
        <v>116.75637744297859</v>
      </c>
      <c r="O15" s="1">
        <f t="shared" ca="1" si="0"/>
        <v>121.36704130007334</v>
      </c>
      <c r="P15" s="1">
        <f t="shared" ca="1" si="0"/>
        <v>126.15977847657628</v>
      </c>
      <c r="Q15" s="1">
        <f t="shared" ca="1" si="0"/>
        <v>131.14177897693534</v>
      </c>
    </row>
    <row r="16" spans="1:17" x14ac:dyDescent="0.3">
      <c r="A16" s="2">
        <v>5</v>
      </c>
      <c r="B16" s="1"/>
      <c r="C16" s="1" t="str">
        <f t="shared" ca="1" si="1"/>
        <v/>
      </c>
      <c r="D16" s="1" t="str">
        <f t="shared" ca="1" si="0"/>
        <v/>
      </c>
      <c r="E16" s="1" t="str">
        <f t="shared" ca="1" si="0"/>
        <v/>
      </c>
      <c r="F16" s="1" t="str">
        <f t="shared" ca="1" si="0"/>
        <v/>
      </c>
      <c r="G16" s="1">
        <f t="shared" ca="1" si="0"/>
        <v>82.394692108177409</v>
      </c>
      <c r="H16" s="1">
        <f t="shared" ca="1" si="0"/>
        <v>85.648426398667496</v>
      </c>
      <c r="I16" s="1">
        <f t="shared" ca="1" si="0"/>
        <v>89.030649388638508</v>
      </c>
      <c r="J16" s="1">
        <f t="shared" ca="1" si="0"/>
        <v>92.546435046773922</v>
      </c>
      <c r="K16" s="1">
        <f t="shared" ca="1" si="0"/>
        <v>96.201057710803724</v>
      </c>
      <c r="L16" s="1">
        <f t="shared" ca="1" si="0"/>
        <v>99.999999999999957</v>
      </c>
      <c r="M16" s="1">
        <f t="shared" ca="1" si="0"/>
        <v>103.94896104013371</v>
      </c>
      <c r="N16" s="1">
        <f t="shared" ca="1" si="0"/>
        <v>108.05386501323241</v>
      </c>
      <c r="O16" s="1">
        <f t="shared" ca="1" si="0"/>
        <v>112.32087004496368</v>
      </c>
      <c r="P16" s="1">
        <f t="shared" ca="1" si="0"/>
        <v>116.75637744297858</v>
      </c>
      <c r="Q16" s="1">
        <f t="shared" ca="1" si="0"/>
        <v>121.36704130007332</v>
      </c>
    </row>
    <row r="17" spans="1:18" x14ac:dyDescent="0.3">
      <c r="A17" s="2">
        <v>6</v>
      </c>
      <c r="B17" s="1"/>
      <c r="C17" s="1" t="str">
        <f t="shared" ca="1" si="1"/>
        <v/>
      </c>
      <c r="D17" s="1" t="str">
        <f t="shared" ca="1" si="0"/>
        <v/>
      </c>
      <c r="E17" s="1" t="str">
        <f t="shared" ca="1" si="0"/>
        <v/>
      </c>
      <c r="F17" s="1" t="str">
        <f t="shared" ca="1" si="0"/>
        <v/>
      </c>
      <c r="G17" s="1" t="str">
        <f t="shared" ca="1" si="0"/>
        <v/>
      </c>
      <c r="H17" s="1">
        <f t="shared" ca="1" si="0"/>
        <v>79.264565305626817</v>
      </c>
      <c r="I17" s="1">
        <f t="shared" ca="1" si="0"/>
        <v>82.394692108177395</v>
      </c>
      <c r="J17" s="1">
        <f t="shared" ca="1" si="0"/>
        <v>85.648426398667482</v>
      </c>
      <c r="K17" s="1">
        <f t="shared" ca="1" si="0"/>
        <v>89.030649388638494</v>
      </c>
      <c r="L17" s="1">
        <f t="shared" ca="1" si="0"/>
        <v>92.546435046773908</v>
      </c>
      <c r="M17" s="1">
        <f t="shared" ca="1" si="0"/>
        <v>96.20105771080371</v>
      </c>
      <c r="N17" s="1">
        <f t="shared" ca="1" si="0"/>
        <v>99.999999999999943</v>
      </c>
      <c r="O17" s="1">
        <f t="shared" ca="1" si="0"/>
        <v>103.9489610401337</v>
      </c>
      <c r="P17" s="1">
        <f t="shared" ca="1" si="0"/>
        <v>108.0538650132324</v>
      </c>
      <c r="Q17" s="1">
        <f t="shared" ca="1" si="0"/>
        <v>112.32087004496367</v>
      </c>
    </row>
    <row r="18" spans="1:18" x14ac:dyDescent="0.3">
      <c r="A18" s="2">
        <v>7</v>
      </c>
      <c r="B18" s="1"/>
      <c r="C18" s="1" t="str">
        <f t="shared" ca="1" si="1"/>
        <v/>
      </c>
      <c r="D18" s="1" t="str">
        <f t="shared" ca="1" si="0"/>
        <v/>
      </c>
      <c r="E18" s="1" t="str">
        <f t="shared" ca="1" si="0"/>
        <v/>
      </c>
      <c r="F18" s="1" t="str">
        <f t="shared" ca="1" si="0"/>
        <v/>
      </c>
      <c r="G18" s="1" t="str">
        <f t="shared" ca="1" si="0"/>
        <v/>
      </c>
      <c r="H18" s="1" t="str">
        <f t="shared" ca="1" si="0"/>
        <v/>
      </c>
      <c r="I18" s="1">
        <f t="shared" ca="1" si="0"/>
        <v>76.253350213883792</v>
      </c>
      <c r="J18" s="1">
        <f t="shared" ca="1" si="0"/>
        <v>79.264565305626817</v>
      </c>
      <c r="K18" s="1">
        <f t="shared" ca="1" si="0"/>
        <v>82.394692108177395</v>
      </c>
      <c r="L18" s="1">
        <f t="shared" ca="1" si="0"/>
        <v>85.648426398667482</v>
      </c>
      <c r="M18" s="1">
        <f t="shared" ca="1" si="0"/>
        <v>89.030649388638494</v>
      </c>
      <c r="N18" s="1">
        <f t="shared" ca="1" si="0"/>
        <v>92.546435046773908</v>
      </c>
      <c r="O18" s="1">
        <f t="shared" ca="1" si="0"/>
        <v>96.20105771080371</v>
      </c>
      <c r="P18" s="1">
        <f t="shared" ca="1" si="0"/>
        <v>99.999999999999943</v>
      </c>
      <c r="Q18" s="1">
        <f t="shared" ca="1" si="0"/>
        <v>103.9489610401337</v>
      </c>
    </row>
    <row r="19" spans="1:18" x14ac:dyDescent="0.3">
      <c r="A19" s="2">
        <v>8</v>
      </c>
      <c r="B19" s="1"/>
      <c r="C19" s="1" t="str">
        <f t="shared" ca="1" si="1"/>
        <v/>
      </c>
      <c r="D19" s="1" t="str">
        <f t="shared" ca="1" si="0"/>
        <v/>
      </c>
      <c r="E19" s="1" t="str">
        <f t="shared" ca="1" si="0"/>
        <v/>
      </c>
      <c r="F19" s="1" t="str">
        <f t="shared" ca="1" si="0"/>
        <v/>
      </c>
      <c r="G19" s="1" t="str">
        <f t="shared" ca="1" si="0"/>
        <v/>
      </c>
      <c r="H19" s="1" t="str">
        <f t="shared" ca="1" si="0"/>
        <v/>
      </c>
      <c r="I19" s="1" t="str">
        <f t="shared" ca="1" si="0"/>
        <v/>
      </c>
      <c r="J19" s="1">
        <f t="shared" ca="1" si="0"/>
        <v>73.356529445679655</v>
      </c>
      <c r="K19" s="1">
        <f t="shared" ca="1" si="0"/>
        <v>76.253350213883792</v>
      </c>
      <c r="L19" s="1">
        <f t="shared" ca="1" si="0"/>
        <v>79.264565305626817</v>
      </c>
      <c r="M19" s="1">
        <f t="shared" ca="1" si="0"/>
        <v>82.394692108177395</v>
      </c>
      <c r="N19" s="1">
        <f t="shared" ca="1" si="0"/>
        <v>85.648426398667482</v>
      </c>
      <c r="O19" s="1">
        <f t="shared" ca="1" si="0"/>
        <v>89.030649388638494</v>
      </c>
      <c r="P19" s="1">
        <f t="shared" ca="1" si="0"/>
        <v>92.546435046773908</v>
      </c>
      <c r="Q19" s="1">
        <f t="shared" ca="1" si="0"/>
        <v>96.20105771080371</v>
      </c>
    </row>
    <row r="20" spans="1:18" x14ac:dyDescent="0.3">
      <c r="A20" s="2">
        <v>9</v>
      </c>
      <c r="B20" s="1"/>
      <c r="C20" s="1" t="str">
        <f t="shared" ca="1" si="1"/>
        <v/>
      </c>
      <c r="D20" s="1" t="str">
        <f t="shared" ca="1" si="0"/>
        <v/>
      </c>
      <c r="E20" s="1" t="str">
        <f t="shared" ca="1" si="0"/>
        <v/>
      </c>
      <c r="F20" s="1" t="str">
        <f t="shared" ca="1" si="0"/>
        <v/>
      </c>
      <c r="G20" s="1" t="str">
        <f t="shared" ca="1" si="0"/>
        <v/>
      </c>
      <c r="H20" s="1" t="str">
        <f t="shared" ca="1" si="0"/>
        <v/>
      </c>
      <c r="I20" s="1" t="str">
        <f t="shared" ca="1" si="0"/>
        <v/>
      </c>
      <c r="J20" s="1" t="str">
        <f t="shared" ca="1" si="0"/>
        <v/>
      </c>
      <c r="K20" s="1">
        <f t="shared" ca="1" si="0"/>
        <v>70.569757226681034</v>
      </c>
      <c r="L20" s="1">
        <f t="shared" ca="1" si="0"/>
        <v>73.356529445679641</v>
      </c>
      <c r="M20" s="1">
        <f t="shared" ca="1" si="0"/>
        <v>76.253350213883778</v>
      </c>
      <c r="N20" s="1">
        <f t="shared" ca="1" si="0"/>
        <v>79.264565305626803</v>
      </c>
      <c r="O20" s="1">
        <f t="shared" ca="1" si="0"/>
        <v>82.394692108177381</v>
      </c>
      <c r="P20" s="1">
        <f t="shared" ca="1" si="0"/>
        <v>85.648426398667468</v>
      </c>
      <c r="Q20" s="1">
        <f t="shared" ca="1" si="0"/>
        <v>89.03064938863848</v>
      </c>
    </row>
    <row r="21" spans="1:18" x14ac:dyDescent="0.3">
      <c r="A21" s="2">
        <v>10</v>
      </c>
      <c r="B21" s="1"/>
      <c r="C21" s="1" t="str">
        <f t="shared" ca="1" si="1"/>
        <v/>
      </c>
      <c r="D21" s="1" t="str">
        <f t="shared" ca="1" si="0"/>
        <v/>
      </c>
      <c r="E21" s="1" t="str">
        <f t="shared" ca="1" si="0"/>
        <v/>
      </c>
      <c r="F21" s="1" t="str">
        <f t="shared" ca="1" si="0"/>
        <v/>
      </c>
      <c r="G21" s="1" t="str">
        <f t="shared" ca="1" si="0"/>
        <v/>
      </c>
      <c r="H21" s="1" t="str">
        <f t="shared" ca="1" si="0"/>
        <v/>
      </c>
      <c r="I21" s="1" t="str">
        <f t="shared" ca="1" si="0"/>
        <v/>
      </c>
      <c r="J21" s="1" t="str">
        <f t="shared" ca="1" si="0"/>
        <v/>
      </c>
      <c r="K21" s="1" t="str">
        <f t="shared" ca="1" si="0"/>
        <v/>
      </c>
      <c r="L21" s="1">
        <f t="shared" ca="1" si="0"/>
        <v>67.88885287601353</v>
      </c>
      <c r="M21" s="1">
        <f t="shared" ca="1" si="0"/>
        <v>70.569757226681034</v>
      </c>
      <c r="N21" s="1">
        <f t="shared" ca="1" si="0"/>
        <v>73.356529445679641</v>
      </c>
      <c r="O21" s="1">
        <f t="shared" ca="1" si="0"/>
        <v>76.253350213883778</v>
      </c>
      <c r="P21" s="1">
        <f t="shared" ca="1" si="0"/>
        <v>79.264565305626803</v>
      </c>
      <c r="Q21" s="1">
        <f t="shared" ca="1" si="0"/>
        <v>82.394692108177381</v>
      </c>
    </row>
    <row r="22" spans="1:18" x14ac:dyDescent="0.3">
      <c r="A22" s="2">
        <v>11</v>
      </c>
      <c r="B22" s="1"/>
      <c r="C22" s="1" t="str">
        <f t="shared" ca="1" si="1"/>
        <v/>
      </c>
      <c r="D22" s="1" t="str">
        <f t="shared" ca="1" si="0"/>
        <v/>
      </c>
      <c r="E22" s="1" t="str">
        <f t="shared" ca="1" si="0"/>
        <v/>
      </c>
      <c r="F22" s="1" t="str">
        <f t="shared" ca="1" si="0"/>
        <v/>
      </c>
      <c r="G22" s="1" t="str">
        <f t="shared" ca="1" si="0"/>
        <v/>
      </c>
      <c r="H22" s="1" t="str">
        <f t="shared" ca="1" si="0"/>
        <v/>
      </c>
      <c r="I22" s="1" t="str">
        <f t="shared" ca="1" si="0"/>
        <v/>
      </c>
      <c r="J22" s="1" t="str">
        <f t="shared" ca="1" si="0"/>
        <v/>
      </c>
      <c r="K22" s="1" t="str">
        <f t="shared" ca="1" si="0"/>
        <v/>
      </c>
      <c r="L22" s="1" t="str">
        <f t="shared" ca="1" si="0"/>
        <v/>
      </c>
      <c r="M22" s="1">
        <f t="shared" ca="1" si="0"/>
        <v>65.309794534456429</v>
      </c>
      <c r="N22" s="1">
        <f t="shared" ca="1" si="0"/>
        <v>67.888852876013516</v>
      </c>
      <c r="O22" s="1">
        <f t="shared" ca="1" si="0"/>
        <v>70.56975722668102</v>
      </c>
      <c r="P22" s="1">
        <f t="shared" ca="1" si="0"/>
        <v>73.356529445679627</v>
      </c>
      <c r="Q22" s="1">
        <f t="shared" ca="1" si="0"/>
        <v>76.253350213883763</v>
      </c>
    </row>
    <row r="23" spans="1:18" x14ac:dyDescent="0.3">
      <c r="A23" s="2">
        <v>12</v>
      </c>
      <c r="B23" s="1"/>
      <c r="C23" s="1" t="str">
        <f t="shared" ca="1" si="1"/>
        <v/>
      </c>
      <c r="D23" s="1" t="str">
        <f t="shared" ca="1" si="0"/>
        <v/>
      </c>
      <c r="E23" s="1" t="str">
        <f t="shared" ca="1" si="0"/>
        <v/>
      </c>
      <c r="F23" s="1" t="str">
        <f t="shared" ca="1" si="0"/>
        <v/>
      </c>
      <c r="G23" s="1" t="str">
        <f t="shared" ca="1" si="0"/>
        <v/>
      </c>
      <c r="H23" s="1" t="str">
        <f t="shared" ca="1" si="0"/>
        <v/>
      </c>
      <c r="I23" s="1" t="str">
        <f t="shared" ca="1" si="0"/>
        <v/>
      </c>
      <c r="J23" s="1" t="str">
        <f t="shared" ca="1" si="0"/>
        <v/>
      </c>
      <c r="K23" s="1" t="str">
        <f t="shared" ca="1" si="0"/>
        <v/>
      </c>
      <c r="L23" s="1" t="str">
        <f t="shared" ca="1" si="0"/>
        <v/>
      </c>
      <c r="M23" s="1" t="str">
        <f t="shared" ca="1" si="0"/>
        <v/>
      </c>
      <c r="N23" s="1">
        <f t="shared" ca="1" si="0"/>
        <v>62.828713130899793</v>
      </c>
      <c r="O23" s="1">
        <f t="shared" ca="1" si="0"/>
        <v>65.309794534456429</v>
      </c>
      <c r="P23" s="1">
        <f t="shared" ca="1" si="0"/>
        <v>67.888852876013516</v>
      </c>
      <c r="Q23" s="1">
        <f t="shared" ca="1" si="0"/>
        <v>70.56975722668102</v>
      </c>
    </row>
    <row r="24" spans="1:18" x14ac:dyDescent="0.3">
      <c r="A24" s="2">
        <v>13</v>
      </c>
      <c r="B24" s="1"/>
      <c r="C24" s="1" t="str">
        <f t="shared" ca="1" si="1"/>
        <v/>
      </c>
      <c r="D24" s="1" t="str">
        <f t="shared" ca="1" si="0"/>
        <v/>
      </c>
      <c r="E24" s="1" t="str">
        <f t="shared" ca="1" si="0"/>
        <v/>
      </c>
      <c r="F24" s="1" t="str">
        <f t="shared" ca="1" si="0"/>
        <v/>
      </c>
      <c r="G24" s="1" t="str">
        <f t="shared" ca="1" si="0"/>
        <v/>
      </c>
      <c r="H24" s="1" t="str">
        <f t="shared" ca="1" si="0"/>
        <v/>
      </c>
      <c r="I24" s="1" t="str">
        <f t="shared" ca="1" si="0"/>
        <v/>
      </c>
      <c r="J24" s="1" t="str">
        <f t="shared" ca="1" si="0"/>
        <v/>
      </c>
      <c r="K24" s="1" t="str">
        <f t="shared" ca="1" si="0"/>
        <v/>
      </c>
      <c r="L24" s="1" t="str">
        <f t="shared" ca="1" si="0"/>
        <v/>
      </c>
      <c r="M24" s="1" t="str">
        <f t="shared" ca="1" si="0"/>
        <v/>
      </c>
      <c r="N24" s="1" t="str">
        <f t="shared" ca="1" si="0"/>
        <v/>
      </c>
      <c r="O24" s="1">
        <f t="shared" ca="1" si="0"/>
        <v>60.441886578012252</v>
      </c>
      <c r="P24" s="1">
        <f t="shared" ca="1" si="0"/>
        <v>62.828713130899793</v>
      </c>
      <c r="Q24" s="1">
        <f t="shared" ca="1" si="0"/>
        <v>65.309794534456429</v>
      </c>
    </row>
    <row r="25" spans="1:18" x14ac:dyDescent="0.3">
      <c r="A25" s="2">
        <v>14</v>
      </c>
      <c r="B25" s="1"/>
      <c r="C25" s="1" t="str">
        <f t="shared" ca="1" si="1"/>
        <v/>
      </c>
      <c r="D25" s="1" t="str">
        <f t="shared" ca="1" si="0"/>
        <v/>
      </c>
      <c r="E25" s="1" t="str">
        <f t="shared" ca="1" si="0"/>
        <v/>
      </c>
      <c r="F25" s="1" t="str">
        <f t="shared" ca="1" si="0"/>
        <v/>
      </c>
      <c r="G25" s="1" t="str">
        <f t="shared" ca="1" si="0"/>
        <v/>
      </c>
      <c r="H25" s="1" t="str">
        <f t="shared" ca="1" si="0"/>
        <v/>
      </c>
      <c r="I25" s="1" t="str">
        <f t="shared" ca="1" si="0"/>
        <v/>
      </c>
      <c r="J25" s="1" t="str">
        <f t="shared" ca="1" si="0"/>
        <v/>
      </c>
      <c r="K25" s="1" t="str">
        <f t="shared" ca="1" si="0"/>
        <v/>
      </c>
      <c r="L25" s="1" t="str">
        <f t="shared" ca="1" si="0"/>
        <v/>
      </c>
      <c r="M25" s="1" t="str">
        <f t="shared" ca="1" si="0"/>
        <v/>
      </c>
      <c r="N25" s="1" t="str">
        <f t="shared" ca="1" si="0"/>
        <v/>
      </c>
      <c r="O25" s="1" t="str">
        <f t="shared" ca="1" si="0"/>
        <v/>
      </c>
      <c r="P25" s="1">
        <f t="shared" ca="1" si="0"/>
        <v>58.145734188412121</v>
      </c>
      <c r="Q25" s="1">
        <f t="shared" ca="1" si="0"/>
        <v>60.441886578012252</v>
      </c>
    </row>
    <row r="26" spans="1:18" x14ac:dyDescent="0.3">
      <c r="A26" s="2">
        <v>15</v>
      </c>
      <c r="B26" s="1"/>
      <c r="C26" s="1" t="str">
        <f t="shared" ca="1" si="1"/>
        <v/>
      </c>
      <c r="D26" s="1" t="str">
        <f t="shared" ca="1" si="0"/>
        <v/>
      </c>
      <c r="E26" s="1" t="str">
        <f t="shared" ca="1" si="0"/>
        <v/>
      </c>
      <c r="F26" s="1" t="str">
        <f t="shared" ca="1" si="0"/>
        <v/>
      </c>
      <c r="G26" s="1" t="str">
        <f t="shared" ca="1" si="0"/>
        <v/>
      </c>
      <c r="H26" s="1" t="str">
        <f t="shared" ca="1" si="0"/>
        <v/>
      </c>
      <c r="I26" s="1" t="str">
        <f t="shared" ca="1" si="0"/>
        <v/>
      </c>
      <c r="J26" s="1" t="str">
        <f t="shared" ca="1" si="0"/>
        <v/>
      </c>
      <c r="K26" s="1" t="str">
        <f t="shared" ca="1" si="0"/>
        <v/>
      </c>
      <c r="L26" s="1" t="str">
        <f t="shared" ca="1" si="0"/>
        <v/>
      </c>
      <c r="M26" s="1" t="str">
        <f t="shared" ca="1" si="0"/>
        <v/>
      </c>
      <c r="N26" s="1" t="str">
        <f t="shared" ca="1" si="0"/>
        <v/>
      </c>
      <c r="O26" s="1" t="str">
        <f t="shared" ca="1" si="0"/>
        <v/>
      </c>
      <c r="P26" s="1" t="str">
        <f t="shared" ca="1" si="0"/>
        <v/>
      </c>
      <c r="Q26" s="1">
        <f t="shared" ca="1" si="0"/>
        <v>55.936811302964898</v>
      </c>
    </row>
    <row r="29" spans="1:18" x14ac:dyDescent="0.3">
      <c r="A29" t="s">
        <v>15</v>
      </c>
      <c r="B29" s="2"/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</row>
    <row r="30" spans="1:18" x14ac:dyDescent="0.3">
      <c r="B30" s="1">
        <f t="shared" ref="B30:P30" ca="1" si="2">IF(B11="","",$E$3*C30 + $E$4*C31)</f>
        <v>100.25031276057936</v>
      </c>
      <c r="C30" s="1">
        <f t="shared" ca="1" si="2"/>
        <v>104.19179180828357</v>
      </c>
      <c r="D30" s="1">
        <f t="shared" ca="1" si="2"/>
        <v>108.28823553046809</v>
      </c>
      <c r="E30" s="1">
        <f t="shared" ca="1" si="2"/>
        <v>112.54573657662971</v>
      </c>
      <c r="F30" s="1">
        <f t="shared" ca="1" si="2"/>
        <v>116.97062713716721</v>
      </c>
      <c r="G30" s="1">
        <f t="shared" ca="1" si="2"/>
        <v>121.56948836126162</v>
      </c>
      <c r="H30" s="1">
        <f t="shared" ca="1" si="2"/>
        <v>126.34916014503335</v>
      </c>
      <c r="I30" s="1">
        <f t="shared" ca="1" si="2"/>
        <v>131.31675130453442</v>
      </c>
      <c r="J30" s="1">
        <f t="shared" ca="1" si="2"/>
        <v>136.47965014870573</v>
      </c>
      <c r="K30" s="1">
        <f t="shared" ca="1" si="2"/>
        <v>141.84553546802465</v>
      </c>
      <c r="L30" s="1">
        <f t="shared" ca="1" si="2"/>
        <v>147.42238795518659</v>
      </c>
      <c r="M30" s="1">
        <f t="shared" ca="1" si="2"/>
        <v>153.21850207480634</v>
      </c>
      <c r="N30" s="1">
        <f t="shared" ca="1" si="2"/>
        <v>159.24249839979279</v>
      </c>
      <c r="O30" s="1">
        <f t="shared" ca="1" si="2"/>
        <v>165.50333643274561</v>
      </c>
      <c r="P30" s="1">
        <f t="shared" ca="1" si="2"/>
        <v>172.01032793144262</v>
      </c>
      <c r="Q30" s="1">
        <f ca="1">IF(Q11="","",Q11)</f>
        <v>178.77315075823685</v>
      </c>
      <c r="R30" t="str">
        <f t="shared" ref="R30" si="3">IF(R10="","",MAX($G$1*(R10-$B$2)))</f>
        <v/>
      </c>
    </row>
    <row r="31" spans="1:18" x14ac:dyDescent="0.3">
      <c r="B31" s="1" t="str">
        <f t="shared" ref="B31:P31" si="4">IF(B12="","",$E$3*C31 + $E$4*C32)</f>
        <v/>
      </c>
      <c r="C31" s="1">
        <f t="shared" ca="1" si="4"/>
        <v>96.425788929923101</v>
      </c>
      <c r="D31" s="1">
        <f t="shared" ca="1" si="4"/>
        <v>100.21690155850223</v>
      </c>
      <c r="E31" s="1">
        <f t="shared" ca="1" si="4"/>
        <v>104.15706699880393</v>
      </c>
      <c r="F31" s="1">
        <f t="shared" ca="1" si="4"/>
        <v>108.25214546730263</v>
      </c>
      <c r="G31" s="1">
        <f t="shared" ca="1" si="4"/>
        <v>112.50822758295041</v>
      </c>
      <c r="H31" s="1">
        <f t="shared" ca="1" si="4"/>
        <v>116.9316434257677</v>
      </c>
      <c r="I31" s="1">
        <f t="shared" ca="1" si="4"/>
        <v>121.52897195158465</v>
      </c>
      <c r="J31" s="1">
        <f t="shared" ca="1" si="4"/>
        <v>126.30705077693628</v>
      </c>
      <c r="K31" s="1">
        <f t="shared" ca="1" si="4"/>
        <v>131.27298634866415</v>
      </c>
      <c r="L31" s="1">
        <f t="shared" ca="1" si="4"/>
        <v>136.43416451334991</v>
      </c>
      <c r="M31" s="1">
        <f t="shared" ca="1" si="4"/>
        <v>141.79826150230068</v>
      </c>
      <c r="N31" s="1">
        <f t="shared" ca="1" si="4"/>
        <v>147.37325534842429</v>
      </c>
      <c r="O31" s="1">
        <f t="shared" ca="1" si="4"/>
        <v>153.16743775197472</v>
      </c>
      <c r="P31" s="1">
        <f t="shared" ca="1" si="4"/>
        <v>159.18942641281544</v>
      </c>
      <c r="Q31" s="1">
        <f t="shared" ref="Q31:Q45" ca="1" si="5">IF(Q12="","",Q12)</f>
        <v>165.44817784754298</v>
      </c>
    </row>
    <row r="32" spans="1:18" x14ac:dyDescent="0.3">
      <c r="B32" s="1" t="str">
        <f t="shared" ref="B32:P32" si="6">IF(B13="","",$E$3*C32 + $E$4*C33)</f>
        <v/>
      </c>
      <c r="C32" s="1" t="str">
        <f t="shared" ca="1" si="6"/>
        <v/>
      </c>
      <c r="D32" s="1">
        <f t="shared" ca="1" si="6"/>
        <v>92.747169706728656</v>
      </c>
      <c r="E32" s="1">
        <f t="shared" ca="1" si="6"/>
        <v>96.393652356672902</v>
      </c>
      <c r="F32" s="1">
        <f t="shared" ca="1" si="6"/>
        <v>100.18350149163648</v>
      </c>
      <c r="G32" s="1">
        <f t="shared" ca="1" si="6"/>
        <v>104.12235376233184</v>
      </c>
      <c r="H32" s="1">
        <f t="shared" ca="1" si="6"/>
        <v>108.21606743215345</v>
      </c>
      <c r="I32" s="1">
        <f t="shared" ca="1" si="6"/>
        <v>112.47073109018544</v>
      </c>
      <c r="J32" s="1">
        <f t="shared" ca="1" si="6"/>
        <v>116.89267270677314</v>
      </c>
      <c r="K32" s="1">
        <f t="shared" ca="1" si="6"/>
        <v>121.48846904512691</v>
      </c>
      <c r="L32" s="1">
        <f t="shared" ca="1" si="6"/>
        <v>126.26495544295608</v>
      </c>
      <c r="M32" s="1">
        <f t="shared" ca="1" si="6"/>
        <v>131.22923597868134</v>
      </c>
      <c r="N32" s="1">
        <f t="shared" ca="1" si="6"/>
        <v>136.38869403734583</v>
      </c>
      <c r="O32" s="1">
        <f t="shared" ca="1" si="6"/>
        <v>141.75100329193921</v>
      </c>
      <c r="P32" s="1">
        <f t="shared" ca="1" si="6"/>
        <v>147.32413911646827</v>
      </c>
      <c r="Q32" s="1">
        <f t="shared" ca="1" si="5"/>
        <v>153.11639044774745</v>
      </c>
    </row>
    <row r="33" spans="1:17" x14ac:dyDescent="0.3">
      <c r="B33" s="1" t="str">
        <f t="shared" ref="B33:P33" si="7">IF(B14="","",$E$3*C33 + $E$4*C34)</f>
        <v/>
      </c>
      <c r="C33" s="1" t="str">
        <f t="shared" ca="1" si="7"/>
        <v/>
      </c>
      <c r="D33" s="1" t="str">
        <f t="shared" ca="1" si="7"/>
        <v/>
      </c>
      <c r="E33" s="1">
        <f t="shared" ca="1" si="7"/>
        <v>89.208888867481363</v>
      </c>
      <c r="F33" s="1">
        <f t="shared" ca="1" si="7"/>
        <v>92.716259135541151</v>
      </c>
      <c r="G33" s="1">
        <f t="shared" ca="1" si="7"/>
        <v>96.36152649382862</v>
      </c>
      <c r="H33" s="1">
        <f t="shared" ca="1" si="7"/>
        <v>100.15011255627098</v>
      </c>
      <c r="I33" s="1">
        <f t="shared" ca="1" si="7"/>
        <v>104.08765209501027</v>
      </c>
      <c r="J33" s="1">
        <f t="shared" ca="1" si="7"/>
        <v>108.18000142101187</v>
      </c>
      <c r="K33" s="1">
        <f t="shared" ca="1" si="7"/>
        <v>112.43324709416845</v>
      </c>
      <c r="L33" s="1">
        <f t="shared" ca="1" si="7"/>
        <v>116.85371497585342</v>
      </c>
      <c r="M33" s="1">
        <f t="shared" ca="1" si="7"/>
        <v>121.44797963738807</v>
      </c>
      <c r="N33" s="1">
        <f t="shared" ca="1" si="7"/>
        <v>126.22287413841551</v>
      </c>
      <c r="O33" s="1">
        <f t="shared" ca="1" si="7"/>
        <v>131.18550018972493</v>
      </c>
      <c r="P33" s="1">
        <f t="shared" ca="1" si="7"/>
        <v>136.34323871564121</v>
      </c>
      <c r="Q33" s="1">
        <f t="shared" ca="1" si="5"/>
        <v>141.70376083168938</v>
      </c>
    </row>
    <row r="34" spans="1:17" x14ac:dyDescent="0.3">
      <c r="B34" s="1" t="str">
        <f t="shared" ref="B34:P34" si="8">IF(B15="","",$E$3*C34 + $E$4*C35)</f>
        <v/>
      </c>
      <c r="C34" s="1" t="str">
        <f t="shared" ca="1" si="8"/>
        <v/>
      </c>
      <c r="D34" s="1" t="str">
        <f t="shared" ca="1" si="8"/>
        <v/>
      </c>
      <c r="E34" s="1" t="str">
        <f t="shared" ca="1" si="8"/>
        <v/>
      </c>
      <c r="F34" s="1">
        <f t="shared" ca="1" si="8"/>
        <v>85.805592538672229</v>
      </c>
      <c r="G34" s="1">
        <f t="shared" ca="1" si="8"/>
        <v>89.179157526690972</v>
      </c>
      <c r="H34" s="1">
        <f t="shared" ca="1" si="8"/>
        <v>92.685358866160328</v>
      </c>
      <c r="I34" s="1">
        <f t="shared" ca="1" si="8"/>
        <v>96.329411337820716</v>
      </c>
      <c r="J34" s="1">
        <f t="shared" ca="1" si="8"/>
        <v>100.1167347486959</v>
      </c>
      <c r="K34" s="1">
        <f t="shared" ca="1" si="8"/>
        <v>104.05296199298348</v>
      </c>
      <c r="L34" s="1">
        <f t="shared" ca="1" si="8"/>
        <v>108.14394742987056</v>
      </c>
      <c r="M34" s="1">
        <f t="shared" ca="1" si="8"/>
        <v>112.3957755907346</v>
      </c>
      <c r="N34" s="1">
        <f t="shared" ca="1" si="8"/>
        <v>116.81477022867995</v>
      </c>
      <c r="O34" s="1">
        <f t="shared" ca="1" si="8"/>
        <v>121.40750372386933</v>
      </c>
      <c r="P34" s="1">
        <f t="shared" ca="1" si="8"/>
        <v>126.18080685863887</v>
      </c>
      <c r="Q34" s="1">
        <f t="shared" ca="1" si="5"/>
        <v>131.14177897693534</v>
      </c>
    </row>
    <row r="35" spans="1:17" x14ac:dyDescent="0.3">
      <c r="B35" s="1" t="str">
        <f t="shared" ref="B35:P35" si="9">IF(B16="","",$E$3*C35 + $E$4*C36)</f>
        <v/>
      </c>
      <c r="C35" s="1" t="str">
        <f t="shared" ca="1" si="9"/>
        <v/>
      </c>
      <c r="D35" s="1" t="str">
        <f t="shared" ca="1" si="9"/>
        <v/>
      </c>
      <c r="E35" s="1" t="str">
        <f t="shared" ca="1" si="9"/>
        <v/>
      </c>
      <c r="F35" s="1" t="str">
        <f t="shared" ca="1" si="9"/>
        <v/>
      </c>
      <c r="G35" s="1">
        <f t="shared" ca="1" si="9"/>
        <v>82.532131095699313</v>
      </c>
      <c r="H35" s="1">
        <f t="shared" ca="1" si="9"/>
        <v>85.776995440940425</v>
      </c>
      <c r="I35" s="1">
        <f t="shared" ca="1" si="9"/>
        <v>89.149436094695957</v>
      </c>
      <c r="J35" s="1">
        <f t="shared" ca="1" si="9"/>
        <v>92.654468895152803</v>
      </c>
      <c r="K35" s="1">
        <f t="shared" ca="1" si="9"/>
        <v>96.297306885080843</v>
      </c>
      <c r="L35" s="1">
        <f t="shared" ca="1" si="9"/>
        <v>100.08336806520254</v>
      </c>
      <c r="M35" s="1">
        <f t="shared" ca="1" si="9"/>
        <v>104.01828345239701</v>
      </c>
      <c r="N35" s="1">
        <f t="shared" ca="1" si="9"/>
        <v>108.10790545472352</v>
      </c>
      <c r="O35" s="1">
        <f t="shared" ca="1" si="9"/>
        <v>112.35831657572038</v>
      </c>
      <c r="P35" s="1">
        <f t="shared" ca="1" si="9"/>
        <v>116.77583846092551</v>
      </c>
      <c r="Q35" s="1">
        <f t="shared" ca="1" si="5"/>
        <v>121.36704130007332</v>
      </c>
    </row>
    <row r="36" spans="1:17" x14ac:dyDescent="0.3">
      <c r="B36" s="1" t="str">
        <f t="shared" ref="B36:P36" si="10">IF(B17="","",$E$3*C36 + $E$4*C37)</f>
        <v/>
      </c>
      <c r="C36" s="1" t="str">
        <f t="shared" ca="1" si="10"/>
        <v/>
      </c>
      <c r="D36" s="1" t="str">
        <f t="shared" ca="1" si="10"/>
        <v/>
      </c>
      <c r="E36" s="1" t="str">
        <f t="shared" ca="1" si="10"/>
        <v/>
      </c>
      <c r="F36" s="1" t="str">
        <f t="shared" ca="1" si="10"/>
        <v/>
      </c>
      <c r="G36" s="1" t="str">
        <f t="shared" ca="1" si="10"/>
        <v/>
      </c>
      <c r="H36" s="1">
        <f t="shared" ca="1" si="10"/>
        <v>79.383551370824208</v>
      </c>
      <c r="I36" s="1">
        <f t="shared" ca="1" si="10"/>
        <v>82.50462496994308</v>
      </c>
      <c r="J36" s="1">
        <f t="shared" ca="1" si="10"/>
        <v>85.748407873985983</v>
      </c>
      <c r="K36" s="1">
        <f t="shared" ca="1" si="10"/>
        <v>89.119724568193931</v>
      </c>
      <c r="L36" s="1">
        <f t="shared" ca="1" si="10"/>
        <v>92.623589219086384</v>
      </c>
      <c r="M36" s="1">
        <f t="shared" ca="1" si="10"/>
        <v>96.26521313204185</v>
      </c>
      <c r="N36" s="1">
        <f t="shared" ca="1" si="10"/>
        <v>100.05001250208352</v>
      </c>
      <c r="O36" s="1">
        <f t="shared" ca="1" si="10"/>
        <v>103.98361646939773</v>
      </c>
      <c r="P36" s="1">
        <f t="shared" ca="1" si="10"/>
        <v>108.07187549156609</v>
      </c>
      <c r="Q36" s="1">
        <f t="shared" ca="1" si="5"/>
        <v>112.32087004496367</v>
      </c>
    </row>
    <row r="37" spans="1:17" x14ac:dyDescent="0.3">
      <c r="B37" s="1" t="str">
        <f t="shared" ref="B37:P37" si="11">IF(B18="","",$E$3*C37 + $E$4*C38)</f>
        <v/>
      </c>
      <c r="C37" s="1" t="str">
        <f t="shared" ca="1" si="11"/>
        <v/>
      </c>
      <c r="D37" s="1" t="str">
        <f t="shared" ca="1" si="11"/>
        <v/>
      </c>
      <c r="E37" s="1" t="str">
        <f t="shared" ca="1" si="11"/>
        <v/>
      </c>
      <c r="F37" s="1" t="str">
        <f t="shared" ca="1" si="11"/>
        <v/>
      </c>
      <c r="G37" s="1" t="str">
        <f t="shared" ca="1" si="11"/>
        <v/>
      </c>
      <c r="H37" s="1" t="str">
        <f t="shared" ca="1" si="11"/>
        <v/>
      </c>
      <c r="I37" s="1">
        <f t="shared" ca="1" si="11"/>
        <v>76.355089158392815</v>
      </c>
      <c r="J37" s="1">
        <f t="shared" ca="1" si="11"/>
        <v>79.357094596741263</v>
      </c>
      <c r="K37" s="1">
        <f t="shared" ca="1" si="11"/>
        <v>82.477128011367455</v>
      </c>
      <c r="L37" s="1">
        <f t="shared" ca="1" si="11"/>
        <v>85.719829834632492</v>
      </c>
      <c r="M37" s="1">
        <f t="shared" ca="1" si="11"/>
        <v>89.090022943883611</v>
      </c>
      <c r="N37" s="1">
        <f t="shared" ca="1" si="11"/>
        <v>92.592719834529959</v>
      </c>
      <c r="O37" s="1">
        <f t="shared" ca="1" si="11"/>
        <v>96.233130075137723</v>
      </c>
      <c r="P37" s="1">
        <f t="shared" ca="1" si="11"/>
        <v>100.01666805563266</v>
      </c>
      <c r="Q37" s="1">
        <f t="shared" ca="1" si="5"/>
        <v>103.9489610401337</v>
      </c>
    </row>
    <row r="38" spans="1:17" x14ac:dyDescent="0.3">
      <c r="B38" s="1" t="str">
        <f t="shared" ref="B38:P38" si="12">IF(B19="","",$E$3*C38 + $E$4*C39)</f>
        <v/>
      </c>
      <c r="C38" s="1" t="str">
        <f t="shared" ca="1" si="12"/>
        <v/>
      </c>
      <c r="D38" s="1" t="str">
        <f t="shared" ca="1" si="12"/>
        <v/>
      </c>
      <c r="E38" s="1" t="str">
        <f t="shared" ca="1" si="12"/>
        <v/>
      </c>
      <c r="F38" s="1" t="str">
        <f t="shared" ca="1" si="12"/>
        <v/>
      </c>
      <c r="G38" s="1" t="str">
        <f t="shared" ca="1" si="12"/>
        <v/>
      </c>
      <c r="H38" s="1" t="str">
        <f t="shared" ca="1" si="12"/>
        <v/>
      </c>
      <c r="I38" s="1" t="str">
        <f t="shared" ca="1" si="12"/>
        <v/>
      </c>
      <c r="J38" s="1">
        <f t="shared" ca="1" si="12"/>
        <v>73.442162005980123</v>
      </c>
      <c r="K38" s="1">
        <f t="shared" ca="1" si="12"/>
        <v>76.32964170348481</v>
      </c>
      <c r="L38" s="1">
        <f t="shared" ca="1" si="12"/>
        <v>79.330646640113343</v>
      </c>
      <c r="M38" s="1">
        <f t="shared" ca="1" si="12"/>
        <v>82.44964021691726</v>
      </c>
      <c r="N38" s="1">
        <f t="shared" ca="1" si="12"/>
        <v>85.691261319704637</v>
      </c>
      <c r="O38" s="1">
        <f t="shared" ca="1" si="12"/>
        <v>89.060331218464825</v>
      </c>
      <c r="P38" s="1">
        <f t="shared" ca="1" si="12"/>
        <v>92.561860738053596</v>
      </c>
      <c r="Q38" s="1">
        <f t="shared" ca="1" si="5"/>
        <v>96.20105771080371</v>
      </c>
    </row>
    <row r="39" spans="1:17" x14ac:dyDescent="0.3">
      <c r="B39" s="1" t="str">
        <f t="shared" ref="B39:P39" si="13">IF(B20="","",$E$3*C39 + $E$4*C40)</f>
        <v/>
      </c>
      <c r="C39" s="1" t="str">
        <f t="shared" ca="1" si="13"/>
        <v/>
      </c>
      <c r="D39" s="1" t="str">
        <f t="shared" ca="1" si="13"/>
        <v/>
      </c>
      <c r="E39" s="1" t="str">
        <f t="shared" ca="1" si="13"/>
        <v/>
      </c>
      <c r="F39" s="1" t="str">
        <f t="shared" ca="1" si="13"/>
        <v/>
      </c>
      <c r="G39" s="1" t="str">
        <f t="shared" ca="1" si="13"/>
        <v/>
      </c>
      <c r="H39" s="1" t="str">
        <f t="shared" ca="1" si="13"/>
        <v/>
      </c>
      <c r="I39" s="1" t="str">
        <f t="shared" ca="1" si="13"/>
        <v/>
      </c>
      <c r="J39" s="1" t="str">
        <f t="shared" ca="1" si="13"/>
        <v/>
      </c>
      <c r="K39" s="1">
        <f t="shared" ca="1" si="13"/>
        <v>70.640362280550875</v>
      </c>
      <c r="L39" s="1">
        <f t="shared" ca="1" si="13"/>
        <v>73.417685364978283</v>
      </c>
      <c r="M39" s="1">
        <f t="shared" ca="1" si="13"/>
        <v>76.304202729648182</v>
      </c>
      <c r="N39" s="1">
        <f t="shared" ca="1" si="13"/>
        <v>79.304207498001801</v>
      </c>
      <c r="O39" s="1">
        <f t="shared" ca="1" si="13"/>
        <v>82.422161583538298</v>
      </c>
      <c r="P39" s="1">
        <f t="shared" ca="1" si="13"/>
        <v>85.662702326028139</v>
      </c>
      <c r="Q39" s="1">
        <f t="shared" ca="1" si="5"/>
        <v>89.03064938863848</v>
      </c>
    </row>
    <row r="40" spans="1:17" x14ac:dyDescent="0.3">
      <c r="B40" s="1" t="str">
        <f t="shared" ref="B40:P40" si="14">IF(B21="","",$E$3*C40 + $E$4*C41)</f>
        <v/>
      </c>
      <c r="C40" s="1" t="str">
        <f t="shared" ca="1" si="14"/>
        <v/>
      </c>
      <c r="D40" s="1" t="str">
        <f t="shared" ca="1" si="14"/>
        <v/>
      </c>
      <c r="E40" s="1" t="str">
        <f t="shared" ca="1" si="14"/>
        <v/>
      </c>
      <c r="F40" s="1" t="str">
        <f t="shared" ca="1" si="14"/>
        <v/>
      </c>
      <c r="G40" s="1" t="str">
        <f t="shared" ca="1" si="14"/>
        <v/>
      </c>
      <c r="H40" s="1" t="str">
        <f t="shared" ca="1" si="14"/>
        <v/>
      </c>
      <c r="I40" s="1" t="str">
        <f t="shared" ca="1" si="14"/>
        <v/>
      </c>
      <c r="J40" s="1" t="str">
        <f t="shared" ca="1" si="14"/>
        <v/>
      </c>
      <c r="K40" s="1" t="str">
        <f t="shared" ca="1" si="14"/>
        <v/>
      </c>
      <c r="L40" s="1">
        <f t="shared" ca="1" si="14"/>
        <v>67.945450499144499</v>
      </c>
      <c r="M40" s="1">
        <f t="shared" ca="1" si="14"/>
        <v>70.616819417152584</v>
      </c>
      <c r="N40" s="1">
        <f t="shared" ca="1" si="14"/>
        <v>73.393216881497096</v>
      </c>
      <c r="O40" s="1">
        <f t="shared" ca="1" si="14"/>
        <v>76.278772234056362</v>
      </c>
      <c r="P40" s="1">
        <f t="shared" ca="1" si="14"/>
        <v>79.277777167468969</v>
      </c>
      <c r="Q40" s="1">
        <f t="shared" ca="1" si="5"/>
        <v>82.394692108177381</v>
      </c>
    </row>
    <row r="41" spans="1:17" x14ac:dyDescent="0.3">
      <c r="B41" s="1" t="str">
        <f t="shared" ref="B41:P41" si="15">IF(B22="","",$E$3*C41 + $E$4*C42)</f>
        <v/>
      </c>
      <c r="C41" s="1" t="str">
        <f t="shared" ca="1" si="15"/>
        <v/>
      </c>
      <c r="D41" s="1" t="str">
        <f t="shared" ca="1" si="15"/>
        <v/>
      </c>
      <c r="E41" s="1" t="str">
        <f t="shared" ca="1" si="15"/>
        <v/>
      </c>
      <c r="F41" s="1" t="str">
        <f t="shared" ca="1" si="15"/>
        <v/>
      </c>
      <c r="G41" s="1" t="str">
        <f t="shared" ca="1" si="15"/>
        <v/>
      </c>
      <c r="H41" s="1" t="str">
        <f t="shared" ca="1" si="15"/>
        <v/>
      </c>
      <c r="I41" s="1" t="str">
        <f t="shared" ca="1" si="15"/>
        <v/>
      </c>
      <c r="J41" s="1" t="str">
        <f t="shared" ca="1" si="15"/>
        <v/>
      </c>
      <c r="K41" s="1" t="str">
        <f t="shared" ca="1" si="15"/>
        <v/>
      </c>
      <c r="L41" s="1" t="str">
        <f t="shared" ca="1" si="15"/>
        <v/>
      </c>
      <c r="M41" s="1">
        <f t="shared" ca="1" si="15"/>
        <v>65.353348913992789</v>
      </c>
      <c r="N41" s="1">
        <f t="shared" ca="1" si="15"/>
        <v>67.922805789972671</v>
      </c>
      <c r="O41" s="1">
        <f t="shared" ca="1" si="15"/>
        <v>70.593284400067631</v>
      </c>
      <c r="P41" s="1">
        <f t="shared" ca="1" si="15"/>
        <v>73.368756552817871</v>
      </c>
      <c r="Q41" s="1">
        <f t="shared" ca="1" si="5"/>
        <v>76.253350213883763</v>
      </c>
    </row>
    <row r="42" spans="1:17" x14ac:dyDescent="0.3">
      <c r="B42" s="1" t="str">
        <f t="shared" ref="B42:P42" si="16">IF(B23="","",$E$3*C42 + $E$4*C43)</f>
        <v/>
      </c>
      <c r="C42" s="1" t="str">
        <f t="shared" ca="1" si="16"/>
        <v/>
      </c>
      <c r="D42" s="1" t="str">
        <f t="shared" ca="1" si="16"/>
        <v/>
      </c>
      <c r="E42" s="1" t="str">
        <f t="shared" ca="1" si="16"/>
        <v/>
      </c>
      <c r="F42" s="1" t="str">
        <f t="shared" ca="1" si="16"/>
        <v/>
      </c>
      <c r="G42" s="1" t="str">
        <f t="shared" ca="1" si="16"/>
        <v/>
      </c>
      <c r="H42" s="1" t="str">
        <f t="shared" ca="1" si="16"/>
        <v/>
      </c>
      <c r="I42" s="1" t="str">
        <f t="shared" ca="1" si="16"/>
        <v/>
      </c>
      <c r="J42" s="1" t="str">
        <f t="shared" ca="1" si="16"/>
        <v/>
      </c>
      <c r="K42" s="1" t="str">
        <f t="shared" ca="1" si="16"/>
        <v/>
      </c>
      <c r="L42" s="1" t="str">
        <f t="shared" ca="1" si="16"/>
        <v/>
      </c>
      <c r="M42" s="1" t="str">
        <f t="shared" ca="1" si="16"/>
        <v/>
      </c>
      <c r="N42" s="1">
        <f t="shared" ca="1" si="16"/>
        <v>62.860135342363478</v>
      </c>
      <c r="O42" s="1">
        <f t="shared" ca="1" si="16"/>
        <v>65.331568094693012</v>
      </c>
      <c r="P42" s="1">
        <f t="shared" ca="1" si="16"/>
        <v>67.900168627779308</v>
      </c>
      <c r="Q42" s="1">
        <f t="shared" ca="1" si="5"/>
        <v>70.56975722668102</v>
      </c>
    </row>
    <row r="43" spans="1:17" x14ac:dyDescent="0.3">
      <c r="B43" s="1" t="str">
        <f t="shared" ref="B43:P43" si="17">IF(B24="","",$E$3*C43 + $E$4*C44)</f>
        <v/>
      </c>
      <c r="C43" s="1" t="str">
        <f t="shared" ca="1" si="17"/>
        <v/>
      </c>
      <c r="D43" s="1" t="str">
        <f t="shared" ca="1" si="17"/>
        <v/>
      </c>
      <c r="E43" s="1" t="str">
        <f t="shared" ca="1" si="17"/>
        <v/>
      </c>
      <c r="F43" s="1" t="str">
        <f t="shared" ca="1" si="17"/>
        <v/>
      </c>
      <c r="G43" s="1" t="str">
        <f t="shared" ca="1" si="17"/>
        <v/>
      </c>
      <c r="H43" s="1" t="str">
        <f t="shared" ca="1" si="17"/>
        <v/>
      </c>
      <c r="I43" s="1" t="str">
        <f t="shared" ca="1" si="17"/>
        <v/>
      </c>
      <c r="J43" s="1" t="str">
        <f t="shared" ca="1" si="17"/>
        <v/>
      </c>
      <c r="K43" s="1" t="str">
        <f t="shared" ca="1" si="17"/>
        <v/>
      </c>
      <c r="L43" s="1" t="str">
        <f t="shared" ca="1" si="17"/>
        <v/>
      </c>
      <c r="M43" s="1" t="str">
        <f t="shared" ca="1" si="17"/>
        <v/>
      </c>
      <c r="N43" s="1" t="str">
        <f t="shared" ca="1" si="17"/>
        <v/>
      </c>
      <c r="O43" s="1">
        <f t="shared" ca="1" si="17"/>
        <v>60.462037231793971</v>
      </c>
      <c r="P43" s="1">
        <f t="shared" ca="1" si="17"/>
        <v>62.839185455757772</v>
      </c>
      <c r="Q43" s="1">
        <f t="shared" ca="1" si="5"/>
        <v>65.309794534456429</v>
      </c>
    </row>
    <row r="44" spans="1:17" x14ac:dyDescent="0.3">
      <c r="B44" s="1" t="str">
        <f t="shared" ref="B44:P44" si="18">IF(B25="","",$E$3*C44 + $E$4*C45)</f>
        <v/>
      </c>
      <c r="C44" s="1" t="str">
        <f t="shared" ca="1" si="18"/>
        <v/>
      </c>
      <c r="D44" s="1" t="str">
        <f t="shared" ca="1" si="18"/>
        <v/>
      </c>
      <c r="E44" s="1" t="str">
        <f t="shared" ca="1" si="18"/>
        <v/>
      </c>
      <c r="F44" s="1" t="str">
        <f t="shared" ca="1" si="18"/>
        <v/>
      </c>
      <c r="G44" s="1" t="str">
        <f t="shared" ca="1" si="18"/>
        <v/>
      </c>
      <c r="H44" s="1" t="str">
        <f t="shared" ca="1" si="18"/>
        <v/>
      </c>
      <c r="I44" s="1" t="str">
        <f t="shared" ca="1" si="18"/>
        <v/>
      </c>
      <c r="J44" s="1" t="str">
        <f t="shared" ca="1" si="18"/>
        <v/>
      </c>
      <c r="K44" s="1" t="str">
        <f t="shared" ca="1" si="18"/>
        <v/>
      </c>
      <c r="L44" s="1" t="str">
        <f t="shared" ca="1" si="18"/>
        <v/>
      </c>
      <c r="M44" s="1" t="str">
        <f t="shared" ca="1" si="18"/>
        <v/>
      </c>
      <c r="N44" s="1" t="str">
        <f t="shared" ca="1" si="18"/>
        <v/>
      </c>
      <c r="O44" s="1" t="str">
        <f t="shared" ca="1" si="18"/>
        <v/>
      </c>
      <c r="P44" s="1">
        <f t="shared" ca="1" si="18"/>
        <v>58.155425951734699</v>
      </c>
      <c r="Q44" s="1">
        <f t="shared" ca="1" si="5"/>
        <v>60.441886578012252</v>
      </c>
    </row>
    <row r="45" spans="1:17" x14ac:dyDescent="0.3">
      <c r="B45" s="1" t="str">
        <f t="shared" ref="B45:P45" si="19">IF(B26="","",$E$3*C45 + $E$4*C46)</f>
        <v/>
      </c>
      <c r="C45" s="1" t="str">
        <f t="shared" ca="1" si="19"/>
        <v/>
      </c>
      <c r="D45" s="1" t="str">
        <f t="shared" ca="1" si="19"/>
        <v/>
      </c>
      <c r="E45" s="1" t="str">
        <f t="shared" ca="1" si="19"/>
        <v/>
      </c>
      <c r="F45" s="1" t="str">
        <f t="shared" ca="1" si="19"/>
        <v/>
      </c>
      <c r="G45" s="1" t="str">
        <f t="shared" ca="1" si="19"/>
        <v/>
      </c>
      <c r="H45" s="1" t="str">
        <f t="shared" ca="1" si="19"/>
        <v/>
      </c>
      <c r="I45" s="1" t="str">
        <f t="shared" ca="1" si="19"/>
        <v/>
      </c>
      <c r="J45" s="1" t="str">
        <f t="shared" ca="1" si="19"/>
        <v/>
      </c>
      <c r="K45" s="1" t="str">
        <f t="shared" ca="1" si="19"/>
        <v/>
      </c>
      <c r="L45" s="1" t="str">
        <f t="shared" ca="1" si="19"/>
        <v/>
      </c>
      <c r="M45" s="1" t="str">
        <f t="shared" ca="1" si="19"/>
        <v/>
      </c>
      <c r="N45" s="1" t="str">
        <f t="shared" ca="1" si="19"/>
        <v/>
      </c>
      <c r="O45" s="1" t="str">
        <f t="shared" ca="1" si="19"/>
        <v/>
      </c>
      <c r="P45" s="1" t="str">
        <f t="shared" ca="1" si="19"/>
        <v/>
      </c>
      <c r="Q45" s="1">
        <f t="shared" ca="1" si="5"/>
        <v>55.936811302964898</v>
      </c>
    </row>
    <row r="48" spans="1:17" x14ac:dyDescent="0.3">
      <c r="A48" t="s">
        <v>16</v>
      </c>
      <c r="C48" t="s">
        <v>20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10</v>
      </c>
      <c r="M48" s="2">
        <v>11</v>
      </c>
      <c r="N48" s="2">
        <v>12</v>
      </c>
      <c r="O48" s="2">
        <v>13</v>
      </c>
      <c r="P48" s="2">
        <v>14</v>
      </c>
      <c r="Q48" s="2">
        <v>15</v>
      </c>
    </row>
    <row r="49" spans="2:17" x14ac:dyDescent="0.3">
      <c r="B49" s="1">
        <f ca="1">IF(B11="","",1/$B$5*($E$3*C49 + $E$4*C50))</f>
        <v>2.6040771329665531</v>
      </c>
      <c r="C49" s="1">
        <f t="shared" ref="C49:P49" ca="1" si="20">IF(C11="","",1/$B$5*($E$3*D49 + $E$4*D50))</f>
        <v>3.7504144911955448</v>
      </c>
      <c r="D49" s="1">
        <f t="shared" ca="1" si="20"/>
        <v>5.3023788150350368</v>
      </c>
      <c r="E49" s="1">
        <f t="shared" ca="1" si="20"/>
        <v>7.3477013896336283</v>
      </c>
      <c r="F49" s="1">
        <f t="shared" ca="1" si="20"/>
        <v>9.9640082516546737</v>
      </c>
      <c r="G49" s="1">
        <f t="shared" ca="1" si="20"/>
        <v>13.202730592989099</v>
      </c>
      <c r="H49" s="1">
        <f t="shared" ca="1" si="20"/>
        <v>17.072245928651117</v>
      </c>
      <c r="I49" s="1">
        <f t="shared" ca="1" si="20"/>
        <v>21.526809809516308</v>
      </c>
      <c r="J49" s="1">
        <f t="shared" ca="1" si="20"/>
        <v>26.470302195546093</v>
      </c>
      <c r="K49" s="1">
        <f t="shared" ca="1" si="20"/>
        <v>31.781908045720073</v>
      </c>
      <c r="L49" s="1">
        <f t="shared" ca="1" si="20"/>
        <v>37.360069255270218</v>
      </c>
      <c r="M49" s="1">
        <f t="shared" ca="1" si="20"/>
        <v>43.160915804751291</v>
      </c>
      <c r="N49" s="1">
        <f t="shared" ca="1" si="20"/>
        <v>49.193280514437177</v>
      </c>
      <c r="O49" s="1">
        <f t="shared" ca="1" si="20"/>
        <v>55.466346539791445</v>
      </c>
      <c r="P49" s="1">
        <f t="shared" ca="1" si="20"/>
        <v>61.989661266767598</v>
      </c>
      <c r="Q49" s="1">
        <f ca="1">MAX($G$1*(Q11-$B$2),0)</f>
        <v>68.773150758236852</v>
      </c>
    </row>
    <row r="50" spans="2:17" x14ac:dyDescent="0.3">
      <c r="B50" s="1" t="str">
        <f t="shared" ref="B50:P50" si="21">IF(B12="","",1/$B$5*($E$3*C50 + $E$4*C51))</f>
        <v/>
      </c>
      <c r="C50" s="1">
        <f t="shared" ca="1" si="21"/>
        <v>1.4934655382510669</v>
      </c>
      <c r="D50" s="1">
        <f t="shared" ca="1" si="21"/>
        <v>2.2469650819058207</v>
      </c>
      <c r="E50" s="1">
        <f t="shared" ca="1" si="21"/>
        <v>3.3212300003120352</v>
      </c>
      <c r="F50" s="1">
        <f t="shared" ca="1" si="21"/>
        <v>4.8138546041904551</v>
      </c>
      <c r="G50" s="1">
        <f t="shared" ca="1" si="21"/>
        <v>6.8279334886721204</v>
      </c>
      <c r="H50" s="1">
        <f t="shared" ca="1" si="21"/>
        <v>9.4567077783334863</v>
      </c>
      <c r="I50" s="1">
        <f t="shared" ca="1" si="21"/>
        <v>12.761076498343048</v>
      </c>
      <c r="J50" s="1">
        <f t="shared" ca="1" si="21"/>
        <v>16.744145950447148</v>
      </c>
      <c r="K50" s="1">
        <f t="shared" ca="1" si="21"/>
        <v>21.333695182817976</v>
      </c>
      <c r="L50" s="1">
        <f t="shared" ca="1" si="21"/>
        <v>26.390144266223484</v>
      </c>
      <c r="M50" s="1">
        <f t="shared" ca="1" si="21"/>
        <v>31.755892072860863</v>
      </c>
      <c r="N50" s="1">
        <f t="shared" ca="1" si="21"/>
        <v>37.33590077347624</v>
      </c>
      <c r="O50" s="1">
        <f t="shared" ca="1" si="21"/>
        <v>43.138669050772648</v>
      </c>
      <c r="P50" s="1">
        <f t="shared" ca="1" si="21"/>
        <v>49.173032669786807</v>
      </c>
      <c r="Q50" s="1">
        <f t="shared" ref="Q50:Q64" ca="1" si="22">MAX($G$1*(Q12-$B$2),0)</f>
        <v>55.448177847542979</v>
      </c>
    </row>
    <row r="51" spans="2:17" x14ac:dyDescent="0.3">
      <c r="B51" s="1" t="str">
        <f t="shared" ref="B51:P51" si="23">IF(B13="","",1/$B$5*($E$3*C51 + $E$4*C52))</f>
        <v/>
      </c>
      <c r="C51" s="1" t="str">
        <f t="shared" ca="1" si="23"/>
        <v/>
      </c>
      <c r="D51" s="1">
        <f t="shared" ca="1" si="23"/>
        <v>0.76330556633298907</v>
      </c>
      <c r="E51" s="1">
        <f t="shared" ca="1" si="23"/>
        <v>1.2060527452135634</v>
      </c>
      <c r="F51" s="1">
        <f t="shared" ca="1" si="23"/>
        <v>1.8750776029244907</v>
      </c>
      <c r="G51" s="1">
        <f t="shared" ca="1" si="23"/>
        <v>2.8627014835648108</v>
      </c>
      <c r="H51" s="1">
        <f t="shared" ca="1" si="23"/>
        <v>4.2816477928254448</v>
      </c>
      <c r="I51" s="1">
        <f t="shared" ca="1" si="23"/>
        <v>6.2566013186723142</v>
      </c>
      <c r="J51" s="1">
        <f t="shared" ca="1" si="23"/>
        <v>8.9045789341431778</v>
      </c>
      <c r="K51" s="1">
        <f t="shared" ca="1" si="23"/>
        <v>12.30178105500311</v>
      </c>
      <c r="L51" s="1">
        <f t="shared" ca="1" si="23"/>
        <v>16.441299527988694</v>
      </c>
      <c r="M51" s="1">
        <f t="shared" ca="1" si="23"/>
        <v>21.200949192757733</v>
      </c>
      <c r="N51" s="1">
        <f t="shared" ca="1" si="23"/>
        <v>26.362318533258492</v>
      </c>
      <c r="O51" s="1">
        <f t="shared" ca="1" si="23"/>
        <v>31.729843010622083</v>
      </c>
      <c r="P51" s="1">
        <f t="shared" ca="1" si="23"/>
        <v>37.311699810095696</v>
      </c>
      <c r="Q51" s="1">
        <f t="shared" ca="1" si="22"/>
        <v>43.116390447747449</v>
      </c>
    </row>
    <row r="52" spans="2:17" x14ac:dyDescent="0.3">
      <c r="B52" s="1" t="str">
        <f t="shared" ref="B52:P52" si="24">IF(B14="","",1/$B$5*($E$3*C52 + $E$4*C53))</f>
        <v/>
      </c>
      <c r="C52" s="1" t="str">
        <f t="shared" ca="1" si="24"/>
        <v/>
      </c>
      <c r="D52" s="1" t="str">
        <f t="shared" ca="1" si="24"/>
        <v/>
      </c>
      <c r="E52" s="1">
        <f t="shared" ca="1" si="24"/>
        <v>0.3341973959367327</v>
      </c>
      <c r="F52" s="1">
        <f t="shared" ca="1" si="24"/>
        <v>0.55767205091411709</v>
      </c>
      <c r="G52" s="1">
        <f t="shared" ca="1" si="24"/>
        <v>0.91799112350701129</v>
      </c>
      <c r="H52" s="1">
        <f t="shared" ca="1" si="24"/>
        <v>1.4877399296127227</v>
      </c>
      <c r="I52" s="1">
        <f t="shared" ca="1" si="24"/>
        <v>2.3681094681941741</v>
      </c>
      <c r="J52" s="1">
        <f t="shared" ca="1" si="24"/>
        <v>3.6913068162590434</v>
      </c>
      <c r="K52" s="1">
        <f t="shared" ca="1" si="24"/>
        <v>5.6140310270399265</v>
      </c>
      <c r="L52" s="1">
        <f t="shared" ca="1" si="24"/>
        <v>8.2931750658146974</v>
      </c>
      <c r="M52" s="1">
        <f t="shared" ca="1" si="24"/>
        <v>11.833682642407414</v>
      </c>
      <c r="N52" s="1">
        <f t="shared" ca="1" si="24"/>
        <v>16.20665937301105</v>
      </c>
      <c r="O52" s="1">
        <f t="shared" ca="1" si="24"/>
        <v>21.171381229774713</v>
      </c>
      <c r="P52" s="1">
        <f t="shared" ca="1" si="24"/>
        <v>26.334459099420005</v>
      </c>
      <c r="Q52" s="1">
        <f t="shared" ca="1" si="22"/>
        <v>31.70376083168938</v>
      </c>
    </row>
    <row r="53" spans="2:17" x14ac:dyDescent="0.3">
      <c r="B53" s="1" t="str">
        <f t="shared" ref="B53:P53" si="25">IF(B15="","",1/$B$5*($E$3*C53 + $E$4*C54))</f>
        <v/>
      </c>
      <c r="C53" s="1" t="str">
        <f t="shared" ca="1" si="25"/>
        <v/>
      </c>
      <c r="D53" s="1" t="str">
        <f t="shared" ca="1" si="25"/>
        <v/>
      </c>
      <c r="E53" s="1" t="str">
        <f t="shared" ca="1" si="25"/>
        <v/>
      </c>
      <c r="F53" s="1">
        <f t="shared" ca="1" si="25"/>
        <v>0.11757341722428942</v>
      </c>
      <c r="G53" s="1">
        <f t="shared" ca="1" si="25"/>
        <v>0.20841102608187803</v>
      </c>
      <c r="H53" s="1">
        <f t="shared" ca="1" si="25"/>
        <v>0.36575144645017843</v>
      </c>
      <c r="I53" s="1">
        <f t="shared" ca="1" si="25"/>
        <v>0.63447080570173808</v>
      </c>
      <c r="J53" s="1">
        <f t="shared" ca="1" si="25"/>
        <v>1.0857308334168667</v>
      </c>
      <c r="K53" s="1">
        <f t="shared" ca="1" si="25"/>
        <v>1.8280602238499815</v>
      </c>
      <c r="L53" s="1">
        <f t="shared" ca="1" si="25"/>
        <v>3.018072805409814</v>
      </c>
      <c r="M53" s="1">
        <f t="shared" ca="1" si="25"/>
        <v>4.8631723730644483</v>
      </c>
      <c r="N53" s="1">
        <f t="shared" ca="1" si="25"/>
        <v>7.5982382983552288</v>
      </c>
      <c r="O53" s="1">
        <f t="shared" ca="1" si="25"/>
        <v>11.399901255824338</v>
      </c>
      <c r="P53" s="1">
        <f t="shared" ca="1" si="25"/>
        <v>16.175414155186502</v>
      </c>
      <c r="Q53" s="1">
        <f t="shared" ca="1" si="22"/>
        <v>21.141778976935342</v>
      </c>
    </row>
    <row r="54" spans="2:17" x14ac:dyDescent="0.3">
      <c r="B54" s="1" t="str">
        <f t="shared" ref="B54:P54" si="26">IF(B16="","",1/$B$5*($E$3*C54 + $E$4*C55))</f>
        <v/>
      </c>
      <c r="C54" s="1" t="str">
        <f t="shared" ca="1" si="26"/>
        <v/>
      </c>
      <c r="D54" s="1" t="str">
        <f t="shared" ca="1" si="26"/>
        <v/>
      </c>
      <c r="E54" s="1" t="str">
        <f t="shared" ca="1" si="26"/>
        <v/>
      </c>
      <c r="F54" s="1" t="str">
        <f t="shared" ca="1" si="26"/>
        <v/>
      </c>
      <c r="G54" s="1">
        <f t="shared" ca="1" si="26"/>
        <v>2.9508458267588369E-2</v>
      </c>
      <c r="H54" s="1">
        <f t="shared" ca="1" si="26"/>
        <v>5.587625851276419E-2</v>
      </c>
      <c r="I54" s="1">
        <f t="shared" ca="1" si="26"/>
        <v>0.10524603362382108</v>
      </c>
      <c r="J54" s="1">
        <f t="shared" ca="1" si="26"/>
        <v>0.1970177579633352</v>
      </c>
      <c r="K54" s="1">
        <f t="shared" ca="1" si="26"/>
        <v>0.36614172870854156</v>
      </c>
      <c r="L54" s="1">
        <f t="shared" ca="1" si="26"/>
        <v>0.67455962348775311</v>
      </c>
      <c r="M54" s="1">
        <f t="shared" ca="1" si="26"/>
        <v>1.2297052683823329</v>
      </c>
      <c r="N54" s="1">
        <f t="shared" ca="1" si="26"/>
        <v>2.2124584030203769</v>
      </c>
      <c r="O54" s="1">
        <f t="shared" ca="1" si="26"/>
        <v>3.9143729754278995</v>
      </c>
      <c r="P54" s="1">
        <f t="shared" ca="1" si="26"/>
        <v>6.7735802244988506</v>
      </c>
      <c r="Q54" s="1">
        <f t="shared" ca="1" si="22"/>
        <v>11.367041300073325</v>
      </c>
    </row>
    <row r="55" spans="2:17" x14ac:dyDescent="0.3">
      <c r="B55" s="1" t="str">
        <f t="shared" ref="B55:P55" si="27">IF(B17="","",1/$B$5*($E$3*C55 + $E$4*C56))</f>
        <v/>
      </c>
      <c r="C55" s="1" t="str">
        <f t="shared" ca="1" si="27"/>
        <v/>
      </c>
      <c r="D55" s="1" t="str">
        <f t="shared" ca="1" si="27"/>
        <v/>
      </c>
      <c r="E55" s="1" t="str">
        <f t="shared" ca="1" si="27"/>
        <v/>
      </c>
      <c r="F55" s="1" t="str">
        <f t="shared" ca="1" si="27"/>
        <v/>
      </c>
      <c r="G55" s="1" t="str">
        <f t="shared" ca="1" si="27"/>
        <v/>
      </c>
      <c r="H55" s="1">
        <f t="shared" ca="1" si="27"/>
        <v>3.9424514826328586E-3</v>
      </c>
      <c r="I55" s="1">
        <f t="shared" ca="1" si="27"/>
        <v>8.0081333822743673E-3</v>
      </c>
      <c r="J55" s="1">
        <f t="shared" ca="1" si="27"/>
        <v>1.6266579449563574E-2</v>
      </c>
      <c r="K55" s="1">
        <f t="shared" ca="1" si="27"/>
        <v>3.304160836964172E-2</v>
      </c>
      <c r="L55" s="1">
        <f t="shared" ca="1" si="27"/>
        <v>6.7116008441594571E-2</v>
      </c>
      <c r="M55" s="1">
        <f t="shared" ca="1" si="27"/>
        <v>0.13632988257529666</v>
      </c>
      <c r="N55" s="1">
        <f t="shared" ca="1" si="27"/>
        <v>0.27692107016715489</v>
      </c>
      <c r="O55" s="1">
        <f t="shared" ca="1" si="27"/>
        <v>0.56249794728729496</v>
      </c>
      <c r="P55" s="1">
        <f t="shared" ca="1" si="27"/>
        <v>1.1425780656973228</v>
      </c>
      <c r="Q55" s="1">
        <f t="shared" ca="1" si="22"/>
        <v>2.3208700449636694</v>
      </c>
    </row>
    <row r="56" spans="2:17" x14ac:dyDescent="0.3">
      <c r="B56" s="1" t="str">
        <f t="shared" ref="B56:P56" si="28">IF(B18="","",1/$B$5*($E$3*C56 + $E$4*C57))</f>
        <v/>
      </c>
      <c r="C56" s="1" t="str">
        <f t="shared" ca="1" si="28"/>
        <v/>
      </c>
      <c r="D56" s="1" t="str">
        <f t="shared" ca="1" si="28"/>
        <v/>
      </c>
      <c r="E56" s="1" t="str">
        <f t="shared" ca="1" si="28"/>
        <v/>
      </c>
      <c r="F56" s="1" t="str">
        <f t="shared" ca="1" si="28"/>
        <v/>
      </c>
      <c r="G56" s="1" t="str">
        <f t="shared" ca="1" si="28"/>
        <v/>
      </c>
      <c r="H56" s="1" t="str">
        <f t="shared" ca="1" si="28"/>
        <v/>
      </c>
      <c r="I56" s="1">
        <f t="shared" ca="1" si="28"/>
        <v>0</v>
      </c>
      <c r="J56" s="1">
        <f t="shared" ca="1" si="28"/>
        <v>0</v>
      </c>
      <c r="K56" s="1">
        <f t="shared" ca="1" si="28"/>
        <v>0</v>
      </c>
      <c r="L56" s="1">
        <f t="shared" ca="1" si="28"/>
        <v>0</v>
      </c>
      <c r="M56" s="1">
        <f t="shared" ca="1" si="28"/>
        <v>0</v>
      </c>
      <c r="N56" s="1">
        <f t="shared" ca="1" si="28"/>
        <v>0</v>
      </c>
      <c r="O56" s="1">
        <f t="shared" ca="1" si="28"/>
        <v>0</v>
      </c>
      <c r="P56" s="1">
        <f t="shared" ca="1" si="28"/>
        <v>0</v>
      </c>
      <c r="Q56" s="1">
        <f t="shared" ca="1" si="22"/>
        <v>0</v>
      </c>
    </row>
    <row r="57" spans="2:17" x14ac:dyDescent="0.3">
      <c r="B57" s="1" t="str">
        <f t="shared" ref="B57:P57" si="29">IF(B19="","",1/$B$5*($E$3*C57 + $E$4*C58))</f>
        <v/>
      </c>
      <c r="C57" s="1" t="str">
        <f t="shared" ca="1" si="29"/>
        <v/>
      </c>
      <c r="D57" s="1" t="str">
        <f t="shared" ca="1" si="29"/>
        <v/>
      </c>
      <c r="E57" s="1" t="str">
        <f t="shared" ca="1" si="29"/>
        <v/>
      </c>
      <c r="F57" s="1" t="str">
        <f t="shared" ca="1" si="29"/>
        <v/>
      </c>
      <c r="G57" s="1" t="str">
        <f t="shared" ca="1" si="29"/>
        <v/>
      </c>
      <c r="H57" s="1" t="str">
        <f t="shared" ca="1" si="29"/>
        <v/>
      </c>
      <c r="I57" s="1" t="str">
        <f t="shared" ca="1" si="29"/>
        <v/>
      </c>
      <c r="J57" s="1">
        <f t="shared" ca="1" si="29"/>
        <v>0</v>
      </c>
      <c r="K57" s="1">
        <f t="shared" ca="1" si="29"/>
        <v>0</v>
      </c>
      <c r="L57" s="1">
        <f t="shared" ca="1" si="29"/>
        <v>0</v>
      </c>
      <c r="M57" s="1">
        <f t="shared" ca="1" si="29"/>
        <v>0</v>
      </c>
      <c r="N57" s="1">
        <f t="shared" ca="1" si="29"/>
        <v>0</v>
      </c>
      <c r="O57" s="1">
        <f t="shared" ca="1" si="29"/>
        <v>0</v>
      </c>
      <c r="P57" s="1">
        <f t="shared" ca="1" si="29"/>
        <v>0</v>
      </c>
      <c r="Q57" s="1">
        <f t="shared" ca="1" si="22"/>
        <v>0</v>
      </c>
    </row>
    <row r="58" spans="2:17" x14ac:dyDescent="0.3">
      <c r="B58" s="1" t="str">
        <f t="shared" ref="B58:P58" si="30">IF(B20="","",1/$B$5*($E$3*C58 + $E$4*C59))</f>
        <v/>
      </c>
      <c r="C58" s="1" t="str">
        <f t="shared" ca="1" si="30"/>
        <v/>
      </c>
      <c r="D58" s="1" t="str">
        <f t="shared" ca="1" si="30"/>
        <v/>
      </c>
      <c r="E58" s="1" t="str">
        <f t="shared" ca="1" si="30"/>
        <v/>
      </c>
      <c r="F58" s="1" t="str">
        <f t="shared" ca="1" si="30"/>
        <v/>
      </c>
      <c r="G58" s="1" t="str">
        <f t="shared" ca="1" si="30"/>
        <v/>
      </c>
      <c r="H58" s="1" t="str">
        <f t="shared" ca="1" si="30"/>
        <v/>
      </c>
      <c r="I58" s="1" t="str">
        <f t="shared" ca="1" si="30"/>
        <v/>
      </c>
      <c r="J58" s="1" t="str">
        <f t="shared" ca="1" si="30"/>
        <v/>
      </c>
      <c r="K58" s="1">
        <f t="shared" ca="1" si="30"/>
        <v>0</v>
      </c>
      <c r="L58" s="1">
        <f t="shared" ca="1" si="30"/>
        <v>0</v>
      </c>
      <c r="M58" s="1">
        <f t="shared" ca="1" si="30"/>
        <v>0</v>
      </c>
      <c r="N58" s="1">
        <f t="shared" ca="1" si="30"/>
        <v>0</v>
      </c>
      <c r="O58" s="1">
        <f t="shared" ca="1" si="30"/>
        <v>0</v>
      </c>
      <c r="P58" s="1">
        <f t="shared" ca="1" si="30"/>
        <v>0</v>
      </c>
      <c r="Q58" s="1">
        <f t="shared" ca="1" si="22"/>
        <v>0</v>
      </c>
    </row>
    <row r="59" spans="2:17" x14ac:dyDescent="0.3">
      <c r="B59" s="1" t="str">
        <f t="shared" ref="B59:P59" si="31">IF(B21="","",1/$B$5*($E$3*C59 + $E$4*C60))</f>
        <v/>
      </c>
      <c r="C59" s="1" t="str">
        <f t="shared" ca="1" si="31"/>
        <v/>
      </c>
      <c r="D59" s="1" t="str">
        <f t="shared" ca="1" si="31"/>
        <v/>
      </c>
      <c r="E59" s="1" t="str">
        <f t="shared" ca="1" si="31"/>
        <v/>
      </c>
      <c r="F59" s="1" t="str">
        <f t="shared" ca="1" si="31"/>
        <v/>
      </c>
      <c r="G59" s="1" t="str">
        <f t="shared" ca="1" si="31"/>
        <v/>
      </c>
      <c r="H59" s="1" t="str">
        <f t="shared" ca="1" si="31"/>
        <v/>
      </c>
      <c r="I59" s="1" t="str">
        <f t="shared" ca="1" si="31"/>
        <v/>
      </c>
      <c r="J59" s="1" t="str">
        <f t="shared" ca="1" si="31"/>
        <v/>
      </c>
      <c r="K59" s="1" t="str">
        <f t="shared" ca="1" si="31"/>
        <v/>
      </c>
      <c r="L59" s="1">
        <f t="shared" ca="1" si="31"/>
        <v>0</v>
      </c>
      <c r="M59" s="1">
        <f t="shared" ca="1" si="31"/>
        <v>0</v>
      </c>
      <c r="N59" s="1">
        <f t="shared" ca="1" si="31"/>
        <v>0</v>
      </c>
      <c r="O59" s="1">
        <f t="shared" ca="1" si="31"/>
        <v>0</v>
      </c>
      <c r="P59" s="1">
        <f t="shared" ca="1" si="31"/>
        <v>0</v>
      </c>
      <c r="Q59" s="1">
        <f t="shared" ca="1" si="22"/>
        <v>0</v>
      </c>
    </row>
    <row r="60" spans="2:17" x14ac:dyDescent="0.3">
      <c r="B60" s="1" t="str">
        <f t="shared" ref="B60:P60" si="32">IF(B22="","",1/$B$5*($E$3*C60 + $E$4*C61))</f>
        <v/>
      </c>
      <c r="C60" s="1" t="str">
        <f t="shared" ca="1" si="32"/>
        <v/>
      </c>
      <c r="D60" s="1" t="str">
        <f t="shared" ca="1" si="32"/>
        <v/>
      </c>
      <c r="E60" s="1" t="str">
        <f t="shared" ca="1" si="32"/>
        <v/>
      </c>
      <c r="F60" s="1" t="str">
        <f t="shared" ca="1" si="32"/>
        <v/>
      </c>
      <c r="G60" s="1" t="str">
        <f t="shared" ca="1" si="32"/>
        <v/>
      </c>
      <c r="H60" s="1" t="str">
        <f t="shared" ca="1" si="32"/>
        <v/>
      </c>
      <c r="I60" s="1" t="str">
        <f t="shared" ca="1" si="32"/>
        <v/>
      </c>
      <c r="J60" s="1" t="str">
        <f t="shared" ca="1" si="32"/>
        <v/>
      </c>
      <c r="K60" s="1" t="str">
        <f t="shared" ca="1" si="32"/>
        <v/>
      </c>
      <c r="L60" s="1" t="str">
        <f t="shared" ca="1" si="32"/>
        <v/>
      </c>
      <c r="M60" s="1">
        <f t="shared" ca="1" si="32"/>
        <v>0</v>
      </c>
      <c r="N60" s="1">
        <f t="shared" ca="1" si="32"/>
        <v>0</v>
      </c>
      <c r="O60" s="1">
        <f t="shared" ca="1" si="32"/>
        <v>0</v>
      </c>
      <c r="P60" s="1">
        <f t="shared" ca="1" si="32"/>
        <v>0</v>
      </c>
      <c r="Q60" s="1">
        <f t="shared" ca="1" si="22"/>
        <v>0</v>
      </c>
    </row>
    <row r="61" spans="2:17" x14ac:dyDescent="0.3">
      <c r="B61" s="1" t="str">
        <f t="shared" ref="B61:P61" si="33">IF(B23="","",1/$B$5*($E$3*C61 + $E$4*C62))</f>
        <v/>
      </c>
      <c r="C61" s="1" t="str">
        <f t="shared" ca="1" si="33"/>
        <v/>
      </c>
      <c r="D61" s="1" t="str">
        <f t="shared" ca="1" si="33"/>
        <v/>
      </c>
      <c r="E61" s="1" t="str">
        <f t="shared" ca="1" si="33"/>
        <v/>
      </c>
      <c r="F61" s="1" t="str">
        <f t="shared" ca="1" si="33"/>
        <v/>
      </c>
      <c r="G61" s="1" t="str">
        <f t="shared" ca="1" si="33"/>
        <v/>
      </c>
      <c r="H61" s="1" t="str">
        <f t="shared" ca="1" si="33"/>
        <v/>
      </c>
      <c r="I61" s="1" t="str">
        <f t="shared" ca="1" si="33"/>
        <v/>
      </c>
      <c r="J61" s="1" t="str">
        <f t="shared" ca="1" si="33"/>
        <v/>
      </c>
      <c r="K61" s="1" t="str">
        <f t="shared" ca="1" si="33"/>
        <v/>
      </c>
      <c r="L61" s="1" t="str">
        <f t="shared" ca="1" si="33"/>
        <v/>
      </c>
      <c r="M61" s="1" t="str">
        <f t="shared" ca="1" si="33"/>
        <v/>
      </c>
      <c r="N61" s="1">
        <f t="shared" ca="1" si="33"/>
        <v>0</v>
      </c>
      <c r="O61" s="1">
        <f t="shared" ca="1" si="33"/>
        <v>0</v>
      </c>
      <c r="P61" s="1">
        <f t="shared" ca="1" si="33"/>
        <v>0</v>
      </c>
      <c r="Q61" s="1">
        <f t="shared" ca="1" si="22"/>
        <v>0</v>
      </c>
    </row>
    <row r="62" spans="2:17" x14ac:dyDescent="0.3">
      <c r="B62" s="1" t="str">
        <f t="shared" ref="B62:P62" si="34">IF(B24="","",1/$B$5*($E$3*C62 + $E$4*C63))</f>
        <v/>
      </c>
      <c r="C62" s="1" t="str">
        <f t="shared" ca="1" si="34"/>
        <v/>
      </c>
      <c r="D62" s="1" t="str">
        <f t="shared" ca="1" si="34"/>
        <v/>
      </c>
      <c r="E62" s="1" t="str">
        <f t="shared" ca="1" si="34"/>
        <v/>
      </c>
      <c r="F62" s="1" t="str">
        <f t="shared" ca="1" si="34"/>
        <v/>
      </c>
      <c r="G62" s="1" t="str">
        <f t="shared" ca="1" si="34"/>
        <v/>
      </c>
      <c r="H62" s="1" t="str">
        <f t="shared" ca="1" si="34"/>
        <v/>
      </c>
      <c r="I62" s="1" t="str">
        <f t="shared" ca="1" si="34"/>
        <v/>
      </c>
      <c r="J62" s="1" t="str">
        <f t="shared" ca="1" si="34"/>
        <v/>
      </c>
      <c r="K62" s="1" t="str">
        <f t="shared" ca="1" si="34"/>
        <v/>
      </c>
      <c r="L62" s="1" t="str">
        <f t="shared" ca="1" si="34"/>
        <v/>
      </c>
      <c r="M62" s="1" t="str">
        <f t="shared" ca="1" si="34"/>
        <v/>
      </c>
      <c r="N62" s="1" t="str">
        <f t="shared" ca="1" si="34"/>
        <v/>
      </c>
      <c r="O62" s="1">
        <f t="shared" ca="1" si="34"/>
        <v>0</v>
      </c>
      <c r="P62" s="1">
        <f t="shared" ca="1" si="34"/>
        <v>0</v>
      </c>
      <c r="Q62" s="1">
        <f t="shared" ca="1" si="22"/>
        <v>0</v>
      </c>
    </row>
    <row r="63" spans="2:17" x14ac:dyDescent="0.3">
      <c r="B63" s="1" t="str">
        <f t="shared" ref="B63:P64" si="35">IF(B25="","",1/$B$5*($E$3*C63 + $E$4*C64))</f>
        <v/>
      </c>
      <c r="C63" s="1" t="str">
        <f t="shared" ca="1" si="35"/>
        <v/>
      </c>
      <c r="D63" s="1" t="str">
        <f t="shared" ca="1" si="35"/>
        <v/>
      </c>
      <c r="E63" s="1" t="str">
        <f t="shared" ca="1" si="35"/>
        <v/>
      </c>
      <c r="F63" s="1" t="str">
        <f t="shared" ca="1" si="35"/>
        <v/>
      </c>
      <c r="G63" s="1" t="str">
        <f t="shared" ca="1" si="35"/>
        <v/>
      </c>
      <c r="H63" s="1" t="str">
        <f t="shared" ca="1" si="35"/>
        <v/>
      </c>
      <c r="I63" s="1" t="str">
        <f t="shared" ca="1" si="35"/>
        <v/>
      </c>
      <c r="J63" s="1" t="str">
        <f t="shared" ca="1" si="35"/>
        <v/>
      </c>
      <c r="K63" s="1" t="str">
        <f t="shared" ca="1" si="35"/>
        <v/>
      </c>
      <c r="L63" s="1" t="str">
        <f t="shared" ca="1" si="35"/>
        <v/>
      </c>
      <c r="M63" s="1" t="str">
        <f t="shared" ca="1" si="35"/>
        <v/>
      </c>
      <c r="N63" s="1" t="str">
        <f t="shared" ca="1" si="35"/>
        <v/>
      </c>
      <c r="O63" s="1" t="str">
        <f t="shared" ca="1" si="35"/>
        <v/>
      </c>
      <c r="P63" s="1">
        <f t="shared" ca="1" si="35"/>
        <v>0</v>
      </c>
      <c r="Q63" s="1">
        <f t="shared" ca="1" si="22"/>
        <v>0</v>
      </c>
    </row>
    <row r="64" spans="2:17" x14ac:dyDescent="0.3">
      <c r="B64" s="1" t="str">
        <f>IF(B26="","",1/$B$5*($E$3*C64 + $E$4*C65))</f>
        <v/>
      </c>
      <c r="C64" s="1" t="str">
        <f t="shared" ca="1" si="35"/>
        <v/>
      </c>
      <c r="D64" s="1" t="str">
        <f t="shared" ca="1" si="35"/>
        <v/>
      </c>
      <c r="E64" s="1" t="str">
        <f t="shared" ca="1" si="35"/>
        <v/>
      </c>
      <c r="F64" s="1" t="str">
        <f t="shared" ca="1" si="35"/>
        <v/>
      </c>
      <c r="G64" s="1" t="str">
        <f t="shared" ca="1" si="35"/>
        <v/>
      </c>
      <c r="H64" s="1" t="str">
        <f t="shared" ca="1" si="35"/>
        <v/>
      </c>
      <c r="I64" s="1" t="str">
        <f t="shared" ca="1" si="35"/>
        <v/>
      </c>
      <c r="J64" s="1" t="str">
        <f t="shared" ca="1" si="35"/>
        <v/>
      </c>
      <c r="K64" s="1" t="str">
        <f t="shared" ca="1" si="35"/>
        <v/>
      </c>
      <c r="L64" s="1" t="str">
        <f t="shared" ca="1" si="35"/>
        <v/>
      </c>
      <c r="M64" s="1" t="str">
        <f t="shared" ca="1" si="35"/>
        <v/>
      </c>
      <c r="N64" s="1" t="str">
        <f t="shared" ca="1" si="35"/>
        <v/>
      </c>
      <c r="O64" s="1" t="str">
        <f t="shared" ca="1" si="35"/>
        <v/>
      </c>
      <c r="P64" s="1" t="str">
        <f t="shared" ca="1" si="35"/>
        <v/>
      </c>
      <c r="Q64" s="1">
        <f t="shared" ca="1" si="22"/>
        <v>0</v>
      </c>
    </row>
    <row r="65" spans="1:17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7" spans="1:17" x14ac:dyDescent="0.3">
      <c r="A67" t="s">
        <v>16</v>
      </c>
      <c r="C67" t="s">
        <v>21</v>
      </c>
      <c r="D67" s="2">
        <v>2</v>
      </c>
      <c r="E67" s="2">
        <v>3</v>
      </c>
      <c r="F67" s="2">
        <v>4</v>
      </c>
      <c r="G67" s="2">
        <v>5</v>
      </c>
      <c r="H67" s="2">
        <v>6</v>
      </c>
      <c r="I67" s="2">
        <v>7</v>
      </c>
      <c r="J67" s="2">
        <v>8</v>
      </c>
      <c r="K67" s="2">
        <v>9</v>
      </c>
      <c r="L67" s="2">
        <v>10</v>
      </c>
      <c r="M67" s="2">
        <v>11</v>
      </c>
      <c r="N67" s="2">
        <v>12</v>
      </c>
      <c r="O67" s="2">
        <v>13</v>
      </c>
      <c r="P67" s="2">
        <v>14</v>
      </c>
      <c r="Q67" s="2">
        <v>15</v>
      </c>
    </row>
    <row r="68" spans="1:17" x14ac:dyDescent="0.3">
      <c r="B68" s="1">
        <f ca="1">IF(B11="","",MAX(MAX($G$1*(B11-$B$2),0),1/$B$5*($E$3*C68+$E$4*C69)))</f>
        <v>2.6040771329665531</v>
      </c>
      <c r="C68" s="1">
        <f t="shared" ref="C68:P68" ca="1" si="36">IF(C11="","",MAX(MAX($G$1*(C11-$B$2),0),1/$B$5*($E$3*D68+$E$4*D69)))</f>
        <v>3.7504144911955448</v>
      </c>
      <c r="D68" s="1">
        <f t="shared" ca="1" si="36"/>
        <v>5.3023788150350368</v>
      </c>
      <c r="E68" s="1">
        <f t="shared" ca="1" si="36"/>
        <v>7.3477013896336283</v>
      </c>
      <c r="F68" s="1">
        <f t="shared" ca="1" si="36"/>
        <v>9.9640082516546737</v>
      </c>
      <c r="G68" s="1">
        <f t="shared" ca="1" si="36"/>
        <v>13.202730592989099</v>
      </c>
      <c r="H68" s="1">
        <f t="shared" ca="1" si="36"/>
        <v>17.072245928651117</v>
      </c>
      <c r="I68" s="1">
        <f t="shared" ca="1" si="36"/>
        <v>21.526809809516308</v>
      </c>
      <c r="J68" s="1">
        <f t="shared" ca="1" si="36"/>
        <v>26.470302195546093</v>
      </c>
      <c r="K68" s="1">
        <f t="shared" ca="1" si="36"/>
        <v>31.781908045720073</v>
      </c>
      <c r="L68" s="1">
        <f t="shared" ca="1" si="36"/>
        <v>37.360069255270218</v>
      </c>
      <c r="M68" s="1">
        <f t="shared" ca="1" si="36"/>
        <v>43.160915804751291</v>
      </c>
      <c r="N68" s="1">
        <f t="shared" ca="1" si="36"/>
        <v>49.193280514437177</v>
      </c>
      <c r="O68" s="1">
        <f t="shared" ca="1" si="36"/>
        <v>55.466346539791445</v>
      </c>
      <c r="P68" s="1">
        <f t="shared" ca="1" si="36"/>
        <v>61.989661266767598</v>
      </c>
      <c r="Q68" s="1">
        <f ca="1">MAX($G$1*(Q11-$B$2),0)</f>
        <v>68.773150758236852</v>
      </c>
    </row>
    <row r="69" spans="1:17" x14ac:dyDescent="0.3">
      <c r="B69" s="1" t="str">
        <f t="shared" ref="B69:P69" si="37">IF(B12="","",MAX(MAX($G$1*(B12-$B$2),0),1/$B$5*($E$3*C69+$E$4*C70)))</f>
        <v/>
      </c>
      <c r="C69" s="1">
        <f t="shared" ca="1" si="37"/>
        <v>1.4934655382510669</v>
      </c>
      <c r="D69" s="1">
        <f t="shared" ca="1" si="37"/>
        <v>2.2469650819058207</v>
      </c>
      <c r="E69" s="1">
        <f t="shared" ca="1" si="37"/>
        <v>3.3212300003120352</v>
      </c>
      <c r="F69" s="1">
        <f t="shared" ca="1" si="37"/>
        <v>4.8138546041904551</v>
      </c>
      <c r="G69" s="1">
        <f t="shared" ca="1" si="37"/>
        <v>6.8279334886721204</v>
      </c>
      <c r="H69" s="1">
        <f t="shared" ca="1" si="37"/>
        <v>9.4567077783334863</v>
      </c>
      <c r="I69" s="1">
        <f t="shared" ca="1" si="37"/>
        <v>12.761076498343048</v>
      </c>
      <c r="J69" s="1">
        <f t="shared" ca="1" si="37"/>
        <v>16.744145950447148</v>
      </c>
      <c r="K69" s="1">
        <f t="shared" ca="1" si="37"/>
        <v>21.333695182817976</v>
      </c>
      <c r="L69" s="1">
        <f t="shared" ca="1" si="37"/>
        <v>26.390144266223484</v>
      </c>
      <c r="M69" s="1">
        <f t="shared" ca="1" si="37"/>
        <v>31.755892072860863</v>
      </c>
      <c r="N69" s="1">
        <f t="shared" ca="1" si="37"/>
        <v>37.33590077347624</v>
      </c>
      <c r="O69" s="1">
        <f t="shared" ca="1" si="37"/>
        <v>43.138669050772648</v>
      </c>
      <c r="P69" s="1">
        <f t="shared" ca="1" si="37"/>
        <v>49.173032669786807</v>
      </c>
      <c r="Q69" s="1">
        <f t="shared" ref="Q69:Q83" ca="1" si="38">MAX($G$1*(Q12-$B$2),0)</f>
        <v>55.448177847542979</v>
      </c>
    </row>
    <row r="70" spans="1:17" x14ac:dyDescent="0.3">
      <c r="B70" s="1" t="str">
        <f t="shared" ref="B70:P70" si="39">IF(B13="","",MAX(MAX($G$1*(B13-$B$2),0),1/$B$5*($E$3*C70+$E$4*C71)))</f>
        <v/>
      </c>
      <c r="C70" s="1" t="str">
        <f t="shared" ca="1" si="39"/>
        <v/>
      </c>
      <c r="D70" s="1">
        <f t="shared" ca="1" si="39"/>
        <v>0.76330556633298907</v>
      </c>
      <c r="E70" s="1">
        <f t="shared" ca="1" si="39"/>
        <v>1.2060527452135634</v>
      </c>
      <c r="F70" s="1">
        <f t="shared" ca="1" si="39"/>
        <v>1.8750776029244907</v>
      </c>
      <c r="G70" s="1">
        <f t="shared" ca="1" si="39"/>
        <v>2.8627014835648108</v>
      </c>
      <c r="H70" s="1">
        <f t="shared" ca="1" si="39"/>
        <v>4.2816477928254448</v>
      </c>
      <c r="I70" s="1">
        <f t="shared" ca="1" si="39"/>
        <v>6.2566013186723142</v>
      </c>
      <c r="J70" s="1">
        <f t="shared" ca="1" si="39"/>
        <v>8.9045789341431778</v>
      </c>
      <c r="K70" s="1">
        <f t="shared" ca="1" si="39"/>
        <v>12.30178105500311</v>
      </c>
      <c r="L70" s="1">
        <f t="shared" ca="1" si="39"/>
        <v>16.441299527988694</v>
      </c>
      <c r="M70" s="1">
        <f t="shared" ca="1" si="39"/>
        <v>21.200949192757733</v>
      </c>
      <c r="N70" s="1">
        <f t="shared" ca="1" si="39"/>
        <v>26.362318533258492</v>
      </c>
      <c r="O70" s="1">
        <f t="shared" ca="1" si="39"/>
        <v>31.729843010622083</v>
      </c>
      <c r="P70" s="1">
        <f t="shared" ca="1" si="39"/>
        <v>37.311699810095696</v>
      </c>
      <c r="Q70" s="1">
        <f t="shared" ca="1" si="38"/>
        <v>43.116390447747449</v>
      </c>
    </row>
    <row r="71" spans="1:17" x14ac:dyDescent="0.3">
      <c r="B71" s="1" t="str">
        <f t="shared" ref="B71:P71" si="40">IF(B14="","",MAX(MAX($G$1*(B14-$B$2),0),1/$B$5*($E$3*C71+$E$4*C72)))</f>
        <v/>
      </c>
      <c r="C71" s="1" t="str">
        <f t="shared" ca="1" si="40"/>
        <v/>
      </c>
      <c r="D71" s="1" t="str">
        <f t="shared" ca="1" si="40"/>
        <v/>
      </c>
      <c r="E71" s="1">
        <f t="shared" ca="1" si="40"/>
        <v>0.3341973959367327</v>
      </c>
      <c r="F71" s="1">
        <f t="shared" ca="1" si="40"/>
        <v>0.55767205091411709</v>
      </c>
      <c r="G71" s="1">
        <f t="shared" ca="1" si="40"/>
        <v>0.91799112350701129</v>
      </c>
      <c r="H71" s="1">
        <f t="shared" ca="1" si="40"/>
        <v>1.4877399296127227</v>
      </c>
      <c r="I71" s="1">
        <f t="shared" ca="1" si="40"/>
        <v>2.3681094681941741</v>
      </c>
      <c r="J71" s="1">
        <f t="shared" ca="1" si="40"/>
        <v>3.6913068162590434</v>
      </c>
      <c r="K71" s="1">
        <f t="shared" ca="1" si="40"/>
        <v>5.6140310270399265</v>
      </c>
      <c r="L71" s="1">
        <f t="shared" ca="1" si="40"/>
        <v>8.2931750658146974</v>
      </c>
      <c r="M71" s="1">
        <f t="shared" ca="1" si="40"/>
        <v>11.833682642407414</v>
      </c>
      <c r="N71" s="1">
        <f t="shared" ca="1" si="40"/>
        <v>16.20665937301105</v>
      </c>
      <c r="O71" s="1">
        <f t="shared" ca="1" si="40"/>
        <v>21.171381229774713</v>
      </c>
      <c r="P71" s="1">
        <f t="shared" ca="1" si="40"/>
        <v>26.334459099420005</v>
      </c>
      <c r="Q71" s="1">
        <f t="shared" ca="1" si="38"/>
        <v>31.70376083168938</v>
      </c>
    </row>
    <row r="72" spans="1:17" x14ac:dyDescent="0.3">
      <c r="B72" s="1" t="str">
        <f t="shared" ref="B72:P72" si="41">IF(B15="","",MAX(MAX($G$1*(B15-$B$2),0),1/$B$5*($E$3*C72+$E$4*C73)))</f>
        <v/>
      </c>
      <c r="C72" s="1" t="str">
        <f t="shared" ca="1" si="41"/>
        <v/>
      </c>
      <c r="D72" s="1" t="str">
        <f t="shared" ca="1" si="41"/>
        <v/>
      </c>
      <c r="E72" s="1" t="str">
        <f t="shared" ca="1" si="41"/>
        <v/>
      </c>
      <c r="F72" s="1">
        <f t="shared" ca="1" si="41"/>
        <v>0.11757341722428942</v>
      </c>
      <c r="G72" s="1">
        <f t="shared" ca="1" si="41"/>
        <v>0.20841102608187803</v>
      </c>
      <c r="H72" s="1">
        <f t="shared" ca="1" si="41"/>
        <v>0.36575144645017843</v>
      </c>
      <c r="I72" s="1">
        <f t="shared" ca="1" si="41"/>
        <v>0.63447080570173808</v>
      </c>
      <c r="J72" s="1">
        <f t="shared" ca="1" si="41"/>
        <v>1.0857308334168667</v>
      </c>
      <c r="K72" s="1">
        <f t="shared" ca="1" si="41"/>
        <v>1.8280602238499815</v>
      </c>
      <c r="L72" s="1">
        <f t="shared" ca="1" si="41"/>
        <v>3.018072805409814</v>
      </c>
      <c r="M72" s="1">
        <f t="shared" ca="1" si="41"/>
        <v>4.8631723730644483</v>
      </c>
      <c r="N72" s="1">
        <f t="shared" ca="1" si="41"/>
        <v>7.5982382983552288</v>
      </c>
      <c r="O72" s="1">
        <f t="shared" ca="1" si="41"/>
        <v>11.399901255824338</v>
      </c>
      <c r="P72" s="1">
        <f t="shared" ca="1" si="41"/>
        <v>16.175414155186502</v>
      </c>
      <c r="Q72" s="1">
        <f t="shared" ca="1" si="38"/>
        <v>21.141778976935342</v>
      </c>
    </row>
    <row r="73" spans="1:17" x14ac:dyDescent="0.3">
      <c r="B73" s="1" t="str">
        <f t="shared" ref="B73:P73" si="42">IF(B16="","",MAX(MAX($G$1*(B16-$B$2),0),1/$B$5*($E$3*C73+$E$4*C74)))</f>
        <v/>
      </c>
      <c r="C73" s="1" t="str">
        <f t="shared" ca="1" si="42"/>
        <v/>
      </c>
      <c r="D73" s="1" t="str">
        <f t="shared" ca="1" si="42"/>
        <v/>
      </c>
      <c r="E73" s="1" t="str">
        <f t="shared" ca="1" si="42"/>
        <v/>
      </c>
      <c r="F73" s="1" t="str">
        <f t="shared" ca="1" si="42"/>
        <v/>
      </c>
      <c r="G73" s="1">
        <f t="shared" ca="1" si="42"/>
        <v>2.9508458267588369E-2</v>
      </c>
      <c r="H73" s="1">
        <f t="shared" ca="1" si="42"/>
        <v>5.587625851276419E-2</v>
      </c>
      <c r="I73" s="1">
        <f t="shared" ca="1" si="42"/>
        <v>0.10524603362382108</v>
      </c>
      <c r="J73" s="1">
        <f t="shared" ca="1" si="42"/>
        <v>0.1970177579633352</v>
      </c>
      <c r="K73" s="1">
        <f t="shared" ca="1" si="42"/>
        <v>0.36614172870854156</v>
      </c>
      <c r="L73" s="1">
        <f t="shared" ca="1" si="42"/>
        <v>0.67455962348775311</v>
      </c>
      <c r="M73" s="1">
        <f t="shared" ca="1" si="42"/>
        <v>1.2297052683823329</v>
      </c>
      <c r="N73" s="1">
        <f t="shared" ca="1" si="42"/>
        <v>2.2124584030203769</v>
      </c>
      <c r="O73" s="1">
        <f t="shared" ca="1" si="42"/>
        <v>3.9143729754278995</v>
      </c>
      <c r="P73" s="1">
        <f t="shared" ca="1" si="42"/>
        <v>6.7735802244988506</v>
      </c>
      <c r="Q73" s="1">
        <f t="shared" ca="1" si="38"/>
        <v>11.367041300073325</v>
      </c>
    </row>
    <row r="74" spans="1:17" x14ac:dyDescent="0.3">
      <c r="B74" s="1" t="str">
        <f t="shared" ref="B74:P74" si="43">IF(B17="","",MAX(MAX($G$1*(B17-$B$2),0),1/$B$5*($E$3*C74+$E$4*C75)))</f>
        <v/>
      </c>
      <c r="C74" s="1" t="str">
        <f t="shared" ca="1" si="43"/>
        <v/>
      </c>
      <c r="D74" s="1" t="str">
        <f t="shared" ca="1" si="43"/>
        <v/>
      </c>
      <c r="E74" s="1" t="str">
        <f t="shared" ca="1" si="43"/>
        <v/>
      </c>
      <c r="F74" s="1" t="str">
        <f t="shared" ca="1" si="43"/>
        <v/>
      </c>
      <c r="G74" s="1" t="str">
        <f t="shared" ca="1" si="43"/>
        <v/>
      </c>
      <c r="H74" s="1">
        <f t="shared" ca="1" si="43"/>
        <v>3.9424514826328586E-3</v>
      </c>
      <c r="I74" s="1">
        <f t="shared" ca="1" si="43"/>
        <v>8.0081333822743673E-3</v>
      </c>
      <c r="J74" s="1">
        <f t="shared" ca="1" si="43"/>
        <v>1.6266579449563574E-2</v>
      </c>
      <c r="K74" s="1">
        <f t="shared" ca="1" si="43"/>
        <v>3.304160836964172E-2</v>
      </c>
      <c r="L74" s="1">
        <f t="shared" ca="1" si="43"/>
        <v>6.7116008441594571E-2</v>
      </c>
      <c r="M74" s="1">
        <f t="shared" ca="1" si="43"/>
        <v>0.13632988257529666</v>
      </c>
      <c r="N74" s="1">
        <f t="shared" ca="1" si="43"/>
        <v>0.27692107016715489</v>
      </c>
      <c r="O74" s="1">
        <f t="shared" ca="1" si="43"/>
        <v>0.56249794728729496</v>
      </c>
      <c r="P74" s="1">
        <f t="shared" ca="1" si="43"/>
        <v>1.1425780656973228</v>
      </c>
      <c r="Q74" s="1">
        <f t="shared" ca="1" si="38"/>
        <v>2.3208700449636694</v>
      </c>
    </row>
    <row r="75" spans="1:17" x14ac:dyDescent="0.3">
      <c r="B75" s="1" t="str">
        <f t="shared" ref="B75:P75" si="44">IF(B18="","",MAX(MAX($G$1*(B18-$B$2),0),1/$B$5*($E$3*C75+$E$4*C76)))</f>
        <v/>
      </c>
      <c r="C75" s="1" t="str">
        <f t="shared" ca="1" si="44"/>
        <v/>
      </c>
      <c r="D75" s="1" t="str">
        <f t="shared" ca="1" si="44"/>
        <v/>
      </c>
      <c r="E75" s="1" t="str">
        <f t="shared" ca="1" si="44"/>
        <v/>
      </c>
      <c r="F75" s="1" t="str">
        <f t="shared" ca="1" si="44"/>
        <v/>
      </c>
      <c r="G75" s="1" t="str">
        <f t="shared" ca="1" si="44"/>
        <v/>
      </c>
      <c r="H75" s="1" t="str">
        <f t="shared" ca="1" si="44"/>
        <v/>
      </c>
      <c r="I75" s="1">
        <f t="shared" ca="1" si="44"/>
        <v>0</v>
      </c>
      <c r="J75" s="1">
        <f t="shared" ca="1" si="44"/>
        <v>0</v>
      </c>
      <c r="K75" s="1">
        <f t="shared" ca="1" si="44"/>
        <v>0</v>
      </c>
      <c r="L75" s="1">
        <f t="shared" ca="1" si="44"/>
        <v>0</v>
      </c>
      <c r="M75" s="1">
        <f t="shared" ca="1" si="44"/>
        <v>0</v>
      </c>
      <c r="N75" s="1">
        <f t="shared" ca="1" si="44"/>
        <v>0</v>
      </c>
      <c r="O75" s="1">
        <f t="shared" ca="1" si="44"/>
        <v>0</v>
      </c>
      <c r="P75" s="1">
        <f t="shared" ca="1" si="44"/>
        <v>0</v>
      </c>
      <c r="Q75" s="1">
        <f t="shared" ca="1" si="38"/>
        <v>0</v>
      </c>
    </row>
    <row r="76" spans="1:17" x14ac:dyDescent="0.3">
      <c r="B76" s="1" t="str">
        <f t="shared" ref="B76:P76" si="45">IF(B19="","",MAX(MAX($G$1*(B19-$B$2),0),1/$B$5*($E$3*C76+$E$4*C77)))</f>
        <v/>
      </c>
      <c r="C76" s="1" t="str">
        <f t="shared" ca="1" si="45"/>
        <v/>
      </c>
      <c r="D76" s="1" t="str">
        <f t="shared" ca="1" si="45"/>
        <v/>
      </c>
      <c r="E76" s="1" t="str">
        <f t="shared" ca="1" si="45"/>
        <v/>
      </c>
      <c r="F76" s="1" t="str">
        <f t="shared" ca="1" si="45"/>
        <v/>
      </c>
      <c r="G76" s="1" t="str">
        <f t="shared" ca="1" si="45"/>
        <v/>
      </c>
      <c r="H76" s="1" t="str">
        <f t="shared" ca="1" si="45"/>
        <v/>
      </c>
      <c r="I76" s="1" t="str">
        <f t="shared" ca="1" si="45"/>
        <v/>
      </c>
      <c r="J76" s="1">
        <f t="shared" ca="1" si="45"/>
        <v>0</v>
      </c>
      <c r="K76" s="1">
        <f t="shared" ca="1" si="45"/>
        <v>0</v>
      </c>
      <c r="L76" s="1">
        <f t="shared" ca="1" si="45"/>
        <v>0</v>
      </c>
      <c r="M76" s="1">
        <f t="shared" ca="1" si="45"/>
        <v>0</v>
      </c>
      <c r="N76" s="1">
        <f t="shared" ca="1" si="45"/>
        <v>0</v>
      </c>
      <c r="O76" s="1">
        <f t="shared" ca="1" si="45"/>
        <v>0</v>
      </c>
      <c r="P76" s="1">
        <f t="shared" ca="1" si="45"/>
        <v>0</v>
      </c>
      <c r="Q76" s="1">
        <f t="shared" ca="1" si="38"/>
        <v>0</v>
      </c>
    </row>
    <row r="77" spans="1:17" x14ac:dyDescent="0.3">
      <c r="B77" s="1" t="str">
        <f t="shared" ref="B77:P77" si="46">IF(B20="","",MAX(MAX($G$1*(B20-$B$2),0),1/$B$5*($E$3*C77+$E$4*C78)))</f>
        <v/>
      </c>
      <c r="C77" s="1" t="str">
        <f t="shared" ca="1" si="46"/>
        <v/>
      </c>
      <c r="D77" s="1" t="str">
        <f t="shared" ca="1" si="46"/>
        <v/>
      </c>
      <c r="E77" s="1" t="str">
        <f t="shared" ca="1" si="46"/>
        <v/>
      </c>
      <c r="F77" s="1" t="str">
        <f t="shared" ca="1" si="46"/>
        <v/>
      </c>
      <c r="G77" s="1" t="str">
        <f t="shared" ca="1" si="46"/>
        <v/>
      </c>
      <c r="H77" s="1" t="str">
        <f t="shared" ca="1" si="46"/>
        <v/>
      </c>
      <c r="I77" s="1" t="str">
        <f t="shared" ca="1" si="46"/>
        <v/>
      </c>
      <c r="J77" s="1" t="str">
        <f t="shared" ca="1" si="46"/>
        <v/>
      </c>
      <c r="K77" s="1">
        <f t="shared" ca="1" si="46"/>
        <v>0</v>
      </c>
      <c r="L77" s="1">
        <f t="shared" ca="1" si="46"/>
        <v>0</v>
      </c>
      <c r="M77" s="1">
        <f t="shared" ca="1" si="46"/>
        <v>0</v>
      </c>
      <c r="N77" s="1">
        <f t="shared" ca="1" si="46"/>
        <v>0</v>
      </c>
      <c r="O77" s="1">
        <f t="shared" ca="1" si="46"/>
        <v>0</v>
      </c>
      <c r="P77" s="1">
        <f t="shared" ca="1" si="46"/>
        <v>0</v>
      </c>
      <c r="Q77" s="1">
        <f t="shared" ca="1" si="38"/>
        <v>0</v>
      </c>
    </row>
    <row r="78" spans="1:17" x14ac:dyDescent="0.3">
      <c r="B78" s="1" t="str">
        <f t="shared" ref="B78:P78" si="47">IF(B21="","",MAX(MAX($G$1*(B21-$B$2),0),1/$B$5*($E$3*C78+$E$4*C79)))</f>
        <v/>
      </c>
      <c r="C78" s="1" t="str">
        <f t="shared" ca="1" si="47"/>
        <v/>
      </c>
      <c r="D78" s="1" t="str">
        <f t="shared" ca="1" si="47"/>
        <v/>
      </c>
      <c r="E78" s="1" t="str">
        <f t="shared" ca="1" si="47"/>
        <v/>
      </c>
      <c r="F78" s="1" t="str">
        <f t="shared" ca="1" si="47"/>
        <v/>
      </c>
      <c r="G78" s="1" t="str">
        <f t="shared" ca="1" si="47"/>
        <v/>
      </c>
      <c r="H78" s="1" t="str">
        <f t="shared" ca="1" si="47"/>
        <v/>
      </c>
      <c r="I78" s="1" t="str">
        <f t="shared" ca="1" si="47"/>
        <v/>
      </c>
      <c r="J78" s="1" t="str">
        <f t="shared" ca="1" si="47"/>
        <v/>
      </c>
      <c r="K78" s="1" t="str">
        <f t="shared" ca="1" si="47"/>
        <v/>
      </c>
      <c r="L78" s="1">
        <f t="shared" ca="1" si="47"/>
        <v>0</v>
      </c>
      <c r="M78" s="1">
        <f t="shared" ca="1" si="47"/>
        <v>0</v>
      </c>
      <c r="N78" s="1">
        <f t="shared" ca="1" si="47"/>
        <v>0</v>
      </c>
      <c r="O78" s="1">
        <f t="shared" ca="1" si="47"/>
        <v>0</v>
      </c>
      <c r="P78" s="1">
        <f t="shared" ca="1" si="47"/>
        <v>0</v>
      </c>
      <c r="Q78" s="1">
        <f t="shared" ca="1" si="38"/>
        <v>0</v>
      </c>
    </row>
    <row r="79" spans="1:17" x14ac:dyDescent="0.3">
      <c r="B79" s="1" t="str">
        <f t="shared" ref="B79:P79" si="48">IF(B22="","",MAX(MAX($G$1*(B22-$B$2),0),1/$B$5*($E$3*C79+$E$4*C80)))</f>
        <v/>
      </c>
      <c r="C79" s="1" t="str">
        <f t="shared" ca="1" si="48"/>
        <v/>
      </c>
      <c r="D79" s="1" t="str">
        <f t="shared" ca="1" si="48"/>
        <v/>
      </c>
      <c r="E79" s="1" t="str">
        <f t="shared" ca="1" si="48"/>
        <v/>
      </c>
      <c r="F79" s="1" t="str">
        <f t="shared" ca="1" si="48"/>
        <v/>
      </c>
      <c r="G79" s="1" t="str">
        <f t="shared" ca="1" si="48"/>
        <v/>
      </c>
      <c r="H79" s="1" t="str">
        <f t="shared" ca="1" si="48"/>
        <v/>
      </c>
      <c r="I79" s="1" t="str">
        <f t="shared" ca="1" si="48"/>
        <v/>
      </c>
      <c r="J79" s="1" t="str">
        <f t="shared" ca="1" si="48"/>
        <v/>
      </c>
      <c r="K79" s="1" t="str">
        <f t="shared" ca="1" si="48"/>
        <v/>
      </c>
      <c r="L79" s="1" t="str">
        <f t="shared" ca="1" si="48"/>
        <v/>
      </c>
      <c r="M79" s="1">
        <f t="shared" ca="1" si="48"/>
        <v>0</v>
      </c>
      <c r="N79" s="1">
        <f t="shared" ca="1" si="48"/>
        <v>0</v>
      </c>
      <c r="O79" s="1">
        <f t="shared" ca="1" si="48"/>
        <v>0</v>
      </c>
      <c r="P79" s="1">
        <f t="shared" ca="1" si="48"/>
        <v>0</v>
      </c>
      <c r="Q79" s="1">
        <f t="shared" ca="1" si="38"/>
        <v>0</v>
      </c>
    </row>
    <row r="80" spans="1:17" x14ac:dyDescent="0.3">
      <c r="B80" s="1" t="str">
        <f t="shared" ref="B80:P80" si="49">IF(B23="","",MAX(MAX($G$1*(B23-$B$2),0),1/$B$5*($E$3*C80+$E$4*C81)))</f>
        <v/>
      </c>
      <c r="C80" s="1" t="str">
        <f t="shared" ca="1" si="49"/>
        <v/>
      </c>
      <c r="D80" s="1" t="str">
        <f t="shared" ca="1" si="49"/>
        <v/>
      </c>
      <c r="E80" s="1" t="str">
        <f t="shared" ca="1" si="49"/>
        <v/>
      </c>
      <c r="F80" s="1" t="str">
        <f t="shared" ca="1" si="49"/>
        <v/>
      </c>
      <c r="G80" s="1" t="str">
        <f t="shared" ca="1" si="49"/>
        <v/>
      </c>
      <c r="H80" s="1" t="str">
        <f t="shared" ca="1" si="49"/>
        <v/>
      </c>
      <c r="I80" s="1" t="str">
        <f t="shared" ca="1" si="49"/>
        <v/>
      </c>
      <c r="J80" s="1" t="str">
        <f t="shared" ca="1" si="49"/>
        <v/>
      </c>
      <c r="K80" s="1" t="str">
        <f t="shared" ca="1" si="49"/>
        <v/>
      </c>
      <c r="L80" s="1" t="str">
        <f t="shared" ca="1" si="49"/>
        <v/>
      </c>
      <c r="M80" s="1" t="str">
        <f t="shared" ca="1" si="49"/>
        <v/>
      </c>
      <c r="N80" s="1">
        <f t="shared" ca="1" si="49"/>
        <v>0</v>
      </c>
      <c r="O80" s="1">
        <f t="shared" ca="1" si="49"/>
        <v>0</v>
      </c>
      <c r="P80" s="1">
        <f t="shared" ca="1" si="49"/>
        <v>0</v>
      </c>
      <c r="Q80" s="1">
        <f t="shared" ca="1" si="38"/>
        <v>0</v>
      </c>
    </row>
    <row r="81" spans="1:17" x14ac:dyDescent="0.3">
      <c r="B81" s="1" t="str">
        <f t="shared" ref="B81:P81" si="50">IF(B24="","",MAX(MAX($G$1*(B24-$B$2),0),1/$B$5*($E$3*C81+$E$4*C82)))</f>
        <v/>
      </c>
      <c r="C81" s="1" t="str">
        <f t="shared" ca="1" si="50"/>
        <v/>
      </c>
      <c r="D81" s="1" t="str">
        <f t="shared" ca="1" si="50"/>
        <v/>
      </c>
      <c r="E81" s="1" t="str">
        <f t="shared" ca="1" si="50"/>
        <v/>
      </c>
      <c r="F81" s="1" t="str">
        <f t="shared" ca="1" si="50"/>
        <v/>
      </c>
      <c r="G81" s="1" t="str">
        <f t="shared" ca="1" si="50"/>
        <v/>
      </c>
      <c r="H81" s="1" t="str">
        <f t="shared" ca="1" si="50"/>
        <v/>
      </c>
      <c r="I81" s="1" t="str">
        <f t="shared" ca="1" si="50"/>
        <v/>
      </c>
      <c r="J81" s="1" t="str">
        <f t="shared" ca="1" si="50"/>
        <v/>
      </c>
      <c r="K81" s="1" t="str">
        <f t="shared" ca="1" si="50"/>
        <v/>
      </c>
      <c r="L81" s="1" t="str">
        <f t="shared" ca="1" si="50"/>
        <v/>
      </c>
      <c r="M81" s="1" t="str">
        <f t="shared" ca="1" si="50"/>
        <v/>
      </c>
      <c r="N81" s="1" t="str">
        <f t="shared" ca="1" si="50"/>
        <v/>
      </c>
      <c r="O81" s="1">
        <f t="shared" ca="1" si="50"/>
        <v>0</v>
      </c>
      <c r="P81" s="1">
        <f t="shared" ca="1" si="50"/>
        <v>0</v>
      </c>
      <c r="Q81" s="1">
        <f t="shared" ca="1" si="38"/>
        <v>0</v>
      </c>
    </row>
    <row r="82" spans="1:17" x14ac:dyDescent="0.3">
      <c r="B82" s="1" t="str">
        <f t="shared" ref="B82:P82" si="51">IF(B25="","",MAX(MAX($G$1*(B25-$B$2),0),1/$B$5*($E$3*C82+$E$4*C83)))</f>
        <v/>
      </c>
      <c r="C82" s="1" t="str">
        <f t="shared" ca="1" si="51"/>
        <v/>
      </c>
      <c r="D82" s="1" t="str">
        <f t="shared" ca="1" si="51"/>
        <v/>
      </c>
      <c r="E82" s="1" t="str">
        <f t="shared" ca="1" si="51"/>
        <v/>
      </c>
      <c r="F82" s="1" t="str">
        <f t="shared" ca="1" si="51"/>
        <v/>
      </c>
      <c r="G82" s="1" t="str">
        <f t="shared" ca="1" si="51"/>
        <v/>
      </c>
      <c r="H82" s="1" t="str">
        <f t="shared" ca="1" si="51"/>
        <v/>
      </c>
      <c r="I82" s="1" t="str">
        <f t="shared" ca="1" si="51"/>
        <v/>
      </c>
      <c r="J82" s="1" t="str">
        <f t="shared" ca="1" si="51"/>
        <v/>
      </c>
      <c r="K82" s="1" t="str">
        <f t="shared" ca="1" si="51"/>
        <v/>
      </c>
      <c r="L82" s="1" t="str">
        <f t="shared" ca="1" si="51"/>
        <v/>
      </c>
      <c r="M82" s="1" t="str">
        <f t="shared" ca="1" si="51"/>
        <v/>
      </c>
      <c r="N82" s="1" t="str">
        <f t="shared" ca="1" si="51"/>
        <v/>
      </c>
      <c r="O82" s="1" t="str">
        <f t="shared" ca="1" si="51"/>
        <v/>
      </c>
      <c r="P82" s="1">
        <f t="shared" ca="1" si="51"/>
        <v>0</v>
      </c>
      <c r="Q82" s="1">
        <f t="shared" ca="1" si="38"/>
        <v>0</v>
      </c>
    </row>
    <row r="83" spans="1:17" x14ac:dyDescent="0.3">
      <c r="B83" s="1" t="str">
        <f t="shared" ref="B83:P83" si="52">IF(B26="","",MAX(MAX($G$1*(B26-$B$2),0),1/$B$5*($E$3*C83+$E$4*C84)))</f>
        <v/>
      </c>
      <c r="C83" s="1" t="str">
        <f t="shared" ca="1" si="52"/>
        <v/>
      </c>
      <c r="D83" s="1" t="str">
        <f t="shared" ca="1" si="52"/>
        <v/>
      </c>
      <c r="E83" s="1" t="str">
        <f t="shared" ca="1" si="52"/>
        <v/>
      </c>
      <c r="F83" s="1" t="str">
        <f t="shared" ca="1" si="52"/>
        <v/>
      </c>
      <c r="G83" s="1" t="str">
        <f t="shared" ca="1" si="52"/>
        <v/>
      </c>
      <c r="H83" s="1" t="str">
        <f t="shared" ca="1" si="52"/>
        <v/>
      </c>
      <c r="I83" s="1" t="str">
        <f t="shared" ca="1" si="52"/>
        <v/>
      </c>
      <c r="J83" s="1" t="str">
        <f t="shared" ca="1" si="52"/>
        <v/>
      </c>
      <c r="K83" s="1" t="str">
        <f t="shared" ca="1" si="52"/>
        <v/>
      </c>
      <c r="L83" s="1" t="str">
        <f t="shared" ca="1" si="52"/>
        <v/>
      </c>
      <c r="M83" s="1" t="str">
        <f t="shared" ca="1" si="52"/>
        <v/>
      </c>
      <c r="N83" s="1" t="str">
        <f t="shared" ca="1" si="52"/>
        <v/>
      </c>
      <c r="O83" s="1" t="str">
        <f t="shared" ca="1" si="52"/>
        <v/>
      </c>
      <c r="P83" s="1" t="str">
        <f t="shared" ca="1" si="52"/>
        <v/>
      </c>
      <c r="Q83" s="1">
        <f t="shared" ca="1" si="38"/>
        <v>0</v>
      </c>
    </row>
    <row r="84" spans="1:17" x14ac:dyDescent="0.3">
      <c r="Q84" s="1"/>
    </row>
    <row r="87" spans="1:17" x14ac:dyDescent="0.3">
      <c r="A87" t="s">
        <v>16</v>
      </c>
      <c r="C87" t="s">
        <v>33</v>
      </c>
      <c r="D87" s="2"/>
      <c r="E87" s="2">
        <v>3</v>
      </c>
      <c r="F87" s="2">
        <v>4</v>
      </c>
      <c r="G87" s="2">
        <v>5</v>
      </c>
      <c r="H87" s="2">
        <v>6</v>
      </c>
      <c r="I87" s="2">
        <v>7</v>
      </c>
      <c r="J87" s="2">
        <v>8</v>
      </c>
      <c r="K87" s="2">
        <v>9</v>
      </c>
      <c r="L87" s="2">
        <v>10</v>
      </c>
      <c r="M87" s="2">
        <v>11</v>
      </c>
      <c r="N87" s="2">
        <v>12</v>
      </c>
      <c r="O87" s="2">
        <v>13</v>
      </c>
      <c r="P87" s="2">
        <v>14</v>
      </c>
      <c r="Q87" s="2">
        <v>15</v>
      </c>
    </row>
    <row r="88" spans="1:17" x14ac:dyDescent="0.3">
      <c r="B88" s="1">
        <f ca="1">IF(B30="","",EXP(-$O$2*$O$1/$Q$4)*($E$3*C88 + $E$4*C89))</f>
        <v>1.6592915430497068</v>
      </c>
      <c r="C88" s="1">
        <f t="shared" ref="C88:K88" ca="1" si="53">IF(C30="","",EXP(-$O$2*$O$1/$Q$4)*($E$3*D88 + $E$4*D89))</f>
        <v>2.6030178520587195</v>
      </c>
      <c r="D88" s="1">
        <f t="shared" ca="1" si="53"/>
        <v>3.9943644236075673</v>
      </c>
      <c r="E88" s="1">
        <f t="shared" ca="1" si="53"/>
        <v>5.9747838013490577</v>
      </c>
      <c r="F88" s="1">
        <f t="shared" ca="1" si="53"/>
        <v>8.6762934197675943</v>
      </c>
      <c r="G88" s="1">
        <f t="shared" ca="1" si="53"/>
        <v>12.176193188314116</v>
      </c>
      <c r="H88" s="1">
        <f t="shared" ca="1" si="53"/>
        <v>16.439399171042957</v>
      </c>
      <c r="I88" s="1">
        <f t="shared" ca="1" si="53"/>
        <v>21.284800146936703</v>
      </c>
      <c r="J88" s="1">
        <f t="shared" ca="1" si="53"/>
        <v>26.453183733969944</v>
      </c>
      <c r="K88" s="1">
        <f t="shared" ca="1" si="53"/>
        <v>31.829616680319212</v>
      </c>
      <c r="L88" s="1">
        <f ca="1">MAX($G$1*(L30-$B$2),0)</f>
        <v>37.422387955186593</v>
      </c>
    </row>
    <row r="89" spans="1:17" x14ac:dyDescent="0.3">
      <c r="B89" s="1" t="str">
        <f t="shared" ref="B89:K89" si="54">IF(B31="","",EXP(-$O$2*$O$1/$Q$4)*($E$3*C89 + $E$4*C90))</f>
        <v/>
      </c>
      <c r="C89" s="1">
        <f t="shared" ca="1" si="54"/>
        <v>0.74520343745777484</v>
      </c>
      <c r="D89" s="1">
        <f t="shared" ca="1" si="54"/>
        <v>1.2555216441779262</v>
      </c>
      <c r="E89" s="1">
        <f t="shared" ca="1" si="54"/>
        <v>2.0766459701031668</v>
      </c>
      <c r="F89" s="1">
        <f t="shared" ca="1" si="54"/>
        <v>3.3593234894888004</v>
      </c>
      <c r="G89" s="1">
        <f t="shared" ca="1" si="54"/>
        <v>5.2887956240512874</v>
      </c>
      <c r="H89" s="1">
        <f t="shared" ca="1" si="54"/>
        <v>8.0514875431771102</v>
      </c>
      <c r="I89" s="1">
        <f t="shared" ca="1" si="54"/>
        <v>11.75397496707707</v>
      </c>
      <c r="J89" s="1">
        <f t="shared" ca="1" si="54"/>
        <v>16.29075187696759</v>
      </c>
      <c r="K89" s="1">
        <f t="shared" ca="1" si="54"/>
        <v>21.262352514169994</v>
      </c>
      <c r="L89" s="1">
        <f t="shared" ref="L89:L98" ca="1" si="55">MAX($G$1*(L31-$B$2),0)</f>
        <v>26.434164513349913</v>
      </c>
    </row>
    <row r="90" spans="1:17" x14ac:dyDescent="0.3">
      <c r="B90" s="1" t="str">
        <f t="shared" ref="B90:K90" si="56">IF(B32="","",EXP(-$O$2*$O$1/$Q$4)*($E$3*C90 + $E$4*C91))</f>
        <v/>
      </c>
      <c r="C90" s="1" t="str">
        <f t="shared" ca="1" si="56"/>
        <v/>
      </c>
      <c r="D90" s="1">
        <f t="shared" ca="1" si="56"/>
        <v>0.25076219606466982</v>
      </c>
      <c r="E90" s="1">
        <f t="shared" ca="1" si="56"/>
        <v>0.4599996832261094</v>
      </c>
      <c r="F90" s="1">
        <f t="shared" ca="1" si="56"/>
        <v>0.83407559356933669</v>
      </c>
      <c r="G90" s="1">
        <f t="shared" ca="1" si="56"/>
        <v>1.4904147497709803</v>
      </c>
      <c r="H90" s="1">
        <f t="shared" ca="1" si="56"/>
        <v>2.6132924898598491</v>
      </c>
      <c r="I90" s="1">
        <f t="shared" ca="1" si="56"/>
        <v>4.466797770784348</v>
      </c>
      <c r="J90" s="1">
        <f t="shared" ca="1" si="56"/>
        <v>7.3633999867186892</v>
      </c>
      <c r="K90" s="1">
        <f t="shared" ca="1" si="56"/>
        <v>11.482726246423663</v>
      </c>
      <c r="L90" s="1">
        <f t="shared" ca="1" si="55"/>
        <v>16.264955442956079</v>
      </c>
    </row>
    <row r="91" spans="1:17" x14ac:dyDescent="0.3">
      <c r="B91" s="1" t="str">
        <f t="shared" ref="B91:K91" si="57">IF(B33="","",EXP(-$O$2*$O$1/$Q$4)*($E$3*C91 + $E$4*C92))</f>
        <v/>
      </c>
      <c r="C91" s="1" t="str">
        <f t="shared" ca="1" si="57"/>
        <v/>
      </c>
      <c r="D91" s="1" t="str">
        <f t="shared" ca="1" si="57"/>
        <v/>
      </c>
      <c r="E91" s="1">
        <f t="shared" ca="1" si="57"/>
        <v>4.7980500968553601E-2</v>
      </c>
      <c r="F91" s="1">
        <f t="shared" ca="1" si="57"/>
        <v>9.7476988005107748E-2</v>
      </c>
      <c r="G91" s="1">
        <f t="shared" ca="1" si="57"/>
        <v>0.1980338470574822</v>
      </c>
      <c r="H91" s="1">
        <f t="shared" ca="1" si="57"/>
        <v>0.40232474744019869</v>
      </c>
      <c r="I91" s="1">
        <f t="shared" ca="1" si="57"/>
        <v>0.81736129862606743</v>
      </c>
      <c r="J91" s="1">
        <f t="shared" ca="1" si="57"/>
        <v>1.6605478453472322</v>
      </c>
      <c r="K91" s="1">
        <f t="shared" ca="1" si="57"/>
        <v>3.3735621582797992</v>
      </c>
      <c r="L91" s="1">
        <f t="shared" ca="1" si="55"/>
        <v>6.8537149758534213</v>
      </c>
    </row>
    <row r="92" spans="1:17" x14ac:dyDescent="0.3">
      <c r="B92" s="1" t="str">
        <f t="shared" ref="B92:K92" si="58">IF(B34="","",EXP(-$O$2*$O$1/$Q$4)*($E$3*C92 + $E$4*C93))</f>
        <v/>
      </c>
      <c r="C92" s="1" t="str">
        <f t="shared" ca="1" si="58"/>
        <v/>
      </c>
      <c r="D92" s="1" t="str">
        <f t="shared" ca="1" si="58"/>
        <v/>
      </c>
      <c r="E92" s="1" t="str">
        <f t="shared" ca="1" si="58"/>
        <v/>
      </c>
      <c r="F92" s="1">
        <f t="shared" ca="1" si="58"/>
        <v>0</v>
      </c>
      <c r="G92" s="1">
        <f t="shared" ca="1" si="58"/>
        <v>0</v>
      </c>
      <c r="H92" s="1">
        <f t="shared" ca="1" si="58"/>
        <v>0</v>
      </c>
      <c r="I92" s="1">
        <f t="shared" ca="1" si="58"/>
        <v>0</v>
      </c>
      <c r="J92" s="1">
        <f t="shared" ca="1" si="58"/>
        <v>0</v>
      </c>
      <c r="K92" s="1">
        <f t="shared" ca="1" si="58"/>
        <v>0</v>
      </c>
      <c r="L92" s="1">
        <f t="shared" ca="1" si="55"/>
        <v>0</v>
      </c>
    </row>
    <row r="93" spans="1:17" x14ac:dyDescent="0.3">
      <c r="B93" s="1" t="str">
        <f t="shared" ref="B93:K93" si="59">IF(B35="","",EXP(-$O$2*$O$1/$Q$4)*($E$3*C93 + $E$4*C94))</f>
        <v/>
      </c>
      <c r="C93" s="1" t="str">
        <f t="shared" ca="1" si="59"/>
        <v/>
      </c>
      <c r="D93" s="1" t="str">
        <f t="shared" ca="1" si="59"/>
        <v/>
      </c>
      <c r="E93" s="1" t="str">
        <f t="shared" ca="1" si="59"/>
        <v/>
      </c>
      <c r="F93" s="1" t="str">
        <f t="shared" ca="1" si="59"/>
        <v/>
      </c>
      <c r="G93" s="1">
        <f t="shared" ca="1" si="59"/>
        <v>0</v>
      </c>
      <c r="H93" s="1">
        <f t="shared" ca="1" si="59"/>
        <v>0</v>
      </c>
      <c r="I93" s="1">
        <f t="shared" ca="1" si="59"/>
        <v>0</v>
      </c>
      <c r="J93" s="1">
        <f t="shared" ca="1" si="59"/>
        <v>0</v>
      </c>
      <c r="K93" s="1">
        <f t="shared" ca="1" si="59"/>
        <v>0</v>
      </c>
      <c r="L93" s="1">
        <f t="shared" ca="1" si="55"/>
        <v>0</v>
      </c>
    </row>
    <row r="94" spans="1:17" x14ac:dyDescent="0.3">
      <c r="B94" s="1" t="str">
        <f t="shared" ref="B94:K94" si="60">IF(B36="","",EXP(-$O$2*$O$1/$Q$4)*($E$3*C94 + $E$4*C95))</f>
        <v/>
      </c>
      <c r="C94" s="1" t="str">
        <f t="shared" ca="1" si="60"/>
        <v/>
      </c>
      <c r="D94" s="1" t="str">
        <f t="shared" ca="1" si="60"/>
        <v/>
      </c>
      <c r="E94" s="1" t="str">
        <f t="shared" ca="1" si="60"/>
        <v/>
      </c>
      <c r="F94" s="1" t="str">
        <f t="shared" ca="1" si="60"/>
        <v/>
      </c>
      <c r="G94" s="1" t="str">
        <f t="shared" ca="1" si="60"/>
        <v/>
      </c>
      <c r="H94" s="1">
        <f t="shared" ca="1" si="60"/>
        <v>0</v>
      </c>
      <c r="I94" s="1">
        <f t="shared" ca="1" si="60"/>
        <v>0</v>
      </c>
      <c r="J94" s="1">
        <f t="shared" ca="1" si="60"/>
        <v>0</v>
      </c>
      <c r="K94" s="1">
        <f t="shared" ca="1" si="60"/>
        <v>0</v>
      </c>
      <c r="L94" s="1">
        <f t="shared" ca="1" si="55"/>
        <v>0</v>
      </c>
    </row>
    <row r="95" spans="1:17" x14ac:dyDescent="0.3">
      <c r="B95" s="1" t="str">
        <f t="shared" ref="B95:K95" si="61">IF(B37="","",EXP(-$O$2*$O$1/$Q$4)*($E$3*C95 + $E$4*C96))</f>
        <v/>
      </c>
      <c r="C95" s="1" t="str">
        <f t="shared" ca="1" si="61"/>
        <v/>
      </c>
      <c r="D95" s="1" t="str">
        <f t="shared" ca="1" si="61"/>
        <v/>
      </c>
      <c r="E95" s="1" t="str">
        <f t="shared" ca="1" si="61"/>
        <v/>
      </c>
      <c r="F95" s="1" t="str">
        <f t="shared" ca="1" si="61"/>
        <v/>
      </c>
      <c r="G95" s="1" t="str">
        <f t="shared" ca="1" si="61"/>
        <v/>
      </c>
      <c r="H95" s="1" t="str">
        <f t="shared" ca="1" si="61"/>
        <v/>
      </c>
      <c r="I95" s="1">
        <f t="shared" ca="1" si="61"/>
        <v>0</v>
      </c>
      <c r="J95" s="1">
        <f t="shared" ca="1" si="61"/>
        <v>0</v>
      </c>
      <c r="K95" s="1">
        <f t="shared" ca="1" si="61"/>
        <v>0</v>
      </c>
      <c r="L95" s="1">
        <f t="shared" ca="1" si="55"/>
        <v>0</v>
      </c>
    </row>
    <row r="96" spans="1:17" x14ac:dyDescent="0.3">
      <c r="B96" s="1" t="str">
        <f t="shared" ref="B96:K96" si="62">IF(B38="","",EXP(-$O$2*$O$1/$Q$4)*($E$3*C96 + $E$4*C97))</f>
        <v/>
      </c>
      <c r="C96" s="1" t="str">
        <f t="shared" ca="1" si="62"/>
        <v/>
      </c>
      <c r="D96" s="1" t="str">
        <f t="shared" ca="1" si="62"/>
        <v/>
      </c>
      <c r="E96" s="1" t="str">
        <f t="shared" ca="1" si="62"/>
        <v/>
      </c>
      <c r="F96" s="1" t="str">
        <f t="shared" ca="1" si="62"/>
        <v/>
      </c>
      <c r="G96" s="1" t="str">
        <f t="shared" ca="1" si="62"/>
        <v/>
      </c>
      <c r="H96" s="1" t="str">
        <f t="shared" ca="1" si="62"/>
        <v/>
      </c>
      <c r="I96" s="1" t="str">
        <f t="shared" ca="1" si="62"/>
        <v/>
      </c>
      <c r="J96" s="1">
        <f t="shared" ca="1" si="62"/>
        <v>0</v>
      </c>
      <c r="K96" s="1">
        <f t="shared" ca="1" si="62"/>
        <v>0</v>
      </c>
      <c r="L96" s="1">
        <f t="shared" ca="1" si="55"/>
        <v>0</v>
      </c>
    </row>
    <row r="97" spans="1:17" x14ac:dyDescent="0.3">
      <c r="B97" s="1" t="str">
        <f t="shared" ref="B97:K97" si="63">IF(B39="","",EXP(-$O$2*$O$1/$Q$4)*($E$3*C97 + $E$4*C98))</f>
        <v/>
      </c>
      <c r="C97" s="1" t="str">
        <f t="shared" ca="1" si="63"/>
        <v/>
      </c>
      <c r="D97" s="1" t="str">
        <f t="shared" ca="1" si="63"/>
        <v/>
      </c>
      <c r="E97" s="1" t="str">
        <f t="shared" ca="1" si="63"/>
        <v/>
      </c>
      <c r="F97" s="1" t="str">
        <f t="shared" ca="1" si="63"/>
        <v/>
      </c>
      <c r="G97" s="1" t="str">
        <f t="shared" ca="1" si="63"/>
        <v/>
      </c>
      <c r="H97" s="1" t="str">
        <f t="shared" ca="1" si="63"/>
        <v/>
      </c>
      <c r="I97" s="1" t="str">
        <f t="shared" ca="1" si="63"/>
        <v/>
      </c>
      <c r="J97" s="1" t="str">
        <f t="shared" ca="1" si="63"/>
        <v/>
      </c>
      <c r="K97" s="1">
        <f t="shared" ca="1" si="63"/>
        <v>0</v>
      </c>
      <c r="L97" s="1">
        <f t="shared" ca="1" si="55"/>
        <v>0</v>
      </c>
    </row>
    <row r="98" spans="1:17" x14ac:dyDescent="0.3">
      <c r="B98" s="1" t="str">
        <f t="shared" ref="B98:K98" si="64">IF(B40="","",EXP(-$O$2*$O$1/$Q$4)*($E$3*C98 + $E$4*C99))</f>
        <v/>
      </c>
      <c r="C98" s="1" t="str">
        <f t="shared" ca="1" si="64"/>
        <v/>
      </c>
      <c r="D98" s="1" t="str">
        <f t="shared" ca="1" si="64"/>
        <v/>
      </c>
      <c r="E98" s="1" t="str">
        <f t="shared" ca="1" si="64"/>
        <v/>
      </c>
      <c r="F98" s="1" t="str">
        <f t="shared" ca="1" si="64"/>
        <v/>
      </c>
      <c r="G98" s="1" t="str">
        <f t="shared" ca="1" si="64"/>
        <v/>
      </c>
      <c r="H98" s="1" t="str">
        <f t="shared" ca="1" si="64"/>
        <v/>
      </c>
      <c r="I98" s="1" t="str">
        <f t="shared" ca="1" si="64"/>
        <v/>
      </c>
      <c r="J98" s="1" t="str">
        <f t="shared" ca="1" si="64"/>
        <v/>
      </c>
      <c r="K98" s="1" t="str">
        <f t="shared" ca="1" si="64"/>
        <v/>
      </c>
      <c r="L98" s="1">
        <f t="shared" ca="1" si="55"/>
        <v>0</v>
      </c>
    </row>
    <row r="99" spans="1:17" x14ac:dyDescent="0.3">
      <c r="B99" t="str">
        <f t="shared" ref="B99:K99" si="65">IF(B61="","",IF(MAX($G$1*(B61-$B$2),0) &gt;B80,MAX($G$1*(B61-$B$2),0),"--"))</f>
        <v/>
      </c>
      <c r="C99" t="str">
        <f t="shared" ca="1" si="65"/>
        <v/>
      </c>
      <c r="D99" t="str">
        <f t="shared" ca="1" si="65"/>
        <v/>
      </c>
      <c r="E99" t="str">
        <f t="shared" ca="1" si="65"/>
        <v/>
      </c>
      <c r="F99" t="str">
        <f t="shared" ca="1" si="65"/>
        <v/>
      </c>
      <c r="G99" t="str">
        <f t="shared" ca="1" si="65"/>
        <v/>
      </c>
      <c r="H99" t="str">
        <f t="shared" ca="1" si="65"/>
        <v/>
      </c>
      <c r="I99" t="str">
        <f t="shared" ca="1" si="65"/>
        <v/>
      </c>
      <c r="J99" t="str">
        <f t="shared" ca="1" si="65"/>
        <v/>
      </c>
      <c r="K99" t="str">
        <f t="shared" ca="1" si="65"/>
        <v/>
      </c>
      <c r="L99" s="1"/>
    </row>
    <row r="100" spans="1:17" x14ac:dyDescent="0.3">
      <c r="A100" t="s">
        <v>16</v>
      </c>
      <c r="C100" t="s">
        <v>34</v>
      </c>
      <c r="E100" s="2">
        <v>3</v>
      </c>
      <c r="F100" s="2">
        <v>4</v>
      </c>
      <c r="G100" s="2">
        <v>5</v>
      </c>
      <c r="H100" s="2">
        <v>6</v>
      </c>
      <c r="I100" s="2">
        <v>7</v>
      </c>
      <c r="J100" s="2">
        <v>8</v>
      </c>
      <c r="K100" s="2">
        <v>9</v>
      </c>
      <c r="L100" s="2">
        <v>10</v>
      </c>
      <c r="M100" s="2">
        <v>11</v>
      </c>
      <c r="N100" s="2">
        <v>12</v>
      </c>
      <c r="O100" s="2">
        <v>13</v>
      </c>
      <c r="P100" s="2">
        <v>14</v>
      </c>
      <c r="Q100" s="2">
        <v>15</v>
      </c>
    </row>
    <row r="101" spans="1:17" x14ac:dyDescent="0.3">
      <c r="B101" s="1">
        <f ca="1">IF(B30="","",MAX(MAX($G$1*(B30-$B$2),0),1/$B$5*(C101*$E$3+C102*$E$4)))</f>
        <v>1.6626726077880356</v>
      </c>
      <c r="C101" s="1">
        <f t="shared" ref="C101:K101" ca="1" si="66">IF(C30="","",MAX(MAX($G$1*(C30-$B$2),0),1/$B$5*(D101*$E$3+D102*$E$4)))</f>
        <v>2.6079943020144611</v>
      </c>
      <c r="D101" s="1">
        <f t="shared" ca="1" si="66"/>
        <v>4.001534729940798</v>
      </c>
      <c r="E101" s="1">
        <f t="shared" ca="1" si="66"/>
        <v>5.9848844975477036</v>
      </c>
      <c r="F101" s="1">
        <f t="shared" ca="1" si="66"/>
        <v>8.6901955566334212</v>
      </c>
      <c r="G101" s="1">
        <f t="shared" ca="1" si="66"/>
        <v>12.194897465802743</v>
      </c>
      <c r="H101" s="1">
        <f t="shared" ca="1" si="66"/>
        <v>16.464051270088831</v>
      </c>
      <c r="I101" s="1">
        <f t="shared" ca="1" si="66"/>
        <v>21.316751304534421</v>
      </c>
      <c r="J101" s="1">
        <f t="shared" ca="1" si="66"/>
        <v>26.47965014870573</v>
      </c>
      <c r="K101" s="1">
        <f t="shared" ca="1" si="66"/>
        <v>31.84553546802465</v>
      </c>
      <c r="L101" s="1">
        <f ca="1">L88</f>
        <v>37.422387955186593</v>
      </c>
    </row>
    <row r="102" spans="1:17" x14ac:dyDescent="0.3">
      <c r="B102" s="1" t="str">
        <f t="shared" ref="B102:K102" si="67">IF(B31="","",MAX(MAX($G$1*(B31-$B$2),0),1/$B$5*(C102*$E$3+C103*$E$4)))</f>
        <v/>
      </c>
      <c r="C102" s="1">
        <f t="shared" ca="1" si="67"/>
        <v>0.74649355943682316</v>
      </c>
      <c r="D102" s="1">
        <f t="shared" ca="1" si="67"/>
        <v>1.2575174491846046</v>
      </c>
      <c r="E102" s="1">
        <f t="shared" ca="1" si="67"/>
        <v>2.0796653024960863</v>
      </c>
      <c r="F102" s="1">
        <f t="shared" ca="1" si="67"/>
        <v>3.3637793158137286</v>
      </c>
      <c r="G102" s="1">
        <f t="shared" ca="1" si="67"/>
        <v>5.295196869249267</v>
      </c>
      <c r="H102" s="1">
        <f t="shared" ca="1" si="67"/>
        <v>8.0604325946929976</v>
      </c>
      <c r="I102" s="1">
        <f t="shared" ca="1" si="67"/>
        <v>11.766160036868639</v>
      </c>
      <c r="J102" s="1">
        <f t="shared" ca="1" si="67"/>
        <v>16.307050776936279</v>
      </c>
      <c r="K102" s="1">
        <f t="shared" ca="1" si="67"/>
        <v>21.272986348664148</v>
      </c>
      <c r="L102" s="1">
        <f t="shared" ref="L102:L111" ca="1" si="68">L89</f>
        <v>26.434164513349913</v>
      </c>
    </row>
    <row r="103" spans="1:17" x14ac:dyDescent="0.3">
      <c r="B103" s="1" t="str">
        <f t="shared" ref="B103:K103" si="69">IF(B32="","",MAX(MAX($G$1*(B32-$B$2),0),1/$B$5*(C103*$E$3+C104*$E$4)))</f>
        <v/>
      </c>
      <c r="C103" s="1" t="str">
        <f t="shared" ca="1" si="69"/>
        <v/>
      </c>
      <c r="D103" s="1">
        <f t="shared" ca="1" si="69"/>
        <v>0.25112360442069837</v>
      </c>
      <c r="E103" s="1">
        <f t="shared" ca="1" si="69"/>
        <v>0.46059117303888841</v>
      </c>
      <c r="F103" s="1">
        <f t="shared" ca="1" si="69"/>
        <v>0.83502081086327218</v>
      </c>
      <c r="G103" s="1">
        <f t="shared" ca="1" si="69"/>
        <v>1.4918821897088468</v>
      </c>
      <c r="H103" s="1">
        <f t="shared" ca="1" si="69"/>
        <v>2.6154921157896807</v>
      </c>
      <c r="I103" s="1">
        <f t="shared" ca="1" si="69"/>
        <v>4.4699597081673934</v>
      </c>
      <c r="J103" s="1">
        <f t="shared" ca="1" si="69"/>
        <v>7.3677398287715139</v>
      </c>
      <c r="K103" s="1">
        <f t="shared" ca="1" si="69"/>
        <v>11.488469045126905</v>
      </c>
      <c r="L103" s="1">
        <f t="shared" ca="1" si="68"/>
        <v>16.264955442956079</v>
      </c>
    </row>
    <row r="104" spans="1:17" x14ac:dyDescent="0.3">
      <c r="B104" s="1" t="str">
        <f t="shared" ref="B104:K104" si="70">IF(B33="","",MAX(MAX($G$1*(B33-$B$2),0),1/$B$5*(C104*$E$3+C105*$E$4)))</f>
        <v/>
      </c>
      <c r="C104" s="1" t="str">
        <f t="shared" ca="1" si="70"/>
        <v/>
      </c>
      <c r="D104" s="1" t="str">
        <f t="shared" ca="1" si="70"/>
        <v/>
      </c>
      <c r="E104" s="1">
        <f t="shared" ca="1" si="70"/>
        <v>4.8036510885782278E-2</v>
      </c>
      <c r="F104" s="1">
        <f t="shared" ca="1" si="70"/>
        <v>9.7574513747857028E-2</v>
      </c>
      <c r="G104" s="1">
        <f t="shared" ca="1" si="70"/>
        <v>0.19819894404422025</v>
      </c>
      <c r="H104" s="1">
        <f t="shared" ca="1" si="70"/>
        <v>0.40259305336386264</v>
      </c>
      <c r="I104" s="1">
        <f t="shared" ca="1" si="70"/>
        <v>0.81777008146257302</v>
      </c>
      <c r="J104" s="1">
        <f t="shared" ca="1" si="70"/>
        <v>1.6611014535585902</v>
      </c>
      <c r="K104" s="1">
        <f t="shared" ca="1" si="70"/>
        <v>3.3741244654971454</v>
      </c>
      <c r="L104" s="1">
        <f t="shared" ca="1" si="68"/>
        <v>6.8537149758534213</v>
      </c>
    </row>
    <row r="105" spans="1:17" x14ac:dyDescent="0.3">
      <c r="B105" s="1" t="str">
        <f t="shared" ref="B105:K105" si="71">IF(B34="","",MAX(MAX($G$1*(B34-$B$2),0),1/$B$5*(C105*$E$3+C106*$E$4)))</f>
        <v/>
      </c>
      <c r="C105" s="1" t="str">
        <f t="shared" ca="1" si="71"/>
        <v/>
      </c>
      <c r="D105" s="1" t="str">
        <f t="shared" ca="1" si="71"/>
        <v/>
      </c>
      <c r="E105" s="1" t="str">
        <f t="shared" ca="1" si="71"/>
        <v/>
      </c>
      <c r="F105" s="1">
        <f t="shared" ca="1" si="71"/>
        <v>0</v>
      </c>
      <c r="G105" s="1">
        <f t="shared" ca="1" si="71"/>
        <v>0</v>
      </c>
      <c r="H105" s="1">
        <f t="shared" ca="1" si="71"/>
        <v>0</v>
      </c>
      <c r="I105" s="1">
        <f t="shared" ca="1" si="71"/>
        <v>0</v>
      </c>
      <c r="J105" s="1">
        <f t="shared" ca="1" si="71"/>
        <v>0</v>
      </c>
      <c r="K105" s="1">
        <f t="shared" ca="1" si="71"/>
        <v>0</v>
      </c>
      <c r="L105" s="1">
        <f t="shared" ca="1" si="68"/>
        <v>0</v>
      </c>
    </row>
    <row r="106" spans="1:17" x14ac:dyDescent="0.3">
      <c r="B106" s="1" t="str">
        <f t="shared" ref="B106:K106" si="72">IF(B35="","",MAX(MAX($G$1*(B35-$B$2),0),1/$B$5*(C106*$E$3+C107*$E$4)))</f>
        <v/>
      </c>
      <c r="C106" s="1" t="str">
        <f t="shared" ca="1" si="72"/>
        <v/>
      </c>
      <c r="D106" s="1" t="str">
        <f t="shared" ca="1" si="72"/>
        <v/>
      </c>
      <c r="E106" s="1" t="str">
        <f t="shared" ca="1" si="72"/>
        <v/>
      </c>
      <c r="F106" s="1" t="str">
        <f t="shared" ca="1" si="72"/>
        <v/>
      </c>
      <c r="G106" s="1">
        <f t="shared" ca="1" si="72"/>
        <v>0</v>
      </c>
      <c r="H106" s="1">
        <f t="shared" ca="1" si="72"/>
        <v>0</v>
      </c>
      <c r="I106" s="1">
        <f t="shared" ca="1" si="72"/>
        <v>0</v>
      </c>
      <c r="J106" s="1">
        <f t="shared" ca="1" si="72"/>
        <v>0</v>
      </c>
      <c r="K106" s="1">
        <f t="shared" ca="1" si="72"/>
        <v>0</v>
      </c>
      <c r="L106" s="1">
        <f t="shared" ca="1" si="68"/>
        <v>0</v>
      </c>
    </row>
    <row r="107" spans="1:17" x14ac:dyDescent="0.3">
      <c r="B107" s="1" t="str">
        <f t="shared" ref="B107:K107" si="73">IF(B36="","",MAX(MAX($G$1*(B36-$B$2),0),1/$B$5*(C107*$E$3+C108*$E$4)))</f>
        <v/>
      </c>
      <c r="C107" s="1" t="str">
        <f t="shared" ca="1" si="73"/>
        <v/>
      </c>
      <c r="D107" s="1" t="str">
        <f t="shared" ca="1" si="73"/>
        <v/>
      </c>
      <c r="E107" s="1" t="str">
        <f t="shared" ca="1" si="73"/>
        <v/>
      </c>
      <c r="F107" s="1" t="str">
        <f t="shared" ca="1" si="73"/>
        <v/>
      </c>
      <c r="G107" s="1" t="str">
        <f t="shared" ca="1" si="73"/>
        <v/>
      </c>
      <c r="H107" s="1">
        <f t="shared" ca="1" si="73"/>
        <v>0</v>
      </c>
      <c r="I107" s="1">
        <f t="shared" ca="1" si="73"/>
        <v>0</v>
      </c>
      <c r="J107" s="1">
        <f t="shared" ca="1" si="73"/>
        <v>0</v>
      </c>
      <c r="K107" s="1">
        <f t="shared" ca="1" si="73"/>
        <v>0</v>
      </c>
      <c r="L107" s="1">
        <f t="shared" ca="1" si="68"/>
        <v>0</v>
      </c>
    </row>
    <row r="108" spans="1:17" x14ac:dyDescent="0.3">
      <c r="B108" s="1" t="str">
        <f t="shared" ref="B108:K108" si="74">IF(B37="","",MAX(MAX($G$1*(B37-$B$2),0),1/$B$5*(C108*$E$3+C109*$E$4)))</f>
        <v/>
      </c>
      <c r="C108" s="1" t="str">
        <f t="shared" ca="1" si="74"/>
        <v/>
      </c>
      <c r="D108" s="1" t="str">
        <f t="shared" ca="1" si="74"/>
        <v/>
      </c>
      <c r="E108" s="1" t="str">
        <f t="shared" ca="1" si="74"/>
        <v/>
      </c>
      <c r="F108" s="1" t="str">
        <f t="shared" ca="1" si="74"/>
        <v/>
      </c>
      <c r="G108" s="1" t="str">
        <f t="shared" ca="1" si="74"/>
        <v/>
      </c>
      <c r="H108" s="1" t="str">
        <f t="shared" ca="1" si="74"/>
        <v/>
      </c>
      <c r="I108" s="1">
        <f t="shared" ca="1" si="74"/>
        <v>0</v>
      </c>
      <c r="J108" s="1">
        <f t="shared" ca="1" si="74"/>
        <v>0</v>
      </c>
      <c r="K108" s="1">
        <f t="shared" ca="1" si="74"/>
        <v>0</v>
      </c>
      <c r="L108" s="1">
        <f t="shared" ca="1" si="68"/>
        <v>0</v>
      </c>
    </row>
    <row r="109" spans="1:17" x14ac:dyDescent="0.3">
      <c r="B109" s="1" t="str">
        <f t="shared" ref="B109:K109" si="75">IF(B38="","",MAX(MAX($G$1*(B38-$B$2),0),1/$B$5*(C109*$E$3+C110*$E$4)))</f>
        <v/>
      </c>
      <c r="C109" s="1" t="str">
        <f t="shared" ca="1" si="75"/>
        <v/>
      </c>
      <c r="D109" s="1" t="str">
        <f t="shared" ca="1" si="75"/>
        <v/>
      </c>
      <c r="E109" s="1" t="str">
        <f t="shared" ca="1" si="75"/>
        <v/>
      </c>
      <c r="F109" s="1" t="str">
        <f t="shared" ca="1" si="75"/>
        <v/>
      </c>
      <c r="G109" s="1" t="str">
        <f t="shared" ca="1" si="75"/>
        <v/>
      </c>
      <c r="H109" s="1" t="str">
        <f t="shared" ca="1" si="75"/>
        <v/>
      </c>
      <c r="I109" s="1" t="str">
        <f t="shared" ca="1" si="75"/>
        <v/>
      </c>
      <c r="J109" s="1">
        <f t="shared" ca="1" si="75"/>
        <v>0</v>
      </c>
      <c r="K109" s="1">
        <f t="shared" ca="1" si="75"/>
        <v>0</v>
      </c>
      <c r="L109" s="1">
        <f t="shared" ca="1" si="68"/>
        <v>0</v>
      </c>
    </row>
    <row r="110" spans="1:17" x14ac:dyDescent="0.3">
      <c r="B110" s="1" t="str">
        <f t="shared" ref="B110:J110" si="76">IF(B39="","",MAX(MAX($G$1*(B39-$B$2),0),1/$B$5*(C110*$E$3+C111*$E$4)))</f>
        <v/>
      </c>
      <c r="C110" s="1" t="str">
        <f t="shared" ca="1" si="76"/>
        <v/>
      </c>
      <c r="D110" s="1" t="str">
        <f t="shared" ca="1" si="76"/>
        <v/>
      </c>
      <c r="E110" s="1" t="str">
        <f t="shared" ca="1" si="76"/>
        <v/>
      </c>
      <c r="F110" s="1" t="str">
        <f t="shared" ca="1" si="76"/>
        <v/>
      </c>
      <c r="G110" s="1" t="str">
        <f t="shared" ca="1" si="76"/>
        <v/>
      </c>
      <c r="H110" s="1" t="str">
        <f t="shared" ca="1" si="76"/>
        <v/>
      </c>
      <c r="I110" s="1" t="str">
        <f t="shared" ca="1" si="76"/>
        <v/>
      </c>
      <c r="J110" s="1" t="str">
        <f t="shared" ca="1" si="76"/>
        <v/>
      </c>
      <c r="K110" s="1">
        <f ca="1">IF(K39="","",MAX(MAX($G$1*(K39-$B$2),0),1/$B$5*(L110*$E$3+L111*$E$4)))</f>
        <v>0</v>
      </c>
      <c r="L110" s="1">
        <f t="shared" ca="1" si="68"/>
        <v>0</v>
      </c>
    </row>
    <row r="111" spans="1:17" x14ac:dyDescent="0.3">
      <c r="B111" s="1" t="str">
        <f t="shared" ref="B111:K111" si="77">IF(B40="","",MAX(MAX($G$1*(B40-$B$2),0),1/$B$5*(C111*$E$3+C112*$E$4)))</f>
        <v/>
      </c>
      <c r="C111" s="1" t="str">
        <f t="shared" ca="1" si="77"/>
        <v/>
      </c>
      <c r="D111" s="1" t="str">
        <f t="shared" ca="1" si="77"/>
        <v/>
      </c>
      <c r="E111" s="1" t="str">
        <f t="shared" ca="1" si="77"/>
        <v/>
      </c>
      <c r="F111" s="1" t="str">
        <f t="shared" ca="1" si="77"/>
        <v/>
      </c>
      <c r="G111" s="1" t="str">
        <f t="shared" ca="1" si="77"/>
        <v/>
      </c>
      <c r="H111" s="1" t="str">
        <f t="shared" ca="1" si="77"/>
        <v/>
      </c>
      <c r="I111" s="1" t="str">
        <f t="shared" ca="1" si="77"/>
        <v/>
      </c>
      <c r="J111" s="1" t="str">
        <f t="shared" ca="1" si="77"/>
        <v/>
      </c>
      <c r="K111" s="1" t="str">
        <f t="shared" ca="1" si="77"/>
        <v/>
      </c>
      <c r="L111" s="1">
        <f t="shared" ca="1" si="68"/>
        <v>0</v>
      </c>
    </row>
    <row r="112" spans="1:17" x14ac:dyDescent="0.3">
      <c r="B112" s="1" t="str">
        <f t="shared" ref="B112:K112" si="78">IF(B22="","",MAX(MAX($G$1*(B22-$B$2),0),1/$B$5*(C112*$E$3+C113*$E$4)))</f>
        <v/>
      </c>
      <c r="C112" s="1" t="str">
        <f t="shared" ca="1" si="78"/>
        <v/>
      </c>
      <c r="D112" s="1" t="str">
        <f t="shared" ca="1" si="78"/>
        <v/>
      </c>
      <c r="E112" s="1" t="str">
        <f t="shared" ca="1" si="78"/>
        <v/>
      </c>
      <c r="F112" s="1" t="str">
        <f t="shared" ca="1" si="78"/>
        <v/>
      </c>
      <c r="G112" s="1" t="str">
        <f t="shared" ca="1" si="78"/>
        <v/>
      </c>
      <c r="H112" s="1" t="str">
        <f t="shared" ca="1" si="78"/>
        <v/>
      </c>
      <c r="I112" s="1" t="str">
        <f t="shared" ca="1" si="78"/>
        <v/>
      </c>
      <c r="J112" s="1" t="str">
        <f t="shared" ca="1" si="78"/>
        <v/>
      </c>
      <c r="K112" s="1" t="str">
        <f t="shared" ca="1" si="78"/>
        <v/>
      </c>
      <c r="L112" s="1"/>
    </row>
    <row r="113" spans="2:12" x14ac:dyDescent="0.3">
      <c r="B113" s="1">
        <f ca="1">IF(B30="","",$G$1*(B30-$B$2) - 1/$B$5*(C101*$E$3+C102*$E$4))</f>
        <v>-11.412359847208673</v>
      </c>
      <c r="C113" s="1">
        <f t="shared" ref="C113:L113" ca="1" si="79">IF(C30="","",$G$1*(C30-$B$2) - 1/$B$5*(D101*$E$3+D102*$E$4))</f>
        <v>-8.4162024937308928</v>
      </c>
      <c r="D113" s="1">
        <f t="shared" ca="1" si="79"/>
        <v>-5.7132991994727123</v>
      </c>
      <c r="E113" s="1">
        <f t="shared" ca="1" si="79"/>
        <v>-3.4391479209179963</v>
      </c>
      <c r="F113" s="1">
        <f t="shared" ca="1" si="79"/>
        <v>-1.7195684194662082</v>
      </c>
      <c r="G113" s="1">
        <f t="shared" ca="1" si="79"/>
        <v>-0.62540910454112364</v>
      </c>
      <c r="H113" s="1">
        <f t="shared" ca="1" si="79"/>
        <v>-0.11489112505547894</v>
      </c>
      <c r="I113" s="1">
        <f t="shared" ca="1" si="79"/>
        <v>7.1043996357715855E-3</v>
      </c>
      <c r="J113" s="1">
        <f t="shared" ca="1" si="79"/>
        <v>8.825079121329793E-3</v>
      </c>
      <c r="K113" s="1">
        <f t="shared" ca="1" si="79"/>
        <v>1.0613409489483416E-2</v>
      </c>
      <c r="L113" s="1">
        <f t="shared" ca="1" si="79"/>
        <v>37.422387955186593</v>
      </c>
    </row>
    <row r="114" spans="2:12" x14ac:dyDescent="0.3">
      <c r="B114" s="1" t="str">
        <f t="shared" ref="B114:L114" si="80">IF(B31="","",$G$1*(B31-$B$2) - 1/$B$5*(C102*$E$3+C103*$E$4))</f>
        <v/>
      </c>
      <c r="C114" s="1">
        <f t="shared" ca="1" si="80"/>
        <v>-14.320704629513722</v>
      </c>
      <c r="D114" s="1">
        <f t="shared" ca="1" si="80"/>
        <v>-11.040615890682375</v>
      </c>
      <c r="E114" s="1">
        <f t="shared" ca="1" si="80"/>
        <v>-7.9225983036921592</v>
      </c>
      <c r="F114" s="1">
        <f t="shared" ca="1" si="80"/>
        <v>-5.1116338485111026</v>
      </c>
      <c r="G114" s="1">
        <f t="shared" ca="1" si="80"/>
        <v>-2.7869692862988558</v>
      </c>
      <c r="H114" s="1">
        <f t="shared" ca="1" si="80"/>
        <v>-1.1287891689252945</v>
      </c>
      <c r="I114" s="1">
        <f t="shared" ca="1" si="80"/>
        <v>-0.2371880852839876</v>
      </c>
      <c r="J114" s="1">
        <f t="shared" ca="1" si="80"/>
        <v>5.4347777456911217E-3</v>
      </c>
      <c r="K114" s="1">
        <f t="shared" ca="1" si="80"/>
        <v>7.0898137482728885E-3</v>
      </c>
      <c r="L114" s="1">
        <f t="shared" ca="1" si="80"/>
        <v>26.434164513349913</v>
      </c>
    </row>
    <row r="115" spans="2:12" x14ac:dyDescent="0.3">
      <c r="B115" s="1" t="str">
        <f t="shared" ref="B115:L115" si="81">IF(B32="","",$G$1*(B32-$B$2) - 1/$B$5*(C103*$E$3+C104*$E$4))</f>
        <v/>
      </c>
      <c r="C115" s="1" t="str">
        <f t="shared" ca="1" si="81"/>
        <v/>
      </c>
      <c r="D115" s="1">
        <f t="shared" ca="1" si="81"/>
        <v>-17.503953897692043</v>
      </c>
      <c r="E115" s="1">
        <f t="shared" ca="1" si="81"/>
        <v>-14.066938816365987</v>
      </c>
      <c r="F115" s="1">
        <f t="shared" ca="1" si="81"/>
        <v>-10.651519319226795</v>
      </c>
      <c r="G115" s="1">
        <f t="shared" ca="1" si="81"/>
        <v>-7.3695284273770056</v>
      </c>
      <c r="H115" s="1">
        <f t="shared" ca="1" si="81"/>
        <v>-4.3994246836362292</v>
      </c>
      <c r="I115" s="1">
        <f t="shared" ca="1" si="81"/>
        <v>-1.9992286179819549</v>
      </c>
      <c r="J115" s="1">
        <f t="shared" ca="1" si="81"/>
        <v>-0.47506712199837331</v>
      </c>
      <c r="K115" s="1">
        <f t="shared" ca="1" si="81"/>
        <v>3.8288515043376492E-3</v>
      </c>
      <c r="L115" s="1">
        <f t="shared" ca="1" si="81"/>
        <v>16.264955442956079</v>
      </c>
    </row>
    <row r="116" spans="2:12" x14ac:dyDescent="0.3">
      <c r="B116" s="1" t="str">
        <f t="shared" ref="B116:L116" si="82">IF(B33="","",$G$1*(B33-$B$2) - 1/$B$5*(C104*$E$3+C105*$E$4))</f>
        <v/>
      </c>
      <c r="C116" s="1" t="str">
        <f t="shared" ca="1" si="82"/>
        <v/>
      </c>
      <c r="D116" s="1" t="str">
        <f t="shared" ca="1" si="82"/>
        <v/>
      </c>
      <c r="E116" s="1">
        <f t="shared" ca="1" si="82"/>
        <v>-20.83914764340442</v>
      </c>
      <c r="F116" s="1">
        <f t="shared" ca="1" si="82"/>
        <v>-17.381315378206708</v>
      </c>
      <c r="G116" s="1">
        <f t="shared" ca="1" si="82"/>
        <v>-13.8366724502156</v>
      </c>
      <c r="H116" s="1">
        <f t="shared" ca="1" si="82"/>
        <v>-10.252480497092879</v>
      </c>
      <c r="I116" s="1">
        <f t="shared" ca="1" si="82"/>
        <v>-6.7301179864523029</v>
      </c>
      <c r="J116" s="1">
        <f t="shared" ca="1" si="82"/>
        <v>-3.4811000325467241</v>
      </c>
      <c r="K116" s="1">
        <f t="shared" ca="1" si="82"/>
        <v>-0.94087737132869487</v>
      </c>
      <c r="L116" s="1">
        <f t="shared" ca="1" si="82"/>
        <v>6.8537149758534213</v>
      </c>
    </row>
    <row r="117" spans="2:12" x14ac:dyDescent="0.3">
      <c r="B117" s="1" t="str">
        <f t="shared" ref="B117:L117" si="83">IF(B34="","",$G$1*(B34-$B$2) - 1/$B$5*(C105*$E$3+C106*$E$4))</f>
        <v/>
      </c>
      <c r="C117" s="1" t="str">
        <f t="shared" ca="1" si="83"/>
        <v/>
      </c>
      <c r="D117" s="1" t="str">
        <f t="shared" ca="1" si="83"/>
        <v/>
      </c>
      <c r="E117" s="1" t="str">
        <f t="shared" ca="1" si="83"/>
        <v/>
      </c>
      <c r="F117" s="1">
        <f t="shared" ca="1" si="83"/>
        <v>-24.194407461327771</v>
      </c>
      <c r="G117" s="1">
        <f t="shared" ca="1" si="83"/>
        <v>-20.820842473309028</v>
      </c>
      <c r="H117" s="1">
        <f t="shared" ca="1" si="83"/>
        <v>-17.314641133839672</v>
      </c>
      <c r="I117" s="1">
        <f t="shared" ca="1" si="83"/>
        <v>-13.670588662179284</v>
      </c>
      <c r="J117" s="1">
        <f t="shared" ca="1" si="83"/>
        <v>-9.8832652513040955</v>
      </c>
      <c r="K117" s="1">
        <f t="shared" ca="1" si="83"/>
        <v>-5.9470380070165163</v>
      </c>
      <c r="L117" s="1">
        <f t="shared" ca="1" si="83"/>
        <v>-1.8560525701294353</v>
      </c>
    </row>
    <row r="118" spans="2:12" x14ac:dyDescent="0.3">
      <c r="B118" s="1" t="str">
        <f t="shared" ref="B118:L118" si="84">IF(B35="","",$G$1*(B35-$B$2) - 1/$B$5*(C106*$E$3+C107*$E$4))</f>
        <v/>
      </c>
      <c r="C118" s="1" t="str">
        <f t="shared" ca="1" si="84"/>
        <v/>
      </c>
      <c r="D118" s="1" t="str">
        <f t="shared" ca="1" si="84"/>
        <v/>
      </c>
      <c r="E118" s="1" t="str">
        <f t="shared" ca="1" si="84"/>
        <v/>
      </c>
      <c r="F118" s="1" t="str">
        <f t="shared" ca="1" si="84"/>
        <v/>
      </c>
      <c r="G118" s="1">
        <f t="shared" ca="1" si="84"/>
        <v>-27.467868904300687</v>
      </c>
      <c r="H118" s="1">
        <f t="shared" ca="1" si="84"/>
        <v>-24.223004559059575</v>
      </c>
      <c r="I118" s="1">
        <f t="shared" ca="1" si="84"/>
        <v>-20.850563905304043</v>
      </c>
      <c r="J118" s="1">
        <f t="shared" ca="1" si="84"/>
        <v>-17.345531104847197</v>
      </c>
      <c r="K118" s="1">
        <f t="shared" ca="1" si="84"/>
        <v>-13.702693114919157</v>
      </c>
      <c r="L118" s="1">
        <f t="shared" ca="1" si="84"/>
        <v>-9.916631934797465</v>
      </c>
    </row>
    <row r="119" spans="2:12" x14ac:dyDescent="0.3">
      <c r="B119" s="1" t="str">
        <f t="shared" ref="B119:L119" si="85">IF(B36="","",$G$1*(B36-$B$2) - 1/$B$5*(C107*$E$3+C108*$E$4))</f>
        <v/>
      </c>
      <c r="C119" s="1" t="str">
        <f t="shared" ca="1" si="85"/>
        <v/>
      </c>
      <c r="D119" s="1" t="str">
        <f t="shared" ca="1" si="85"/>
        <v/>
      </c>
      <c r="E119" s="1" t="str">
        <f t="shared" ca="1" si="85"/>
        <v/>
      </c>
      <c r="F119" s="1" t="str">
        <f t="shared" ca="1" si="85"/>
        <v/>
      </c>
      <c r="G119" s="1" t="str">
        <f t="shared" ca="1" si="85"/>
        <v/>
      </c>
      <c r="H119" s="1">
        <f t="shared" ca="1" si="85"/>
        <v>-30.616448629175792</v>
      </c>
      <c r="I119" s="1">
        <f t="shared" ca="1" si="85"/>
        <v>-27.49537503005692</v>
      </c>
      <c r="J119" s="1">
        <f t="shared" ca="1" si="85"/>
        <v>-24.251592126014017</v>
      </c>
      <c r="K119" s="1">
        <f t="shared" ca="1" si="85"/>
        <v>-20.880275431806069</v>
      </c>
      <c r="L119" s="1">
        <f t="shared" ca="1" si="85"/>
        <v>-17.376410780913616</v>
      </c>
    </row>
    <row r="120" spans="2:12" x14ac:dyDescent="0.3">
      <c r="B120" s="1" t="str">
        <f t="shared" ref="B120:L120" si="86">IF(B37="","",$G$1*(B37-$B$2) - 1/$B$5*(C108*$E$3+C109*$E$4))</f>
        <v/>
      </c>
      <c r="C120" s="1" t="str">
        <f t="shared" ca="1" si="86"/>
        <v/>
      </c>
      <c r="D120" s="1" t="str">
        <f t="shared" ca="1" si="86"/>
        <v/>
      </c>
      <c r="E120" s="1" t="str">
        <f t="shared" ca="1" si="86"/>
        <v/>
      </c>
      <c r="F120" s="1" t="str">
        <f t="shared" ca="1" si="86"/>
        <v/>
      </c>
      <c r="G120" s="1" t="str">
        <f t="shared" ca="1" si="86"/>
        <v/>
      </c>
      <c r="H120" s="1" t="str">
        <f t="shared" ca="1" si="86"/>
        <v/>
      </c>
      <c r="I120" s="1">
        <f t="shared" ca="1" si="86"/>
        <v>-33.644910841607185</v>
      </c>
      <c r="J120" s="1">
        <f t="shared" ca="1" si="86"/>
        <v>-30.642905403258737</v>
      </c>
      <c r="K120" s="1">
        <f t="shared" ca="1" si="86"/>
        <v>-27.522871988632545</v>
      </c>
      <c r="L120" s="1">
        <f t="shared" ca="1" si="86"/>
        <v>-24.280170165367508</v>
      </c>
    </row>
    <row r="121" spans="2:12" x14ac:dyDescent="0.3">
      <c r="B121" s="1" t="str">
        <f t="shared" ref="B121:L121" si="87">IF(B38="","",$G$1*(B38-$B$2) - 1/$B$5*(C109*$E$3+C110*$E$4))</f>
        <v/>
      </c>
      <c r="C121" s="1" t="str">
        <f t="shared" ca="1" si="87"/>
        <v/>
      </c>
      <c r="D121" s="1" t="str">
        <f t="shared" ca="1" si="87"/>
        <v/>
      </c>
      <c r="E121" s="1" t="str">
        <f t="shared" ca="1" si="87"/>
        <v/>
      </c>
      <c r="F121" s="1" t="str">
        <f t="shared" ca="1" si="87"/>
        <v/>
      </c>
      <c r="G121" s="1" t="str">
        <f t="shared" ca="1" si="87"/>
        <v/>
      </c>
      <c r="H121" s="1" t="str">
        <f t="shared" ca="1" si="87"/>
        <v/>
      </c>
      <c r="I121" s="1" t="str">
        <f t="shared" ca="1" si="87"/>
        <v/>
      </c>
      <c r="J121" s="1">
        <f t="shared" ca="1" si="87"/>
        <v>-36.557837994019877</v>
      </c>
      <c r="K121" s="1">
        <f t="shared" ca="1" si="87"/>
        <v>-33.67035829651519</v>
      </c>
      <c r="L121" s="1">
        <f t="shared" ca="1" si="87"/>
        <v>-30.669353359886657</v>
      </c>
    </row>
    <row r="122" spans="2:12" x14ac:dyDescent="0.3">
      <c r="B122" s="1" t="str">
        <f t="shared" ref="B122:L122" si="88">IF(B39="","",$G$1*(B39-$B$2) - 1/$B$5*(C110*$E$3+C111*$E$4))</f>
        <v/>
      </c>
      <c r="C122" s="1" t="str">
        <f t="shared" ca="1" si="88"/>
        <v/>
      </c>
      <c r="D122" s="1" t="str">
        <f t="shared" ca="1" si="88"/>
        <v/>
      </c>
      <c r="E122" s="1" t="str">
        <f t="shared" ca="1" si="88"/>
        <v/>
      </c>
      <c r="F122" s="1" t="str">
        <f t="shared" ca="1" si="88"/>
        <v/>
      </c>
      <c r="G122" s="1" t="str">
        <f t="shared" ca="1" si="88"/>
        <v/>
      </c>
      <c r="H122" s="1" t="str">
        <f t="shared" ca="1" si="88"/>
        <v/>
      </c>
      <c r="I122" s="1" t="str">
        <f t="shared" ca="1" si="88"/>
        <v/>
      </c>
      <c r="J122" s="1" t="str">
        <f t="shared" ca="1" si="88"/>
        <v/>
      </c>
      <c r="K122" s="1">
        <f t="shared" ca="1" si="88"/>
        <v>-39.359637719449125</v>
      </c>
      <c r="L122" s="1">
        <f t="shared" ca="1" si="88"/>
        <v>-36.582314635021717</v>
      </c>
    </row>
    <row r="123" spans="2:12" x14ac:dyDescent="0.3">
      <c r="B123" s="1" t="str">
        <f t="shared" ref="B123:L124" si="89">IF(B40="","",$G$1*(B40-$B$2) - 1/$B$5*(C111*$E$3+C112*$E$4))</f>
        <v/>
      </c>
      <c r="C123" s="1" t="str">
        <f t="shared" ca="1" si="89"/>
        <v/>
      </c>
      <c r="D123" s="1" t="str">
        <f t="shared" ca="1" si="89"/>
        <v/>
      </c>
      <c r="E123" s="1" t="str">
        <f t="shared" ca="1" si="89"/>
        <v/>
      </c>
      <c r="F123" s="1" t="str">
        <f t="shared" ca="1" si="89"/>
        <v/>
      </c>
      <c r="G123" s="1" t="str">
        <f t="shared" ca="1" si="89"/>
        <v/>
      </c>
      <c r="H123" s="1" t="str">
        <f t="shared" ca="1" si="89"/>
        <v/>
      </c>
      <c r="I123" s="1" t="str">
        <f t="shared" ca="1" si="89"/>
        <v/>
      </c>
      <c r="J123" s="1" t="str">
        <f t="shared" ca="1" si="89"/>
        <v/>
      </c>
      <c r="K123" s="1" t="str">
        <f t="shared" ca="1" si="89"/>
        <v/>
      </c>
      <c r="L123" s="1">
        <f t="shared" ca="1" si="89"/>
        <v>-42.054549500855501</v>
      </c>
    </row>
    <row r="124" spans="2:12" x14ac:dyDescent="0.3">
      <c r="B124" s="1" t="str">
        <f>IF(B41="","",$G$1*(B41-$B$2) - 1/$B$5*(C112*$E$3+C113*$E$4))</f>
        <v/>
      </c>
      <c r="C124" s="1" t="str">
        <f t="shared" ca="1" si="89"/>
        <v/>
      </c>
      <c r="D124" s="1" t="str">
        <f t="shared" ca="1" si="89"/>
        <v/>
      </c>
      <c r="E124" s="1" t="str">
        <f t="shared" ca="1" si="89"/>
        <v/>
      </c>
      <c r="F124" s="1" t="str">
        <f t="shared" ca="1" si="89"/>
        <v/>
      </c>
      <c r="G124" s="1" t="str">
        <f t="shared" ca="1" si="89"/>
        <v/>
      </c>
      <c r="H124" s="1" t="str">
        <f t="shared" ca="1" si="89"/>
        <v/>
      </c>
      <c r="I124" s="1" t="str">
        <f t="shared" ca="1" si="89"/>
        <v/>
      </c>
      <c r="J124" s="1" t="str">
        <f t="shared" ca="1" si="89"/>
        <v/>
      </c>
      <c r="K124" s="1" t="str">
        <f t="shared" ca="1" si="89"/>
        <v/>
      </c>
      <c r="L124" s="1" t="str">
        <f t="shared" ca="1" si="89"/>
        <v/>
      </c>
    </row>
    <row r="125" spans="2:12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</sheetData>
  <dataConsolidate/>
  <dataValidations count="2">
    <dataValidation type="list" allowBlank="1" showInputMessage="1" showErrorMessage="1" sqref="G1">
      <formula1>"1,-1"</formula1>
    </dataValidation>
    <dataValidation type="list" showInputMessage="1" showErrorMessage="1" errorTitle="Invalid type" error="Must either be European or American" sqref="G2">
      <formula1>"European, American"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" sqref="C2:C12"/>
    </sheetView>
  </sheetViews>
  <sheetFormatPr defaultRowHeight="14.4" x14ac:dyDescent="0.3"/>
  <sheetData>
    <row r="1" spans="1:2" x14ac:dyDescent="0.3">
      <c r="A1" t="s">
        <v>24</v>
      </c>
      <c r="B1">
        <v>2.6</v>
      </c>
    </row>
    <row r="2" spans="1:2" x14ac:dyDescent="0.3">
      <c r="A2" t="s">
        <v>25</v>
      </c>
      <c r="B2">
        <v>12.36</v>
      </c>
    </row>
    <row r="3" spans="1:2" x14ac:dyDescent="0.3">
      <c r="A3" t="s">
        <v>26</v>
      </c>
      <c r="B3" t="s">
        <v>32</v>
      </c>
    </row>
    <row r="4" spans="1:2" x14ac:dyDescent="0.3">
      <c r="A4" t="s">
        <v>27</v>
      </c>
      <c r="B4">
        <v>5</v>
      </c>
    </row>
    <row r="5" spans="1:2" x14ac:dyDescent="0.3">
      <c r="A5" t="s">
        <v>28</v>
      </c>
      <c r="B5" t="s">
        <v>35</v>
      </c>
    </row>
    <row r="6" spans="1:2" x14ac:dyDescent="0.3">
      <c r="A6" t="s">
        <v>29</v>
      </c>
      <c r="B6">
        <v>1.66</v>
      </c>
    </row>
    <row r="7" spans="1:2" x14ac:dyDescent="0.3">
      <c r="A7" t="s">
        <v>30</v>
      </c>
      <c r="B7">
        <v>7</v>
      </c>
    </row>
    <row r="8" spans="1:2" x14ac:dyDescent="0.3">
      <c r="A8" t="s">
        <v>31</v>
      </c>
      <c r="B8">
        <v>10.81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73" workbookViewId="0">
      <selection activeCell="E93" sqref="E93"/>
    </sheetView>
  </sheetViews>
  <sheetFormatPr defaultRowHeight="14.4" x14ac:dyDescent="0.3"/>
  <sheetData>
    <row r="1" spans="1:17" x14ac:dyDescent="0.3">
      <c r="A1" t="s">
        <v>0</v>
      </c>
      <c r="B1" s="1">
        <v>100</v>
      </c>
      <c r="C1" t="s">
        <v>10</v>
      </c>
      <c r="F1" t="s">
        <v>23</v>
      </c>
      <c r="G1">
        <v>1</v>
      </c>
      <c r="H1" t="s">
        <v>13</v>
      </c>
      <c r="K1" t="s">
        <v>4</v>
      </c>
      <c r="N1" t="s">
        <v>8</v>
      </c>
      <c r="O1">
        <v>0.25</v>
      </c>
      <c r="P1" t="s">
        <v>11</v>
      </c>
    </row>
    <row r="2" spans="1:17" x14ac:dyDescent="0.3">
      <c r="A2" t="s">
        <v>3</v>
      </c>
      <c r="B2" s="1">
        <v>100</v>
      </c>
      <c r="C2" t="s">
        <v>10</v>
      </c>
      <c r="F2" t="s">
        <v>19</v>
      </c>
      <c r="G2" t="s">
        <v>21</v>
      </c>
      <c r="H2" t="s">
        <v>13</v>
      </c>
      <c r="N2" t="s">
        <v>9</v>
      </c>
      <c r="O2" s="3">
        <v>0.02</v>
      </c>
    </row>
    <row r="3" spans="1:17" x14ac:dyDescent="0.3">
      <c r="A3" t="s">
        <v>1</v>
      </c>
      <c r="B3" s="4">
        <f>EXP(O3*SQRT(O1/O4))</f>
        <v>1.0394896104013376</v>
      </c>
      <c r="D3" t="s">
        <v>6</v>
      </c>
      <c r="E3" s="4">
        <f>(EXP(($O$2-$B$6)*$O$1/$O$4)-$B$4)/($B$3-$B$4)</f>
        <v>0.49247005062451049</v>
      </c>
      <c r="F3" s="4"/>
      <c r="G3" s="4"/>
      <c r="N3" t="s">
        <v>22</v>
      </c>
      <c r="O3" s="3">
        <v>0.3</v>
      </c>
    </row>
    <row r="4" spans="1:17" x14ac:dyDescent="0.3">
      <c r="A4" t="s">
        <v>2</v>
      </c>
      <c r="B4" s="4">
        <f>1/B3</f>
        <v>0.96201057710803761</v>
      </c>
      <c r="D4" t="s">
        <v>12</v>
      </c>
      <c r="E4" s="4">
        <f>1-E3</f>
        <v>0.50752994937548945</v>
      </c>
      <c r="N4" t="s">
        <v>17</v>
      </c>
      <c r="O4">
        <v>15</v>
      </c>
      <c r="P4" t="s">
        <v>18</v>
      </c>
      <c r="Q4">
        <v>15</v>
      </c>
    </row>
    <row r="5" spans="1:17" x14ac:dyDescent="0.3">
      <c r="A5" t="s">
        <v>5</v>
      </c>
      <c r="B5" s="4">
        <f>EXP(O2*O1/O4)</f>
        <v>1.0003333888950623</v>
      </c>
    </row>
    <row r="6" spans="1:17" x14ac:dyDescent="0.3">
      <c r="A6" t="s">
        <v>7</v>
      </c>
      <c r="B6" s="4">
        <v>0.01</v>
      </c>
    </row>
    <row r="9" spans="1:17" x14ac:dyDescent="0.3">
      <c r="A9" t="s">
        <v>14</v>
      </c>
    </row>
    <row r="10" spans="1:17" x14ac:dyDescent="0.3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</row>
    <row r="11" spans="1:17" x14ac:dyDescent="0.3">
      <c r="A11" s="2">
        <v>0</v>
      </c>
      <c r="B11" s="1">
        <f>B1</f>
        <v>100</v>
      </c>
      <c r="C11" s="1">
        <f ca="1">IF($A11&lt;C$10,OFFSET(C11,0,-1)*$B$3, IF($A11 = C$10,OFFSET(C11,-1,-1)*$B$4,""))</f>
        <v>103.94896104013375</v>
      </c>
      <c r="D11" s="1">
        <f t="shared" ref="D11:Q26" ca="1" si="0">IF($A11&lt;D$10,OFFSET(D11,0,-1)*$B$3, IF($A11 = D$10,OFFSET(D11,-1,-1)*$B$4,""))</f>
        <v>108.05386501323245</v>
      </c>
      <c r="E11" s="1">
        <f t="shared" ca="1" si="0"/>
        <v>112.32087004496373</v>
      </c>
      <c r="F11" s="1">
        <f t="shared" ca="1" si="0"/>
        <v>116.75637744297862</v>
      </c>
      <c r="G11" s="1">
        <f t="shared" ca="1" si="0"/>
        <v>121.36704130007337</v>
      </c>
      <c r="H11" s="1">
        <f t="shared" ca="1" si="0"/>
        <v>126.15977847657631</v>
      </c>
      <c r="I11" s="1">
        <f t="shared" ca="1" si="0"/>
        <v>131.14177897693537</v>
      </c>
      <c r="J11" s="1">
        <f t="shared" ca="1" si="0"/>
        <v>136.32051673607288</v>
      </c>
      <c r="K11" s="1">
        <f t="shared" ca="1" si="0"/>
        <v>141.70376083168941</v>
      </c>
      <c r="L11" s="1">
        <f t="shared" ca="1" si="0"/>
        <v>147.29958713933715</v>
      </c>
      <c r="M11" s="1">
        <f t="shared" ca="1" si="0"/>
        <v>153.11639044774745</v>
      </c>
      <c r="N11" s="1">
        <f t="shared" ca="1" si="0"/>
        <v>159.16289705258808</v>
      </c>
      <c r="O11" s="1">
        <f t="shared" ca="1" si="0"/>
        <v>165.44817784754298</v>
      </c>
      <c r="P11" s="1">
        <f t="shared" ca="1" si="0"/>
        <v>171.98166193235366</v>
      </c>
      <c r="Q11" s="1">
        <f t="shared" ca="1" si="0"/>
        <v>178.77315075823685</v>
      </c>
    </row>
    <row r="12" spans="1:17" x14ac:dyDescent="0.3">
      <c r="A12" s="2">
        <v>1</v>
      </c>
      <c r="B12" s="1"/>
      <c r="C12" s="1">
        <f t="shared" ref="C12:C26" ca="1" si="1">IF($A12&lt;C$10,OFFSET(C12,0,-1)*$B$3, IF($A12 = C$10,OFFSET(C12,-1,-1)*$B$4,""))</f>
        <v>96.201057710803767</v>
      </c>
      <c r="D12" s="1">
        <f t="shared" ca="1" si="0"/>
        <v>100</v>
      </c>
      <c r="E12" s="1">
        <f t="shared" ca="1" si="0"/>
        <v>103.94896104013375</v>
      </c>
      <c r="F12" s="1">
        <f t="shared" ca="1" si="0"/>
        <v>108.05386501323245</v>
      </c>
      <c r="G12" s="1">
        <f t="shared" ca="1" si="0"/>
        <v>112.32087004496373</v>
      </c>
      <c r="H12" s="1">
        <f t="shared" ca="1" si="0"/>
        <v>116.75637744297862</v>
      </c>
      <c r="I12" s="1">
        <f t="shared" ca="1" si="0"/>
        <v>121.36704130007337</v>
      </c>
      <c r="J12" s="1">
        <f t="shared" ca="1" si="0"/>
        <v>126.15977847657631</v>
      </c>
      <c r="K12" s="1">
        <f t="shared" ca="1" si="0"/>
        <v>131.14177897693537</v>
      </c>
      <c r="L12" s="1">
        <f t="shared" ca="1" si="0"/>
        <v>136.32051673607288</v>
      </c>
      <c r="M12" s="1">
        <f t="shared" ca="1" si="0"/>
        <v>141.70376083168941</v>
      </c>
      <c r="N12" s="1">
        <f t="shared" ca="1" si="0"/>
        <v>147.29958713933715</v>
      </c>
      <c r="O12" s="1">
        <f t="shared" ca="1" si="0"/>
        <v>153.11639044774745</v>
      </c>
      <c r="P12" s="1">
        <f t="shared" ca="1" si="0"/>
        <v>159.16289705258808</v>
      </c>
      <c r="Q12" s="1">
        <f t="shared" ca="1" si="0"/>
        <v>165.44817784754298</v>
      </c>
    </row>
    <row r="13" spans="1:17" x14ac:dyDescent="0.3">
      <c r="A13" s="2">
        <v>2</v>
      </c>
      <c r="B13" s="1"/>
      <c r="C13" s="1" t="str">
        <f t="shared" ca="1" si="1"/>
        <v/>
      </c>
      <c r="D13" s="1">
        <f t="shared" ca="1" si="0"/>
        <v>92.546435046773965</v>
      </c>
      <c r="E13" s="1">
        <f t="shared" ca="1" si="0"/>
        <v>96.201057710803767</v>
      </c>
      <c r="F13" s="1">
        <f t="shared" ca="1" si="0"/>
        <v>100</v>
      </c>
      <c r="G13" s="1">
        <f t="shared" ca="1" si="0"/>
        <v>103.94896104013375</v>
      </c>
      <c r="H13" s="1">
        <f t="shared" ca="1" si="0"/>
        <v>108.05386501323245</v>
      </c>
      <c r="I13" s="1">
        <f t="shared" ca="1" si="0"/>
        <v>112.32087004496373</v>
      </c>
      <c r="J13" s="1">
        <f t="shared" ca="1" si="0"/>
        <v>116.75637744297862</v>
      </c>
      <c r="K13" s="1">
        <f t="shared" ca="1" si="0"/>
        <v>121.36704130007337</v>
      </c>
      <c r="L13" s="1">
        <f t="shared" ca="1" si="0"/>
        <v>126.15977847657631</v>
      </c>
      <c r="M13" s="1">
        <f t="shared" ca="1" si="0"/>
        <v>131.14177897693537</v>
      </c>
      <c r="N13" s="1">
        <f t="shared" ca="1" si="0"/>
        <v>136.32051673607288</v>
      </c>
      <c r="O13" s="1">
        <f t="shared" ca="1" si="0"/>
        <v>141.70376083168941</v>
      </c>
      <c r="P13" s="1">
        <f t="shared" ca="1" si="0"/>
        <v>147.29958713933715</v>
      </c>
      <c r="Q13" s="1">
        <f t="shared" ca="1" si="0"/>
        <v>153.11639044774745</v>
      </c>
    </row>
    <row r="14" spans="1:17" x14ac:dyDescent="0.3">
      <c r="A14" s="2">
        <v>3</v>
      </c>
      <c r="B14" s="1"/>
      <c r="C14" s="1" t="str">
        <f t="shared" ca="1" si="1"/>
        <v/>
      </c>
      <c r="D14" s="1" t="str">
        <f t="shared" ca="1" si="0"/>
        <v/>
      </c>
      <c r="E14" s="1">
        <f t="shared" ca="1" si="0"/>
        <v>89.030649388638537</v>
      </c>
      <c r="F14" s="1">
        <f t="shared" ca="1" si="0"/>
        <v>92.546435046773951</v>
      </c>
      <c r="G14" s="1">
        <f t="shared" ca="1" si="0"/>
        <v>96.201057710803752</v>
      </c>
      <c r="H14" s="1">
        <f t="shared" ca="1" si="0"/>
        <v>99.999999999999986</v>
      </c>
      <c r="I14" s="1">
        <f t="shared" ca="1" si="0"/>
        <v>103.94896104013374</v>
      </c>
      <c r="J14" s="1">
        <f t="shared" ca="1" si="0"/>
        <v>108.05386501323244</v>
      </c>
      <c r="K14" s="1">
        <f t="shared" ca="1" si="0"/>
        <v>112.32087004496371</v>
      </c>
      <c r="L14" s="1">
        <f t="shared" ca="1" si="0"/>
        <v>116.7563774429786</v>
      </c>
      <c r="M14" s="1">
        <f t="shared" ca="1" si="0"/>
        <v>121.36704130007335</v>
      </c>
      <c r="N14" s="1">
        <f t="shared" ca="1" si="0"/>
        <v>126.15977847657629</v>
      </c>
      <c r="O14" s="1">
        <f t="shared" ca="1" si="0"/>
        <v>131.14177897693534</v>
      </c>
      <c r="P14" s="1">
        <f t="shared" ca="1" si="0"/>
        <v>136.32051673607285</v>
      </c>
      <c r="Q14" s="1">
        <f t="shared" ca="1" si="0"/>
        <v>141.70376083168938</v>
      </c>
    </row>
    <row r="15" spans="1:17" x14ac:dyDescent="0.3">
      <c r="A15" s="2">
        <v>4</v>
      </c>
      <c r="B15" s="1"/>
      <c r="C15" s="1" t="str">
        <f t="shared" ca="1" si="1"/>
        <v/>
      </c>
      <c r="D15" s="1" t="str">
        <f t="shared" ca="1" si="0"/>
        <v/>
      </c>
      <c r="E15" s="1" t="str">
        <f t="shared" ca="1" si="0"/>
        <v/>
      </c>
      <c r="F15" s="1">
        <f t="shared" ca="1" si="0"/>
        <v>85.64842639866751</v>
      </c>
      <c r="G15" s="1">
        <f t="shared" ca="1" si="0"/>
        <v>89.030649388638523</v>
      </c>
      <c r="H15" s="1">
        <f t="shared" ca="1" si="0"/>
        <v>92.546435046773937</v>
      </c>
      <c r="I15" s="1">
        <f t="shared" ca="1" si="0"/>
        <v>96.201057710803738</v>
      </c>
      <c r="J15" s="1">
        <f t="shared" ca="1" si="0"/>
        <v>99.999999999999972</v>
      </c>
      <c r="K15" s="1">
        <f t="shared" ca="1" si="0"/>
        <v>103.94896104013372</v>
      </c>
      <c r="L15" s="1">
        <f t="shared" ca="1" si="0"/>
        <v>108.05386501323242</v>
      </c>
      <c r="M15" s="1">
        <f t="shared" ca="1" si="0"/>
        <v>112.3208700449637</v>
      </c>
      <c r="N15" s="1">
        <f t="shared" ca="1" si="0"/>
        <v>116.75637744297859</v>
      </c>
      <c r="O15" s="1">
        <f t="shared" ca="1" si="0"/>
        <v>121.36704130007334</v>
      </c>
      <c r="P15" s="1">
        <f t="shared" ca="1" si="0"/>
        <v>126.15977847657628</v>
      </c>
      <c r="Q15" s="1">
        <f t="shared" ca="1" si="0"/>
        <v>131.14177897693534</v>
      </c>
    </row>
    <row r="16" spans="1:17" x14ac:dyDescent="0.3">
      <c r="A16" s="2">
        <v>5</v>
      </c>
      <c r="B16" s="1"/>
      <c r="C16" s="1" t="str">
        <f t="shared" ca="1" si="1"/>
        <v/>
      </c>
      <c r="D16" s="1" t="str">
        <f t="shared" ca="1" si="0"/>
        <v/>
      </c>
      <c r="E16" s="1" t="str">
        <f t="shared" ca="1" si="0"/>
        <v/>
      </c>
      <c r="F16" s="1" t="str">
        <f t="shared" ca="1" si="0"/>
        <v/>
      </c>
      <c r="G16" s="1">
        <f t="shared" ca="1" si="0"/>
        <v>82.394692108177409</v>
      </c>
      <c r="H16" s="1">
        <f t="shared" ca="1" si="0"/>
        <v>85.648426398667496</v>
      </c>
      <c r="I16" s="1">
        <f t="shared" ca="1" si="0"/>
        <v>89.030649388638508</v>
      </c>
      <c r="J16" s="1">
        <f t="shared" ca="1" si="0"/>
        <v>92.546435046773922</v>
      </c>
      <c r="K16" s="1">
        <f t="shared" ca="1" si="0"/>
        <v>96.201057710803724</v>
      </c>
      <c r="L16" s="1">
        <f t="shared" ca="1" si="0"/>
        <v>99.999999999999957</v>
      </c>
      <c r="M16" s="1">
        <f t="shared" ca="1" si="0"/>
        <v>103.94896104013371</v>
      </c>
      <c r="N16" s="1">
        <f t="shared" ca="1" si="0"/>
        <v>108.05386501323241</v>
      </c>
      <c r="O16" s="1">
        <f t="shared" ca="1" si="0"/>
        <v>112.32087004496368</v>
      </c>
      <c r="P16" s="1">
        <f t="shared" ca="1" si="0"/>
        <v>116.75637744297858</v>
      </c>
      <c r="Q16" s="1">
        <f t="shared" ca="1" si="0"/>
        <v>121.36704130007332</v>
      </c>
    </row>
    <row r="17" spans="1:17" x14ac:dyDescent="0.3">
      <c r="A17" s="2">
        <v>6</v>
      </c>
      <c r="B17" s="1"/>
      <c r="C17" s="1" t="str">
        <f t="shared" ca="1" si="1"/>
        <v/>
      </c>
      <c r="D17" s="1" t="str">
        <f t="shared" ca="1" si="0"/>
        <v/>
      </c>
      <c r="E17" s="1" t="str">
        <f t="shared" ca="1" si="0"/>
        <v/>
      </c>
      <c r="F17" s="1" t="str">
        <f t="shared" ca="1" si="0"/>
        <v/>
      </c>
      <c r="G17" s="1" t="str">
        <f t="shared" ca="1" si="0"/>
        <v/>
      </c>
      <c r="H17" s="1">
        <f t="shared" ca="1" si="0"/>
        <v>79.264565305626817</v>
      </c>
      <c r="I17" s="1">
        <f t="shared" ca="1" si="0"/>
        <v>82.394692108177395</v>
      </c>
      <c r="J17" s="1">
        <f t="shared" ca="1" si="0"/>
        <v>85.648426398667482</v>
      </c>
      <c r="K17" s="1">
        <f t="shared" ca="1" si="0"/>
        <v>89.030649388638494</v>
      </c>
      <c r="L17" s="1">
        <f t="shared" ca="1" si="0"/>
        <v>92.546435046773908</v>
      </c>
      <c r="M17" s="1">
        <f t="shared" ca="1" si="0"/>
        <v>96.20105771080371</v>
      </c>
      <c r="N17" s="1">
        <f t="shared" ca="1" si="0"/>
        <v>99.999999999999943</v>
      </c>
      <c r="O17" s="1">
        <f t="shared" ca="1" si="0"/>
        <v>103.9489610401337</v>
      </c>
      <c r="P17" s="1">
        <f t="shared" ca="1" si="0"/>
        <v>108.0538650132324</v>
      </c>
      <c r="Q17" s="1">
        <f t="shared" ca="1" si="0"/>
        <v>112.32087004496367</v>
      </c>
    </row>
    <row r="18" spans="1:17" x14ac:dyDescent="0.3">
      <c r="A18" s="2">
        <v>7</v>
      </c>
      <c r="B18" s="1"/>
      <c r="C18" s="1" t="str">
        <f t="shared" ca="1" si="1"/>
        <v/>
      </c>
      <c r="D18" s="1" t="str">
        <f t="shared" ca="1" si="0"/>
        <v/>
      </c>
      <c r="E18" s="1" t="str">
        <f t="shared" ca="1" si="0"/>
        <v/>
      </c>
      <c r="F18" s="1" t="str">
        <f t="shared" ca="1" si="0"/>
        <v/>
      </c>
      <c r="G18" s="1" t="str">
        <f t="shared" ca="1" si="0"/>
        <v/>
      </c>
      <c r="H18" s="1" t="str">
        <f t="shared" ca="1" si="0"/>
        <v/>
      </c>
      <c r="I18" s="1">
        <f t="shared" ca="1" si="0"/>
        <v>76.253350213883792</v>
      </c>
      <c r="J18" s="1">
        <f t="shared" ca="1" si="0"/>
        <v>79.264565305626817</v>
      </c>
      <c r="K18" s="1">
        <f t="shared" ca="1" si="0"/>
        <v>82.394692108177395</v>
      </c>
      <c r="L18" s="1">
        <f t="shared" ca="1" si="0"/>
        <v>85.648426398667482</v>
      </c>
      <c r="M18" s="1">
        <f t="shared" ca="1" si="0"/>
        <v>89.030649388638494</v>
      </c>
      <c r="N18" s="1">
        <f t="shared" ca="1" si="0"/>
        <v>92.546435046773908</v>
      </c>
      <c r="O18" s="1">
        <f t="shared" ca="1" si="0"/>
        <v>96.20105771080371</v>
      </c>
      <c r="P18" s="1">
        <f t="shared" ca="1" si="0"/>
        <v>99.999999999999943</v>
      </c>
      <c r="Q18" s="1">
        <f t="shared" ca="1" si="0"/>
        <v>103.9489610401337</v>
      </c>
    </row>
    <row r="19" spans="1:17" x14ac:dyDescent="0.3">
      <c r="A19" s="2">
        <v>8</v>
      </c>
      <c r="B19" s="1"/>
      <c r="C19" s="1" t="str">
        <f t="shared" ca="1" si="1"/>
        <v/>
      </c>
      <c r="D19" s="1" t="str">
        <f t="shared" ca="1" si="0"/>
        <v/>
      </c>
      <c r="E19" s="1" t="str">
        <f t="shared" ca="1" si="0"/>
        <v/>
      </c>
      <c r="F19" s="1" t="str">
        <f t="shared" ca="1" si="0"/>
        <v/>
      </c>
      <c r="G19" s="1" t="str">
        <f t="shared" ca="1" si="0"/>
        <v/>
      </c>
      <c r="H19" s="1" t="str">
        <f t="shared" ca="1" si="0"/>
        <v/>
      </c>
      <c r="I19" s="1" t="str">
        <f t="shared" ca="1" si="0"/>
        <v/>
      </c>
      <c r="J19" s="1">
        <f t="shared" ca="1" si="0"/>
        <v>73.356529445679655</v>
      </c>
      <c r="K19" s="1">
        <f t="shared" ca="1" si="0"/>
        <v>76.253350213883792</v>
      </c>
      <c r="L19" s="1">
        <f t="shared" ca="1" si="0"/>
        <v>79.264565305626817</v>
      </c>
      <c r="M19" s="1">
        <f t="shared" ca="1" si="0"/>
        <v>82.394692108177395</v>
      </c>
      <c r="N19" s="1">
        <f t="shared" ca="1" si="0"/>
        <v>85.648426398667482</v>
      </c>
      <c r="O19" s="1">
        <f t="shared" ca="1" si="0"/>
        <v>89.030649388638494</v>
      </c>
      <c r="P19" s="1">
        <f t="shared" ca="1" si="0"/>
        <v>92.546435046773908</v>
      </c>
      <c r="Q19" s="1">
        <f t="shared" ca="1" si="0"/>
        <v>96.20105771080371</v>
      </c>
    </row>
    <row r="20" spans="1:17" x14ac:dyDescent="0.3">
      <c r="A20" s="2">
        <v>9</v>
      </c>
      <c r="B20" s="1"/>
      <c r="C20" s="1" t="str">
        <f t="shared" ca="1" si="1"/>
        <v/>
      </c>
      <c r="D20" s="1" t="str">
        <f t="shared" ca="1" si="0"/>
        <v/>
      </c>
      <c r="E20" s="1" t="str">
        <f t="shared" ca="1" si="0"/>
        <v/>
      </c>
      <c r="F20" s="1" t="str">
        <f t="shared" ca="1" si="0"/>
        <v/>
      </c>
      <c r="G20" s="1" t="str">
        <f t="shared" ca="1" si="0"/>
        <v/>
      </c>
      <c r="H20" s="1" t="str">
        <f t="shared" ca="1" si="0"/>
        <v/>
      </c>
      <c r="I20" s="1" t="str">
        <f t="shared" ca="1" si="0"/>
        <v/>
      </c>
      <c r="J20" s="1" t="str">
        <f t="shared" ca="1" si="0"/>
        <v/>
      </c>
      <c r="K20" s="1">
        <f t="shared" ca="1" si="0"/>
        <v>70.569757226681034</v>
      </c>
      <c r="L20" s="1">
        <f t="shared" ca="1" si="0"/>
        <v>73.356529445679641</v>
      </c>
      <c r="M20" s="1">
        <f t="shared" ca="1" si="0"/>
        <v>76.253350213883778</v>
      </c>
      <c r="N20" s="1">
        <f t="shared" ca="1" si="0"/>
        <v>79.264565305626803</v>
      </c>
      <c r="O20" s="1">
        <f t="shared" ca="1" si="0"/>
        <v>82.394692108177381</v>
      </c>
      <c r="P20" s="1">
        <f t="shared" ca="1" si="0"/>
        <v>85.648426398667468</v>
      </c>
      <c r="Q20" s="1">
        <f t="shared" ca="1" si="0"/>
        <v>89.03064938863848</v>
      </c>
    </row>
    <row r="21" spans="1:17" x14ac:dyDescent="0.3">
      <c r="A21" s="2">
        <v>10</v>
      </c>
      <c r="B21" s="1"/>
      <c r="C21" s="1" t="str">
        <f t="shared" ca="1" si="1"/>
        <v/>
      </c>
      <c r="D21" s="1" t="str">
        <f t="shared" ca="1" si="0"/>
        <v/>
      </c>
      <c r="E21" s="1" t="str">
        <f t="shared" ca="1" si="0"/>
        <v/>
      </c>
      <c r="F21" s="1" t="str">
        <f t="shared" ca="1" si="0"/>
        <v/>
      </c>
      <c r="G21" s="1" t="str">
        <f t="shared" ca="1" si="0"/>
        <v/>
      </c>
      <c r="H21" s="1" t="str">
        <f t="shared" ca="1" si="0"/>
        <v/>
      </c>
      <c r="I21" s="1" t="str">
        <f t="shared" ca="1" si="0"/>
        <v/>
      </c>
      <c r="J21" s="1" t="str">
        <f t="shared" ca="1" si="0"/>
        <v/>
      </c>
      <c r="K21" s="1" t="str">
        <f t="shared" ca="1" si="0"/>
        <v/>
      </c>
      <c r="L21" s="1">
        <f t="shared" ca="1" si="0"/>
        <v>67.88885287601353</v>
      </c>
      <c r="M21" s="1">
        <f t="shared" ca="1" si="0"/>
        <v>70.569757226681034</v>
      </c>
      <c r="N21" s="1">
        <f t="shared" ca="1" si="0"/>
        <v>73.356529445679641</v>
      </c>
      <c r="O21" s="1">
        <f t="shared" ca="1" si="0"/>
        <v>76.253350213883778</v>
      </c>
      <c r="P21" s="1">
        <f t="shared" ca="1" si="0"/>
        <v>79.264565305626803</v>
      </c>
      <c r="Q21" s="1">
        <f t="shared" ca="1" si="0"/>
        <v>82.394692108177381</v>
      </c>
    </row>
    <row r="22" spans="1:17" x14ac:dyDescent="0.3">
      <c r="A22" s="2">
        <v>11</v>
      </c>
      <c r="B22" s="1"/>
      <c r="C22" s="1" t="str">
        <f t="shared" ca="1" si="1"/>
        <v/>
      </c>
      <c r="D22" s="1" t="str">
        <f t="shared" ca="1" si="0"/>
        <v/>
      </c>
      <c r="E22" s="1" t="str">
        <f t="shared" ca="1" si="0"/>
        <v/>
      </c>
      <c r="F22" s="1" t="str">
        <f t="shared" ca="1" si="0"/>
        <v/>
      </c>
      <c r="G22" s="1" t="str">
        <f t="shared" ca="1" si="0"/>
        <v/>
      </c>
      <c r="H22" s="1" t="str">
        <f t="shared" ca="1" si="0"/>
        <v/>
      </c>
      <c r="I22" s="1" t="str">
        <f t="shared" ca="1" si="0"/>
        <v/>
      </c>
      <c r="J22" s="1" t="str">
        <f t="shared" ca="1" si="0"/>
        <v/>
      </c>
      <c r="K22" s="1" t="str">
        <f t="shared" ca="1" si="0"/>
        <v/>
      </c>
      <c r="L22" s="1" t="str">
        <f t="shared" ca="1" si="0"/>
        <v/>
      </c>
      <c r="M22" s="1">
        <f t="shared" ca="1" si="0"/>
        <v>65.309794534456429</v>
      </c>
      <c r="N22" s="1">
        <f t="shared" ca="1" si="0"/>
        <v>67.888852876013516</v>
      </c>
      <c r="O22" s="1">
        <f t="shared" ca="1" si="0"/>
        <v>70.56975722668102</v>
      </c>
      <c r="P22" s="1">
        <f t="shared" ca="1" si="0"/>
        <v>73.356529445679627</v>
      </c>
      <c r="Q22" s="1">
        <f t="shared" ca="1" si="0"/>
        <v>76.253350213883763</v>
      </c>
    </row>
    <row r="23" spans="1:17" x14ac:dyDescent="0.3">
      <c r="A23" s="2">
        <v>12</v>
      </c>
      <c r="B23" s="1"/>
      <c r="C23" s="1" t="str">
        <f t="shared" ca="1" si="1"/>
        <v/>
      </c>
      <c r="D23" s="1" t="str">
        <f t="shared" ca="1" si="0"/>
        <v/>
      </c>
      <c r="E23" s="1" t="str">
        <f t="shared" ca="1" si="0"/>
        <v/>
      </c>
      <c r="F23" s="1" t="str">
        <f t="shared" ca="1" si="0"/>
        <v/>
      </c>
      <c r="G23" s="1" t="str">
        <f t="shared" ca="1" si="0"/>
        <v/>
      </c>
      <c r="H23" s="1" t="str">
        <f t="shared" ca="1" si="0"/>
        <v/>
      </c>
      <c r="I23" s="1" t="str">
        <f t="shared" ca="1" si="0"/>
        <v/>
      </c>
      <c r="J23" s="1" t="str">
        <f t="shared" ca="1" si="0"/>
        <v/>
      </c>
      <c r="K23" s="1" t="str">
        <f t="shared" ca="1" si="0"/>
        <v/>
      </c>
      <c r="L23" s="1" t="str">
        <f t="shared" ca="1" si="0"/>
        <v/>
      </c>
      <c r="M23" s="1" t="str">
        <f t="shared" ca="1" si="0"/>
        <v/>
      </c>
      <c r="N23" s="1">
        <f t="shared" ca="1" si="0"/>
        <v>62.828713130899793</v>
      </c>
      <c r="O23" s="1">
        <f t="shared" ca="1" si="0"/>
        <v>65.309794534456429</v>
      </c>
      <c r="P23" s="1">
        <f t="shared" ca="1" si="0"/>
        <v>67.888852876013516</v>
      </c>
      <c r="Q23" s="1">
        <f t="shared" ca="1" si="0"/>
        <v>70.56975722668102</v>
      </c>
    </row>
    <row r="24" spans="1:17" x14ac:dyDescent="0.3">
      <c r="A24" s="2">
        <v>13</v>
      </c>
      <c r="B24" s="1"/>
      <c r="C24" s="1" t="str">
        <f t="shared" ca="1" si="1"/>
        <v/>
      </c>
      <c r="D24" s="1" t="str">
        <f t="shared" ca="1" si="0"/>
        <v/>
      </c>
      <c r="E24" s="1" t="str">
        <f t="shared" ca="1" si="0"/>
        <v/>
      </c>
      <c r="F24" s="1" t="str">
        <f t="shared" ca="1" si="0"/>
        <v/>
      </c>
      <c r="G24" s="1" t="str">
        <f t="shared" ca="1" si="0"/>
        <v/>
      </c>
      <c r="H24" s="1" t="str">
        <f t="shared" ca="1" si="0"/>
        <v/>
      </c>
      <c r="I24" s="1" t="str">
        <f t="shared" ca="1" si="0"/>
        <v/>
      </c>
      <c r="J24" s="1" t="str">
        <f t="shared" ca="1" si="0"/>
        <v/>
      </c>
      <c r="K24" s="1" t="str">
        <f t="shared" ca="1" si="0"/>
        <v/>
      </c>
      <c r="L24" s="1" t="str">
        <f t="shared" ca="1" si="0"/>
        <v/>
      </c>
      <c r="M24" s="1" t="str">
        <f t="shared" ca="1" si="0"/>
        <v/>
      </c>
      <c r="N24" s="1" t="str">
        <f t="shared" ca="1" si="0"/>
        <v/>
      </c>
      <c r="O24" s="1">
        <f t="shared" ca="1" si="0"/>
        <v>60.441886578012252</v>
      </c>
      <c r="P24" s="1">
        <f t="shared" ca="1" si="0"/>
        <v>62.828713130899793</v>
      </c>
      <c r="Q24" s="1">
        <f t="shared" ca="1" si="0"/>
        <v>65.309794534456429</v>
      </c>
    </row>
    <row r="25" spans="1:17" x14ac:dyDescent="0.3">
      <c r="A25" s="2">
        <v>14</v>
      </c>
      <c r="B25" s="1"/>
      <c r="C25" s="1" t="str">
        <f t="shared" ca="1" si="1"/>
        <v/>
      </c>
      <c r="D25" s="1" t="str">
        <f t="shared" ca="1" si="0"/>
        <v/>
      </c>
      <c r="E25" s="1" t="str">
        <f t="shared" ca="1" si="0"/>
        <v/>
      </c>
      <c r="F25" s="1" t="str">
        <f t="shared" ca="1" si="0"/>
        <v/>
      </c>
      <c r="G25" s="1" t="str">
        <f t="shared" ca="1" si="0"/>
        <v/>
      </c>
      <c r="H25" s="1" t="str">
        <f t="shared" ca="1" si="0"/>
        <v/>
      </c>
      <c r="I25" s="1" t="str">
        <f t="shared" ca="1" si="0"/>
        <v/>
      </c>
      <c r="J25" s="1" t="str">
        <f t="shared" ca="1" si="0"/>
        <v/>
      </c>
      <c r="K25" s="1" t="str">
        <f t="shared" ca="1" si="0"/>
        <v/>
      </c>
      <c r="L25" s="1" t="str">
        <f t="shared" ca="1" si="0"/>
        <v/>
      </c>
      <c r="M25" s="1" t="str">
        <f t="shared" ca="1" si="0"/>
        <v/>
      </c>
      <c r="N25" s="1" t="str">
        <f t="shared" ca="1" si="0"/>
        <v/>
      </c>
      <c r="O25" s="1" t="str">
        <f t="shared" ca="1" si="0"/>
        <v/>
      </c>
      <c r="P25" s="1">
        <f t="shared" ca="1" si="0"/>
        <v>58.145734188412121</v>
      </c>
      <c r="Q25" s="1">
        <f t="shared" ca="1" si="0"/>
        <v>60.441886578012252</v>
      </c>
    </row>
    <row r="26" spans="1:17" x14ac:dyDescent="0.3">
      <c r="A26" s="2">
        <v>15</v>
      </c>
      <c r="B26" s="1"/>
      <c r="C26" s="1" t="str">
        <f t="shared" ca="1" si="1"/>
        <v/>
      </c>
      <c r="D26" s="1" t="str">
        <f t="shared" ca="1" si="0"/>
        <v/>
      </c>
      <c r="E26" s="1" t="str">
        <f t="shared" ca="1" si="0"/>
        <v/>
      </c>
      <c r="F26" s="1" t="str">
        <f t="shared" ca="1" si="0"/>
        <v/>
      </c>
      <c r="G26" s="1" t="str">
        <f t="shared" ca="1" si="0"/>
        <v/>
      </c>
      <c r="H26" s="1" t="str">
        <f t="shared" ca="1" si="0"/>
        <v/>
      </c>
      <c r="I26" s="1" t="str">
        <f t="shared" ca="1" si="0"/>
        <v/>
      </c>
      <c r="J26" s="1" t="str">
        <f t="shared" ca="1" si="0"/>
        <v/>
      </c>
      <c r="K26" s="1" t="str">
        <f t="shared" ca="1" si="0"/>
        <v/>
      </c>
      <c r="L26" s="1" t="str">
        <f t="shared" ca="1" si="0"/>
        <v/>
      </c>
      <c r="M26" s="1" t="str">
        <f t="shared" ca="1" si="0"/>
        <v/>
      </c>
      <c r="N26" s="1" t="str">
        <f t="shared" ca="1" si="0"/>
        <v/>
      </c>
      <c r="O26" s="1" t="str">
        <f t="shared" ca="1" si="0"/>
        <v/>
      </c>
      <c r="P26" s="1" t="str">
        <f t="shared" ca="1" si="0"/>
        <v/>
      </c>
      <c r="Q26" s="1">
        <f t="shared" ca="1" si="0"/>
        <v>55.936811302964898</v>
      </c>
    </row>
    <row r="29" spans="1:17" x14ac:dyDescent="0.3">
      <c r="A29" t="s">
        <v>15</v>
      </c>
      <c r="B29" s="2"/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</row>
    <row r="30" spans="1:17" x14ac:dyDescent="0.3">
      <c r="B30" s="1">
        <f t="shared" ref="B30:P45" ca="1" si="2">IF(B11="","",$E$3*C30 + $E$4*C31)</f>
        <v>100.25031276057936</v>
      </c>
      <c r="C30" s="1">
        <f t="shared" ca="1" si="2"/>
        <v>104.19179180828357</v>
      </c>
      <c r="D30" s="1">
        <f t="shared" ca="1" si="2"/>
        <v>108.28823553046809</v>
      </c>
      <c r="E30" s="1">
        <f t="shared" ca="1" si="2"/>
        <v>112.54573657662971</v>
      </c>
      <c r="F30" s="1">
        <f t="shared" ca="1" si="2"/>
        <v>116.97062713716721</v>
      </c>
      <c r="G30" s="1">
        <f t="shared" ca="1" si="2"/>
        <v>121.56948836126162</v>
      </c>
      <c r="H30" s="1">
        <f t="shared" ca="1" si="2"/>
        <v>126.34916014503335</v>
      </c>
      <c r="I30" s="1">
        <f t="shared" ca="1" si="2"/>
        <v>131.31675130453442</v>
      </c>
      <c r="J30" s="1">
        <f t="shared" ca="1" si="2"/>
        <v>136.47965014870573</v>
      </c>
      <c r="K30" s="1">
        <f t="shared" ca="1" si="2"/>
        <v>141.84553546802465</v>
      </c>
      <c r="L30" s="1">
        <f t="shared" ca="1" si="2"/>
        <v>147.42238795518659</v>
      </c>
      <c r="M30" s="1">
        <f t="shared" ca="1" si="2"/>
        <v>153.21850207480634</v>
      </c>
      <c r="N30" s="1">
        <f t="shared" ca="1" si="2"/>
        <v>159.24249839979279</v>
      </c>
      <c r="O30" s="1">
        <f t="shared" ca="1" si="2"/>
        <v>165.50333643274561</v>
      </c>
      <c r="P30" s="1">
        <f t="shared" ca="1" si="2"/>
        <v>172.01032793144262</v>
      </c>
      <c r="Q30" s="1">
        <f ca="1">IF(Q11="","",Q11)</f>
        <v>178.77315075823685</v>
      </c>
    </row>
    <row r="31" spans="1:17" x14ac:dyDescent="0.3">
      <c r="B31" s="1" t="str">
        <f t="shared" si="2"/>
        <v/>
      </c>
      <c r="C31" s="1">
        <f t="shared" ca="1" si="2"/>
        <v>96.425788929923101</v>
      </c>
      <c r="D31" s="1">
        <f t="shared" ca="1" si="2"/>
        <v>100.21690155850223</v>
      </c>
      <c r="E31" s="1">
        <f t="shared" ca="1" si="2"/>
        <v>104.15706699880393</v>
      </c>
      <c r="F31" s="1">
        <f t="shared" ca="1" si="2"/>
        <v>108.25214546730263</v>
      </c>
      <c r="G31" s="1">
        <f t="shared" ca="1" si="2"/>
        <v>112.50822758295041</v>
      </c>
      <c r="H31" s="1">
        <f t="shared" ca="1" si="2"/>
        <v>116.9316434257677</v>
      </c>
      <c r="I31" s="1">
        <f t="shared" ca="1" si="2"/>
        <v>121.52897195158465</v>
      </c>
      <c r="J31" s="1">
        <f t="shared" ca="1" si="2"/>
        <v>126.30705077693628</v>
      </c>
      <c r="K31" s="1">
        <f t="shared" ca="1" si="2"/>
        <v>131.27298634866415</v>
      </c>
      <c r="L31" s="1">
        <f t="shared" ca="1" si="2"/>
        <v>136.43416451334991</v>
      </c>
      <c r="M31" s="1">
        <f t="shared" ca="1" si="2"/>
        <v>141.79826150230068</v>
      </c>
      <c r="N31" s="1">
        <f t="shared" ca="1" si="2"/>
        <v>147.37325534842429</v>
      </c>
      <c r="O31" s="1">
        <f t="shared" ca="1" si="2"/>
        <v>153.16743775197472</v>
      </c>
      <c r="P31" s="1">
        <f t="shared" ca="1" si="2"/>
        <v>159.18942641281544</v>
      </c>
      <c r="Q31" s="1">
        <f t="shared" ref="Q31:Q45" ca="1" si="3">IF(Q12="","",Q12)</f>
        <v>165.44817784754298</v>
      </c>
    </row>
    <row r="32" spans="1:17" x14ac:dyDescent="0.3">
      <c r="B32" s="1" t="str">
        <f t="shared" si="2"/>
        <v/>
      </c>
      <c r="C32" s="1" t="str">
        <f t="shared" ca="1" si="2"/>
        <v/>
      </c>
      <c r="D32" s="1">
        <f t="shared" ca="1" si="2"/>
        <v>92.747169706728656</v>
      </c>
      <c r="E32" s="1">
        <f t="shared" ca="1" si="2"/>
        <v>96.393652356672902</v>
      </c>
      <c r="F32" s="1">
        <f t="shared" ca="1" si="2"/>
        <v>100.18350149163648</v>
      </c>
      <c r="G32" s="1">
        <f t="shared" ca="1" si="2"/>
        <v>104.12235376233184</v>
      </c>
      <c r="H32" s="1">
        <f t="shared" ca="1" si="2"/>
        <v>108.21606743215345</v>
      </c>
      <c r="I32" s="1">
        <f t="shared" ca="1" si="2"/>
        <v>112.47073109018544</v>
      </c>
      <c r="J32" s="1">
        <f t="shared" ca="1" si="2"/>
        <v>116.89267270677314</v>
      </c>
      <c r="K32" s="1">
        <f t="shared" ca="1" si="2"/>
        <v>121.48846904512691</v>
      </c>
      <c r="L32" s="1">
        <f t="shared" ca="1" si="2"/>
        <v>126.26495544295608</v>
      </c>
      <c r="M32" s="1">
        <f t="shared" ca="1" si="2"/>
        <v>131.22923597868134</v>
      </c>
      <c r="N32" s="1">
        <f t="shared" ca="1" si="2"/>
        <v>136.38869403734583</v>
      </c>
      <c r="O32" s="1">
        <f t="shared" ca="1" si="2"/>
        <v>141.75100329193921</v>
      </c>
      <c r="P32" s="1">
        <f t="shared" ca="1" si="2"/>
        <v>147.32413911646827</v>
      </c>
      <c r="Q32" s="1">
        <f t="shared" ca="1" si="3"/>
        <v>153.11639044774745</v>
      </c>
    </row>
    <row r="33" spans="1:17" x14ac:dyDescent="0.3">
      <c r="B33" s="1" t="str">
        <f t="shared" si="2"/>
        <v/>
      </c>
      <c r="C33" s="1" t="str">
        <f t="shared" ca="1" si="2"/>
        <v/>
      </c>
      <c r="D33" s="1" t="str">
        <f t="shared" ca="1" si="2"/>
        <v/>
      </c>
      <c r="E33" s="1">
        <f t="shared" ca="1" si="2"/>
        <v>89.208888867481363</v>
      </c>
      <c r="F33" s="1">
        <f t="shared" ca="1" si="2"/>
        <v>92.716259135541151</v>
      </c>
      <c r="G33" s="1">
        <f t="shared" ca="1" si="2"/>
        <v>96.36152649382862</v>
      </c>
      <c r="H33" s="1">
        <f t="shared" ca="1" si="2"/>
        <v>100.15011255627098</v>
      </c>
      <c r="I33" s="1">
        <f t="shared" ca="1" si="2"/>
        <v>104.08765209501027</v>
      </c>
      <c r="J33" s="1">
        <f t="shared" ca="1" si="2"/>
        <v>108.18000142101187</v>
      </c>
      <c r="K33" s="1">
        <f t="shared" ca="1" si="2"/>
        <v>112.43324709416845</v>
      </c>
      <c r="L33" s="1">
        <f t="shared" ca="1" si="2"/>
        <v>116.85371497585342</v>
      </c>
      <c r="M33" s="1">
        <f t="shared" ca="1" si="2"/>
        <v>121.44797963738807</v>
      </c>
      <c r="N33" s="1">
        <f t="shared" ca="1" si="2"/>
        <v>126.22287413841551</v>
      </c>
      <c r="O33" s="1">
        <f t="shared" ca="1" si="2"/>
        <v>131.18550018972493</v>
      </c>
      <c r="P33" s="1">
        <f t="shared" ca="1" si="2"/>
        <v>136.34323871564121</v>
      </c>
      <c r="Q33" s="1">
        <f t="shared" ca="1" si="3"/>
        <v>141.70376083168938</v>
      </c>
    </row>
    <row r="34" spans="1:17" x14ac:dyDescent="0.3">
      <c r="B34" s="1" t="str">
        <f t="shared" si="2"/>
        <v/>
      </c>
      <c r="C34" s="1" t="str">
        <f t="shared" ca="1" si="2"/>
        <v/>
      </c>
      <c r="D34" s="1" t="str">
        <f t="shared" ca="1" si="2"/>
        <v/>
      </c>
      <c r="E34" s="1" t="str">
        <f t="shared" ca="1" si="2"/>
        <v/>
      </c>
      <c r="F34" s="1">
        <f t="shared" ca="1" si="2"/>
        <v>85.805592538672229</v>
      </c>
      <c r="G34" s="1">
        <f t="shared" ca="1" si="2"/>
        <v>89.179157526690972</v>
      </c>
      <c r="H34" s="1">
        <f t="shared" ca="1" si="2"/>
        <v>92.685358866160328</v>
      </c>
      <c r="I34" s="1">
        <f t="shared" ca="1" si="2"/>
        <v>96.329411337820716</v>
      </c>
      <c r="J34" s="1">
        <f t="shared" ca="1" si="2"/>
        <v>100.1167347486959</v>
      </c>
      <c r="K34" s="1">
        <f t="shared" ca="1" si="2"/>
        <v>104.05296199298348</v>
      </c>
      <c r="L34" s="1">
        <f t="shared" ca="1" si="2"/>
        <v>108.14394742987056</v>
      </c>
      <c r="M34" s="1">
        <f t="shared" ca="1" si="2"/>
        <v>112.3957755907346</v>
      </c>
      <c r="N34" s="1">
        <f t="shared" ca="1" si="2"/>
        <v>116.81477022867995</v>
      </c>
      <c r="O34" s="1">
        <f t="shared" ca="1" si="2"/>
        <v>121.40750372386933</v>
      </c>
      <c r="P34" s="1">
        <f t="shared" ca="1" si="2"/>
        <v>126.18080685863887</v>
      </c>
      <c r="Q34" s="1">
        <f t="shared" ca="1" si="3"/>
        <v>131.14177897693534</v>
      </c>
    </row>
    <row r="35" spans="1:17" x14ac:dyDescent="0.3">
      <c r="B35" s="1" t="str">
        <f t="shared" si="2"/>
        <v/>
      </c>
      <c r="C35" s="1" t="str">
        <f t="shared" ca="1" si="2"/>
        <v/>
      </c>
      <c r="D35" s="1" t="str">
        <f t="shared" ca="1" si="2"/>
        <v/>
      </c>
      <c r="E35" s="1" t="str">
        <f t="shared" ca="1" si="2"/>
        <v/>
      </c>
      <c r="F35" s="1" t="str">
        <f t="shared" ca="1" si="2"/>
        <v/>
      </c>
      <c r="G35" s="1">
        <f t="shared" ca="1" si="2"/>
        <v>82.532131095699313</v>
      </c>
      <c r="H35" s="1">
        <f t="shared" ca="1" si="2"/>
        <v>85.776995440940425</v>
      </c>
      <c r="I35" s="1">
        <f t="shared" ca="1" si="2"/>
        <v>89.149436094695957</v>
      </c>
      <c r="J35" s="1">
        <f t="shared" ca="1" si="2"/>
        <v>92.654468895152803</v>
      </c>
      <c r="K35" s="1">
        <f t="shared" ca="1" si="2"/>
        <v>96.297306885080843</v>
      </c>
      <c r="L35" s="1">
        <f t="shared" ca="1" si="2"/>
        <v>100.08336806520254</v>
      </c>
      <c r="M35" s="1">
        <f t="shared" ca="1" si="2"/>
        <v>104.01828345239701</v>
      </c>
      <c r="N35" s="1">
        <f t="shared" ca="1" si="2"/>
        <v>108.10790545472352</v>
      </c>
      <c r="O35" s="1">
        <f t="shared" ca="1" si="2"/>
        <v>112.35831657572038</v>
      </c>
      <c r="P35" s="1">
        <f t="shared" ca="1" si="2"/>
        <v>116.77583846092551</v>
      </c>
      <c r="Q35" s="1">
        <f t="shared" ca="1" si="3"/>
        <v>121.36704130007332</v>
      </c>
    </row>
    <row r="36" spans="1:17" x14ac:dyDescent="0.3">
      <c r="B36" s="1" t="str">
        <f t="shared" si="2"/>
        <v/>
      </c>
      <c r="C36" s="1" t="str">
        <f t="shared" ca="1" si="2"/>
        <v/>
      </c>
      <c r="D36" s="1" t="str">
        <f t="shared" ca="1" si="2"/>
        <v/>
      </c>
      <c r="E36" s="1" t="str">
        <f t="shared" ca="1" si="2"/>
        <v/>
      </c>
      <c r="F36" s="1" t="str">
        <f t="shared" ca="1" si="2"/>
        <v/>
      </c>
      <c r="G36" s="1" t="str">
        <f t="shared" ca="1" si="2"/>
        <v/>
      </c>
      <c r="H36" s="1">
        <f t="shared" ca="1" si="2"/>
        <v>79.383551370824208</v>
      </c>
      <c r="I36" s="1">
        <f t="shared" ca="1" si="2"/>
        <v>82.50462496994308</v>
      </c>
      <c r="J36" s="1">
        <f t="shared" ca="1" si="2"/>
        <v>85.748407873985983</v>
      </c>
      <c r="K36" s="1">
        <f t="shared" ca="1" si="2"/>
        <v>89.119724568193931</v>
      </c>
      <c r="L36" s="1">
        <f t="shared" ca="1" si="2"/>
        <v>92.623589219086384</v>
      </c>
      <c r="M36" s="1">
        <f t="shared" ca="1" si="2"/>
        <v>96.26521313204185</v>
      </c>
      <c r="N36" s="1">
        <f t="shared" ca="1" si="2"/>
        <v>100.05001250208352</v>
      </c>
      <c r="O36" s="1">
        <f t="shared" ca="1" si="2"/>
        <v>103.98361646939773</v>
      </c>
      <c r="P36" s="1">
        <f t="shared" ca="1" si="2"/>
        <v>108.07187549156609</v>
      </c>
      <c r="Q36" s="1">
        <f t="shared" ca="1" si="3"/>
        <v>112.32087004496367</v>
      </c>
    </row>
    <row r="37" spans="1:17" x14ac:dyDescent="0.3">
      <c r="B37" s="1" t="str">
        <f t="shared" si="2"/>
        <v/>
      </c>
      <c r="C37" s="1" t="str">
        <f t="shared" ca="1" si="2"/>
        <v/>
      </c>
      <c r="D37" s="1" t="str">
        <f t="shared" ca="1" si="2"/>
        <v/>
      </c>
      <c r="E37" s="1" t="str">
        <f t="shared" ca="1" si="2"/>
        <v/>
      </c>
      <c r="F37" s="1" t="str">
        <f t="shared" ca="1" si="2"/>
        <v/>
      </c>
      <c r="G37" s="1" t="str">
        <f t="shared" ca="1" si="2"/>
        <v/>
      </c>
      <c r="H37" s="1" t="str">
        <f t="shared" ca="1" si="2"/>
        <v/>
      </c>
      <c r="I37" s="1">
        <f t="shared" ca="1" si="2"/>
        <v>76.355089158392815</v>
      </c>
      <c r="J37" s="1">
        <f t="shared" ca="1" si="2"/>
        <v>79.357094596741263</v>
      </c>
      <c r="K37" s="1">
        <f t="shared" ca="1" si="2"/>
        <v>82.477128011367455</v>
      </c>
      <c r="L37" s="1">
        <f t="shared" ca="1" si="2"/>
        <v>85.719829834632492</v>
      </c>
      <c r="M37" s="1">
        <f t="shared" ca="1" si="2"/>
        <v>89.090022943883611</v>
      </c>
      <c r="N37" s="1">
        <f t="shared" ca="1" si="2"/>
        <v>92.592719834529959</v>
      </c>
      <c r="O37" s="1">
        <f t="shared" ca="1" si="2"/>
        <v>96.233130075137723</v>
      </c>
      <c r="P37" s="1">
        <f t="shared" ca="1" si="2"/>
        <v>100.01666805563266</v>
      </c>
      <c r="Q37" s="1">
        <f t="shared" ca="1" si="3"/>
        <v>103.9489610401337</v>
      </c>
    </row>
    <row r="38" spans="1:17" x14ac:dyDescent="0.3">
      <c r="B38" s="1" t="str">
        <f t="shared" si="2"/>
        <v/>
      </c>
      <c r="C38" s="1" t="str">
        <f t="shared" ca="1" si="2"/>
        <v/>
      </c>
      <c r="D38" s="1" t="str">
        <f t="shared" ca="1" si="2"/>
        <v/>
      </c>
      <c r="E38" s="1" t="str">
        <f t="shared" ca="1" si="2"/>
        <v/>
      </c>
      <c r="F38" s="1" t="str">
        <f t="shared" ca="1" si="2"/>
        <v/>
      </c>
      <c r="G38" s="1" t="str">
        <f t="shared" ca="1" si="2"/>
        <v/>
      </c>
      <c r="H38" s="1" t="str">
        <f t="shared" ca="1" si="2"/>
        <v/>
      </c>
      <c r="I38" s="1" t="str">
        <f t="shared" ca="1" si="2"/>
        <v/>
      </c>
      <c r="J38" s="1">
        <f t="shared" ca="1" si="2"/>
        <v>73.442162005980123</v>
      </c>
      <c r="K38" s="1">
        <f t="shared" ca="1" si="2"/>
        <v>76.32964170348481</v>
      </c>
      <c r="L38" s="1">
        <f t="shared" ca="1" si="2"/>
        <v>79.330646640113343</v>
      </c>
      <c r="M38" s="1">
        <f t="shared" ca="1" si="2"/>
        <v>82.44964021691726</v>
      </c>
      <c r="N38" s="1">
        <f t="shared" ca="1" si="2"/>
        <v>85.691261319704637</v>
      </c>
      <c r="O38" s="1">
        <f t="shared" ca="1" si="2"/>
        <v>89.060331218464825</v>
      </c>
      <c r="P38" s="1">
        <f t="shared" ca="1" si="2"/>
        <v>92.561860738053596</v>
      </c>
      <c r="Q38" s="1">
        <f t="shared" ca="1" si="3"/>
        <v>96.20105771080371</v>
      </c>
    </row>
    <row r="39" spans="1:17" x14ac:dyDescent="0.3">
      <c r="B39" s="1" t="str">
        <f t="shared" si="2"/>
        <v/>
      </c>
      <c r="C39" s="1" t="str">
        <f t="shared" ca="1" si="2"/>
        <v/>
      </c>
      <c r="D39" s="1" t="str">
        <f t="shared" ca="1" si="2"/>
        <v/>
      </c>
      <c r="E39" s="1" t="str">
        <f t="shared" ca="1" si="2"/>
        <v/>
      </c>
      <c r="F39" s="1" t="str">
        <f t="shared" ca="1" si="2"/>
        <v/>
      </c>
      <c r="G39" s="1" t="str">
        <f t="shared" ca="1" si="2"/>
        <v/>
      </c>
      <c r="H39" s="1" t="str">
        <f t="shared" ca="1" si="2"/>
        <v/>
      </c>
      <c r="I39" s="1" t="str">
        <f t="shared" ca="1" si="2"/>
        <v/>
      </c>
      <c r="J39" s="1" t="str">
        <f t="shared" ca="1" si="2"/>
        <v/>
      </c>
      <c r="K39" s="1">
        <f t="shared" ca="1" si="2"/>
        <v>70.640362280550875</v>
      </c>
      <c r="L39" s="1">
        <f t="shared" ca="1" si="2"/>
        <v>73.417685364978283</v>
      </c>
      <c r="M39" s="1">
        <f t="shared" ca="1" si="2"/>
        <v>76.304202729648182</v>
      </c>
      <c r="N39" s="1">
        <f t="shared" ca="1" si="2"/>
        <v>79.304207498001801</v>
      </c>
      <c r="O39" s="1">
        <f t="shared" ca="1" si="2"/>
        <v>82.422161583538298</v>
      </c>
      <c r="P39" s="1">
        <f t="shared" ca="1" si="2"/>
        <v>85.662702326028139</v>
      </c>
      <c r="Q39" s="1">
        <f t="shared" ca="1" si="3"/>
        <v>89.03064938863848</v>
      </c>
    </row>
    <row r="40" spans="1:17" x14ac:dyDescent="0.3">
      <c r="B40" s="1" t="str">
        <f t="shared" si="2"/>
        <v/>
      </c>
      <c r="C40" s="1" t="str">
        <f t="shared" ca="1" si="2"/>
        <v/>
      </c>
      <c r="D40" s="1" t="str">
        <f t="shared" ca="1" si="2"/>
        <v/>
      </c>
      <c r="E40" s="1" t="str">
        <f t="shared" ca="1" si="2"/>
        <v/>
      </c>
      <c r="F40" s="1" t="str">
        <f t="shared" ca="1" si="2"/>
        <v/>
      </c>
      <c r="G40" s="1" t="str">
        <f t="shared" ca="1" si="2"/>
        <v/>
      </c>
      <c r="H40" s="1" t="str">
        <f t="shared" ca="1" si="2"/>
        <v/>
      </c>
      <c r="I40" s="1" t="str">
        <f t="shared" ca="1" si="2"/>
        <v/>
      </c>
      <c r="J40" s="1" t="str">
        <f t="shared" ca="1" si="2"/>
        <v/>
      </c>
      <c r="K40" s="1" t="str">
        <f t="shared" ca="1" si="2"/>
        <v/>
      </c>
      <c r="L40" s="1">
        <f t="shared" ca="1" si="2"/>
        <v>67.945450499144499</v>
      </c>
      <c r="M40" s="1">
        <f t="shared" ca="1" si="2"/>
        <v>70.616819417152584</v>
      </c>
      <c r="N40" s="1">
        <f t="shared" ca="1" si="2"/>
        <v>73.393216881497096</v>
      </c>
      <c r="O40" s="1">
        <f t="shared" ca="1" si="2"/>
        <v>76.278772234056362</v>
      </c>
      <c r="P40" s="1">
        <f t="shared" ca="1" si="2"/>
        <v>79.277777167468969</v>
      </c>
      <c r="Q40" s="1">
        <f t="shared" ca="1" si="3"/>
        <v>82.394692108177381</v>
      </c>
    </row>
    <row r="41" spans="1:17" x14ac:dyDescent="0.3">
      <c r="B41" s="1" t="str">
        <f t="shared" si="2"/>
        <v/>
      </c>
      <c r="C41" s="1" t="str">
        <f t="shared" ca="1" si="2"/>
        <v/>
      </c>
      <c r="D41" s="1" t="str">
        <f t="shared" ca="1" si="2"/>
        <v/>
      </c>
      <c r="E41" s="1" t="str">
        <f t="shared" ca="1" si="2"/>
        <v/>
      </c>
      <c r="F41" s="1" t="str">
        <f t="shared" ca="1" si="2"/>
        <v/>
      </c>
      <c r="G41" s="1" t="str">
        <f t="shared" ca="1" si="2"/>
        <v/>
      </c>
      <c r="H41" s="1" t="str">
        <f t="shared" ca="1" si="2"/>
        <v/>
      </c>
      <c r="I41" s="1" t="str">
        <f t="shared" ca="1" si="2"/>
        <v/>
      </c>
      <c r="J41" s="1" t="str">
        <f t="shared" ca="1" si="2"/>
        <v/>
      </c>
      <c r="K41" s="1" t="str">
        <f t="shared" ca="1" si="2"/>
        <v/>
      </c>
      <c r="L41" s="1" t="str">
        <f t="shared" ca="1" si="2"/>
        <v/>
      </c>
      <c r="M41" s="1">
        <f t="shared" ca="1" si="2"/>
        <v>65.353348913992789</v>
      </c>
      <c r="N41" s="1">
        <f t="shared" ca="1" si="2"/>
        <v>67.922805789972671</v>
      </c>
      <c r="O41" s="1">
        <f t="shared" ca="1" si="2"/>
        <v>70.593284400067631</v>
      </c>
      <c r="P41" s="1">
        <f t="shared" ca="1" si="2"/>
        <v>73.368756552817871</v>
      </c>
      <c r="Q41" s="1">
        <f t="shared" ca="1" si="3"/>
        <v>76.253350213883763</v>
      </c>
    </row>
    <row r="42" spans="1:17" x14ac:dyDescent="0.3">
      <c r="B42" s="1" t="str">
        <f t="shared" si="2"/>
        <v/>
      </c>
      <c r="C42" s="1" t="str">
        <f t="shared" ca="1" si="2"/>
        <v/>
      </c>
      <c r="D42" s="1" t="str">
        <f t="shared" ca="1" si="2"/>
        <v/>
      </c>
      <c r="E42" s="1" t="str">
        <f t="shared" ca="1" si="2"/>
        <v/>
      </c>
      <c r="F42" s="1" t="str">
        <f t="shared" ca="1" si="2"/>
        <v/>
      </c>
      <c r="G42" s="1" t="str">
        <f t="shared" ca="1" si="2"/>
        <v/>
      </c>
      <c r="H42" s="1" t="str">
        <f t="shared" ca="1" si="2"/>
        <v/>
      </c>
      <c r="I42" s="1" t="str">
        <f t="shared" ca="1" si="2"/>
        <v/>
      </c>
      <c r="J42" s="1" t="str">
        <f t="shared" ca="1" si="2"/>
        <v/>
      </c>
      <c r="K42" s="1" t="str">
        <f t="shared" ca="1" si="2"/>
        <v/>
      </c>
      <c r="L42" s="1" t="str">
        <f t="shared" ca="1" si="2"/>
        <v/>
      </c>
      <c r="M42" s="1" t="str">
        <f t="shared" ca="1" si="2"/>
        <v/>
      </c>
      <c r="N42" s="1">
        <f t="shared" ca="1" si="2"/>
        <v>62.860135342363478</v>
      </c>
      <c r="O42" s="1">
        <f t="shared" ca="1" si="2"/>
        <v>65.331568094693012</v>
      </c>
      <c r="P42" s="1">
        <f t="shared" ca="1" si="2"/>
        <v>67.900168627779308</v>
      </c>
      <c r="Q42" s="1">
        <f t="shared" ca="1" si="3"/>
        <v>70.56975722668102</v>
      </c>
    </row>
    <row r="43" spans="1:17" x14ac:dyDescent="0.3">
      <c r="B43" s="1" t="str">
        <f t="shared" si="2"/>
        <v/>
      </c>
      <c r="C43" s="1" t="str">
        <f t="shared" ca="1" si="2"/>
        <v/>
      </c>
      <c r="D43" s="1" t="str">
        <f t="shared" ca="1" si="2"/>
        <v/>
      </c>
      <c r="E43" s="1" t="str">
        <f t="shared" ca="1" si="2"/>
        <v/>
      </c>
      <c r="F43" s="1" t="str">
        <f t="shared" ca="1" si="2"/>
        <v/>
      </c>
      <c r="G43" s="1" t="str">
        <f t="shared" ca="1" si="2"/>
        <v/>
      </c>
      <c r="H43" s="1" t="str">
        <f t="shared" ca="1" si="2"/>
        <v/>
      </c>
      <c r="I43" s="1" t="str">
        <f t="shared" ca="1" si="2"/>
        <v/>
      </c>
      <c r="J43" s="1" t="str">
        <f t="shared" ca="1" si="2"/>
        <v/>
      </c>
      <c r="K43" s="1" t="str">
        <f t="shared" ca="1" si="2"/>
        <v/>
      </c>
      <c r="L43" s="1" t="str">
        <f t="shared" ca="1" si="2"/>
        <v/>
      </c>
      <c r="M43" s="1" t="str">
        <f t="shared" ca="1" si="2"/>
        <v/>
      </c>
      <c r="N43" s="1" t="str">
        <f t="shared" ca="1" si="2"/>
        <v/>
      </c>
      <c r="O43" s="1">
        <f t="shared" ca="1" si="2"/>
        <v>60.462037231793971</v>
      </c>
      <c r="P43" s="1">
        <f t="shared" ca="1" si="2"/>
        <v>62.839185455757772</v>
      </c>
      <c r="Q43" s="1">
        <f t="shared" ca="1" si="3"/>
        <v>65.309794534456429</v>
      </c>
    </row>
    <row r="44" spans="1:17" x14ac:dyDescent="0.3">
      <c r="B44" s="1" t="str">
        <f t="shared" si="2"/>
        <v/>
      </c>
      <c r="C44" s="1" t="str">
        <f t="shared" ca="1" si="2"/>
        <v/>
      </c>
      <c r="D44" s="1" t="str">
        <f t="shared" ca="1" si="2"/>
        <v/>
      </c>
      <c r="E44" s="1" t="str">
        <f t="shared" ca="1" si="2"/>
        <v/>
      </c>
      <c r="F44" s="1" t="str">
        <f t="shared" ca="1" si="2"/>
        <v/>
      </c>
      <c r="G44" s="1" t="str">
        <f t="shared" ca="1" si="2"/>
        <v/>
      </c>
      <c r="H44" s="1" t="str">
        <f t="shared" ca="1" si="2"/>
        <v/>
      </c>
      <c r="I44" s="1" t="str">
        <f t="shared" ca="1" si="2"/>
        <v/>
      </c>
      <c r="J44" s="1" t="str">
        <f t="shared" ca="1" si="2"/>
        <v/>
      </c>
      <c r="K44" s="1" t="str">
        <f t="shared" ca="1" si="2"/>
        <v/>
      </c>
      <c r="L44" s="1" t="str">
        <f t="shared" ca="1" si="2"/>
        <v/>
      </c>
      <c r="M44" s="1" t="str">
        <f t="shared" ca="1" si="2"/>
        <v/>
      </c>
      <c r="N44" s="1" t="str">
        <f t="shared" ca="1" si="2"/>
        <v/>
      </c>
      <c r="O44" s="1" t="str">
        <f t="shared" ca="1" si="2"/>
        <v/>
      </c>
      <c r="P44" s="1">
        <f t="shared" ca="1" si="2"/>
        <v>58.155425951734699</v>
      </c>
      <c r="Q44" s="1">
        <f t="shared" ca="1" si="3"/>
        <v>60.441886578012252</v>
      </c>
    </row>
    <row r="45" spans="1:17" x14ac:dyDescent="0.3">
      <c r="B45" s="1" t="str">
        <f t="shared" si="2"/>
        <v/>
      </c>
      <c r="C45" s="1" t="str">
        <f t="shared" ca="1" si="2"/>
        <v/>
      </c>
      <c r="D45" s="1" t="str">
        <f t="shared" ca="1" si="2"/>
        <v/>
      </c>
      <c r="E45" s="1" t="str">
        <f t="shared" ca="1" si="2"/>
        <v/>
      </c>
      <c r="F45" s="1" t="str">
        <f t="shared" ca="1" si="2"/>
        <v/>
      </c>
      <c r="G45" s="1" t="str">
        <f t="shared" ca="1" si="2"/>
        <v/>
      </c>
      <c r="H45" s="1" t="str">
        <f t="shared" ca="1" si="2"/>
        <v/>
      </c>
      <c r="I45" s="1" t="str">
        <f t="shared" ca="1" si="2"/>
        <v/>
      </c>
      <c r="J45" s="1" t="str">
        <f t="shared" ca="1" si="2"/>
        <v/>
      </c>
      <c r="K45" s="1" t="str">
        <f t="shared" ca="1" si="2"/>
        <v/>
      </c>
      <c r="L45" s="1" t="str">
        <f t="shared" ca="1" si="2"/>
        <v/>
      </c>
      <c r="M45" s="1" t="str">
        <f t="shared" ca="1" si="2"/>
        <v/>
      </c>
      <c r="N45" s="1" t="str">
        <f t="shared" ca="1" si="2"/>
        <v/>
      </c>
      <c r="O45" s="1" t="str">
        <f t="shared" ca="1" si="2"/>
        <v/>
      </c>
      <c r="P45" s="1" t="str">
        <f t="shared" ca="1" si="2"/>
        <v/>
      </c>
      <c r="Q45" s="1">
        <f t="shared" ca="1" si="3"/>
        <v>55.936811302964898</v>
      </c>
    </row>
    <row r="48" spans="1:17" x14ac:dyDescent="0.3">
      <c r="A48" t="s">
        <v>16</v>
      </c>
      <c r="C48" t="s">
        <v>36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10</v>
      </c>
      <c r="M48" s="2">
        <v>11</v>
      </c>
      <c r="N48" s="2">
        <v>12</v>
      </c>
      <c r="O48" s="2">
        <v>13</v>
      </c>
      <c r="P48" s="2">
        <v>14</v>
      </c>
      <c r="Q48" s="2">
        <v>15</v>
      </c>
    </row>
    <row r="49" spans="2:17" x14ac:dyDescent="0.3">
      <c r="B49" s="1">
        <f ca="1">IF(B11="","",1/$B$5*($E$3*C49 + $E$4*C50))</f>
        <v>6.1811204218573135</v>
      </c>
      <c r="C49" s="1">
        <f t="shared" ref="C49:P49" ca="1" si="4">IF(C11="","",1/$B$5*($E$3*D49 + $E$4*D50))</f>
        <v>8.2886474924739204</v>
      </c>
      <c r="D49" s="1">
        <f t="shared" ca="1" si="4"/>
        <v>10.895878204485166</v>
      </c>
      <c r="E49" s="1">
        <f t="shared" ca="1" si="4"/>
        <v>14.029404255649526</v>
      </c>
      <c r="F49" s="1">
        <f t="shared" ca="1" si="4"/>
        <v>17.684012401736361</v>
      </c>
      <c r="G49" s="1">
        <f t="shared" ca="1" si="4"/>
        <v>21.819828688065115</v>
      </c>
      <c r="H49" s="1">
        <f t="shared" ca="1" si="4"/>
        <v>26.368572579450369</v>
      </c>
      <c r="I49" s="1">
        <f t="shared" ca="1" si="4"/>
        <v>31.250031291459585</v>
      </c>
      <c r="J49" s="1">
        <f t="shared" ca="1" si="4"/>
        <v>36.39463019354698</v>
      </c>
      <c r="K49" s="1">
        <f t="shared" ca="1" si="4"/>
        <v>41.761928032393385</v>
      </c>
      <c r="L49" s="1">
        <f t="shared" ca="1" si="4"/>
        <v>47.343416469779584</v>
      </c>
      <c r="M49" s="1">
        <f t="shared" ca="1" si="4"/>
        <v>53.14759135635753</v>
      </c>
      <c r="N49" s="1">
        <f t="shared" ca="1" si="4"/>
        <v>59.183285512770915</v>
      </c>
      <c r="O49" s="1">
        <f t="shared" ca="1" si="4"/>
        <v>65.45968209485325</v>
      </c>
      <c r="P49" s="1">
        <f t="shared" ca="1" si="4"/>
        <v>71.986328488928095</v>
      </c>
      <c r="Q49" s="1">
        <f ca="1">MAX($G$1*(Q11-$B$2),0)</f>
        <v>78.773150758236852</v>
      </c>
    </row>
    <row r="50" spans="2:17" x14ac:dyDescent="0.3">
      <c r="B50" s="1" t="str">
        <f t="shared" ref="B50:P64" si="5">IF(B12="","",1/$B$5*($E$3*C50 + $E$4*C51))</f>
        <v/>
      </c>
      <c r="C50" s="1">
        <f t="shared" ca="1" si="5"/>
        <v>4.1401901328645598</v>
      </c>
      <c r="D50" s="1">
        <f t="shared" ca="1" si="5"/>
        <v>5.7642256346477811</v>
      </c>
      <c r="E50" s="1">
        <f t="shared" ca="1" si="5"/>
        <v>7.8624903814627221</v>
      </c>
      <c r="F50" s="1">
        <f t="shared" ca="1" si="5"/>
        <v>10.492454735051149</v>
      </c>
      <c r="G50" s="1">
        <f t="shared" ca="1" si="5"/>
        <v>13.682534252425025</v>
      </c>
      <c r="H50" s="1">
        <f t="shared" ca="1" si="5"/>
        <v>17.420392460431337</v>
      </c>
      <c r="I50" s="1">
        <f t="shared" ca="1" si="5"/>
        <v>21.649282155909358</v>
      </c>
      <c r="J50" s="1">
        <f t="shared" ca="1" si="5"/>
        <v>26.278615375107147</v>
      </c>
      <c r="K50" s="1">
        <f t="shared" ca="1" si="5"/>
        <v>31.210502880263061</v>
      </c>
      <c r="L50" s="1">
        <f t="shared" ca="1" si="5"/>
        <v>36.373491480732852</v>
      </c>
      <c r="M50" s="1">
        <f t="shared" ca="1" si="5"/>
        <v>41.7425676244671</v>
      </c>
      <c r="N50" s="1">
        <f t="shared" ca="1" si="5"/>
        <v>47.325905771809978</v>
      </c>
      <c r="O50" s="1">
        <f t="shared" ca="1" si="5"/>
        <v>53.132004605834453</v>
      </c>
      <c r="P50" s="1">
        <f t="shared" ca="1" si="5"/>
        <v>59.169699891947303</v>
      </c>
      <c r="Q50" s="1">
        <f t="shared" ref="Q50:Q64" ca="1" si="6">MAX($G$1*(Q12-$B$2),0)</f>
        <v>65.448177847542979</v>
      </c>
    </row>
    <row r="51" spans="2:17" x14ac:dyDescent="0.3">
      <c r="B51" s="1" t="str">
        <f t="shared" si="5"/>
        <v/>
      </c>
      <c r="C51" s="1" t="str">
        <f t="shared" ca="1" si="5"/>
        <v/>
      </c>
      <c r="D51" s="1">
        <f t="shared" ca="1" si="5"/>
        <v>2.5670641462151522</v>
      </c>
      <c r="E51" s="1">
        <f t="shared" ca="1" si="5"/>
        <v>3.732008977204226</v>
      </c>
      <c r="F51" s="1">
        <f t="shared" ca="1" si="5"/>
        <v>5.3157295194444005</v>
      </c>
      <c r="G51" s="1">
        <f t="shared" ca="1" si="5"/>
        <v>7.4039265497577817</v>
      </c>
      <c r="H51" s="1">
        <f t="shared" ca="1" si="5"/>
        <v>10.064577089094087</v>
      </c>
      <c r="I51" s="1">
        <f t="shared" ca="1" si="5"/>
        <v>13.328429494346143</v>
      </c>
      <c r="J51" s="1">
        <f t="shared" ca="1" si="5"/>
        <v>17.171535892155639</v>
      </c>
      <c r="K51" s="1">
        <f t="shared" ca="1" si="5"/>
        <v>21.510333436725606</v>
      </c>
      <c r="L51" s="1">
        <f t="shared" ca="1" si="5"/>
        <v>26.221216976064902</v>
      </c>
      <c r="M51" s="1">
        <f t="shared" ca="1" si="5"/>
        <v>31.187624744363976</v>
      </c>
      <c r="N51" s="1">
        <f t="shared" ca="1" si="5"/>
        <v>36.352323531592226</v>
      </c>
      <c r="O51" s="1">
        <f t="shared" ca="1" si="5"/>
        <v>41.723178565683888</v>
      </c>
      <c r="P51" s="1">
        <f t="shared" ca="1" si="5"/>
        <v>47.308367032256193</v>
      </c>
      <c r="Q51" s="1">
        <f t="shared" ca="1" si="6"/>
        <v>53.116390447747449</v>
      </c>
    </row>
    <row r="52" spans="2:17" x14ac:dyDescent="0.3">
      <c r="B52" s="1" t="str">
        <f t="shared" si="5"/>
        <v/>
      </c>
      <c r="C52" s="1" t="str">
        <f t="shared" ca="1" si="5"/>
        <v/>
      </c>
      <c r="D52" s="1" t="str">
        <f t="shared" ca="1" si="5"/>
        <v/>
      </c>
      <c r="E52" s="1">
        <f t="shared" ca="1" si="5"/>
        <v>1.4383729036243076</v>
      </c>
      <c r="F52" s="1">
        <f t="shared" ca="1" si="5"/>
        <v>2.1977335591308806</v>
      </c>
      <c r="G52" s="1">
        <f t="shared" ca="1" si="5"/>
        <v>3.2929872294481757</v>
      </c>
      <c r="H52" s="1">
        <f t="shared" ca="1" si="5"/>
        <v>4.8270888271390557</v>
      </c>
      <c r="I52" s="1">
        <f t="shared" ca="1" si="5"/>
        <v>6.9041840069043436</v>
      </c>
      <c r="J52" s="1">
        <f t="shared" ca="1" si="5"/>
        <v>9.6081145568218442</v>
      </c>
      <c r="K52" s="1">
        <f t="shared" ca="1" si="5"/>
        <v>12.972762894289325</v>
      </c>
      <c r="L52" s="1">
        <f t="shared" ca="1" si="5"/>
        <v>16.953365416112092</v>
      </c>
      <c r="M52" s="1">
        <f t="shared" ca="1" si="5"/>
        <v>21.419401387605241</v>
      </c>
      <c r="N52" s="1">
        <f t="shared" ca="1" si="5"/>
        <v>26.196664371344792</v>
      </c>
      <c r="O52" s="1">
        <f t="shared" ca="1" si="5"/>
        <v>31.164716784836514</v>
      </c>
      <c r="P52" s="1">
        <f t="shared" ca="1" si="5"/>
        <v>36.331126321580498</v>
      </c>
      <c r="Q52" s="1">
        <f t="shared" ca="1" si="6"/>
        <v>41.70376083168938</v>
      </c>
    </row>
    <row r="53" spans="2:17" x14ac:dyDescent="0.3">
      <c r="B53" s="1" t="str">
        <f t="shared" si="5"/>
        <v/>
      </c>
      <c r="C53" s="1" t="str">
        <f t="shared" ca="1" si="5"/>
        <v/>
      </c>
      <c r="D53" s="1" t="str">
        <f t="shared" ca="1" si="5"/>
        <v/>
      </c>
      <c r="E53" s="1" t="str">
        <f t="shared" ca="1" si="5"/>
        <v/>
      </c>
      <c r="F53" s="1">
        <f t="shared" ca="1" si="5"/>
        <v>0.70248954665961316</v>
      </c>
      <c r="G53" s="1">
        <f t="shared" ca="1" si="5"/>
        <v>1.1364229287577987</v>
      </c>
      <c r="H53" s="1">
        <f t="shared" ca="1" si="5"/>
        <v>1.8065700297688791</v>
      </c>
      <c r="I53" s="1">
        <f t="shared" ca="1" si="5"/>
        <v>2.8147979824762199</v>
      </c>
      <c r="J53" s="1">
        <f t="shared" ca="1" si="5"/>
        <v>4.2850222448027049</v>
      </c>
      <c r="K53" s="1">
        <f t="shared" ca="1" si="5"/>
        <v>6.3496166092120117</v>
      </c>
      <c r="L53" s="1">
        <f t="shared" ca="1" si="5"/>
        <v>9.118798112983864</v>
      </c>
      <c r="M53" s="1">
        <f t="shared" ca="1" si="5"/>
        <v>12.630986214829843</v>
      </c>
      <c r="N53" s="1">
        <f t="shared" ca="1" si="5"/>
        <v>16.797963863034642</v>
      </c>
      <c r="O53" s="1">
        <f t="shared" ca="1" si="5"/>
        <v>21.393236810886144</v>
      </c>
      <c r="P53" s="1">
        <f t="shared" ca="1" si="5"/>
        <v>26.172081377346995</v>
      </c>
      <c r="Q53" s="1">
        <f t="shared" ca="1" si="6"/>
        <v>31.141778976935342</v>
      </c>
    </row>
    <row r="54" spans="2:17" x14ac:dyDescent="0.3">
      <c r="B54" s="1" t="str">
        <f t="shared" si="5"/>
        <v/>
      </c>
      <c r="C54" s="1" t="str">
        <f t="shared" ca="1" si="5"/>
        <v/>
      </c>
      <c r="D54" s="1" t="str">
        <f t="shared" ca="1" si="5"/>
        <v/>
      </c>
      <c r="E54" s="1" t="str">
        <f t="shared" ca="1" si="5"/>
        <v/>
      </c>
      <c r="F54" s="1" t="str">
        <f t="shared" ca="1" si="5"/>
        <v/>
      </c>
      <c r="G54" s="1">
        <f t="shared" ca="1" si="5"/>
        <v>0.28189369276277154</v>
      </c>
      <c r="H54" s="1">
        <f t="shared" ca="1" si="5"/>
        <v>0.4869075526073216</v>
      </c>
      <c r="I54" s="1">
        <f t="shared" ca="1" si="5"/>
        <v>0.8294458597864427</v>
      </c>
      <c r="J54" s="1">
        <f t="shared" ca="1" si="5"/>
        <v>1.3900485752779317</v>
      </c>
      <c r="K54" s="1">
        <f t="shared" ca="1" si="5"/>
        <v>2.284505204226948</v>
      </c>
      <c r="L54" s="1">
        <f t="shared" ca="1" si="5"/>
        <v>3.6667757928995357</v>
      </c>
      <c r="M54" s="1">
        <f t="shared" ca="1" si="5"/>
        <v>5.7168169128275368</v>
      </c>
      <c r="N54" s="1">
        <f t="shared" ca="1" si="5"/>
        <v>8.5959520944890961</v>
      </c>
      <c r="O54" s="1">
        <f t="shared" ca="1" si="5"/>
        <v>12.350080443685636</v>
      </c>
      <c r="P54" s="1">
        <f t="shared" ca="1" si="5"/>
        <v>16.770247446659351</v>
      </c>
      <c r="Q54" s="1">
        <f t="shared" ca="1" si="6"/>
        <v>21.367041300073325</v>
      </c>
    </row>
    <row r="55" spans="2:17" x14ac:dyDescent="0.3">
      <c r="B55" s="1" t="str">
        <f t="shared" si="5"/>
        <v/>
      </c>
      <c r="C55" s="1" t="str">
        <f t="shared" ca="1" si="5"/>
        <v/>
      </c>
      <c r="D55" s="1" t="str">
        <f t="shared" ca="1" si="5"/>
        <v/>
      </c>
      <c r="E55" s="1" t="str">
        <f t="shared" ca="1" si="5"/>
        <v/>
      </c>
      <c r="F55" s="1" t="str">
        <f t="shared" ca="1" si="5"/>
        <v/>
      </c>
      <c r="G55" s="1" t="str">
        <f t="shared" ca="1" si="5"/>
        <v/>
      </c>
      <c r="H55" s="1">
        <f t="shared" ca="1" si="5"/>
        <v>8.3148365844162728E-2</v>
      </c>
      <c r="I55" s="1">
        <f t="shared" ca="1" si="5"/>
        <v>0.15485320169907263</v>
      </c>
      <c r="J55" s="1">
        <f t="shared" ca="1" si="5"/>
        <v>0.28602271800141732</v>
      </c>
      <c r="K55" s="1">
        <f t="shared" ca="1" si="5"/>
        <v>0.52304619419124232</v>
      </c>
      <c r="L55" s="1">
        <f t="shared" ca="1" si="5"/>
        <v>0.94475128635224914</v>
      </c>
      <c r="M55" s="1">
        <f t="shared" ca="1" si="5"/>
        <v>1.6799740425318712</v>
      </c>
      <c r="N55" s="1">
        <f t="shared" ca="1" si="5"/>
        <v>2.9268693892652573</v>
      </c>
      <c r="O55" s="1">
        <f t="shared" ca="1" si="5"/>
        <v>4.9588662723019796</v>
      </c>
      <c r="P55" s="1">
        <f t="shared" ca="1" si="5"/>
        <v>8.0691853147899568</v>
      </c>
      <c r="Q55" s="1">
        <f t="shared" ca="1" si="6"/>
        <v>12.320870044963669</v>
      </c>
    </row>
    <row r="56" spans="2:17" x14ac:dyDescent="0.3">
      <c r="B56" s="1" t="str">
        <f t="shared" si="5"/>
        <v/>
      </c>
      <c r="C56" s="1" t="str">
        <f t="shared" ca="1" si="5"/>
        <v/>
      </c>
      <c r="D56" s="1" t="str">
        <f t="shared" ca="1" si="5"/>
        <v/>
      </c>
      <c r="E56" s="1" t="str">
        <f t="shared" ca="1" si="5"/>
        <v/>
      </c>
      <c r="F56" s="1" t="str">
        <f t="shared" ca="1" si="5"/>
        <v/>
      </c>
      <c r="G56" s="1" t="str">
        <f t="shared" ca="1" si="5"/>
        <v/>
      </c>
      <c r="H56" s="1" t="str">
        <f t="shared" ca="1" si="5"/>
        <v/>
      </c>
      <c r="I56" s="1">
        <f t="shared" ca="1" si="5"/>
        <v>1.3625841222527642E-2</v>
      </c>
      <c r="J56" s="1">
        <f t="shared" ca="1" si="5"/>
        <v>2.7677589549643007E-2</v>
      </c>
      <c r="K56" s="1">
        <f t="shared" ca="1" si="5"/>
        <v>5.6220306017656874E-2</v>
      </c>
      <c r="L56" s="1">
        <f t="shared" ca="1" si="5"/>
        <v>0.1141979074098869</v>
      </c>
      <c r="M56" s="1">
        <f t="shared" ca="1" si="5"/>
        <v>0.23196533389023746</v>
      </c>
      <c r="N56" s="1">
        <f t="shared" ca="1" si="5"/>
        <v>0.4711812794754488</v>
      </c>
      <c r="O56" s="1">
        <f t="shared" ca="1" si="5"/>
        <v>0.95709041693778973</v>
      </c>
      <c r="P56" s="1">
        <f t="shared" ca="1" si="5"/>
        <v>1.9440969030304653</v>
      </c>
      <c r="Q56" s="1">
        <f t="shared" ca="1" si="6"/>
        <v>3.9489610401336961</v>
      </c>
    </row>
    <row r="57" spans="2:17" x14ac:dyDescent="0.3">
      <c r="B57" s="1" t="str">
        <f t="shared" si="5"/>
        <v/>
      </c>
      <c r="C57" s="1" t="str">
        <f t="shared" ca="1" si="5"/>
        <v/>
      </c>
      <c r="D57" s="1" t="str">
        <f t="shared" ca="1" si="5"/>
        <v/>
      </c>
      <c r="E57" s="1" t="str">
        <f t="shared" ca="1" si="5"/>
        <v/>
      </c>
      <c r="F57" s="1" t="str">
        <f t="shared" ca="1" si="5"/>
        <v/>
      </c>
      <c r="G57" s="1" t="str">
        <f t="shared" ca="1" si="5"/>
        <v/>
      </c>
      <c r="H57" s="1" t="str">
        <f t="shared" ca="1" si="5"/>
        <v/>
      </c>
      <c r="I57" s="1" t="str">
        <f t="shared" ca="1" si="5"/>
        <v/>
      </c>
      <c r="J57" s="1">
        <f t="shared" ca="1" si="5"/>
        <v>0</v>
      </c>
      <c r="K57" s="1">
        <f t="shared" ca="1" si="5"/>
        <v>0</v>
      </c>
      <c r="L57" s="1">
        <f t="shared" ca="1" si="5"/>
        <v>0</v>
      </c>
      <c r="M57" s="1">
        <f t="shared" ca="1" si="5"/>
        <v>0</v>
      </c>
      <c r="N57" s="1">
        <f t="shared" ca="1" si="5"/>
        <v>0</v>
      </c>
      <c r="O57" s="1">
        <f t="shared" ca="1" si="5"/>
        <v>0</v>
      </c>
      <c r="P57" s="1">
        <f t="shared" ca="1" si="5"/>
        <v>0</v>
      </c>
      <c r="Q57" s="1">
        <f t="shared" ca="1" si="6"/>
        <v>0</v>
      </c>
    </row>
    <row r="58" spans="2:17" x14ac:dyDescent="0.3">
      <c r="B58" s="1" t="str">
        <f t="shared" si="5"/>
        <v/>
      </c>
      <c r="C58" s="1" t="str">
        <f t="shared" ca="1" si="5"/>
        <v/>
      </c>
      <c r="D58" s="1" t="str">
        <f t="shared" ca="1" si="5"/>
        <v/>
      </c>
      <c r="E58" s="1" t="str">
        <f t="shared" ca="1" si="5"/>
        <v/>
      </c>
      <c r="F58" s="1" t="str">
        <f t="shared" ca="1" si="5"/>
        <v/>
      </c>
      <c r="G58" s="1" t="str">
        <f t="shared" ca="1" si="5"/>
        <v/>
      </c>
      <c r="H58" s="1" t="str">
        <f t="shared" ca="1" si="5"/>
        <v/>
      </c>
      <c r="I58" s="1" t="str">
        <f t="shared" ca="1" si="5"/>
        <v/>
      </c>
      <c r="J58" s="1" t="str">
        <f t="shared" ca="1" si="5"/>
        <v/>
      </c>
      <c r="K58" s="1">
        <f t="shared" ca="1" si="5"/>
        <v>0</v>
      </c>
      <c r="L58" s="1">
        <f t="shared" ca="1" si="5"/>
        <v>0</v>
      </c>
      <c r="M58" s="1">
        <f t="shared" ca="1" si="5"/>
        <v>0</v>
      </c>
      <c r="N58" s="1">
        <f t="shared" ca="1" si="5"/>
        <v>0</v>
      </c>
      <c r="O58" s="1">
        <f t="shared" ca="1" si="5"/>
        <v>0</v>
      </c>
      <c r="P58" s="1">
        <f t="shared" ca="1" si="5"/>
        <v>0</v>
      </c>
      <c r="Q58" s="1">
        <f t="shared" ca="1" si="6"/>
        <v>0</v>
      </c>
    </row>
    <row r="59" spans="2:17" x14ac:dyDescent="0.3">
      <c r="B59" s="1" t="str">
        <f t="shared" si="5"/>
        <v/>
      </c>
      <c r="C59" s="1" t="str">
        <f t="shared" ca="1" si="5"/>
        <v/>
      </c>
      <c r="D59" s="1" t="str">
        <f t="shared" ca="1" si="5"/>
        <v/>
      </c>
      <c r="E59" s="1" t="str">
        <f t="shared" ca="1" si="5"/>
        <v/>
      </c>
      <c r="F59" s="1" t="str">
        <f t="shared" ca="1" si="5"/>
        <v/>
      </c>
      <c r="G59" s="1" t="str">
        <f t="shared" ca="1" si="5"/>
        <v/>
      </c>
      <c r="H59" s="1" t="str">
        <f t="shared" ca="1" si="5"/>
        <v/>
      </c>
      <c r="I59" s="1" t="str">
        <f t="shared" ca="1" si="5"/>
        <v/>
      </c>
      <c r="J59" s="1" t="str">
        <f t="shared" ca="1" si="5"/>
        <v/>
      </c>
      <c r="K59" s="1" t="str">
        <f t="shared" ca="1" si="5"/>
        <v/>
      </c>
      <c r="L59" s="1">
        <f t="shared" ca="1" si="5"/>
        <v>0</v>
      </c>
      <c r="M59" s="1">
        <f t="shared" ca="1" si="5"/>
        <v>0</v>
      </c>
      <c r="N59" s="1">
        <f t="shared" ca="1" si="5"/>
        <v>0</v>
      </c>
      <c r="O59" s="1">
        <f t="shared" ca="1" si="5"/>
        <v>0</v>
      </c>
      <c r="P59" s="1">
        <f t="shared" ca="1" si="5"/>
        <v>0</v>
      </c>
      <c r="Q59" s="1">
        <f t="shared" ca="1" si="6"/>
        <v>0</v>
      </c>
    </row>
    <row r="60" spans="2:17" x14ac:dyDescent="0.3">
      <c r="B60" s="1" t="str">
        <f t="shared" si="5"/>
        <v/>
      </c>
      <c r="C60" s="1" t="str">
        <f t="shared" ca="1" si="5"/>
        <v/>
      </c>
      <c r="D60" s="1" t="str">
        <f t="shared" ca="1" si="5"/>
        <v/>
      </c>
      <c r="E60" s="1" t="str">
        <f t="shared" ca="1" si="5"/>
        <v/>
      </c>
      <c r="F60" s="1" t="str">
        <f t="shared" ca="1" si="5"/>
        <v/>
      </c>
      <c r="G60" s="1" t="str">
        <f t="shared" ca="1" si="5"/>
        <v/>
      </c>
      <c r="H60" s="1" t="str">
        <f t="shared" ca="1" si="5"/>
        <v/>
      </c>
      <c r="I60" s="1" t="str">
        <f t="shared" ca="1" si="5"/>
        <v/>
      </c>
      <c r="J60" s="1" t="str">
        <f t="shared" ca="1" si="5"/>
        <v/>
      </c>
      <c r="K60" s="1" t="str">
        <f t="shared" ca="1" si="5"/>
        <v/>
      </c>
      <c r="L60" s="1" t="str">
        <f t="shared" ca="1" si="5"/>
        <v/>
      </c>
      <c r="M60" s="1">
        <f t="shared" ca="1" si="5"/>
        <v>0</v>
      </c>
      <c r="N60" s="1">
        <f t="shared" ca="1" si="5"/>
        <v>0</v>
      </c>
      <c r="O60" s="1">
        <f t="shared" ca="1" si="5"/>
        <v>0</v>
      </c>
      <c r="P60" s="1">
        <f t="shared" ca="1" si="5"/>
        <v>0</v>
      </c>
      <c r="Q60" s="1">
        <f t="shared" ca="1" si="6"/>
        <v>0</v>
      </c>
    </row>
    <row r="61" spans="2:17" x14ac:dyDescent="0.3">
      <c r="B61" s="1" t="str">
        <f t="shared" si="5"/>
        <v/>
      </c>
      <c r="C61" s="1" t="str">
        <f t="shared" ca="1" si="5"/>
        <v/>
      </c>
      <c r="D61" s="1" t="str">
        <f t="shared" ca="1" si="5"/>
        <v/>
      </c>
      <c r="E61" s="1" t="str">
        <f t="shared" ca="1" si="5"/>
        <v/>
      </c>
      <c r="F61" s="1" t="str">
        <f t="shared" ca="1" si="5"/>
        <v/>
      </c>
      <c r="G61" s="1" t="str">
        <f t="shared" ca="1" si="5"/>
        <v/>
      </c>
      <c r="H61" s="1" t="str">
        <f t="shared" ca="1" si="5"/>
        <v/>
      </c>
      <c r="I61" s="1" t="str">
        <f t="shared" ca="1" si="5"/>
        <v/>
      </c>
      <c r="J61" s="1" t="str">
        <f t="shared" ca="1" si="5"/>
        <v/>
      </c>
      <c r="K61" s="1" t="str">
        <f t="shared" ca="1" si="5"/>
        <v/>
      </c>
      <c r="L61" s="1" t="str">
        <f t="shared" ca="1" si="5"/>
        <v/>
      </c>
      <c r="M61" s="1" t="str">
        <f t="shared" ca="1" si="5"/>
        <v/>
      </c>
      <c r="N61" s="1">
        <f t="shared" ca="1" si="5"/>
        <v>0</v>
      </c>
      <c r="O61" s="1">
        <f t="shared" ca="1" si="5"/>
        <v>0</v>
      </c>
      <c r="P61" s="1">
        <f t="shared" ca="1" si="5"/>
        <v>0</v>
      </c>
      <c r="Q61" s="1">
        <f t="shared" ca="1" si="6"/>
        <v>0</v>
      </c>
    </row>
    <row r="62" spans="2:17" x14ac:dyDescent="0.3">
      <c r="B62" s="1" t="str">
        <f t="shared" si="5"/>
        <v/>
      </c>
      <c r="C62" s="1" t="str">
        <f t="shared" ca="1" si="5"/>
        <v/>
      </c>
      <c r="D62" s="1" t="str">
        <f t="shared" ca="1" si="5"/>
        <v/>
      </c>
      <c r="E62" s="1" t="str">
        <f t="shared" ca="1" si="5"/>
        <v/>
      </c>
      <c r="F62" s="1" t="str">
        <f t="shared" ca="1" si="5"/>
        <v/>
      </c>
      <c r="G62" s="1" t="str">
        <f t="shared" ca="1" si="5"/>
        <v/>
      </c>
      <c r="H62" s="1" t="str">
        <f t="shared" ca="1" si="5"/>
        <v/>
      </c>
      <c r="I62" s="1" t="str">
        <f t="shared" ca="1" si="5"/>
        <v/>
      </c>
      <c r="J62" s="1" t="str">
        <f t="shared" ca="1" si="5"/>
        <v/>
      </c>
      <c r="K62" s="1" t="str">
        <f t="shared" ca="1" si="5"/>
        <v/>
      </c>
      <c r="L62" s="1" t="str">
        <f t="shared" ca="1" si="5"/>
        <v/>
      </c>
      <c r="M62" s="1" t="str">
        <f t="shared" ca="1" si="5"/>
        <v/>
      </c>
      <c r="N62" s="1" t="str">
        <f t="shared" ca="1" si="5"/>
        <v/>
      </c>
      <c r="O62" s="1">
        <f t="shared" ca="1" si="5"/>
        <v>0</v>
      </c>
      <c r="P62" s="1">
        <f t="shared" ca="1" si="5"/>
        <v>0</v>
      </c>
      <c r="Q62" s="1">
        <f t="shared" ca="1" si="6"/>
        <v>0</v>
      </c>
    </row>
    <row r="63" spans="2:17" x14ac:dyDescent="0.3">
      <c r="B63" s="1" t="str">
        <f t="shared" si="5"/>
        <v/>
      </c>
      <c r="C63" s="1" t="str">
        <f t="shared" ca="1" si="5"/>
        <v/>
      </c>
      <c r="D63" s="1" t="str">
        <f t="shared" ca="1" si="5"/>
        <v/>
      </c>
      <c r="E63" s="1" t="str">
        <f t="shared" ca="1" si="5"/>
        <v/>
      </c>
      <c r="F63" s="1" t="str">
        <f t="shared" ca="1" si="5"/>
        <v/>
      </c>
      <c r="G63" s="1" t="str">
        <f t="shared" ca="1" si="5"/>
        <v/>
      </c>
      <c r="H63" s="1" t="str">
        <f t="shared" ca="1" si="5"/>
        <v/>
      </c>
      <c r="I63" s="1" t="str">
        <f t="shared" ca="1" si="5"/>
        <v/>
      </c>
      <c r="J63" s="1" t="str">
        <f t="shared" ca="1" si="5"/>
        <v/>
      </c>
      <c r="K63" s="1" t="str">
        <f t="shared" ca="1" si="5"/>
        <v/>
      </c>
      <c r="L63" s="1" t="str">
        <f t="shared" ca="1" si="5"/>
        <v/>
      </c>
      <c r="M63" s="1" t="str">
        <f t="shared" ca="1" si="5"/>
        <v/>
      </c>
      <c r="N63" s="1" t="str">
        <f t="shared" ca="1" si="5"/>
        <v/>
      </c>
      <c r="O63" s="1" t="str">
        <f t="shared" ca="1" si="5"/>
        <v/>
      </c>
      <c r="P63" s="1">
        <f t="shared" ca="1" si="5"/>
        <v>0</v>
      </c>
      <c r="Q63" s="1">
        <f t="shared" ca="1" si="6"/>
        <v>0</v>
      </c>
    </row>
    <row r="64" spans="2:17" x14ac:dyDescent="0.3">
      <c r="B64" s="1" t="str">
        <f>IF(B26="","",1/$B$5*($E$3*C64 + $E$4*C65))</f>
        <v/>
      </c>
      <c r="C64" s="1" t="str">
        <f t="shared" ca="1" si="5"/>
        <v/>
      </c>
      <c r="D64" s="1" t="str">
        <f t="shared" ca="1" si="5"/>
        <v/>
      </c>
      <c r="E64" s="1" t="str">
        <f t="shared" ca="1" si="5"/>
        <v/>
      </c>
      <c r="F64" s="1" t="str">
        <f t="shared" ca="1" si="5"/>
        <v/>
      </c>
      <c r="G64" s="1" t="str">
        <f t="shared" ca="1" si="5"/>
        <v/>
      </c>
      <c r="H64" s="1" t="str">
        <f t="shared" ca="1" si="5"/>
        <v/>
      </c>
      <c r="I64" s="1" t="str">
        <f t="shared" ca="1" si="5"/>
        <v/>
      </c>
      <c r="J64" s="1" t="str">
        <f t="shared" ca="1" si="5"/>
        <v/>
      </c>
      <c r="K64" s="1" t="str">
        <f t="shared" ca="1" si="5"/>
        <v/>
      </c>
      <c r="L64" s="1" t="str">
        <f t="shared" ca="1" si="5"/>
        <v/>
      </c>
      <c r="M64" s="1" t="str">
        <f t="shared" ca="1" si="5"/>
        <v/>
      </c>
      <c r="N64" s="1" t="str">
        <f t="shared" ca="1" si="5"/>
        <v/>
      </c>
      <c r="O64" s="1" t="str">
        <f t="shared" ca="1" si="5"/>
        <v/>
      </c>
      <c r="P64" s="1" t="str">
        <f t="shared" ca="1" si="5"/>
        <v/>
      </c>
      <c r="Q64" s="1">
        <f t="shared" ca="1" si="6"/>
        <v>0</v>
      </c>
    </row>
    <row r="65" spans="1:17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7" spans="1:17" x14ac:dyDescent="0.3">
      <c r="A67" t="s">
        <v>16</v>
      </c>
      <c r="C67" t="s">
        <v>37</v>
      </c>
      <c r="D67" s="2">
        <v>2</v>
      </c>
      <c r="E67" s="2">
        <v>3</v>
      </c>
      <c r="F67" s="2">
        <v>4</v>
      </c>
      <c r="G67" s="2">
        <v>5</v>
      </c>
      <c r="H67" s="2">
        <v>6</v>
      </c>
      <c r="I67" s="2">
        <v>7</v>
      </c>
      <c r="J67" s="2">
        <v>8</v>
      </c>
      <c r="K67" s="2">
        <v>9</v>
      </c>
      <c r="L67" s="2">
        <v>10</v>
      </c>
      <c r="M67" s="2">
        <v>11</v>
      </c>
      <c r="N67" s="2">
        <v>12</v>
      </c>
      <c r="O67" s="2">
        <v>13</v>
      </c>
      <c r="P67" s="2">
        <v>14</v>
      </c>
      <c r="Q67" s="2">
        <v>15</v>
      </c>
    </row>
    <row r="68" spans="1:17" x14ac:dyDescent="0.3">
      <c r="B68" s="1">
        <f ca="1">IF(B11="","",1/$B$5*($E$3*C68 + $E$4*C69))</f>
        <v>5.9320561013795627</v>
      </c>
      <c r="C68" s="1">
        <f t="shared" ref="C68:P68" ca="1" si="7">IF(C11="","",1/$B$5*($E$3*D68 + $E$4*D69))</f>
        <v>4.1163718062592833</v>
      </c>
      <c r="D68" s="1">
        <f t="shared" ca="1" si="7"/>
        <v>2.6434806562743658</v>
      </c>
      <c r="E68" s="1">
        <f t="shared" ca="1" si="7"/>
        <v>1.5337503931211394</v>
      </c>
      <c r="F68" s="1">
        <f t="shared" ca="1" si="7"/>
        <v>0.77549695638228311</v>
      </c>
      <c r="G68" s="1">
        <f t="shared" ca="1" si="7"/>
        <v>0.32211892388418667</v>
      </c>
      <c r="H68" s="1">
        <f t="shared" ca="1" si="7"/>
        <v>9.834146211376181E-2</v>
      </c>
      <c r="I68" s="1">
        <f t="shared" ca="1" si="7"/>
        <v>1.6680074198583226E-2</v>
      </c>
      <c r="J68" s="1">
        <f t="shared" ca="1" si="7"/>
        <v>0</v>
      </c>
      <c r="K68" s="1">
        <f t="shared" ca="1" si="7"/>
        <v>0</v>
      </c>
      <c r="L68" s="1">
        <f t="shared" ca="1" si="7"/>
        <v>0</v>
      </c>
      <c r="M68" s="1">
        <f t="shared" ca="1" si="7"/>
        <v>0</v>
      </c>
      <c r="N68" s="1">
        <f t="shared" ca="1" si="7"/>
        <v>0</v>
      </c>
      <c r="O68" s="1">
        <f t="shared" ca="1" si="7"/>
        <v>0</v>
      </c>
      <c r="P68" s="1">
        <f t="shared" ca="1" si="7"/>
        <v>0</v>
      </c>
      <c r="Q68" s="1">
        <f ca="1">MAX(-$G$1*(Q11-$B$2),0)</f>
        <v>0</v>
      </c>
    </row>
    <row r="69" spans="1:17" x14ac:dyDescent="0.3">
      <c r="B69" s="1" t="str">
        <f t="shared" ref="B69:P69" si="8">IF(B12="","",1/$B$5*($E$3*C69 + $E$4*C70))</f>
        <v/>
      </c>
      <c r="C69" s="1">
        <f t="shared" ca="1" si="8"/>
        <v>7.6977604099978052</v>
      </c>
      <c r="D69" s="1">
        <f t="shared" ca="1" si="8"/>
        <v>5.5482619493727112</v>
      </c>
      <c r="E69" s="1">
        <f t="shared" ca="1" si="8"/>
        <v>3.7220184384156818</v>
      </c>
      <c r="F69" s="1">
        <f t="shared" ca="1" si="8"/>
        <v>2.2705117294441939</v>
      </c>
      <c r="G69" s="1">
        <f t="shared" ca="1" si="8"/>
        <v>1.2159313484114569</v>
      </c>
      <c r="H69" s="1">
        <f t="shared" ca="1" si="8"/>
        <v>0.53946784868075226</v>
      </c>
      <c r="I69" s="1">
        <f t="shared" ca="1" si="8"/>
        <v>0.17764431673657605</v>
      </c>
      <c r="J69" s="1">
        <f t="shared" ca="1" si="8"/>
        <v>3.2876158679150579E-2</v>
      </c>
      <c r="K69" s="1">
        <f t="shared" ca="1" si="8"/>
        <v>0</v>
      </c>
      <c r="L69" s="1">
        <f t="shared" ca="1" si="8"/>
        <v>0</v>
      </c>
      <c r="M69" s="1">
        <f t="shared" ca="1" si="8"/>
        <v>0</v>
      </c>
      <c r="N69" s="1">
        <f t="shared" ca="1" si="8"/>
        <v>0</v>
      </c>
      <c r="O69" s="1">
        <f t="shared" ca="1" si="8"/>
        <v>0</v>
      </c>
      <c r="P69" s="1">
        <f t="shared" ca="1" si="8"/>
        <v>0</v>
      </c>
      <c r="Q69" s="1">
        <f t="shared" ref="Q69:Q83" ca="1" si="9">MAX(-$G$1*(Q12-$B$2),0)</f>
        <v>0</v>
      </c>
    </row>
    <row r="70" spans="1:17" x14ac:dyDescent="0.3">
      <c r="B70" s="1" t="str">
        <f t="shared" ref="B70:P70" si="10">IF(B13="","",1/$B$5*($E$3*C70 + $E$4*C71))</f>
        <v/>
      </c>
      <c r="C70" s="1" t="str">
        <f t="shared" ca="1" si="10"/>
        <v/>
      </c>
      <c r="D70" s="1">
        <f t="shared" ca="1" si="10"/>
        <v>9.7885335059788439</v>
      </c>
      <c r="E70" s="1">
        <f t="shared" ca="1" si="10"/>
        <v>7.3239600423097917</v>
      </c>
      <c r="F70" s="1">
        <f t="shared" ca="1" si="10"/>
        <v>5.1328996345789824</v>
      </c>
      <c r="G70" s="1">
        <f t="shared" ca="1" si="10"/>
        <v>3.2952910900937451</v>
      </c>
      <c r="H70" s="1">
        <f t="shared" ca="1" si="10"/>
        <v>1.8731209238781934</v>
      </c>
      <c r="I70" s="1">
        <f t="shared" ca="1" si="10"/>
        <v>0.89090938607802295</v>
      </c>
      <c r="J70" s="1">
        <f t="shared" ca="1" si="10"/>
        <v>0.31823347183496536</v>
      </c>
      <c r="K70" s="1">
        <f t="shared" ca="1" si="10"/>
        <v>6.4798381387805373E-2</v>
      </c>
      <c r="L70" s="1">
        <f t="shared" ca="1" si="10"/>
        <v>0</v>
      </c>
      <c r="M70" s="1">
        <f t="shared" ca="1" si="10"/>
        <v>0</v>
      </c>
      <c r="N70" s="1">
        <f t="shared" ca="1" si="10"/>
        <v>0</v>
      </c>
      <c r="O70" s="1">
        <f t="shared" ca="1" si="10"/>
        <v>0</v>
      </c>
      <c r="P70" s="1">
        <f t="shared" ca="1" si="10"/>
        <v>0</v>
      </c>
      <c r="Q70" s="1">
        <f t="shared" ca="1" si="9"/>
        <v>0</v>
      </c>
    </row>
    <row r="71" spans="1:17" x14ac:dyDescent="0.3">
      <c r="B71" s="1" t="str">
        <f t="shared" ref="B71:P71" si="11">IF(B14="","",1/$B$5*($E$3*C71 + $E$4*C72))</f>
        <v/>
      </c>
      <c r="C71" s="1" t="str">
        <f t="shared" ca="1" si="11"/>
        <v/>
      </c>
      <c r="D71" s="1" t="str">
        <f t="shared" ca="1" si="11"/>
        <v/>
      </c>
      <c r="E71" s="1">
        <f t="shared" ca="1" si="11"/>
        <v>12.18640580551163</v>
      </c>
      <c r="F71" s="1">
        <f t="shared" ca="1" si="11"/>
        <v>9.4548162768892112</v>
      </c>
      <c r="G71" s="1">
        <f t="shared" ca="1" si="11"/>
        <v>6.9193526818995883</v>
      </c>
      <c r="H71" s="1">
        <f t="shared" ca="1" si="11"/>
        <v>4.6774259337053072</v>
      </c>
      <c r="I71" s="1">
        <f t="shared" ca="1" si="11"/>
        <v>2.8274177965169938</v>
      </c>
      <c r="J71" s="1">
        <f t="shared" ca="1" si="11"/>
        <v>1.4471775553199309</v>
      </c>
      <c r="K71" s="1">
        <f t="shared" ca="1" si="11"/>
        <v>0.5643574443843572</v>
      </c>
      <c r="L71" s="1">
        <f t="shared" ca="1" si="11"/>
        <v>0.12771657027991831</v>
      </c>
      <c r="M71" s="1">
        <f t="shared" ca="1" si="11"/>
        <v>0</v>
      </c>
      <c r="N71" s="1">
        <f t="shared" ca="1" si="11"/>
        <v>0</v>
      </c>
      <c r="O71" s="1">
        <f t="shared" ca="1" si="11"/>
        <v>0</v>
      </c>
      <c r="P71" s="1">
        <f t="shared" ca="1" si="11"/>
        <v>0</v>
      </c>
      <c r="Q71" s="1">
        <f t="shared" ca="1" si="9"/>
        <v>0</v>
      </c>
    </row>
    <row r="72" spans="1:17" x14ac:dyDescent="0.3">
      <c r="B72" s="1" t="str">
        <f t="shared" ref="B72:P72" si="12">IF(B15="","",1/$B$5*($E$3*C72 + $E$4*C73))</f>
        <v/>
      </c>
      <c r="C72" s="1" t="str">
        <f t="shared" ca="1" si="12"/>
        <v/>
      </c>
      <c r="D72" s="1" t="str">
        <f t="shared" ca="1" si="12"/>
        <v/>
      </c>
      <c r="E72" s="1" t="str">
        <f t="shared" ca="1" si="12"/>
        <v/>
      </c>
      <c r="F72" s="1">
        <f t="shared" ca="1" si="12"/>
        <v>14.844946148741881</v>
      </c>
      <c r="G72" s="1">
        <f t="shared" ca="1" si="12"/>
        <v>11.92125597620751</v>
      </c>
      <c r="H72" s="1">
        <f t="shared" ca="1" si="12"/>
        <v>9.0993001232008304</v>
      </c>
      <c r="I72" s="1">
        <f t="shared" ca="1" si="12"/>
        <v>6.4756114476117181</v>
      </c>
      <c r="J72" s="1">
        <f t="shared" ca="1" si="12"/>
        <v>4.1685595596561384</v>
      </c>
      <c r="K72" s="1">
        <f t="shared" ca="1" si="12"/>
        <v>2.3047524396917201</v>
      </c>
      <c r="L72" s="1">
        <f t="shared" ca="1" si="12"/>
        <v>0.9884126240729133</v>
      </c>
      <c r="M72" s="1">
        <f t="shared" ca="1" si="12"/>
        <v>0.25172731131112841</v>
      </c>
      <c r="N72" s="1">
        <f t="shared" ca="1" si="12"/>
        <v>0</v>
      </c>
      <c r="O72" s="1">
        <f t="shared" ca="1" si="12"/>
        <v>0</v>
      </c>
      <c r="P72" s="1">
        <f t="shared" ca="1" si="12"/>
        <v>0</v>
      </c>
      <c r="Q72" s="1">
        <f t="shared" ca="1" si="9"/>
        <v>0</v>
      </c>
    </row>
    <row r="73" spans="1:17" x14ac:dyDescent="0.3">
      <c r="B73" s="1" t="str">
        <f t="shared" ref="B73:P73" si="13">IF(B16="","",1/$B$5*($E$3*C73 + $E$4*C74))</f>
        <v/>
      </c>
      <c r="C73" s="1" t="str">
        <f t="shared" ca="1" si="13"/>
        <v/>
      </c>
      <c r="D73" s="1" t="str">
        <f t="shared" ca="1" si="13"/>
        <v/>
      </c>
      <c r="E73" s="1" t="str">
        <f t="shared" ca="1" si="13"/>
        <v/>
      </c>
      <c r="F73" s="1" t="str">
        <f t="shared" ca="1" si="13"/>
        <v/>
      </c>
      <c r="G73" s="1">
        <f t="shared" ca="1" si="13"/>
        <v>17.691633303361943</v>
      </c>
      <c r="H73" s="1">
        <f t="shared" ca="1" si="13"/>
        <v>14.667307037554599</v>
      </c>
      <c r="I73" s="1">
        <f t="shared" ca="1" si="13"/>
        <v>11.651113473522077</v>
      </c>
      <c r="J73" s="1">
        <f t="shared" ca="1" si="13"/>
        <v>8.718460088171577</v>
      </c>
      <c r="K73" s="1">
        <f t="shared" ca="1" si="13"/>
        <v>5.9798003333679848</v>
      </c>
      <c r="L73" s="1">
        <f t="shared" ca="1" si="13"/>
        <v>3.5835465587476185</v>
      </c>
      <c r="M73" s="1">
        <f t="shared" ca="1" si="13"/>
        <v>1.703887601479777</v>
      </c>
      <c r="N73" s="1">
        <f t="shared" ca="1" si="13"/>
        <v>0.49615049261852356</v>
      </c>
      <c r="O73" s="1">
        <f t="shared" ca="1" si="13"/>
        <v>0</v>
      </c>
      <c r="P73" s="1">
        <f t="shared" ca="1" si="13"/>
        <v>0</v>
      </c>
      <c r="Q73" s="1">
        <f t="shared" ca="1" si="9"/>
        <v>0</v>
      </c>
    </row>
    <row r="74" spans="1:17" x14ac:dyDescent="0.3">
      <c r="B74" s="1" t="str">
        <f t="shared" ref="B74:P74" si="14">IF(B17="","",1/$B$5*($E$3*C74 + $E$4*C75))</f>
        <v/>
      </c>
      <c r="C74" s="1" t="str">
        <f t="shared" ca="1" si="14"/>
        <v/>
      </c>
      <c r="D74" s="1" t="str">
        <f t="shared" ca="1" si="14"/>
        <v/>
      </c>
      <c r="E74" s="1" t="str">
        <f t="shared" ca="1" si="14"/>
        <v/>
      </c>
      <c r="F74" s="1" t="str">
        <f t="shared" ca="1" si="14"/>
        <v/>
      </c>
      <c r="G74" s="1" t="str">
        <f t="shared" ca="1" si="14"/>
        <v/>
      </c>
      <c r="H74" s="1">
        <f t="shared" ca="1" si="14"/>
        <v>20.6378403304467</v>
      </c>
      <c r="I74" s="1">
        <f t="shared" ca="1" si="14"/>
        <v>17.603636048863148</v>
      </c>
      <c r="J74" s="1">
        <f t="shared" ca="1" si="14"/>
        <v>14.504399894898382</v>
      </c>
      <c r="K74" s="1">
        <f t="shared" ca="1" si="14"/>
        <v>11.381582821184722</v>
      </c>
      <c r="L74" s="1">
        <f t="shared" ca="1" si="14"/>
        <v>8.3088782886233066</v>
      </c>
      <c r="M74" s="1">
        <f t="shared" ca="1" si="14"/>
        <v>5.4097845130016271</v>
      </c>
      <c r="N74" s="1">
        <f t="shared" ca="1" si="14"/>
        <v>2.8769068746858846</v>
      </c>
      <c r="O74" s="1">
        <f t="shared" ca="1" si="14"/>
        <v>0.977904662165758</v>
      </c>
      <c r="P74" s="1">
        <f t="shared" ca="1" si="14"/>
        <v>0</v>
      </c>
      <c r="Q74" s="1">
        <f t="shared" ca="1" si="9"/>
        <v>0</v>
      </c>
    </row>
    <row r="75" spans="1:17" x14ac:dyDescent="0.3">
      <c r="B75" s="1" t="str">
        <f t="shared" ref="B75:P75" si="15">IF(B18="","",1/$B$5*($E$3*C75 + $E$4*C76))</f>
        <v/>
      </c>
      <c r="C75" s="1" t="str">
        <f t="shared" ca="1" si="15"/>
        <v/>
      </c>
      <c r="D75" s="1" t="str">
        <f t="shared" ca="1" si="15"/>
        <v/>
      </c>
      <c r="E75" s="1" t="str">
        <f t="shared" ca="1" si="15"/>
        <v/>
      </c>
      <c r="F75" s="1" t="str">
        <f t="shared" ca="1" si="15"/>
        <v/>
      </c>
      <c r="G75" s="1" t="str">
        <f t="shared" ca="1" si="15"/>
        <v/>
      </c>
      <c r="H75" s="1" t="str">
        <f t="shared" ca="1" si="15"/>
        <v/>
      </c>
      <c r="I75" s="1">
        <f t="shared" ca="1" si="15"/>
        <v>23.595567583366321</v>
      </c>
      <c r="J75" s="1">
        <f t="shared" ca="1" si="15"/>
        <v>20.622472364428464</v>
      </c>
      <c r="K75" s="1">
        <f t="shared" ca="1" si="15"/>
        <v>17.544081573064702</v>
      </c>
      <c r="L75" s="1">
        <f t="shared" ca="1" si="15"/>
        <v>14.370587611724005</v>
      </c>
      <c r="M75" s="1">
        <f t="shared" ca="1" si="15"/>
        <v>11.127405447380468</v>
      </c>
      <c r="N75" s="1">
        <f t="shared" ca="1" si="15"/>
        <v>7.8710578671858489</v>
      </c>
      <c r="O75" s="1">
        <f t="shared" ca="1" si="15"/>
        <v>4.7214499320796985</v>
      </c>
      <c r="P75" s="1">
        <f t="shared" ca="1" si="15"/>
        <v>1.9274344024904477</v>
      </c>
      <c r="Q75" s="1">
        <f t="shared" ca="1" si="9"/>
        <v>0</v>
      </c>
    </row>
    <row r="76" spans="1:17" x14ac:dyDescent="0.3">
      <c r="B76" s="1" t="str">
        <f t="shared" ref="B76:P76" si="16">IF(B19="","",1/$B$5*($E$3*C76 + $E$4*C77))</f>
        <v/>
      </c>
      <c r="C76" s="1" t="str">
        <f t="shared" ca="1" si="16"/>
        <v/>
      </c>
      <c r="D76" s="1" t="str">
        <f t="shared" ca="1" si="16"/>
        <v/>
      </c>
      <c r="E76" s="1" t="str">
        <f t="shared" ca="1" si="16"/>
        <v/>
      </c>
      <c r="F76" s="1" t="str">
        <f t="shared" ca="1" si="16"/>
        <v/>
      </c>
      <c r="G76" s="1" t="str">
        <f t="shared" ca="1" si="16"/>
        <v/>
      </c>
      <c r="H76" s="1" t="str">
        <f t="shared" ca="1" si="16"/>
        <v/>
      </c>
      <c r="I76" s="1" t="str">
        <f t="shared" ca="1" si="16"/>
        <v/>
      </c>
      <c r="J76" s="1">
        <f t="shared" ca="1" si="16"/>
        <v>26.495941945506164</v>
      </c>
      <c r="K76" s="1">
        <f t="shared" ca="1" si="16"/>
        <v>23.623064889094</v>
      </c>
      <c r="L76" s="1">
        <f t="shared" ca="1" si="16"/>
        <v>20.634933129113424</v>
      </c>
      <c r="M76" s="1">
        <f t="shared" ca="1" si="16"/>
        <v>17.526974896760557</v>
      </c>
      <c r="N76" s="1">
        <f t="shared" ca="1" si="16"/>
        <v>14.294437093600171</v>
      </c>
      <c r="O76" s="1">
        <f t="shared" ca="1" si="16"/>
        <v>10.932378099511499</v>
      </c>
      <c r="P76" s="1">
        <f t="shared" ca="1" si="16"/>
        <v>7.4356602953764632</v>
      </c>
      <c r="Q76" s="1">
        <f t="shared" ca="1" si="9"/>
        <v>3.7989422891962903</v>
      </c>
    </row>
    <row r="77" spans="1:17" x14ac:dyDescent="0.3">
      <c r="B77" s="1" t="str">
        <f t="shared" ref="B77:P77" si="17">IF(B20="","",1/$B$5*($E$3*C77 + $E$4*C78))</f>
        <v/>
      </c>
      <c r="C77" s="1" t="str">
        <f t="shared" ca="1" si="17"/>
        <v/>
      </c>
      <c r="D77" s="1" t="str">
        <f t="shared" ca="1" si="17"/>
        <v/>
      </c>
      <c r="E77" s="1" t="str">
        <f t="shared" ca="1" si="17"/>
        <v/>
      </c>
      <c r="F77" s="1" t="str">
        <f t="shared" ca="1" si="17"/>
        <v/>
      </c>
      <c r="G77" s="1" t="str">
        <f t="shared" ca="1" si="17"/>
        <v/>
      </c>
      <c r="H77" s="1" t="str">
        <f t="shared" ca="1" si="17"/>
        <v/>
      </c>
      <c r="I77" s="1" t="str">
        <f t="shared" ca="1" si="17"/>
        <v/>
      </c>
      <c r="J77" s="1" t="str">
        <f t="shared" ca="1" si="17"/>
        <v/>
      </c>
      <c r="K77" s="1">
        <f t="shared" ca="1" si="17"/>
        <v>29.300977124159001</v>
      </c>
      <c r="L77" s="1">
        <f t="shared" ca="1" si="17"/>
        <v>26.538047676675578</v>
      </c>
      <c r="M77" s="1">
        <f t="shared" ca="1" si="17"/>
        <v>23.664223927564048</v>
      </c>
      <c r="N77" s="1">
        <f t="shared" ca="1" si="17"/>
        <v>20.675107053943982</v>
      </c>
      <c r="O77" s="1">
        <f t="shared" ca="1" si="17"/>
        <v>17.566123762835787</v>
      </c>
      <c r="P77" s="1">
        <f t="shared" ca="1" si="17"/>
        <v>14.332519371175236</v>
      </c>
      <c r="Q77" s="1">
        <f t="shared" ca="1" si="9"/>
        <v>10.96935061136152</v>
      </c>
    </row>
    <row r="78" spans="1:17" x14ac:dyDescent="0.3">
      <c r="B78" s="1" t="str">
        <f t="shared" ref="B78:P78" si="18">IF(B21="","",1/$B$5*($E$3*C78 + $E$4*C79))</f>
        <v/>
      </c>
      <c r="C78" s="1" t="str">
        <f t="shared" ca="1" si="18"/>
        <v/>
      </c>
      <c r="D78" s="1" t="str">
        <f t="shared" ca="1" si="18"/>
        <v/>
      </c>
      <c r="E78" s="1" t="str">
        <f t="shared" ca="1" si="18"/>
        <v/>
      </c>
      <c r="F78" s="1" t="str">
        <f t="shared" ca="1" si="18"/>
        <v/>
      </c>
      <c r="G78" s="1" t="str">
        <f t="shared" ca="1" si="18"/>
        <v/>
      </c>
      <c r="H78" s="1" t="str">
        <f t="shared" ca="1" si="18"/>
        <v/>
      </c>
      <c r="I78" s="1" t="str">
        <f t="shared" ca="1" si="18"/>
        <v/>
      </c>
      <c r="J78" s="1" t="str">
        <f t="shared" ca="1" si="18"/>
        <v/>
      </c>
      <c r="K78" s="1" t="str">
        <f t="shared" ca="1" si="18"/>
        <v/>
      </c>
      <c r="L78" s="1">
        <f t="shared" ca="1" si="18"/>
        <v>32.001169747171858</v>
      </c>
      <c r="M78" s="1">
        <f t="shared" ca="1" si="18"/>
        <v>29.344029115515362</v>
      </c>
      <c r="N78" s="1">
        <f t="shared" ca="1" si="18"/>
        <v>26.580189634342581</v>
      </c>
      <c r="O78" s="1">
        <f t="shared" ca="1" si="18"/>
        <v>23.705418884312383</v>
      </c>
      <c r="P78" s="1">
        <f t="shared" ca="1" si="18"/>
        <v>20.715316576026883</v>
      </c>
      <c r="Q78" s="1">
        <f t="shared" ca="1" si="9"/>
        <v>17.605307891822619</v>
      </c>
    </row>
    <row r="79" spans="1:17" x14ac:dyDescent="0.3">
      <c r="B79" s="1" t="str">
        <f t="shared" ref="B79:P79" si="19">IF(B22="","",1/$B$5*($E$3*C79 + $E$4*C80))</f>
        <v/>
      </c>
      <c r="C79" s="1" t="str">
        <f t="shared" ca="1" si="19"/>
        <v/>
      </c>
      <c r="D79" s="1" t="str">
        <f t="shared" ca="1" si="19"/>
        <v/>
      </c>
      <c r="E79" s="1" t="str">
        <f t="shared" ca="1" si="19"/>
        <v/>
      </c>
      <c r="F79" s="1" t="str">
        <f t="shared" ca="1" si="19"/>
        <v/>
      </c>
      <c r="G79" s="1" t="str">
        <f t="shared" ca="1" si="19"/>
        <v/>
      </c>
      <c r="H79" s="1" t="str">
        <f t="shared" ca="1" si="19"/>
        <v/>
      </c>
      <c r="I79" s="1" t="str">
        <f t="shared" ca="1" si="19"/>
        <v/>
      </c>
      <c r="J79" s="1" t="str">
        <f t="shared" ca="1" si="19"/>
        <v/>
      </c>
      <c r="K79" s="1" t="str">
        <f t="shared" ca="1" si="19"/>
        <v/>
      </c>
      <c r="L79" s="1" t="str">
        <f t="shared" ca="1" si="19"/>
        <v/>
      </c>
      <c r="M79" s="1">
        <f t="shared" ca="1" si="19"/>
        <v>34.600486334566021</v>
      </c>
      <c r="N79" s="1">
        <f t="shared" ca="1" si="19"/>
        <v>32.045133049069527</v>
      </c>
      <c r="O79" s="1">
        <f t="shared" ca="1" si="19"/>
        <v>29.387117656239482</v>
      </c>
      <c r="P79" s="1">
        <f t="shared" ca="1" si="19"/>
        <v>26.622367845382215</v>
      </c>
      <c r="Q79" s="1">
        <f t="shared" ca="1" si="9"/>
        <v>23.746649786116237</v>
      </c>
    </row>
    <row r="80" spans="1:17" x14ac:dyDescent="0.3">
      <c r="B80" s="1" t="str">
        <f t="shared" ref="B80:P80" si="20">IF(B23="","",1/$B$5*($E$3*C80 + $E$4*C81))</f>
        <v/>
      </c>
      <c r="C80" s="1" t="str">
        <f t="shared" ca="1" si="20"/>
        <v/>
      </c>
      <c r="D80" s="1" t="str">
        <f t="shared" ca="1" si="20"/>
        <v/>
      </c>
      <c r="E80" s="1" t="str">
        <f t="shared" ca="1" si="20"/>
        <v/>
      </c>
      <c r="F80" s="1" t="str">
        <f t="shared" ca="1" si="20"/>
        <v/>
      </c>
      <c r="G80" s="1" t="str">
        <f t="shared" ca="1" si="20"/>
        <v/>
      </c>
      <c r="H80" s="1" t="str">
        <f t="shared" ca="1" si="20"/>
        <v/>
      </c>
      <c r="I80" s="1" t="str">
        <f t="shared" ca="1" si="20"/>
        <v/>
      </c>
      <c r="J80" s="1" t="str">
        <f t="shared" ca="1" si="20"/>
        <v/>
      </c>
      <c r="K80" s="1" t="str">
        <f t="shared" ca="1" si="20"/>
        <v/>
      </c>
      <c r="L80" s="1" t="str">
        <f t="shared" ca="1" si="20"/>
        <v/>
      </c>
      <c r="M80" s="1" t="str">
        <f t="shared" ca="1" si="20"/>
        <v/>
      </c>
      <c r="N80" s="1">
        <f t="shared" ca="1" si="20"/>
        <v>37.102743356722762</v>
      </c>
      <c r="O80" s="1">
        <f t="shared" ca="1" si="20"/>
        <v>34.645327319754344</v>
      </c>
      <c r="P80" s="1">
        <f t="shared" ca="1" si="20"/>
        <v>32.089133211555783</v>
      </c>
      <c r="Q80" s="1">
        <f t="shared" ca="1" si="9"/>
        <v>29.43024277331898</v>
      </c>
    </row>
    <row r="81" spans="2:17" x14ac:dyDescent="0.3">
      <c r="B81" s="1" t="str">
        <f t="shared" ref="B81:P81" si="21">IF(B24="","",1/$B$5*($E$3*C81 + $E$4*C82))</f>
        <v/>
      </c>
      <c r="C81" s="1" t="str">
        <f t="shared" ca="1" si="21"/>
        <v/>
      </c>
      <c r="D81" s="1" t="str">
        <f t="shared" ca="1" si="21"/>
        <v/>
      </c>
      <c r="E81" s="1" t="str">
        <f t="shared" ca="1" si="21"/>
        <v/>
      </c>
      <c r="F81" s="1" t="str">
        <f t="shared" ca="1" si="21"/>
        <v/>
      </c>
      <c r="G81" s="1" t="str">
        <f t="shared" ca="1" si="21"/>
        <v/>
      </c>
      <c r="H81" s="1" t="str">
        <f t="shared" ca="1" si="21"/>
        <v/>
      </c>
      <c r="I81" s="1" t="str">
        <f t="shared" ca="1" si="21"/>
        <v/>
      </c>
      <c r="J81" s="1" t="str">
        <f t="shared" ca="1" si="21"/>
        <v/>
      </c>
      <c r="K81" s="1" t="str">
        <f t="shared" ca="1" si="21"/>
        <v/>
      </c>
      <c r="L81" s="1" t="str">
        <f t="shared" ca="1" si="21"/>
        <v/>
      </c>
      <c r="M81" s="1" t="str">
        <f t="shared" ca="1" si="21"/>
        <v/>
      </c>
      <c r="N81" s="1" t="str">
        <f t="shared" ca="1" si="21"/>
        <v/>
      </c>
      <c r="O81" s="1">
        <f t="shared" ca="1" si="21"/>
        <v>39.511612910622326</v>
      </c>
      <c r="P81" s="1">
        <f t="shared" ca="1" si="21"/>
        <v>37.148429670321136</v>
      </c>
      <c r="Q81" s="1">
        <f t="shared" ca="1" si="9"/>
        <v>34.690205465543571</v>
      </c>
    </row>
    <row r="82" spans="2:17" x14ac:dyDescent="0.3">
      <c r="B82" s="1" t="str">
        <f t="shared" ref="B82:P82" si="22">IF(B25="","",1/$B$5*($E$3*C82 + $E$4*C83))</f>
        <v/>
      </c>
      <c r="C82" s="1" t="str">
        <f t="shared" ca="1" si="22"/>
        <v/>
      </c>
      <c r="D82" s="1" t="str">
        <f t="shared" ca="1" si="22"/>
        <v/>
      </c>
      <c r="E82" s="1" t="str">
        <f t="shared" ca="1" si="22"/>
        <v/>
      </c>
      <c r="F82" s="1" t="str">
        <f t="shared" ca="1" si="22"/>
        <v/>
      </c>
      <c r="G82" s="1" t="str">
        <f t="shared" ca="1" si="22"/>
        <v/>
      </c>
      <c r="H82" s="1" t="str">
        <f t="shared" ca="1" si="22"/>
        <v/>
      </c>
      <c r="I82" s="1" t="str">
        <f t="shared" ca="1" si="22"/>
        <v/>
      </c>
      <c r="J82" s="1" t="str">
        <f t="shared" ca="1" si="22"/>
        <v/>
      </c>
      <c r="K82" s="1" t="str">
        <f t="shared" ca="1" si="22"/>
        <v/>
      </c>
      <c r="L82" s="1" t="str">
        <f t="shared" ca="1" si="22"/>
        <v/>
      </c>
      <c r="M82" s="1" t="str">
        <f t="shared" ca="1" si="22"/>
        <v/>
      </c>
      <c r="N82" s="1" t="str">
        <f t="shared" ca="1" si="22"/>
        <v/>
      </c>
      <c r="O82" s="1" t="str">
        <f t="shared" ca="1" si="22"/>
        <v/>
      </c>
      <c r="P82" s="1">
        <f t="shared" ca="1" si="22"/>
        <v>41.830628181356154</v>
      </c>
      <c r="Q82" s="1">
        <f t="shared" ca="1" si="9"/>
        <v>39.558113421987748</v>
      </c>
    </row>
    <row r="83" spans="2:17" x14ac:dyDescent="0.3">
      <c r="B83" s="1" t="str">
        <f t="shared" ref="B83:P83" si="23">IF(B26="","",1/$B$5*($E$3*C83 + $E$4*C84))</f>
        <v/>
      </c>
      <c r="C83" s="1" t="str">
        <f t="shared" ca="1" si="23"/>
        <v/>
      </c>
      <c r="D83" s="1" t="str">
        <f t="shared" ca="1" si="23"/>
        <v/>
      </c>
      <c r="E83" s="1" t="str">
        <f t="shared" ca="1" si="23"/>
        <v/>
      </c>
      <c r="F83" s="1" t="str">
        <f t="shared" ca="1" si="23"/>
        <v/>
      </c>
      <c r="G83" s="1" t="str">
        <f t="shared" ca="1" si="23"/>
        <v/>
      </c>
      <c r="H83" s="1" t="str">
        <f t="shared" ca="1" si="23"/>
        <v/>
      </c>
      <c r="I83" s="1" t="str">
        <f t="shared" ca="1" si="23"/>
        <v/>
      </c>
      <c r="J83" s="1" t="str">
        <f t="shared" ca="1" si="23"/>
        <v/>
      </c>
      <c r="K83" s="1" t="str">
        <f t="shared" ca="1" si="23"/>
        <v/>
      </c>
      <c r="L83" s="1" t="str">
        <f t="shared" ca="1" si="23"/>
        <v/>
      </c>
      <c r="M83" s="1" t="str">
        <f t="shared" ca="1" si="23"/>
        <v/>
      </c>
      <c r="N83" s="1" t="str">
        <f t="shared" ca="1" si="23"/>
        <v/>
      </c>
      <c r="O83" s="1" t="str">
        <f t="shared" ca="1" si="23"/>
        <v/>
      </c>
      <c r="P83" s="1" t="str">
        <f t="shared" ca="1" si="23"/>
        <v/>
      </c>
      <c r="Q83" s="1">
        <f t="shared" ca="1" si="9"/>
        <v>44.063188697035102</v>
      </c>
    </row>
    <row r="86" spans="2:17" x14ac:dyDescent="0.3">
      <c r="B86" s="1">
        <f t="shared" ref="B86:J86" ca="1" si="24">IF(B11="","",EXP(-$O$2*$O$1/$Q$4)*($E$3*C86 + $E$4*C87))</f>
        <v>10.812447011754454</v>
      </c>
      <c r="C86" s="1">
        <f t="shared" ca="1" si="24"/>
        <v>11.084614163785403</v>
      </c>
      <c r="D86" s="1">
        <f t="shared" ca="1" si="24"/>
        <v>12.324801725263406</v>
      </c>
      <c r="E86" s="1">
        <f t="shared" ca="1" si="24"/>
        <v>14.585647820872968</v>
      </c>
      <c r="F86" s="1">
        <f t="shared" ca="1" si="24"/>
        <v>17.809621972441999</v>
      </c>
      <c r="G86" s="1">
        <f t="shared" ca="1" si="24"/>
        <v>21.819828688065122</v>
      </c>
      <c r="H86" s="1">
        <f t="shared" ca="1" si="24"/>
        <v>26.368572579450383</v>
      </c>
      <c r="I86" s="1">
        <f t="shared" ca="1" si="24"/>
        <v>31.250031291459596</v>
      </c>
      <c r="J86" s="1">
        <f t="shared" ca="1" si="24"/>
        <v>36.394630193546988</v>
      </c>
      <c r="K86" s="1">
        <f ca="1">IF(K11="","",EXP(-$O$2*$O$1/$Q$4)*($E$3*L86 + $E$4*L87))</f>
        <v>41.761928032393385</v>
      </c>
      <c r="L86" s="1">
        <f ca="1">MAX(L49,L68)</f>
        <v>47.343416469779584</v>
      </c>
    </row>
    <row r="87" spans="2:17" x14ac:dyDescent="0.3">
      <c r="B87" s="1" t="str">
        <f t="shared" ref="B87:J87" si="25">IF(B12="","",EXP(-$O$2*$O$1/$Q$4)*($E$3*C87 + $E$4*C88))</f>
        <v/>
      </c>
      <c r="C87" s="1">
        <f t="shared" ca="1" si="25"/>
        <v>10.555458391600443</v>
      </c>
      <c r="D87" s="1">
        <f t="shared" ca="1" si="25"/>
        <v>9.8885079149548023</v>
      </c>
      <c r="E87" s="1">
        <f t="shared" ca="1" si="25"/>
        <v>10.13913752851011</v>
      </c>
      <c r="F87" s="1">
        <f t="shared" ca="1" si="25"/>
        <v>11.466919512184539</v>
      </c>
      <c r="G87" s="1">
        <f t="shared" ca="1" si="25"/>
        <v>13.930108701373763</v>
      </c>
      <c r="H87" s="1">
        <f t="shared" ca="1" si="25"/>
        <v>17.420392460431344</v>
      </c>
      <c r="I87" s="1">
        <f t="shared" ca="1" si="25"/>
        <v>21.649282155909365</v>
      </c>
      <c r="J87" s="1">
        <f t="shared" ca="1" si="25"/>
        <v>26.278615375107158</v>
      </c>
      <c r="K87" s="1">
        <f t="shared" ref="B87:P87" ca="1" si="26">IF(K12="","",EXP(-$O$2*$O$1/$Q$4)*($E$3*L87 + $E$4*L88))</f>
        <v>31.210502880263064</v>
      </c>
      <c r="L87" s="1">
        <f t="shared" ref="L87:L96" ca="1" si="27">MAX(L50,L69)</f>
        <v>36.373491480732852</v>
      </c>
      <c r="Q87" s="1"/>
    </row>
    <row r="88" spans="2:17" x14ac:dyDescent="0.3">
      <c r="B88" s="1" t="str">
        <f t="shared" ref="B88:J88" si="28">IF(B13="","",EXP(-$O$2*$O$1/$Q$4)*($E$3*C88 + $E$4*C89))</f>
        <v/>
      </c>
      <c r="C88" s="1" t="str">
        <f t="shared" ca="1" si="28"/>
        <v/>
      </c>
      <c r="D88" s="1">
        <f t="shared" ca="1" si="28"/>
        <v>11.209552219986847</v>
      </c>
      <c r="E88" s="1">
        <f t="shared" ca="1" si="28"/>
        <v>9.651810829598908</v>
      </c>
      <c r="F88" s="1">
        <f t="shared" ca="1" si="28"/>
        <v>8.8574149707351584</v>
      </c>
      <c r="G88" s="1">
        <f t="shared" ca="1" si="28"/>
        <v>9.0843528034419982</v>
      </c>
      <c r="H88" s="1">
        <f t="shared" ca="1" si="28"/>
        <v>10.552542356612687</v>
      </c>
      <c r="I88" s="1">
        <f t="shared" ca="1" si="28"/>
        <v>13.328429494346148</v>
      </c>
      <c r="J88" s="1">
        <f t="shared" ca="1" si="28"/>
        <v>17.171535892155646</v>
      </c>
      <c r="K88" s="1">
        <f t="shared" ref="B88:P88" ca="1" si="29">IF(K13="","",EXP(-$O$2*$O$1/$Q$4)*($E$3*L88 + $E$4*L89))</f>
        <v>21.51033343672561</v>
      </c>
      <c r="L88" s="1">
        <f t="shared" ca="1" si="27"/>
        <v>26.221216976064902</v>
      </c>
      <c r="Q88" s="1"/>
    </row>
    <row r="89" spans="2:17" x14ac:dyDescent="0.3">
      <c r="B89" s="1" t="str">
        <f t="shared" ref="B89:J89" si="30">IF(B14="","",EXP(-$O$2*$O$1/$Q$4)*($E$3*C89 + $E$4*C90))</f>
        <v/>
      </c>
      <c r="C89" s="1" t="str">
        <f t="shared" ca="1" si="30"/>
        <v/>
      </c>
      <c r="D89" s="1" t="str">
        <f t="shared" ca="1" si="30"/>
        <v/>
      </c>
      <c r="E89" s="1">
        <f t="shared" ca="1" si="30"/>
        <v>12.728434253572381</v>
      </c>
      <c r="F89" s="1">
        <f t="shared" ca="1" si="30"/>
        <v>10.428974770098796</v>
      </c>
      <c r="G89" s="1">
        <f t="shared" ca="1" si="30"/>
        <v>8.6430293521023316</v>
      </c>
      <c r="H89" s="1">
        <f t="shared" ca="1" si="30"/>
        <v>7.6656961071843321</v>
      </c>
      <c r="I89" s="1">
        <f t="shared" ca="1" si="30"/>
        <v>7.8659557216979232</v>
      </c>
      <c r="J89" s="1">
        <f t="shared" ca="1" si="30"/>
        <v>9.6081145568218442</v>
      </c>
      <c r="K89" s="1">
        <f t="shared" ref="B89:P89" ca="1" si="31">IF(K14="","",EXP(-$O$2*$O$1/$Q$4)*($E$3*L89 + $E$4*L90))</f>
        <v>12.972762894289326</v>
      </c>
      <c r="L89" s="1">
        <f t="shared" ca="1" si="27"/>
        <v>16.953365416112092</v>
      </c>
      <c r="Q89" s="1"/>
    </row>
    <row r="90" spans="2:17" x14ac:dyDescent="0.3">
      <c r="B90" s="1" t="str">
        <f t="shared" ref="B90:J90" si="32">IF(B15="","",EXP(-$O$2*$O$1/$Q$4)*($E$3*C90 + $E$4*C91))</f>
        <v/>
      </c>
      <c r="C90" s="1" t="str">
        <f t="shared" ca="1" si="32"/>
        <v/>
      </c>
      <c r="D90" s="1" t="str">
        <f t="shared" ca="1" si="32"/>
        <v/>
      </c>
      <c r="E90" s="1" t="str">
        <f t="shared" ca="1" si="32"/>
        <v/>
      </c>
      <c r="F90" s="1">
        <f t="shared" ca="1" si="32"/>
        <v>14.968023165055472</v>
      </c>
      <c r="G90" s="1">
        <f t="shared" ca="1" si="32"/>
        <v>12.168776600266829</v>
      </c>
      <c r="H90" s="1">
        <f t="shared" ca="1" si="32"/>
        <v>9.597039737505721</v>
      </c>
      <c r="I90" s="1">
        <f t="shared" ca="1" si="32"/>
        <v>7.4764142635006152</v>
      </c>
      <c r="J90" s="1">
        <f t="shared" ca="1" si="32"/>
        <v>6.180658866812343</v>
      </c>
      <c r="K90" s="1">
        <f t="shared" ref="B90:P90" ca="1" si="33">IF(K15="","",EXP(-$O$2*$O$1/$Q$4)*($E$3*L90 + $E$4*L91))</f>
        <v>6.3496166092120117</v>
      </c>
      <c r="L90" s="1">
        <f t="shared" ca="1" si="27"/>
        <v>9.118798112983864</v>
      </c>
      <c r="Q90" s="1"/>
    </row>
    <row r="91" spans="2:17" x14ac:dyDescent="0.3">
      <c r="B91" s="1" t="str">
        <f t="shared" ref="B91:J91" si="34">IF(B16="","",EXP(-$O$2*$O$1/$Q$4)*($E$3*C91 + $E$4*C92))</f>
        <v/>
      </c>
      <c r="C91" s="1" t="str">
        <f t="shared" ca="1" si="34"/>
        <v/>
      </c>
      <c r="D91" s="1" t="str">
        <f t="shared" ca="1" si="34"/>
        <v/>
      </c>
      <c r="E91" s="1" t="str">
        <f t="shared" ca="1" si="34"/>
        <v/>
      </c>
      <c r="F91" s="1" t="str">
        <f t="shared" ca="1" si="34"/>
        <v/>
      </c>
      <c r="G91" s="1">
        <f t="shared" ca="1" si="34"/>
        <v>17.694040165389428</v>
      </c>
      <c r="H91" s="1">
        <f t="shared" ca="1" si="34"/>
        <v>14.672195993635274</v>
      </c>
      <c r="I91" s="1">
        <f t="shared" ca="1" si="34"/>
        <v>11.661044201285385</v>
      </c>
      <c r="J91" s="1">
        <f t="shared" ca="1" si="34"/>
        <v>8.7386319515063402</v>
      </c>
      <c r="K91" s="1">
        <f t="shared" ref="B91:P91" ca="1" si="35">IF(K16="","",EXP(-$O$2*$O$1/$Q$4)*($E$3*L91 + $E$4*L92))</f>
        <v>6.0207745781660211</v>
      </c>
      <c r="L91" s="1">
        <f t="shared" ca="1" si="27"/>
        <v>3.6667757928995357</v>
      </c>
      <c r="Q91" s="1"/>
    </row>
    <row r="92" spans="2:17" x14ac:dyDescent="0.3">
      <c r="B92" s="1" t="str">
        <f t="shared" ref="B92:J92" si="36">IF(B17="","",EXP(-$O$2*$O$1/$Q$4)*($E$3*C92 + $E$4*C93))</f>
        <v/>
      </c>
      <c r="C92" s="1" t="str">
        <f t="shared" ca="1" si="36"/>
        <v/>
      </c>
      <c r="D92" s="1" t="str">
        <f t="shared" ca="1" si="36"/>
        <v/>
      </c>
      <c r="E92" s="1" t="str">
        <f t="shared" ca="1" si="36"/>
        <v/>
      </c>
      <c r="F92" s="1" t="str">
        <f t="shared" ca="1" si="36"/>
        <v/>
      </c>
      <c r="G92" s="1" t="str">
        <f t="shared" ca="1" si="36"/>
        <v/>
      </c>
      <c r="H92" s="1">
        <f t="shared" ca="1" si="36"/>
        <v>20.637840330446711</v>
      </c>
      <c r="I92" s="1">
        <f t="shared" ca="1" si="36"/>
        <v>17.603636048863159</v>
      </c>
      <c r="J92" s="1">
        <f t="shared" ca="1" si="36"/>
        <v>14.504399894898386</v>
      </c>
      <c r="K92" s="1">
        <f t="shared" ref="B92:P92" ca="1" si="37">IF(K17="","",EXP(-$O$2*$O$1/$Q$4)*($E$3*L92 + $E$4*L93))</f>
        <v>11.381582821184722</v>
      </c>
      <c r="L92" s="1">
        <f t="shared" ca="1" si="27"/>
        <v>8.3088782886233066</v>
      </c>
      <c r="Q92" s="1"/>
    </row>
    <row r="93" spans="2:17" x14ac:dyDescent="0.3">
      <c r="B93" s="1" t="str">
        <f t="shared" ref="B93:J93" si="38">IF(B18="","",EXP(-$O$2*$O$1/$Q$4)*($E$3*C93 + $E$4*C94))</f>
        <v/>
      </c>
      <c r="C93" s="1" t="str">
        <f t="shared" ca="1" si="38"/>
        <v/>
      </c>
      <c r="D93" s="1" t="str">
        <f t="shared" ca="1" si="38"/>
        <v/>
      </c>
      <c r="E93" s="1" t="str">
        <f t="shared" ca="1" si="38"/>
        <v/>
      </c>
      <c r="F93" s="1" t="str">
        <f t="shared" ca="1" si="38"/>
        <v/>
      </c>
      <c r="G93" s="1" t="str">
        <f t="shared" ca="1" si="38"/>
        <v/>
      </c>
      <c r="H93" s="1" t="str">
        <f t="shared" ca="1" si="38"/>
        <v/>
      </c>
      <c r="I93" s="1">
        <f t="shared" ca="1" si="38"/>
        <v>23.595567583366329</v>
      </c>
      <c r="J93" s="1">
        <f t="shared" ca="1" si="38"/>
        <v>20.622472364428472</v>
      </c>
      <c r="K93" s="1">
        <f t="shared" ref="B93:P93" ca="1" si="39">IF(K18="","",EXP(-$O$2*$O$1/$Q$4)*($E$3*L93 + $E$4*L94))</f>
        <v>17.544081573064705</v>
      </c>
      <c r="L93" s="1">
        <f t="shared" ca="1" si="27"/>
        <v>14.370587611724005</v>
      </c>
      <c r="Q93" s="1"/>
    </row>
    <row r="94" spans="2:17" x14ac:dyDescent="0.3">
      <c r="B94" s="1" t="str">
        <f t="shared" ref="B94:J94" si="40">IF(B19="","",EXP(-$O$2*$O$1/$Q$4)*($E$3*C94 + $E$4*C95))</f>
        <v/>
      </c>
      <c r="C94" s="1" t="str">
        <f t="shared" ca="1" si="40"/>
        <v/>
      </c>
      <c r="D94" s="1" t="str">
        <f t="shared" ca="1" si="40"/>
        <v/>
      </c>
      <c r="E94" s="1" t="str">
        <f t="shared" ca="1" si="40"/>
        <v/>
      </c>
      <c r="F94" s="1" t="str">
        <f t="shared" ca="1" si="40"/>
        <v/>
      </c>
      <c r="G94" s="1" t="str">
        <f t="shared" ca="1" si="40"/>
        <v/>
      </c>
      <c r="H94" s="1" t="str">
        <f t="shared" ca="1" si="40"/>
        <v/>
      </c>
      <c r="I94" s="1" t="str">
        <f t="shared" ca="1" si="40"/>
        <v/>
      </c>
      <c r="J94" s="1">
        <f t="shared" ca="1" si="40"/>
        <v>26.495941945506168</v>
      </c>
      <c r="K94" s="1">
        <f t="shared" ref="B94:P94" ca="1" si="41">IF(K19="","",EXP(-$O$2*$O$1/$Q$4)*($E$3*L94 + $E$4*L95))</f>
        <v>23.623064889094</v>
      </c>
      <c r="L94" s="1">
        <f t="shared" ca="1" si="27"/>
        <v>20.634933129113424</v>
      </c>
      <c r="Q94" s="1"/>
    </row>
    <row r="95" spans="2:17" x14ac:dyDescent="0.3">
      <c r="B95" s="1" t="str">
        <f t="shared" ref="B95:J95" si="42">IF(B20="","",EXP(-$O$2*$O$1/$Q$4)*($E$3*C95 + $E$4*C96))</f>
        <v/>
      </c>
      <c r="C95" s="1" t="str">
        <f t="shared" ca="1" si="42"/>
        <v/>
      </c>
      <c r="D95" s="1" t="str">
        <f t="shared" ca="1" si="42"/>
        <v/>
      </c>
      <c r="E95" s="1" t="str">
        <f t="shared" ca="1" si="42"/>
        <v/>
      </c>
      <c r="F95" s="1" t="str">
        <f t="shared" ca="1" si="42"/>
        <v/>
      </c>
      <c r="G95" s="1" t="str">
        <f t="shared" ca="1" si="42"/>
        <v/>
      </c>
      <c r="H95" s="1" t="str">
        <f t="shared" ca="1" si="42"/>
        <v/>
      </c>
      <c r="I95" s="1" t="str">
        <f t="shared" ca="1" si="42"/>
        <v/>
      </c>
      <c r="J95" s="1" t="str">
        <f t="shared" ca="1" si="42"/>
        <v/>
      </c>
      <c r="K95" s="1">
        <f t="shared" ref="B95:P95" ca="1" si="43">IF(K20="","",EXP(-$O$2*$O$1/$Q$4)*($E$3*L95 + $E$4*L96))</f>
        <v>29.300977124159004</v>
      </c>
      <c r="L95" s="1">
        <f t="shared" ca="1" si="27"/>
        <v>26.538047676675578</v>
      </c>
      <c r="Q95" s="1"/>
    </row>
    <row r="96" spans="2:17" x14ac:dyDescent="0.3">
      <c r="B96" s="1" t="str">
        <f t="shared" ref="B96:J96" si="44">IF(B21="","",EXP(-$O$2*$O$1/$Q$4)*($E$3*C96 + $E$4*C97))</f>
        <v/>
      </c>
      <c r="C96" s="1" t="str">
        <f t="shared" ca="1" si="44"/>
        <v/>
      </c>
      <c r="D96" s="1" t="str">
        <f t="shared" ca="1" si="44"/>
        <v/>
      </c>
      <c r="E96" s="1" t="str">
        <f t="shared" ca="1" si="44"/>
        <v/>
      </c>
      <c r="F96" s="1" t="str">
        <f t="shared" ca="1" si="44"/>
        <v/>
      </c>
      <c r="G96" s="1" t="str">
        <f t="shared" ca="1" si="44"/>
        <v/>
      </c>
      <c r="H96" s="1" t="str">
        <f t="shared" ca="1" si="44"/>
        <v/>
      </c>
      <c r="I96" s="1" t="str">
        <f t="shared" ca="1" si="44"/>
        <v/>
      </c>
      <c r="J96" s="1" t="str">
        <f t="shared" ca="1" si="44"/>
        <v/>
      </c>
      <c r="K96" s="1" t="str">
        <f t="shared" ref="B96:P96" ca="1" si="45">IF(K21="","",EXP(-$O$2*$O$1/$Q$4)*($E$3*L96 + $E$4*L97))</f>
        <v/>
      </c>
      <c r="L96" s="1">
        <f t="shared" ca="1" si="27"/>
        <v>32.001169747171858</v>
      </c>
      <c r="Q96" s="1"/>
    </row>
    <row r="97" spans="2:17" x14ac:dyDescent="0.3">
      <c r="B97" t="str">
        <f t="shared" ref="B97:P97" si="46">IF(B22="","",EXP(-$O$2*$O$1/$Q$4)*($E$3*C97 + $E$4*C98))</f>
        <v/>
      </c>
      <c r="C97" t="str">
        <f t="shared" ca="1" si="46"/>
        <v/>
      </c>
      <c r="D97" t="str">
        <f t="shared" ca="1" si="46"/>
        <v/>
      </c>
      <c r="E97" t="str">
        <f t="shared" ca="1" si="46"/>
        <v/>
      </c>
      <c r="F97" t="str">
        <f t="shared" ca="1" si="46"/>
        <v/>
      </c>
      <c r="G97" t="str">
        <f t="shared" ca="1" si="46"/>
        <v/>
      </c>
      <c r="H97" t="str">
        <f t="shared" ca="1" si="46"/>
        <v/>
      </c>
      <c r="I97" t="str">
        <f t="shared" ca="1" si="46"/>
        <v/>
      </c>
      <c r="J97" t="str">
        <f t="shared" ca="1" si="46"/>
        <v/>
      </c>
      <c r="K97" t="str">
        <f t="shared" ca="1" si="46"/>
        <v/>
      </c>
      <c r="L97" t="str">
        <f t="shared" ca="1" si="46"/>
        <v/>
      </c>
      <c r="Q97" s="1"/>
    </row>
    <row r="98" spans="2:17" x14ac:dyDescent="0.3">
      <c r="B98" t="str">
        <f t="shared" ref="B98:P98" si="47">IF(B23="","",EXP(-$O$2*$O$1/$Q$4)*($E$3*C98 + $E$4*C99))</f>
        <v/>
      </c>
      <c r="C98" t="str">
        <f t="shared" ca="1" si="47"/>
        <v/>
      </c>
      <c r="D98" t="str">
        <f t="shared" ca="1" si="47"/>
        <v/>
      </c>
      <c r="E98" t="str">
        <f t="shared" ca="1" si="47"/>
        <v/>
      </c>
      <c r="F98" t="str">
        <f t="shared" ca="1" si="47"/>
        <v/>
      </c>
      <c r="G98" t="str">
        <f t="shared" ca="1" si="47"/>
        <v/>
      </c>
      <c r="H98" t="str">
        <f t="shared" ca="1" si="47"/>
        <v/>
      </c>
      <c r="I98" t="str">
        <f t="shared" ca="1" si="47"/>
        <v/>
      </c>
      <c r="J98" t="str">
        <f t="shared" ca="1" si="47"/>
        <v/>
      </c>
      <c r="K98" t="str">
        <f t="shared" ca="1" si="47"/>
        <v/>
      </c>
      <c r="L98" t="str">
        <f t="shared" ca="1" si="47"/>
        <v/>
      </c>
      <c r="Q98" s="1"/>
    </row>
    <row r="99" spans="2:17" x14ac:dyDescent="0.3">
      <c r="B99" t="str">
        <f t="shared" ref="B99:P99" si="48">IF(B24="","",EXP(-$O$2*$O$1/$Q$4)*($E$3*C99 + $E$4*C100))</f>
        <v/>
      </c>
      <c r="C99" t="str">
        <f t="shared" ca="1" si="48"/>
        <v/>
      </c>
      <c r="D99" t="str">
        <f t="shared" ca="1" si="48"/>
        <v/>
      </c>
      <c r="E99" t="str">
        <f t="shared" ca="1" si="48"/>
        <v/>
      </c>
      <c r="F99" t="str">
        <f t="shared" ca="1" si="48"/>
        <v/>
      </c>
      <c r="G99" t="str">
        <f t="shared" ca="1" si="48"/>
        <v/>
      </c>
      <c r="H99" t="str">
        <f t="shared" ca="1" si="48"/>
        <v/>
      </c>
      <c r="I99" t="str">
        <f t="shared" ca="1" si="48"/>
        <v/>
      </c>
      <c r="J99" t="str">
        <f t="shared" ca="1" si="48"/>
        <v/>
      </c>
      <c r="K99" t="str">
        <f t="shared" ca="1" si="48"/>
        <v/>
      </c>
      <c r="L99" t="str">
        <f t="shared" ca="1" si="48"/>
        <v/>
      </c>
      <c r="Q99" s="1"/>
    </row>
    <row r="100" spans="2:17" x14ac:dyDescent="0.3">
      <c r="B100" t="str">
        <f t="shared" ref="B100:P100" si="49">IF(B25="","",EXP(-$O$2*$O$1/$Q$4)*($E$3*C100 + $E$4*C101))</f>
        <v/>
      </c>
      <c r="C100" t="str">
        <f t="shared" ca="1" si="49"/>
        <v/>
      </c>
      <c r="D100" t="str">
        <f t="shared" ca="1" si="49"/>
        <v/>
      </c>
      <c r="E100" t="str">
        <f t="shared" ca="1" si="49"/>
        <v/>
      </c>
      <c r="F100" t="str">
        <f t="shared" ca="1" si="49"/>
        <v/>
      </c>
      <c r="G100" t="str">
        <f t="shared" ca="1" si="49"/>
        <v/>
      </c>
      <c r="H100" t="str">
        <f t="shared" ca="1" si="49"/>
        <v/>
      </c>
      <c r="I100" t="str">
        <f t="shared" ca="1" si="49"/>
        <v/>
      </c>
      <c r="J100" t="str">
        <f t="shared" ca="1" si="49"/>
        <v/>
      </c>
      <c r="K100" t="str">
        <f t="shared" ca="1" si="49"/>
        <v/>
      </c>
      <c r="L100" t="str">
        <f t="shared" ca="1" si="49"/>
        <v/>
      </c>
      <c r="Q100" s="1"/>
    </row>
    <row r="101" spans="2:17" x14ac:dyDescent="0.3">
      <c r="B101" t="str">
        <f t="shared" ref="B101:P101" si="50">IF(B26="","",EXP(-$O$2*$O$1/$Q$4)*($E$3*C101 + $E$4*C102))</f>
        <v/>
      </c>
      <c r="C101" t="str">
        <f t="shared" ca="1" si="50"/>
        <v/>
      </c>
      <c r="D101" t="str">
        <f t="shared" ca="1" si="50"/>
        <v/>
      </c>
      <c r="E101" t="str">
        <f t="shared" ca="1" si="50"/>
        <v/>
      </c>
      <c r="F101" t="str">
        <f t="shared" ca="1" si="50"/>
        <v/>
      </c>
      <c r="G101" t="str">
        <f t="shared" ca="1" si="50"/>
        <v/>
      </c>
      <c r="H101" t="str">
        <f t="shared" ca="1" si="50"/>
        <v/>
      </c>
      <c r="I101" t="str">
        <f t="shared" ca="1" si="50"/>
        <v/>
      </c>
      <c r="J101" t="str">
        <f t="shared" ca="1" si="50"/>
        <v/>
      </c>
      <c r="K101" t="str">
        <f t="shared" ca="1" si="50"/>
        <v/>
      </c>
      <c r="L101" t="str">
        <f t="shared" ca="1" si="50"/>
        <v/>
      </c>
      <c r="Q101" s="1"/>
    </row>
    <row r="102" spans="2:17" x14ac:dyDescent="0.3">
      <c r="Q102" s="1"/>
    </row>
  </sheetData>
  <dataValidations disablePrompts="1" count="2">
    <dataValidation type="list" showInputMessage="1" showErrorMessage="1" errorTitle="Invalid type" error="Must either be European or American" sqref="G2">
      <formula1>"European, American"</formula1>
    </dataValidation>
    <dataValidation type="list" allowBlank="1" showInputMessage="1" showErrorMessage="1" sqref="G1">
      <formula1>"1,-1"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MercureMD Version="6.3.0.3"/>
</file>

<file path=customXml/item2.xml><?xml version="1.0" encoding="utf-8"?>
<MercureHD Version="6.3.0.3"/>
</file>

<file path=customXml/item3.xml><?xml version="1.0" encoding="utf-8"?>
<MercureSeries Version="6.3.0.3"/>
</file>

<file path=customXml/item4.xml><?xml version="1.0" encoding="utf-8"?>
<MercureReport Version="6.3.0.3"/>
</file>

<file path=customXml/itemProps1.xml><?xml version="1.0" encoding="utf-8"?>
<ds:datastoreItem xmlns:ds="http://schemas.openxmlformats.org/officeDocument/2006/customXml" ds:itemID="{BFCA4AB1-143D-4732-BF7E-AEC91A76605D}">
  <ds:schemaRefs/>
</ds:datastoreItem>
</file>

<file path=customXml/itemProps2.xml><?xml version="1.0" encoding="utf-8"?>
<ds:datastoreItem xmlns:ds="http://schemas.openxmlformats.org/officeDocument/2006/customXml" ds:itemID="{7D1645EC-0DD0-4C09-A435-93B4493D8564}">
  <ds:schemaRefs/>
</ds:datastoreItem>
</file>

<file path=customXml/itemProps3.xml><?xml version="1.0" encoding="utf-8"?>
<ds:datastoreItem xmlns:ds="http://schemas.openxmlformats.org/officeDocument/2006/customXml" ds:itemID="{CDAFD041-48F0-4D3A-8FE6-A9B212ECCEBD}">
  <ds:schemaRefs/>
</ds:datastoreItem>
</file>

<file path=customXml/itemProps4.xml><?xml version="1.0" encoding="utf-8"?>
<ds:datastoreItem xmlns:ds="http://schemas.openxmlformats.org/officeDocument/2006/customXml" ds:itemID="{D48987C9-EC1F-4D63-8A90-A2BD70A04E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 1</vt:lpstr>
      <vt:lpstr>Answers</vt:lpstr>
      <vt:lpstr>Q8</vt:lpstr>
      <vt:lpstr>'Q8'!Mercure_Addin_Mark_1024cf65_1452_410c_a4e5_5436d745d359</vt:lpstr>
      <vt:lpstr>Answers!Mercure_Addin_Mark_794d3bf4_83ee_45f6_9284_8effd9d5f27b</vt:lpstr>
      <vt:lpstr>'Sheet 1'!Mercure_Addin_Mark_863aaf31_d47f_4406_a413_f8df4cc40946</vt:lpstr>
    </vt:vector>
  </TitlesOfParts>
  <Company>GDF SUEZ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Huynen Alexandre</dc:creator>
  <cp:lastModifiedBy>Huynen Alexandre</cp:lastModifiedBy>
  <dcterms:created xsi:type="dcterms:W3CDTF">2017-08-16T16:48:22Z</dcterms:created>
  <dcterms:modified xsi:type="dcterms:W3CDTF">2017-08-20T09:25:08Z</dcterms:modified>
</cp:coreProperties>
</file>