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2\"/>
    </mc:Choice>
  </mc:AlternateContent>
  <xr:revisionPtr revIDLastSave="0" documentId="13_ncr:1_{A8BB200B-6ABC-4E41-88F2-9F669F41A602}" xr6:coauthVersionLast="47" xr6:coauthVersionMax="47" xr10:uidLastSave="{00000000-0000-0000-0000-000000000000}"/>
  <bookViews>
    <workbookView xWindow="-120" yWindow="-120" windowWidth="20730" windowHeight="11310" xr2:uid="{FCFF52A2-2253-4303-A898-002B8F5738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5" i="1" l="1" a="1"/>
  <c r="O25" i="1"/>
  <c r="M5" i="1"/>
  <c r="O50" i="1" a="1"/>
  <c r="O50" i="1" s="1"/>
  <c r="H24" i="1"/>
  <c r="O23" i="1" s="1"/>
  <c r="H49" i="1"/>
  <c r="Q37" i="1" s="1"/>
  <c r="O12" i="1" l="1"/>
  <c r="M19" i="1"/>
  <c r="Q15" i="1"/>
  <c r="M11" i="1"/>
  <c r="M47" i="1"/>
  <c r="M31" i="1"/>
  <c r="O34" i="1"/>
  <c r="Q8" i="1"/>
  <c r="Q12" i="1"/>
  <c r="Q16" i="1"/>
  <c r="Q20" i="1"/>
  <c r="Q24" i="1"/>
  <c r="O9" i="1"/>
  <c r="O13" i="1"/>
  <c r="O17" i="1"/>
  <c r="O21" i="1"/>
  <c r="O5" i="1"/>
  <c r="M9" i="1"/>
  <c r="M13" i="1"/>
  <c r="M17" i="1"/>
  <c r="M21" i="1"/>
  <c r="O6" i="1"/>
  <c r="Q9" i="1"/>
  <c r="Q13" i="1"/>
  <c r="Q17" i="1"/>
  <c r="Q21" i="1"/>
  <c r="Q5" i="1"/>
  <c r="O10" i="1"/>
  <c r="O14" i="1"/>
  <c r="O18" i="1"/>
  <c r="O22" i="1"/>
  <c r="M24" i="1"/>
  <c r="M10" i="1"/>
  <c r="M14" i="1"/>
  <c r="M18" i="1"/>
  <c r="M22" i="1"/>
  <c r="H26" i="1"/>
  <c r="Q6" i="1"/>
  <c r="Q10" i="1"/>
  <c r="Q14" i="1"/>
  <c r="Q18" i="1"/>
  <c r="Q22" i="1"/>
  <c r="O7" i="1"/>
  <c r="O11" i="1"/>
  <c r="O15" i="1"/>
  <c r="Q34" i="1"/>
  <c r="Q38" i="1"/>
  <c r="Q42" i="1"/>
  <c r="Q46" i="1"/>
  <c r="O31" i="1"/>
  <c r="O35" i="1"/>
  <c r="O39" i="1"/>
  <c r="O43" i="1"/>
  <c r="O47" i="1"/>
  <c r="M32" i="1"/>
  <c r="M36" i="1"/>
  <c r="M40" i="1"/>
  <c r="M44" i="1"/>
  <c r="M48" i="1"/>
  <c r="M30" i="1"/>
  <c r="Q31" i="1"/>
  <c r="Q35" i="1"/>
  <c r="Q39" i="1"/>
  <c r="Q43" i="1"/>
  <c r="Q47" i="1"/>
  <c r="O32" i="1"/>
  <c r="O36" i="1"/>
  <c r="O40" i="1"/>
  <c r="O44" i="1"/>
  <c r="O48" i="1"/>
  <c r="M33" i="1"/>
  <c r="M37" i="1"/>
  <c r="M41" i="1"/>
  <c r="M45" i="1"/>
  <c r="M49" i="1"/>
  <c r="Q32" i="1"/>
  <c r="Q36" i="1"/>
  <c r="Q40" i="1"/>
  <c r="Q44" i="1"/>
  <c r="Q48" i="1"/>
  <c r="O33" i="1"/>
  <c r="O37" i="1"/>
  <c r="O41" i="1"/>
  <c r="O45" i="1"/>
  <c r="O49" i="1"/>
  <c r="M34" i="1"/>
  <c r="M38" i="1"/>
  <c r="M42" i="1"/>
  <c r="M46" i="1"/>
  <c r="Q30" i="1"/>
  <c r="M16" i="1"/>
  <c r="M8" i="1"/>
  <c r="O20" i="1"/>
  <c r="O8" i="1"/>
  <c r="Q11" i="1"/>
  <c r="M43" i="1"/>
  <c r="O46" i="1"/>
  <c r="Q49" i="1"/>
  <c r="Q33" i="1"/>
  <c r="M23" i="1"/>
  <c r="M15" i="1"/>
  <c r="M7" i="1"/>
  <c r="O19" i="1"/>
  <c r="Q23" i="1"/>
  <c r="Q7" i="1"/>
  <c r="M39" i="1"/>
  <c r="O42" i="1"/>
  <c r="Q45" i="1"/>
  <c r="M20" i="1"/>
  <c r="M12" i="1"/>
  <c r="O24" i="1"/>
  <c r="O16" i="1"/>
  <c r="Q19" i="1"/>
  <c r="O30" i="1"/>
  <c r="M35" i="1"/>
  <c r="O38" i="1"/>
  <c r="Q41" i="1"/>
  <c r="M6" i="1"/>
  <c r="J25" i="1" l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<sst xmlns="http://schemas.openxmlformats.org/spreadsheetml/2006/main" count="73" uniqueCount="29">
  <si>
    <t>Medidas</t>
  </si>
  <si>
    <t>Tempo (s)</t>
  </si>
  <si>
    <t>Medidas2</t>
  </si>
  <si>
    <t>Tempo (s)3</t>
  </si>
  <si>
    <t>Medidas5</t>
  </si>
  <si>
    <t>Tempo (s)6</t>
  </si>
  <si>
    <t>Experimento 2 - Queda Livre Automática</t>
  </si>
  <si>
    <t>Experimento 2 - Queda Livre Manual</t>
  </si>
  <si>
    <t>Mediana</t>
  </si>
  <si>
    <t>0.371</t>
  </si>
  <si>
    <t>Média</t>
  </si>
  <si>
    <t>Desvio Médio:</t>
  </si>
  <si>
    <t>0.476</t>
  </si>
  <si>
    <t>0.044</t>
  </si>
  <si>
    <t>0.372</t>
  </si>
  <si>
    <t>0.002</t>
  </si>
  <si>
    <t>0.480</t>
  </si>
  <si>
    <t>Media</t>
  </si>
  <si>
    <t/>
  </si>
  <si>
    <t>Desvio</t>
  </si>
  <si>
    <t>Desvio Tempo</t>
  </si>
  <si>
    <t>Desvio Médio</t>
  </si>
  <si>
    <t>&lt;t1&gt;-&lt;t2&gt;</t>
  </si>
  <si>
    <t>Cálculos finais</t>
  </si>
  <si>
    <t>&lt;t1&gt;</t>
  </si>
  <si>
    <t>&lt;t2&gt;</t>
  </si>
  <si>
    <t>3t1</t>
  </si>
  <si>
    <t>2t1</t>
  </si>
  <si>
    <t>Dados Incompatíveis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</si>
</sst>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0.000"/>
    <numFmt numFmtId="166" formatCode="_-* #,##0.000_-;\-* #,##0.000_-;_-* &quot;-&quot;??_-;_-@_-"/>
    <numFmt numFmtId="167" formatCode="_-* #,##0.000_-;\-* #,##0.000_-;_-* &quot;-&quot;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2" tint="-0.499984740745262"/>
        <bgColor theme="1" tint="0.44999542222357858"/>
      </patternFill>
    </fill>
    <fill>
      <patternFill patternType="solid">
        <fgColor theme="2" tint="-0.499984740745262"/>
        <bgColor theme="1" tint="0.24997711111789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2" xfId="1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3" fontId="0" fillId="0" borderId="5" xfId="1" applyFont="1" applyFill="1" applyBorder="1"/>
    <xf numFmtId="0" fontId="0" fillId="0" borderId="2" xfId="0" applyBorder="1"/>
    <xf numFmtId="0" fontId="0" fillId="0" borderId="5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2" xfId="0" applyFill="1" applyBorder="1" applyAlignment="1">
      <alignment horizontal="center"/>
    </xf>
    <xf numFmtId="43" fontId="3" fillId="3" borderId="2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quotePrefix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43" fontId="3" fillId="4" borderId="5" xfId="1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2" xfId="0" applyNumberFormat="1" applyBorder="1"/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3" fillId="5" borderId="1" xfId="0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43" fontId="3" fillId="8" borderId="0" xfId="0" applyNumberFormat="1" applyFont="1" applyFill="1" applyAlignment="1">
      <alignment horizontal="center"/>
    </xf>
    <xf numFmtId="0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6"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116173</xdr:colOff>
      <xdr:row>32</xdr:row>
      <xdr:rowOff>0</xdr:rowOff>
    </xdr:from>
    <xdr:to>
      <xdr:col>20</xdr:col>
      <xdr:colOff>192373</xdr:colOff>
      <xdr:row>32</xdr:row>
      <xdr:rowOff>187325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19F0A5-54AD-9783-CFB7-07BCBE66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9820" y="5827059"/>
          <a:ext cx="762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105527</xdr:colOff>
      <xdr:row>33</xdr:row>
      <xdr:rowOff>0</xdr:rowOff>
    </xdr:from>
    <xdr:to>
      <xdr:col>20</xdr:col>
      <xdr:colOff>181727</xdr:colOff>
      <xdr:row>33</xdr:row>
      <xdr:rowOff>187325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C81E81-1FC8-72AB-0933-CFB2C3C6D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9174" y="6021294"/>
          <a:ext cx="762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F1F445-0E83-4789-9939-E36214064FB3}" name="Tabela14" displayName="Tabela14" ref="A4:F24" totalsRowShown="0" headerRowDxfId="15" dataDxfId="14">
  <autoFilter ref="A4:F24" xr:uid="{C5F1F445-0E83-4789-9939-E36214064FB3}"/>
  <tableColumns count="6">
    <tableColumn id="1" xr3:uid="{30ACD64F-E1BE-4B3E-880C-43BB771C3BC5}" name="Medidas" dataDxfId="13"/>
    <tableColumn id="2" xr3:uid="{DC9D8557-BB50-4596-BD37-DC510E513C9A}" name="Tempo (s)" dataDxfId="12" dataCellStyle="Vírgula"/>
    <tableColumn id="4" xr3:uid="{8FFB3F4C-2188-421A-8F2C-84A2E16CA841}" name="Medidas2" dataDxfId="11"/>
    <tableColumn id="5" xr3:uid="{CDB84458-0210-4E31-A57C-9BD278BCEF13}" name="Tempo (s)3" dataDxfId="10" dataCellStyle="Vírgula"/>
    <tableColumn id="7" xr3:uid="{D6889D63-9585-4B66-8797-F48BBFBA0CD7}" name="Medidas5" dataDxfId="9"/>
    <tableColumn id="8" xr3:uid="{E5DE78CF-1415-46B3-97D4-7A337B7503B8}" name="Tempo (s)6" dataDxfId="8" dataCellStyle="Vírgula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F1162E-E622-49CD-8891-91C814C1E92A}" name="Tabela1417" displayName="Tabela1417" ref="A29:F49" totalsRowShown="0" headerRowDxfId="7" dataDxfId="6">
  <autoFilter ref="A29:F49" xr:uid="{47F1162E-E622-49CD-8891-91C814C1E92A}"/>
  <tableColumns count="6">
    <tableColumn id="1" xr3:uid="{2EBD7A43-2F99-42B9-9209-8AF2145A3C6B}" name="Medidas" dataDxfId="5"/>
    <tableColumn id="2" xr3:uid="{0097D0F3-CBB0-4E04-90DE-8011500277AA}" name="Tempo (s)" dataDxfId="4" dataCellStyle="Normal"/>
    <tableColumn id="4" xr3:uid="{D7691C81-C949-47EA-B65C-B2BEB9AE25C3}" name="Medidas2" dataDxfId="3"/>
    <tableColumn id="5" xr3:uid="{A76759C2-B580-4F67-8F5B-D3DBE4AE2806}" name="Tempo (s)3" dataDxfId="2" dataCellStyle="Normal"/>
    <tableColumn id="7" xr3:uid="{C0820B21-5F7A-4B71-85AA-658670891EFA}" name="Medidas5" dataDxfId="1"/>
    <tableColumn id="8" xr3:uid="{BEE86FAB-72A5-4DD4-AEAF-E3DC557CF94D}" name="Tempo (s)6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27-CCCF-4375-835F-E03FB3F4C1AD}">
  <dimension ref="A1:V50"/>
  <sheetViews>
    <sheetView tabSelected="1" topLeftCell="H24" zoomScale="115" zoomScaleNormal="115" workbookViewId="0">
      <selection activeCell="O50" sqref="O50:Q50"/>
    </sheetView>
  </sheetViews>
  <sheetFormatPr defaultRowHeight="15" x14ac:dyDescent="0.25"/>
  <cols>
    <col min="1" max="1" width="10.7109375" style="1" customWidth="1"/>
    <col min="2" max="2" width="10.7109375" customWidth="1"/>
    <col min="3" max="3" width="10.7109375" style="1" customWidth="1"/>
    <col min="4" max="4" width="10.7109375" customWidth="1"/>
    <col min="5" max="5" width="10.7109375" style="1" customWidth="1"/>
    <col min="6" max="6" width="10.7109375" customWidth="1"/>
    <col min="8" max="8" width="15.5703125" style="1" customWidth="1"/>
    <col min="9" max="9" width="11" style="1" bestFit="1" customWidth="1"/>
    <col min="10" max="10" width="12" bestFit="1" customWidth="1"/>
    <col min="11" max="11" width="8.5703125" style="1" bestFit="1" customWidth="1"/>
    <col min="12" max="12" width="10.7109375" customWidth="1"/>
    <col min="13" max="13" width="11.28515625" style="1" bestFit="1" customWidth="1"/>
    <col min="14" max="14" width="10.7109375" customWidth="1"/>
    <col min="15" max="15" width="11.28515625" bestFit="1" customWidth="1"/>
    <col min="17" max="17" width="12.7109375" bestFit="1" customWidth="1"/>
    <col min="22" max="22" width="12.140625" customWidth="1"/>
  </cols>
  <sheetData>
    <row r="1" spans="1:17" x14ac:dyDescent="0.25">
      <c r="A1" s="54" t="s">
        <v>7</v>
      </c>
      <c r="B1" s="54"/>
      <c r="C1" s="54"/>
      <c r="D1" s="54"/>
      <c r="E1" s="54"/>
      <c r="F1" s="54"/>
      <c r="H1" s="61" t="s">
        <v>7</v>
      </c>
      <c r="I1" s="61"/>
      <c r="J1" s="62"/>
      <c r="K1" s="3"/>
      <c r="L1" s="54" t="s">
        <v>7</v>
      </c>
      <c r="M1" s="54"/>
      <c r="N1" s="54"/>
      <c r="O1" s="54"/>
      <c r="P1" s="54"/>
      <c r="Q1" s="54"/>
    </row>
    <row r="2" spans="1:17" x14ac:dyDescent="0.25">
      <c r="A2" s="54"/>
      <c r="B2" s="54"/>
      <c r="C2" s="54"/>
      <c r="D2" s="54"/>
      <c r="E2" s="54"/>
      <c r="F2" s="54"/>
      <c r="H2" s="61"/>
      <c r="I2" s="61"/>
      <c r="J2" s="62"/>
      <c r="K2" s="3"/>
      <c r="L2" s="54" t="s">
        <v>20</v>
      </c>
      <c r="M2" s="54"/>
      <c r="N2" s="54"/>
      <c r="O2" s="54"/>
      <c r="P2" s="54"/>
      <c r="Q2" s="54"/>
    </row>
    <row r="3" spans="1:17" x14ac:dyDescent="0.25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H3" s="18"/>
      <c r="I3" s="18" t="s">
        <v>8</v>
      </c>
      <c r="J3" s="18" t="s">
        <v>10</v>
      </c>
      <c r="K3" s="3"/>
      <c r="L3" s="17" t="s">
        <v>0</v>
      </c>
      <c r="M3" s="17" t="s">
        <v>19</v>
      </c>
      <c r="N3" s="17" t="s">
        <v>0</v>
      </c>
      <c r="O3" s="17" t="s">
        <v>19</v>
      </c>
      <c r="P3" s="17" t="s">
        <v>0</v>
      </c>
      <c r="Q3" s="17" t="s">
        <v>19</v>
      </c>
    </row>
    <row r="4" spans="1:17" s="2" customFormat="1" ht="15" hidden="1" customHeight="1" x14ac:dyDescent="0.25">
      <c r="A4" s="5" t="s">
        <v>0</v>
      </c>
      <c r="B4" s="6" t="s">
        <v>1</v>
      </c>
      <c r="C4" s="8" t="s">
        <v>2</v>
      </c>
      <c r="D4" s="7" t="s">
        <v>3</v>
      </c>
      <c r="E4" s="8" t="s">
        <v>4</v>
      </c>
      <c r="F4" s="7" t="s">
        <v>5</v>
      </c>
      <c r="H4" s="19" t="s">
        <v>0</v>
      </c>
      <c r="I4" s="19"/>
      <c r="J4" s="20" t="s">
        <v>1</v>
      </c>
      <c r="K4" s="3"/>
      <c r="L4" s="3"/>
      <c r="M4" s="3"/>
      <c r="N4" s="3"/>
    </row>
    <row r="5" spans="1:17" x14ac:dyDescent="0.25">
      <c r="A5" s="9">
        <v>1</v>
      </c>
      <c r="B5" s="11">
        <v>0.5</v>
      </c>
      <c r="C5" s="10">
        <v>21</v>
      </c>
      <c r="D5" s="11">
        <v>0.55000000000000004</v>
      </c>
      <c r="E5" s="10">
        <v>41</v>
      </c>
      <c r="F5" s="11">
        <v>0.5</v>
      </c>
      <c r="H5" s="22"/>
      <c r="I5" s="21" t="s">
        <v>16</v>
      </c>
      <c r="J5" s="21" t="s">
        <v>12</v>
      </c>
      <c r="K5" s="3"/>
      <c r="L5" s="25">
        <v>1</v>
      </c>
      <c r="M5" s="31">
        <f xml:space="preserve"> SUM(B5-$H$24)</f>
        <v>2.3833333333333151E-2</v>
      </c>
      <c r="N5" s="25">
        <v>21</v>
      </c>
      <c r="O5" s="31">
        <f xml:space="preserve"> SUM(D5-$H$24)</f>
        <v>7.3833333333333195E-2</v>
      </c>
      <c r="P5" s="25">
        <v>41</v>
      </c>
      <c r="Q5" s="33">
        <f xml:space="preserve"> SUM(F5-$H$24)</f>
        <v>2.3833333333333151E-2</v>
      </c>
    </row>
    <row r="6" spans="1:17" x14ac:dyDescent="0.25">
      <c r="A6" s="9">
        <v>2</v>
      </c>
      <c r="B6" s="11">
        <v>0.33</v>
      </c>
      <c r="C6" s="10">
        <v>22</v>
      </c>
      <c r="D6" s="11">
        <v>0.51</v>
      </c>
      <c r="E6" s="10">
        <v>42</v>
      </c>
      <c r="F6" s="11">
        <v>0.5</v>
      </c>
      <c r="H6" s="28" t="s">
        <v>11</v>
      </c>
      <c r="I6" s="29" t="s">
        <v>13</v>
      </c>
      <c r="J6" s="29" t="s">
        <v>13</v>
      </c>
      <c r="K6" s="3"/>
      <c r="L6" s="26">
        <v>2</v>
      </c>
      <c r="M6" s="32">
        <f t="shared" ref="M6:M23" si="0" xml:space="preserve"> SUM(B6-$H$24)</f>
        <v>-0.14616666666666683</v>
      </c>
      <c r="N6" s="26">
        <v>22</v>
      </c>
      <c r="O6" s="32">
        <f t="shared" ref="O6:O24" si="1" xml:space="preserve"> SUM(D6-$H$24)</f>
        <v>3.383333333333316E-2</v>
      </c>
      <c r="P6" s="26">
        <v>42</v>
      </c>
      <c r="Q6" s="34">
        <f t="shared" ref="Q6:Q24" si="2" xml:space="preserve"> SUM(F6-$H$24)</f>
        <v>2.3833333333333151E-2</v>
      </c>
    </row>
    <row r="7" spans="1:17" x14ac:dyDescent="0.25">
      <c r="A7" s="9">
        <v>3</v>
      </c>
      <c r="B7" s="11">
        <v>0.41</v>
      </c>
      <c r="C7" s="10">
        <v>23</v>
      </c>
      <c r="D7" s="11">
        <v>0.36</v>
      </c>
      <c r="E7" s="10">
        <v>43</v>
      </c>
      <c r="F7" s="11">
        <v>0.45</v>
      </c>
      <c r="H7" s="3"/>
      <c r="I7" s="3"/>
      <c r="J7" s="3"/>
      <c r="K7" s="3"/>
      <c r="L7" s="25">
        <v>3</v>
      </c>
      <c r="M7" s="31">
        <f t="shared" si="0"/>
        <v>-6.6166666666666873E-2</v>
      </c>
      <c r="N7" s="25">
        <v>23</v>
      </c>
      <c r="O7" s="31">
        <f t="shared" si="1"/>
        <v>-0.11616666666666686</v>
      </c>
      <c r="P7" s="25">
        <v>43</v>
      </c>
      <c r="Q7" s="33">
        <f t="shared" si="2"/>
        <v>-2.6166666666666838E-2</v>
      </c>
    </row>
    <row r="8" spans="1:17" x14ac:dyDescent="0.25">
      <c r="A8" s="9">
        <v>4</v>
      </c>
      <c r="B8" s="11">
        <v>0.5</v>
      </c>
      <c r="C8" s="10">
        <v>24</v>
      </c>
      <c r="D8" s="11">
        <v>0.48</v>
      </c>
      <c r="E8" s="10">
        <v>44</v>
      </c>
      <c r="F8" s="11">
        <v>0.48</v>
      </c>
      <c r="H8" s="61" t="s">
        <v>6</v>
      </c>
      <c r="I8" s="61"/>
      <c r="J8" s="62"/>
      <c r="K8" s="3"/>
      <c r="L8" s="26">
        <v>4</v>
      </c>
      <c r="M8" s="32">
        <f t="shared" si="0"/>
        <v>2.3833333333333151E-2</v>
      </c>
      <c r="N8" s="26">
        <v>24</v>
      </c>
      <c r="O8" s="32">
        <f t="shared" si="1"/>
        <v>3.8333333333331332E-3</v>
      </c>
      <c r="P8" s="26">
        <v>44</v>
      </c>
      <c r="Q8" s="34">
        <f t="shared" si="2"/>
        <v>3.8333333333331332E-3</v>
      </c>
    </row>
    <row r="9" spans="1:17" x14ac:dyDescent="0.25">
      <c r="A9" s="9">
        <v>5</v>
      </c>
      <c r="B9" s="11">
        <v>0.4</v>
      </c>
      <c r="C9" s="10">
        <v>25</v>
      </c>
      <c r="D9" s="11">
        <v>0.48</v>
      </c>
      <c r="E9" s="10">
        <v>45</v>
      </c>
      <c r="F9" s="11">
        <v>0.56999999999999995</v>
      </c>
      <c r="H9" s="61"/>
      <c r="I9" s="61"/>
      <c r="J9" s="62"/>
      <c r="K9" s="3"/>
      <c r="L9" s="25">
        <v>5</v>
      </c>
      <c r="M9" s="31">
        <f t="shared" si="0"/>
        <v>-7.6166666666666827E-2</v>
      </c>
      <c r="N9" s="25">
        <v>25</v>
      </c>
      <c r="O9" s="31">
        <f t="shared" si="1"/>
        <v>3.8333333333331332E-3</v>
      </c>
      <c r="P9" s="25">
        <v>45</v>
      </c>
      <c r="Q9" s="33">
        <f t="shared" si="2"/>
        <v>9.3833333333333102E-2</v>
      </c>
    </row>
    <row r="10" spans="1:17" x14ac:dyDescent="0.25">
      <c r="A10" s="9">
        <v>6</v>
      </c>
      <c r="B10" s="11">
        <v>0.51</v>
      </c>
      <c r="C10" s="10">
        <v>26</v>
      </c>
      <c r="D10" s="11">
        <v>0.48</v>
      </c>
      <c r="E10" s="10">
        <v>46</v>
      </c>
      <c r="F10" s="11">
        <v>0.42</v>
      </c>
      <c r="H10" s="22"/>
      <c r="I10" s="18" t="s">
        <v>8</v>
      </c>
      <c r="J10" s="18" t="s">
        <v>10</v>
      </c>
      <c r="K10" s="27" t="s">
        <v>18</v>
      </c>
      <c r="L10" s="26">
        <v>6</v>
      </c>
      <c r="M10" s="32">
        <f t="shared" si="0"/>
        <v>3.383333333333316E-2</v>
      </c>
      <c r="N10" s="26">
        <v>26</v>
      </c>
      <c r="O10" s="32">
        <f t="shared" si="1"/>
        <v>3.8333333333331332E-3</v>
      </c>
      <c r="P10" s="26">
        <v>46</v>
      </c>
      <c r="Q10" s="34">
        <f t="shared" si="2"/>
        <v>-5.6166666666666865E-2</v>
      </c>
    </row>
    <row r="11" spans="1:17" x14ac:dyDescent="0.25">
      <c r="A11" s="9">
        <v>7</v>
      </c>
      <c r="B11" s="11">
        <v>0.5</v>
      </c>
      <c r="C11" s="10">
        <v>27</v>
      </c>
      <c r="D11" s="11">
        <v>0.45</v>
      </c>
      <c r="E11" s="10">
        <v>47</v>
      </c>
      <c r="F11" s="11">
        <v>0.45</v>
      </c>
      <c r="H11" s="22"/>
      <c r="I11" s="21" t="s">
        <v>9</v>
      </c>
      <c r="J11" s="21" t="s">
        <v>14</v>
      </c>
      <c r="K11" s="3"/>
      <c r="L11" s="25">
        <v>7</v>
      </c>
      <c r="M11" s="31">
        <f t="shared" si="0"/>
        <v>2.3833333333333151E-2</v>
      </c>
      <c r="N11" s="25">
        <v>27</v>
      </c>
      <c r="O11" s="31">
        <f t="shared" si="1"/>
        <v>-2.6166666666666838E-2</v>
      </c>
      <c r="P11" s="25">
        <v>47</v>
      </c>
      <c r="Q11" s="33">
        <f t="shared" si="2"/>
        <v>-2.6166666666666838E-2</v>
      </c>
    </row>
    <row r="12" spans="1:17" x14ac:dyDescent="0.25">
      <c r="A12" s="9">
        <v>8</v>
      </c>
      <c r="B12" s="11">
        <v>0.48</v>
      </c>
      <c r="C12" s="10">
        <v>28</v>
      </c>
      <c r="D12" s="11">
        <v>0.45</v>
      </c>
      <c r="E12" s="10">
        <v>48</v>
      </c>
      <c r="F12" s="11">
        <v>0.46</v>
      </c>
      <c r="H12" s="28" t="s">
        <v>11</v>
      </c>
      <c r="I12" s="29" t="s">
        <v>15</v>
      </c>
      <c r="J12" s="29" t="s">
        <v>15</v>
      </c>
      <c r="K12" s="3"/>
      <c r="L12" s="26">
        <v>8</v>
      </c>
      <c r="M12" s="32">
        <f t="shared" si="0"/>
        <v>3.8333333333331332E-3</v>
      </c>
      <c r="N12" s="26">
        <v>28</v>
      </c>
      <c r="O12" s="32">
        <f t="shared" si="1"/>
        <v>-2.6166666666666838E-2</v>
      </c>
      <c r="P12" s="26">
        <v>48</v>
      </c>
      <c r="Q12" s="34">
        <f t="shared" si="2"/>
        <v>-1.6166666666666829E-2</v>
      </c>
    </row>
    <row r="13" spans="1:17" x14ac:dyDescent="0.25">
      <c r="A13" s="9">
        <v>9</v>
      </c>
      <c r="B13" s="11">
        <v>0.5</v>
      </c>
      <c r="C13" s="10">
        <v>29</v>
      </c>
      <c r="D13" s="11">
        <v>0.46</v>
      </c>
      <c r="E13" s="10">
        <v>49</v>
      </c>
      <c r="F13" s="11">
        <v>0.61</v>
      </c>
      <c r="H13" s="3"/>
      <c r="I13" s="3"/>
      <c r="J13" s="3"/>
      <c r="K13" s="3"/>
      <c r="L13" s="25">
        <v>9</v>
      </c>
      <c r="M13" s="31">
        <f t="shared" si="0"/>
        <v>2.3833333333333151E-2</v>
      </c>
      <c r="N13" s="25">
        <v>29</v>
      </c>
      <c r="O13" s="31">
        <f t="shared" si="1"/>
        <v>-1.6166666666666829E-2</v>
      </c>
      <c r="P13" s="25">
        <v>49</v>
      </c>
      <c r="Q13" s="33">
        <f t="shared" si="2"/>
        <v>0.13383333333333314</v>
      </c>
    </row>
    <row r="14" spans="1:17" x14ac:dyDescent="0.25">
      <c r="A14" s="9">
        <v>10</v>
      </c>
      <c r="B14" s="11">
        <v>0.45</v>
      </c>
      <c r="C14" s="10">
        <v>30</v>
      </c>
      <c r="D14" s="11">
        <v>0.48</v>
      </c>
      <c r="E14" s="10">
        <v>50</v>
      </c>
      <c r="F14" s="11">
        <v>0.45</v>
      </c>
      <c r="H14" s="3"/>
      <c r="I14" s="3"/>
      <c r="J14" s="3"/>
      <c r="K14" s="3"/>
      <c r="L14" s="26">
        <v>10</v>
      </c>
      <c r="M14" s="32">
        <f t="shared" si="0"/>
        <v>-2.6166666666666838E-2</v>
      </c>
      <c r="N14" s="26">
        <v>30</v>
      </c>
      <c r="O14" s="32">
        <f t="shared" si="1"/>
        <v>3.8333333333331332E-3</v>
      </c>
      <c r="P14" s="26">
        <v>50</v>
      </c>
      <c r="Q14" s="34">
        <f t="shared" si="2"/>
        <v>-2.6166666666666838E-2</v>
      </c>
    </row>
    <row r="15" spans="1:17" x14ac:dyDescent="0.25">
      <c r="A15" s="9">
        <v>11</v>
      </c>
      <c r="B15" s="11">
        <v>0.43</v>
      </c>
      <c r="C15" s="10">
        <v>31</v>
      </c>
      <c r="D15" s="11">
        <v>0.43</v>
      </c>
      <c r="E15" s="10">
        <v>51</v>
      </c>
      <c r="F15" s="11">
        <v>0.46</v>
      </c>
      <c r="H15" s="3"/>
      <c r="I15" s="3"/>
      <c r="J15" s="3"/>
      <c r="K15" s="3"/>
      <c r="L15" s="25">
        <v>11</v>
      </c>
      <c r="M15" s="31">
        <f t="shared" si="0"/>
        <v>-4.6166666666666856E-2</v>
      </c>
      <c r="N15" s="25">
        <v>31</v>
      </c>
      <c r="O15" s="31">
        <f t="shared" si="1"/>
        <v>-4.6166666666666856E-2</v>
      </c>
      <c r="P15" s="25">
        <v>51</v>
      </c>
      <c r="Q15" s="33">
        <f t="shared" si="2"/>
        <v>-1.6166666666666829E-2</v>
      </c>
    </row>
    <row r="16" spans="1:17" x14ac:dyDescent="0.25">
      <c r="A16" s="9">
        <v>12</v>
      </c>
      <c r="B16" s="11">
        <v>0.45</v>
      </c>
      <c r="C16" s="10">
        <v>32</v>
      </c>
      <c r="D16" s="11">
        <v>0.46</v>
      </c>
      <c r="E16" s="10">
        <v>52</v>
      </c>
      <c r="F16" s="11">
        <v>0.48</v>
      </c>
      <c r="I16" s="3"/>
      <c r="J16" s="3"/>
      <c r="K16" s="3"/>
      <c r="L16" s="26">
        <v>12</v>
      </c>
      <c r="M16" s="32">
        <f t="shared" si="0"/>
        <v>-2.6166666666666838E-2</v>
      </c>
      <c r="N16" s="26">
        <v>32</v>
      </c>
      <c r="O16" s="32">
        <f t="shared" si="1"/>
        <v>-1.6166666666666829E-2</v>
      </c>
      <c r="P16" s="26">
        <v>52</v>
      </c>
      <c r="Q16" s="34">
        <f t="shared" si="2"/>
        <v>3.8333333333331332E-3</v>
      </c>
    </row>
    <row r="17" spans="1:22" x14ac:dyDescent="0.25">
      <c r="A17" s="9">
        <v>13</v>
      </c>
      <c r="B17" s="11">
        <v>0.39</v>
      </c>
      <c r="C17" s="10">
        <v>33</v>
      </c>
      <c r="D17" s="11">
        <v>0.57999999999999996</v>
      </c>
      <c r="E17" s="10">
        <v>53</v>
      </c>
      <c r="F17" s="11">
        <v>0.48</v>
      </c>
      <c r="I17" s="3"/>
      <c r="J17" s="3"/>
      <c r="K17" s="3"/>
      <c r="L17" s="25">
        <v>13</v>
      </c>
      <c r="M17" s="31">
        <f t="shared" si="0"/>
        <v>-8.6166666666666836E-2</v>
      </c>
      <c r="N17" s="25">
        <v>33</v>
      </c>
      <c r="O17" s="31">
        <f t="shared" si="1"/>
        <v>0.10383333333333311</v>
      </c>
      <c r="P17" s="25">
        <v>53</v>
      </c>
      <c r="Q17" s="33">
        <f t="shared" si="2"/>
        <v>3.8333333333331332E-3</v>
      </c>
    </row>
    <row r="18" spans="1:22" x14ac:dyDescent="0.25">
      <c r="A18" s="9">
        <v>14</v>
      </c>
      <c r="B18" s="11">
        <v>0.43</v>
      </c>
      <c r="C18" s="10">
        <v>34</v>
      </c>
      <c r="D18" s="11">
        <v>0.51</v>
      </c>
      <c r="E18" s="10">
        <v>54</v>
      </c>
      <c r="F18" s="11">
        <v>0.55000000000000004</v>
      </c>
      <c r="H18" s="3"/>
      <c r="I18" s="3"/>
      <c r="J18" s="3"/>
      <c r="K18" s="3"/>
      <c r="L18" s="26">
        <v>14</v>
      </c>
      <c r="M18" s="32">
        <f t="shared" si="0"/>
        <v>-4.6166666666666856E-2</v>
      </c>
      <c r="N18" s="26">
        <v>34</v>
      </c>
      <c r="O18" s="32">
        <f t="shared" si="1"/>
        <v>3.383333333333316E-2</v>
      </c>
      <c r="P18" s="26">
        <v>54</v>
      </c>
      <c r="Q18" s="34">
        <f t="shared" si="2"/>
        <v>7.3833333333333195E-2</v>
      </c>
    </row>
    <row r="19" spans="1:22" x14ac:dyDescent="0.25">
      <c r="A19" s="9">
        <v>15</v>
      </c>
      <c r="B19" s="11">
        <v>0.53</v>
      </c>
      <c r="C19" s="10">
        <v>35</v>
      </c>
      <c r="D19" s="11">
        <v>0.53</v>
      </c>
      <c r="E19" s="10">
        <v>55</v>
      </c>
      <c r="F19" s="11">
        <v>0.45</v>
      </c>
      <c r="H19" s="3"/>
      <c r="I19" s="3"/>
      <c r="J19" s="3"/>
      <c r="K19" s="3"/>
      <c r="L19" s="25">
        <v>15</v>
      </c>
      <c r="M19" s="31">
        <f t="shared" si="0"/>
        <v>5.3833333333333178E-2</v>
      </c>
      <c r="N19" s="25">
        <v>35</v>
      </c>
      <c r="O19" s="31">
        <f t="shared" si="1"/>
        <v>5.3833333333333178E-2</v>
      </c>
      <c r="P19" s="25">
        <v>55</v>
      </c>
      <c r="Q19" s="33">
        <f t="shared" si="2"/>
        <v>-2.6166666666666838E-2</v>
      </c>
    </row>
    <row r="20" spans="1:22" x14ac:dyDescent="0.25">
      <c r="A20" s="9">
        <v>16</v>
      </c>
      <c r="B20" s="11">
        <v>0.55000000000000004</v>
      </c>
      <c r="C20" s="10">
        <v>36</v>
      </c>
      <c r="D20" s="11">
        <v>0.56999999999999995</v>
      </c>
      <c r="E20" s="10">
        <v>56</v>
      </c>
      <c r="F20" s="11">
        <v>0.51</v>
      </c>
      <c r="H20" s="3"/>
      <c r="I20" s="3"/>
      <c r="J20" s="3"/>
      <c r="K20" s="3"/>
      <c r="L20" s="26">
        <v>16</v>
      </c>
      <c r="M20" s="32">
        <f t="shared" si="0"/>
        <v>7.3833333333333195E-2</v>
      </c>
      <c r="N20" s="26">
        <v>36</v>
      </c>
      <c r="O20" s="32">
        <f t="shared" si="1"/>
        <v>9.3833333333333102E-2</v>
      </c>
      <c r="P20" s="26">
        <v>56</v>
      </c>
      <c r="Q20" s="34">
        <f t="shared" si="2"/>
        <v>3.383333333333316E-2</v>
      </c>
    </row>
    <row r="21" spans="1:22" x14ac:dyDescent="0.25">
      <c r="A21" s="9">
        <v>17</v>
      </c>
      <c r="B21" s="11">
        <v>0.43</v>
      </c>
      <c r="C21" s="10">
        <v>37</v>
      </c>
      <c r="D21" s="11">
        <v>0.51</v>
      </c>
      <c r="E21" s="10">
        <v>57</v>
      </c>
      <c r="F21" s="11">
        <v>0.41</v>
      </c>
      <c r="H21" s="3"/>
      <c r="I21" s="3"/>
      <c r="J21" s="3"/>
      <c r="K21" s="3"/>
      <c r="L21" s="25">
        <v>17</v>
      </c>
      <c r="M21" s="31">
        <f t="shared" si="0"/>
        <v>-4.6166666666666856E-2</v>
      </c>
      <c r="N21" s="25">
        <v>37</v>
      </c>
      <c r="O21" s="31">
        <f t="shared" si="1"/>
        <v>3.383333333333316E-2</v>
      </c>
      <c r="P21" s="25">
        <v>57</v>
      </c>
      <c r="Q21" s="33">
        <f t="shared" si="2"/>
        <v>-6.6166666666666873E-2</v>
      </c>
    </row>
    <row r="22" spans="1:22" x14ac:dyDescent="0.25">
      <c r="A22" s="9">
        <v>18</v>
      </c>
      <c r="B22" s="11">
        <v>0.43</v>
      </c>
      <c r="C22" s="10">
        <v>38</v>
      </c>
      <c r="D22" s="11">
        <v>0.46</v>
      </c>
      <c r="E22" s="10">
        <v>58</v>
      </c>
      <c r="F22" s="11">
        <v>0.47</v>
      </c>
      <c r="H22" s="3"/>
      <c r="I22" s="3"/>
      <c r="J22" s="3"/>
      <c r="K22" s="3"/>
      <c r="L22" s="26">
        <v>18</v>
      </c>
      <c r="M22" s="32">
        <f t="shared" si="0"/>
        <v>-4.6166666666666856E-2</v>
      </c>
      <c r="N22" s="26">
        <v>38</v>
      </c>
      <c r="O22" s="32">
        <f t="shared" si="1"/>
        <v>-1.6166666666666829E-2</v>
      </c>
      <c r="P22" s="26">
        <v>58</v>
      </c>
      <c r="Q22" s="34">
        <f t="shared" si="2"/>
        <v>-6.1666666666668757E-3</v>
      </c>
    </row>
    <row r="23" spans="1:22" x14ac:dyDescent="0.25">
      <c r="A23" s="9">
        <v>19</v>
      </c>
      <c r="B23" s="11">
        <v>0.35</v>
      </c>
      <c r="C23" s="10">
        <v>39</v>
      </c>
      <c r="D23" s="11">
        <v>0.45</v>
      </c>
      <c r="E23" s="10">
        <v>59</v>
      </c>
      <c r="F23" s="11">
        <v>0.55000000000000004</v>
      </c>
      <c r="H23" s="24" t="s">
        <v>17</v>
      </c>
      <c r="I23" s="24" t="s">
        <v>17</v>
      </c>
      <c r="J23" s="3"/>
      <c r="K23" s="3"/>
      <c r="L23" s="25">
        <v>19</v>
      </c>
      <c r="M23" s="31">
        <f t="shared" si="0"/>
        <v>-0.12616666666666687</v>
      </c>
      <c r="N23" s="25">
        <v>39</v>
      </c>
      <c r="O23" s="31">
        <f t="shared" si="1"/>
        <v>-2.6166666666666838E-2</v>
      </c>
      <c r="P23" s="25">
        <v>59</v>
      </c>
      <c r="Q23" s="33">
        <f t="shared" si="2"/>
        <v>7.3833333333333195E-2</v>
      </c>
    </row>
    <row r="24" spans="1:22" x14ac:dyDescent="0.25">
      <c r="A24" s="12">
        <v>20</v>
      </c>
      <c r="B24" s="14">
        <v>0.57999999999999996</v>
      </c>
      <c r="C24" s="13">
        <v>40</v>
      </c>
      <c r="D24" s="14">
        <v>0.51</v>
      </c>
      <c r="E24" s="13">
        <v>60</v>
      </c>
      <c r="F24" s="14">
        <v>0.46</v>
      </c>
      <c r="H24" s="23">
        <f>SUM(B5:B24,D5:D24,F5:F24)/60</f>
        <v>0.47616666666666685</v>
      </c>
      <c r="I24" s="3"/>
      <c r="J24" s="3"/>
      <c r="K24" s="3"/>
      <c r="L24" s="26">
        <v>20</v>
      </c>
      <c r="M24" s="32">
        <f xml:space="preserve"> SUM(B24-$H$24)</f>
        <v>0.10383333333333311</v>
      </c>
      <c r="N24" s="26">
        <v>40</v>
      </c>
      <c r="O24" s="32">
        <f t="shared" si="1"/>
        <v>3.383333333333316E-2</v>
      </c>
      <c r="P24" s="26">
        <v>60</v>
      </c>
      <c r="Q24" s="35">
        <f t="shared" si="2"/>
        <v>-1.6166666666666829E-2</v>
      </c>
    </row>
    <row r="25" spans="1:22" x14ac:dyDescent="0.25">
      <c r="E25"/>
      <c r="H25" s="3"/>
      <c r="I25" s="3"/>
      <c r="J25" s="39">
        <f>2*O25</f>
        <v>5.3566666666666714E-2</v>
      </c>
      <c r="K25" s="3"/>
      <c r="L25" s="55" t="s">
        <v>21</v>
      </c>
      <c r="M25" s="56"/>
      <c r="N25" s="57"/>
      <c r="O25" s="58" cm="1">
        <f t="array" ref="O25">SUM(ABS(M5:M24+O5:O24+Q5:Q24))/60</f>
        <v>2.6783333333333357E-2</v>
      </c>
      <c r="P25" s="59"/>
      <c r="Q25" s="60"/>
    </row>
    <row r="26" spans="1:22" x14ac:dyDescent="0.25">
      <c r="A26" s="54" t="s">
        <v>6</v>
      </c>
      <c r="B26" s="54"/>
      <c r="C26" s="54"/>
      <c r="D26" s="54"/>
      <c r="E26" s="54"/>
      <c r="F26" s="54"/>
      <c r="H26" s="38">
        <f>ABS(H24-H49)</f>
        <v>0.10451666666666692</v>
      </c>
      <c r="J26" s="40">
        <f>3*O25</f>
        <v>8.0350000000000074E-2</v>
      </c>
      <c r="L26" s="54" t="s">
        <v>6</v>
      </c>
      <c r="M26" s="54"/>
      <c r="N26" s="54"/>
      <c r="O26" s="54"/>
      <c r="P26" s="54"/>
      <c r="Q26" s="54"/>
    </row>
    <row r="27" spans="1:22" x14ac:dyDescent="0.25">
      <c r="A27" s="54"/>
      <c r="B27" s="54"/>
      <c r="C27" s="54"/>
      <c r="D27" s="54"/>
      <c r="E27" s="54"/>
      <c r="F27" s="54"/>
      <c r="L27" s="54" t="s">
        <v>20</v>
      </c>
      <c r="M27" s="54"/>
      <c r="N27" s="54"/>
      <c r="O27" s="54"/>
      <c r="P27" s="54"/>
      <c r="Q27" s="54"/>
    </row>
    <row r="28" spans="1:22" x14ac:dyDescent="0.25">
      <c r="A28" s="4" t="s">
        <v>0</v>
      </c>
      <c r="B28" s="4" t="s">
        <v>1</v>
      </c>
      <c r="C28" s="4" t="s">
        <v>0</v>
      </c>
      <c r="D28" s="4" t="s">
        <v>1</v>
      </c>
      <c r="E28" s="4" t="s">
        <v>0</v>
      </c>
      <c r="F28" s="4" t="s">
        <v>1</v>
      </c>
      <c r="L28" s="17" t="s">
        <v>0</v>
      </c>
      <c r="M28" s="17" t="s">
        <v>19</v>
      </c>
      <c r="N28" s="17" t="s">
        <v>0</v>
      </c>
      <c r="O28" s="17" t="s">
        <v>19</v>
      </c>
      <c r="P28" s="17" t="s">
        <v>0</v>
      </c>
      <c r="Q28" s="17" t="s">
        <v>19</v>
      </c>
    </row>
    <row r="29" spans="1:22" hidden="1" x14ac:dyDescent="0.25">
      <c r="A29" s="5" t="s">
        <v>0</v>
      </c>
      <c r="B29" s="6" t="s">
        <v>1</v>
      </c>
      <c r="C29" s="8" t="s">
        <v>2</v>
      </c>
      <c r="D29" s="7" t="s">
        <v>3</v>
      </c>
      <c r="E29" s="8" t="s">
        <v>4</v>
      </c>
      <c r="F29" s="7" t="s">
        <v>5</v>
      </c>
      <c r="L29" s="3"/>
      <c r="M29" s="3"/>
      <c r="N29" s="3"/>
      <c r="O29" s="2"/>
      <c r="P29" s="2"/>
      <c r="Q29" s="2"/>
    </row>
    <row r="30" spans="1:22" x14ac:dyDescent="0.25">
      <c r="A30" s="9">
        <v>1</v>
      </c>
      <c r="B30" s="15">
        <v>0.36499999999999999</v>
      </c>
      <c r="C30" s="10">
        <v>21</v>
      </c>
      <c r="D30" s="15">
        <v>0.373</v>
      </c>
      <c r="E30" s="10">
        <v>41</v>
      </c>
      <c r="F30" s="15">
        <v>0.373</v>
      </c>
      <c r="L30" s="25">
        <v>1</v>
      </c>
      <c r="M30" s="30">
        <f xml:space="preserve"> SUM(B30-$H$49)</f>
        <v>-6.6499999999999337E-3</v>
      </c>
      <c r="N30" s="25">
        <v>21</v>
      </c>
      <c r="O30" s="30">
        <f xml:space="preserve"> SUM(D30-$H$49)</f>
        <v>1.3500000000000734E-3</v>
      </c>
      <c r="P30" s="25">
        <v>41</v>
      </c>
      <c r="Q30" s="30">
        <f xml:space="preserve"> SUM(F30-$H$49)</f>
        <v>1.3500000000000734E-3</v>
      </c>
    </row>
    <row r="31" spans="1:22" x14ac:dyDescent="0.25">
      <c r="A31" s="9">
        <v>2</v>
      </c>
      <c r="B31" s="15">
        <v>0.36299999999999999</v>
      </c>
      <c r="C31" s="10">
        <v>22</v>
      </c>
      <c r="D31" s="37">
        <v>0.37</v>
      </c>
      <c r="E31" s="10">
        <v>42</v>
      </c>
      <c r="F31" s="15">
        <v>0.373</v>
      </c>
      <c r="L31" s="41">
        <v>2</v>
      </c>
      <c r="M31" s="42">
        <f t="shared" ref="M31:M49" si="3" xml:space="preserve"> SUM(B31-$H$49)</f>
        <v>-8.6499999999999355E-3</v>
      </c>
      <c r="N31" s="41">
        <v>22</v>
      </c>
      <c r="O31" s="42">
        <f t="shared" ref="O31:O49" si="4" xml:space="preserve"> SUM(D31-$H$49)</f>
        <v>-1.6499999999999293E-3</v>
      </c>
      <c r="P31" s="41">
        <v>42</v>
      </c>
      <c r="Q31" s="42">
        <f t="shared" ref="Q31:Q49" si="5" xml:space="preserve"> SUM(F31-$H$49)</f>
        <v>1.3500000000000734E-3</v>
      </c>
    </row>
    <row r="32" spans="1:22" x14ac:dyDescent="0.25">
      <c r="A32" s="9">
        <v>3</v>
      </c>
      <c r="B32" s="15">
        <v>0.372</v>
      </c>
      <c r="C32" s="10">
        <v>23</v>
      </c>
      <c r="D32" s="15">
        <v>0.374</v>
      </c>
      <c r="E32" s="10">
        <v>43</v>
      </c>
      <c r="F32" s="15">
        <v>0.36899999999999999</v>
      </c>
      <c r="J32" s="3"/>
      <c r="L32" s="25">
        <v>3</v>
      </c>
      <c r="M32" s="30">
        <f t="shared" si="3"/>
        <v>3.5000000000007248E-4</v>
      </c>
      <c r="N32" s="25">
        <v>23</v>
      </c>
      <c r="O32" s="30">
        <f t="shared" si="4"/>
        <v>2.3500000000000743E-3</v>
      </c>
      <c r="P32" s="25">
        <v>43</v>
      </c>
      <c r="Q32" s="30">
        <f t="shared" si="5"/>
        <v>-2.6499999999999302E-3</v>
      </c>
      <c r="S32" s="54" t="s">
        <v>23</v>
      </c>
      <c r="T32" s="54"/>
      <c r="U32" s="54"/>
      <c r="V32" s="54"/>
    </row>
    <row r="33" spans="1:22" x14ac:dyDescent="0.25">
      <c r="A33" s="9">
        <v>4</v>
      </c>
      <c r="B33" s="15">
        <v>0.371</v>
      </c>
      <c r="C33" s="10">
        <v>24</v>
      </c>
      <c r="D33" s="15">
        <v>0.373</v>
      </c>
      <c r="E33" s="10">
        <v>44</v>
      </c>
      <c r="F33" s="15">
        <v>0.36899999999999999</v>
      </c>
      <c r="J33" s="3"/>
      <c r="L33" s="41">
        <v>4</v>
      </c>
      <c r="M33" s="42">
        <f t="shared" si="3"/>
        <v>-6.4999999999992841E-4</v>
      </c>
      <c r="N33" s="41">
        <v>24</v>
      </c>
      <c r="O33" s="42">
        <f t="shared" si="4"/>
        <v>1.3500000000000734E-3</v>
      </c>
      <c r="P33" s="41">
        <v>44</v>
      </c>
      <c r="Q33" s="42">
        <f t="shared" si="5"/>
        <v>-2.6499999999999302E-3</v>
      </c>
      <c r="S33" s="43" t="s">
        <v>24</v>
      </c>
      <c r="T33" s="44">
        <v>0.47599999999999998</v>
      </c>
      <c r="U33" s="48" t="s">
        <v>27</v>
      </c>
      <c r="V33" s="49">
        <v>0.02</v>
      </c>
    </row>
    <row r="34" spans="1:22" x14ac:dyDescent="0.25">
      <c r="A34" s="9">
        <v>5</v>
      </c>
      <c r="B34" s="15">
        <v>0.36899999999999999</v>
      </c>
      <c r="C34" s="10">
        <v>25</v>
      </c>
      <c r="D34" s="15">
        <v>0.376</v>
      </c>
      <c r="E34" s="10">
        <v>45</v>
      </c>
      <c r="F34" s="15">
        <v>0.37</v>
      </c>
      <c r="L34" s="25">
        <v>5</v>
      </c>
      <c r="M34" s="30">
        <f t="shared" si="3"/>
        <v>-2.6499999999999302E-3</v>
      </c>
      <c r="N34" s="25">
        <v>25</v>
      </c>
      <c r="O34" s="30">
        <f t="shared" si="4"/>
        <v>4.350000000000076E-3</v>
      </c>
      <c r="P34" s="25">
        <v>45</v>
      </c>
      <c r="Q34" s="30">
        <f t="shared" si="5"/>
        <v>-1.6499999999999293E-3</v>
      </c>
      <c r="S34" s="46" t="s">
        <v>25</v>
      </c>
      <c r="T34" s="47">
        <v>0.372</v>
      </c>
      <c r="U34" s="50" t="s">
        <v>26</v>
      </c>
      <c r="V34" s="51">
        <v>0.03</v>
      </c>
    </row>
    <row r="35" spans="1:22" x14ac:dyDescent="0.25">
      <c r="A35" s="9">
        <v>6</v>
      </c>
      <c r="B35" s="15">
        <v>0.37</v>
      </c>
      <c r="C35" s="10">
        <v>26</v>
      </c>
      <c r="D35" s="15">
        <v>0.373</v>
      </c>
      <c r="E35" s="10">
        <v>46</v>
      </c>
      <c r="F35" s="15">
        <v>0.375</v>
      </c>
      <c r="L35" s="41">
        <v>6</v>
      </c>
      <c r="M35" s="42">
        <f t="shared" si="3"/>
        <v>-1.6499999999999293E-3</v>
      </c>
      <c r="N35" s="41">
        <v>26</v>
      </c>
      <c r="O35" s="42">
        <f t="shared" si="4"/>
        <v>1.3500000000000734E-3</v>
      </c>
      <c r="P35" s="41">
        <v>46</v>
      </c>
      <c r="Q35" s="42">
        <f t="shared" si="5"/>
        <v>3.3500000000000751E-3</v>
      </c>
      <c r="S35" s="45" t="s">
        <v>22</v>
      </c>
      <c r="T35" s="45">
        <v>0.104</v>
      </c>
      <c r="U35" s="52" t="s">
        <v>28</v>
      </c>
      <c r="V35" s="53"/>
    </row>
    <row r="36" spans="1:22" x14ac:dyDescent="0.25">
      <c r="A36" s="9">
        <v>7</v>
      </c>
      <c r="B36" s="15">
        <v>0.37</v>
      </c>
      <c r="C36" s="10">
        <v>27</v>
      </c>
      <c r="D36" s="15">
        <v>0.373</v>
      </c>
      <c r="E36" s="10">
        <v>47</v>
      </c>
      <c r="F36" s="15">
        <v>0.371</v>
      </c>
      <c r="L36" s="25">
        <v>7</v>
      </c>
      <c r="M36" s="30">
        <f t="shared" si="3"/>
        <v>-1.6499999999999293E-3</v>
      </c>
      <c r="N36" s="25">
        <v>27</v>
      </c>
      <c r="O36" s="30">
        <f t="shared" si="4"/>
        <v>1.3500000000000734E-3</v>
      </c>
      <c r="P36" s="25">
        <v>47</v>
      </c>
      <c r="Q36" s="30">
        <f t="shared" si="5"/>
        <v>-6.4999999999992841E-4</v>
      </c>
    </row>
    <row r="37" spans="1:22" x14ac:dyDescent="0.25">
      <c r="A37" s="9">
        <v>8</v>
      </c>
      <c r="B37" s="15">
        <v>0.371</v>
      </c>
      <c r="C37" s="10">
        <v>28</v>
      </c>
      <c r="D37" s="15">
        <v>0.375</v>
      </c>
      <c r="E37" s="10">
        <v>48</v>
      </c>
      <c r="F37" s="15">
        <v>0.37</v>
      </c>
      <c r="L37" s="41">
        <v>8</v>
      </c>
      <c r="M37" s="42">
        <f t="shared" si="3"/>
        <v>-6.4999999999992841E-4</v>
      </c>
      <c r="N37" s="41">
        <v>28</v>
      </c>
      <c r="O37" s="42">
        <f t="shared" si="4"/>
        <v>3.3500000000000751E-3</v>
      </c>
      <c r="P37" s="41">
        <v>48</v>
      </c>
      <c r="Q37" s="42">
        <f t="shared" si="5"/>
        <v>-1.6499999999999293E-3</v>
      </c>
    </row>
    <row r="38" spans="1:22" x14ac:dyDescent="0.25">
      <c r="A38" s="9">
        <v>9</v>
      </c>
      <c r="B38" s="15">
        <v>0.372</v>
      </c>
      <c r="C38" s="10">
        <v>29</v>
      </c>
      <c r="D38" s="15">
        <v>0.374</v>
      </c>
      <c r="E38" s="10">
        <v>49</v>
      </c>
      <c r="F38" s="15">
        <v>0.371</v>
      </c>
      <c r="L38" s="25">
        <v>9</v>
      </c>
      <c r="M38" s="30">
        <f t="shared" si="3"/>
        <v>3.5000000000007248E-4</v>
      </c>
      <c r="N38" s="25">
        <v>29</v>
      </c>
      <c r="O38" s="30">
        <f t="shared" si="4"/>
        <v>2.3500000000000743E-3</v>
      </c>
      <c r="P38" s="25">
        <v>49</v>
      </c>
      <c r="Q38" s="30">
        <f t="shared" si="5"/>
        <v>-6.4999999999992841E-4</v>
      </c>
    </row>
    <row r="39" spans="1:22" x14ac:dyDescent="0.25">
      <c r="A39" s="9">
        <v>10</v>
      </c>
      <c r="B39" s="15">
        <v>0.372</v>
      </c>
      <c r="C39" s="10">
        <v>30</v>
      </c>
      <c r="D39" s="15">
        <v>0.376</v>
      </c>
      <c r="E39" s="10">
        <v>50</v>
      </c>
      <c r="F39" s="15">
        <v>0.371</v>
      </c>
      <c r="L39" s="41">
        <v>10</v>
      </c>
      <c r="M39" s="42">
        <f t="shared" si="3"/>
        <v>3.5000000000007248E-4</v>
      </c>
      <c r="N39" s="41">
        <v>30</v>
      </c>
      <c r="O39" s="42">
        <f t="shared" si="4"/>
        <v>4.350000000000076E-3</v>
      </c>
      <c r="P39" s="41">
        <v>50</v>
      </c>
      <c r="Q39" s="42">
        <f t="shared" si="5"/>
        <v>-6.4999999999992841E-4</v>
      </c>
    </row>
    <row r="40" spans="1:22" x14ac:dyDescent="0.25">
      <c r="A40" s="9">
        <v>11</v>
      </c>
      <c r="B40" s="15">
        <v>0.374</v>
      </c>
      <c r="C40" s="10">
        <v>31</v>
      </c>
      <c r="D40" s="15">
        <v>0.374</v>
      </c>
      <c r="E40" s="10">
        <v>51</v>
      </c>
      <c r="F40" s="15">
        <v>0.373</v>
      </c>
      <c r="L40" s="25">
        <v>11</v>
      </c>
      <c r="M40" s="30">
        <f t="shared" si="3"/>
        <v>2.3500000000000743E-3</v>
      </c>
      <c r="N40" s="25">
        <v>31</v>
      </c>
      <c r="O40" s="30">
        <f t="shared" si="4"/>
        <v>2.3500000000000743E-3</v>
      </c>
      <c r="P40" s="25">
        <v>51</v>
      </c>
      <c r="Q40" s="30">
        <f t="shared" si="5"/>
        <v>1.3500000000000734E-3</v>
      </c>
    </row>
    <row r="41" spans="1:22" x14ac:dyDescent="0.25">
      <c r="A41" s="9">
        <v>12</v>
      </c>
      <c r="B41" s="15">
        <v>0.36899999999999999</v>
      </c>
      <c r="C41" s="10">
        <v>32</v>
      </c>
      <c r="D41" s="15">
        <v>0.377</v>
      </c>
      <c r="E41" s="10">
        <v>52</v>
      </c>
      <c r="F41" s="15">
        <v>0.371</v>
      </c>
      <c r="L41" s="41">
        <v>12</v>
      </c>
      <c r="M41" s="42">
        <f t="shared" si="3"/>
        <v>-2.6499999999999302E-3</v>
      </c>
      <c r="N41" s="41">
        <v>32</v>
      </c>
      <c r="O41" s="42">
        <f t="shared" si="4"/>
        <v>5.3500000000000769E-3</v>
      </c>
      <c r="P41" s="41">
        <v>52</v>
      </c>
      <c r="Q41" s="42">
        <f t="shared" si="5"/>
        <v>-6.4999999999992841E-4</v>
      </c>
    </row>
    <row r="42" spans="1:22" x14ac:dyDescent="0.25">
      <c r="A42" s="9">
        <v>13</v>
      </c>
      <c r="B42" s="15">
        <v>0.372</v>
      </c>
      <c r="C42" s="10">
        <v>33</v>
      </c>
      <c r="D42" s="15">
        <v>0.377</v>
      </c>
      <c r="E42" s="10">
        <v>53</v>
      </c>
      <c r="F42" s="15">
        <v>0.372</v>
      </c>
      <c r="L42" s="25">
        <v>13</v>
      </c>
      <c r="M42" s="30">
        <f t="shared" si="3"/>
        <v>3.5000000000007248E-4</v>
      </c>
      <c r="N42" s="25">
        <v>33</v>
      </c>
      <c r="O42" s="30">
        <f t="shared" si="4"/>
        <v>5.3500000000000769E-3</v>
      </c>
      <c r="P42" s="25">
        <v>53</v>
      </c>
      <c r="Q42" s="30">
        <f t="shared" si="5"/>
        <v>3.5000000000007248E-4</v>
      </c>
    </row>
    <row r="43" spans="1:22" x14ac:dyDescent="0.25">
      <c r="A43" s="9">
        <v>14</v>
      </c>
      <c r="B43" s="15">
        <v>0.37</v>
      </c>
      <c r="C43" s="10">
        <v>34</v>
      </c>
      <c r="D43" s="15">
        <v>0.37</v>
      </c>
      <c r="E43" s="10">
        <v>54</v>
      </c>
      <c r="F43" s="15">
        <v>0.371</v>
      </c>
      <c r="L43" s="41">
        <v>14</v>
      </c>
      <c r="M43" s="42">
        <f t="shared" si="3"/>
        <v>-1.6499999999999293E-3</v>
      </c>
      <c r="N43" s="41">
        <v>34</v>
      </c>
      <c r="O43" s="42">
        <f t="shared" si="4"/>
        <v>-1.6499999999999293E-3</v>
      </c>
      <c r="P43" s="41">
        <v>54</v>
      </c>
      <c r="Q43" s="42">
        <f t="shared" si="5"/>
        <v>-6.4999999999992841E-4</v>
      </c>
    </row>
    <row r="44" spans="1:22" x14ac:dyDescent="0.25">
      <c r="A44" s="9">
        <v>15</v>
      </c>
      <c r="B44" s="15">
        <v>0.37</v>
      </c>
      <c r="C44" s="10">
        <v>35</v>
      </c>
      <c r="D44" s="15">
        <v>0.371</v>
      </c>
      <c r="E44" s="10">
        <v>55</v>
      </c>
      <c r="F44" s="15">
        <v>0.371</v>
      </c>
      <c r="L44" s="25">
        <v>15</v>
      </c>
      <c r="M44" s="30">
        <f t="shared" si="3"/>
        <v>-1.6499999999999293E-3</v>
      </c>
      <c r="N44" s="25">
        <v>35</v>
      </c>
      <c r="O44" s="30">
        <f t="shared" si="4"/>
        <v>-6.4999999999992841E-4</v>
      </c>
      <c r="P44" s="25">
        <v>55</v>
      </c>
      <c r="Q44" s="30">
        <f t="shared" si="5"/>
        <v>-6.4999999999992841E-4</v>
      </c>
    </row>
    <row r="45" spans="1:22" x14ac:dyDescent="0.25">
      <c r="A45" s="9">
        <v>16</v>
      </c>
      <c r="B45" s="15">
        <v>0.37</v>
      </c>
      <c r="C45" s="10">
        <v>36</v>
      </c>
      <c r="D45" s="15">
        <v>0.371</v>
      </c>
      <c r="E45" s="10">
        <v>56</v>
      </c>
      <c r="F45" s="15">
        <v>0.371</v>
      </c>
      <c r="L45" s="41">
        <v>16</v>
      </c>
      <c r="M45" s="42">
        <f t="shared" si="3"/>
        <v>-1.6499999999999293E-3</v>
      </c>
      <c r="N45" s="41">
        <v>36</v>
      </c>
      <c r="O45" s="42">
        <f t="shared" si="4"/>
        <v>-6.4999999999992841E-4</v>
      </c>
      <c r="P45" s="41">
        <v>56</v>
      </c>
      <c r="Q45" s="42">
        <f t="shared" si="5"/>
        <v>-6.4999999999992841E-4</v>
      </c>
    </row>
    <row r="46" spans="1:22" x14ac:dyDescent="0.25">
      <c r="A46" s="9">
        <v>17</v>
      </c>
      <c r="B46" s="15">
        <v>0.373</v>
      </c>
      <c r="C46" s="10">
        <v>37</v>
      </c>
      <c r="D46" s="15">
        <v>0.371</v>
      </c>
      <c r="E46" s="10">
        <v>57</v>
      </c>
      <c r="F46" s="15">
        <v>0.37</v>
      </c>
      <c r="L46" s="25">
        <v>17</v>
      </c>
      <c r="M46" s="30">
        <f t="shared" si="3"/>
        <v>1.3500000000000734E-3</v>
      </c>
      <c r="N46" s="25">
        <v>37</v>
      </c>
      <c r="O46" s="30">
        <f t="shared" si="4"/>
        <v>-6.4999999999992841E-4</v>
      </c>
      <c r="P46" s="25">
        <v>57</v>
      </c>
      <c r="Q46" s="30">
        <f t="shared" si="5"/>
        <v>-1.6499999999999293E-3</v>
      </c>
    </row>
    <row r="47" spans="1:22" x14ac:dyDescent="0.25">
      <c r="A47" s="9">
        <v>18</v>
      </c>
      <c r="B47" s="15">
        <v>0.375</v>
      </c>
      <c r="C47" s="10">
        <v>38</v>
      </c>
      <c r="D47" s="15">
        <v>0.371</v>
      </c>
      <c r="E47" s="10">
        <v>58</v>
      </c>
      <c r="F47" s="15">
        <v>0.36899999999999999</v>
      </c>
      <c r="L47" s="41">
        <v>18</v>
      </c>
      <c r="M47" s="42">
        <f t="shared" si="3"/>
        <v>3.3500000000000751E-3</v>
      </c>
      <c r="N47" s="41">
        <v>38</v>
      </c>
      <c r="O47" s="42">
        <f t="shared" si="4"/>
        <v>-6.4999999999992841E-4</v>
      </c>
      <c r="P47" s="41">
        <v>58</v>
      </c>
      <c r="Q47" s="42">
        <f t="shared" si="5"/>
        <v>-2.6499999999999302E-3</v>
      </c>
    </row>
    <row r="48" spans="1:22" x14ac:dyDescent="0.25">
      <c r="A48" s="9">
        <v>19</v>
      </c>
      <c r="B48" s="15">
        <v>0.371</v>
      </c>
      <c r="C48" s="10">
        <v>39</v>
      </c>
      <c r="D48" s="15">
        <v>0.371</v>
      </c>
      <c r="E48" s="10">
        <v>59</v>
      </c>
      <c r="F48" s="15">
        <v>0.37</v>
      </c>
      <c r="H48" s="1" t="s">
        <v>17</v>
      </c>
      <c r="L48" s="25">
        <v>19</v>
      </c>
      <c r="M48" s="30">
        <f t="shared" si="3"/>
        <v>-6.4999999999992841E-4</v>
      </c>
      <c r="N48" s="25">
        <v>39</v>
      </c>
      <c r="O48" s="30">
        <f t="shared" si="4"/>
        <v>-6.4999999999992841E-4</v>
      </c>
      <c r="P48" s="25">
        <v>59</v>
      </c>
      <c r="Q48" s="30">
        <f t="shared" si="5"/>
        <v>-1.6499999999999293E-3</v>
      </c>
    </row>
    <row r="49" spans="1:17" x14ac:dyDescent="0.25">
      <c r="A49" s="12">
        <v>20</v>
      </c>
      <c r="B49" s="16">
        <v>0.372</v>
      </c>
      <c r="C49" s="13">
        <v>40</v>
      </c>
      <c r="D49" s="16">
        <v>0.376</v>
      </c>
      <c r="E49" s="13">
        <v>60</v>
      </c>
      <c r="F49" s="16">
        <v>0.372</v>
      </c>
      <c r="H49" s="36">
        <f>SUM(B30:B49,D30:D49,F30:F49)/60</f>
        <v>0.37164999999999992</v>
      </c>
      <c r="L49" s="41">
        <v>20</v>
      </c>
      <c r="M49" s="42">
        <f t="shared" si="3"/>
        <v>3.5000000000007248E-4</v>
      </c>
      <c r="N49" s="41">
        <v>40</v>
      </c>
      <c r="O49" s="42">
        <f t="shared" si="4"/>
        <v>4.350000000000076E-3</v>
      </c>
      <c r="P49" s="41">
        <v>60</v>
      </c>
      <c r="Q49" s="42">
        <f t="shared" si="5"/>
        <v>3.5000000000007248E-4</v>
      </c>
    </row>
    <row r="50" spans="1:17" x14ac:dyDescent="0.25">
      <c r="L50" s="55" t="s">
        <v>21</v>
      </c>
      <c r="M50" s="56"/>
      <c r="N50" s="57"/>
      <c r="O50" s="58" cm="1">
        <f t="array" ref="O50">SUM(ABS(M30:M49+O30:O49+Q30:Q49))/60</f>
        <v>9.85000000000008E-4</v>
      </c>
      <c r="P50" s="59"/>
      <c r="Q50" s="60"/>
    </row>
  </sheetData>
  <mergeCells count="14">
    <mergeCell ref="U35:V35"/>
    <mergeCell ref="S32:V32"/>
    <mergeCell ref="L50:N50"/>
    <mergeCell ref="O50:Q50"/>
    <mergeCell ref="A1:F2"/>
    <mergeCell ref="A26:F27"/>
    <mergeCell ref="H1:J2"/>
    <mergeCell ref="H8:J9"/>
    <mergeCell ref="L1:Q1"/>
    <mergeCell ref="L2:Q2"/>
    <mergeCell ref="O25:Q25"/>
    <mergeCell ref="L25:N25"/>
    <mergeCell ref="L26:Q26"/>
    <mergeCell ref="L27:Q2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2022-07-30T19:49:03Z</dcterms:created>
  <dcterms:modified xsi:type="dcterms:W3CDTF">2022-08-05T04:12:59Z</dcterms:modified>
</cp:coreProperties>
</file>