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rdhaus\Dropbox\Res-clim\DICE-2016\EXCEL\"/>
    </mc:Choice>
  </mc:AlternateContent>
  <bookViews>
    <workbookView xWindow="345" yWindow="330" windowWidth="7710" windowHeight="8010" tabRatio="713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</sheets>
  <definedNames>
    <definedName name="Base">Base!$A$1:$BI$138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Base!$B$131:$AD$131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Base!$C$132:$Z$132</definedName>
    <definedName name="solver_adj2" localSheetId="3" hidden="1">Base!$B$131:$J$131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Base!$B$131:$BH$131</definedName>
    <definedName name="solver_lhs2" localSheetId="3" hidden="1">Base!$B$131:$BH$131</definedName>
    <definedName name="solver_lhs3" localSheetId="3" hidden="1">Base!$C$132:$Z$132</definedName>
    <definedName name="solver_lhs4" localSheetId="3" hidden="1">Base!$C$132:$Z$132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Base!$B$129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52511"/>
</workbook>
</file>

<file path=xl/calcChain.xml><?xml version="1.0" encoding="utf-8"?>
<calcChain xmlns="http://schemas.openxmlformats.org/spreadsheetml/2006/main">
  <c r="B84" i="85" l="1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2" i="85" s="1"/>
  <c r="B30" i="85"/>
  <c r="B29" i="85"/>
  <c r="B28" i="85"/>
  <c r="B27" i="85"/>
  <c r="B25" i="85"/>
  <c r="B19" i="85"/>
  <c r="B16" i="85"/>
  <c r="B12" i="85"/>
  <c r="B11" i="85"/>
  <c r="B8" i="85"/>
  <c r="B7" i="85"/>
  <c r="B9" i="85" s="1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10" i="85" l="1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E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W116" i="27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V116" i="27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BJ134" i="48"/>
  <c r="B92" i="48"/>
  <c r="D72" i="27"/>
  <c r="B62" i="85" s="1"/>
  <c r="B72" i="27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B62" i="48"/>
  <c r="B76" i="48"/>
  <c r="B135" i="85" l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B108" i="85"/>
  <c r="E41" i="85"/>
  <c r="B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C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B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B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B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B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C53" i="48"/>
  <c r="D53" i="48" s="1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B116" i="85" l="1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E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F53" i="48"/>
  <c r="B23" i="48"/>
  <c r="C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G53" i="48"/>
  <c r="C23" i="76"/>
  <c r="C23" i="75"/>
  <c r="C23" i="72"/>
  <c r="D43" i="75"/>
  <c r="D23" i="76"/>
  <c r="D23" i="72"/>
  <c r="E43" i="77"/>
  <c r="E117" i="27"/>
  <c r="C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H53" i="48"/>
  <c r="D23" i="75"/>
  <c r="D23" i="48"/>
  <c r="E23" i="48"/>
  <c r="B27" i="48"/>
  <c r="B84" i="48"/>
  <c r="B83" i="48"/>
  <c r="B82" i="48"/>
  <c r="B79" i="48"/>
  <c r="B75" i="48"/>
  <c r="B74" i="48"/>
  <c r="C70" i="48"/>
  <c r="B57" i="48"/>
  <c r="B29" i="48"/>
  <c r="B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B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H73" i="48"/>
  <c r="AD73" i="48"/>
  <c r="Z73" i="48"/>
  <c r="V73" i="48"/>
  <c r="R73" i="48"/>
  <c r="N73" i="48"/>
  <c r="J73" i="48"/>
  <c r="F73" i="48"/>
  <c r="B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AI73" i="48"/>
  <c r="AE73" i="48"/>
  <c r="AA73" i="48"/>
  <c r="W73" i="48"/>
  <c r="S73" i="48"/>
  <c r="O73" i="48"/>
  <c r="K73" i="48"/>
  <c r="G73" i="48"/>
  <c r="C73" i="48"/>
  <c r="I53" i="48"/>
  <c r="F23" i="72"/>
  <c r="E23" i="74"/>
  <c r="E23" i="76"/>
  <c r="E23" i="72"/>
  <c r="F23" i="74"/>
  <c r="F23" i="78"/>
  <c r="B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B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J53" i="48"/>
  <c r="E23" i="75"/>
  <c r="C22" i="72"/>
  <c r="A1" i="77"/>
  <c r="B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B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K53" i="48"/>
  <c r="C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L53" i="48"/>
  <c r="L53" i="72"/>
  <c r="D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M53" i="48"/>
  <c r="M53" i="72"/>
  <c r="C134" i="74"/>
  <c r="C21" i="75"/>
  <c r="E134" i="74"/>
  <c r="B36" i="48"/>
  <c r="U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N53" i="48"/>
  <c r="N53" i="72"/>
  <c r="AW134" i="48"/>
  <c r="C73" i="72"/>
  <c r="AN73" i="48"/>
  <c r="AM73" i="48"/>
  <c r="AL73" i="48"/>
  <c r="AK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B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B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O53" i="48"/>
  <c r="O53" i="72"/>
  <c r="C45" i="72"/>
  <c r="B99" i="48"/>
  <c r="C21" i="74"/>
  <c r="E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P53" i="48"/>
  <c r="P53" i="72"/>
  <c r="C99" i="72"/>
  <c r="E95" i="48"/>
  <c r="F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Q53" i="48"/>
  <c r="Q53" i="72"/>
  <c r="F95" i="48"/>
  <c r="F95" i="72"/>
  <c r="G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R53" i="48"/>
  <c r="R53" i="72"/>
  <c r="H43" i="48"/>
  <c r="B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S53" i="48"/>
  <c r="S53" i="72"/>
  <c r="C8" i="75"/>
  <c r="C7" i="75"/>
  <c r="I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T53" i="48"/>
  <c r="T53" i="72"/>
  <c r="C9" i="75"/>
  <c r="J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U53" i="48"/>
  <c r="U53" i="72"/>
  <c r="K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V53" i="48"/>
  <c r="V53" i="72"/>
  <c r="U130" i="74"/>
  <c r="R130" i="74"/>
  <c r="S130" i="74"/>
  <c r="T130" i="74"/>
  <c r="N130" i="74"/>
  <c r="Q130" i="74"/>
  <c r="L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W53" i="48"/>
  <c r="W53" i="72"/>
  <c r="M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X53" i="48"/>
  <c r="X53" i="72"/>
  <c r="D119" i="77"/>
  <c r="D15" i="77"/>
  <c r="N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Y53" i="48"/>
  <c r="Y53" i="72"/>
  <c r="D43" i="78"/>
  <c r="E43" i="76"/>
  <c r="D15" i="76"/>
  <c r="F43" i="77"/>
  <c r="O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Z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P43" i="48"/>
  <c r="F18" i="77"/>
  <c r="G97" i="77"/>
  <c r="F119" i="77"/>
  <c r="G15" i="77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A53" i="48"/>
  <c r="AA53" i="72"/>
  <c r="F43" i="78"/>
  <c r="G43" i="76"/>
  <c r="E43" i="75"/>
  <c r="F15" i="76"/>
  <c r="H43" i="77"/>
  <c r="Q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B53" i="48"/>
  <c r="AB53" i="72"/>
  <c r="G43" i="78"/>
  <c r="C13" i="75"/>
  <c r="H43" i="76"/>
  <c r="F43" i="75"/>
  <c r="G15" i="76"/>
  <c r="I43" i="77"/>
  <c r="R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C53" i="48"/>
  <c r="AC53" i="72"/>
  <c r="H43" i="78"/>
  <c r="I43" i="76"/>
  <c r="G43" i="75"/>
  <c r="H15" i="76"/>
  <c r="J43" i="77"/>
  <c r="S43" i="48"/>
  <c r="C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D53" i="48"/>
  <c r="AD53" i="72"/>
  <c r="I43" i="78"/>
  <c r="D129" i="74"/>
  <c r="H43" i="75"/>
  <c r="I15" i="76"/>
  <c r="I18" i="77"/>
  <c r="K43" i="77"/>
  <c r="J43" i="76"/>
  <c r="T43" i="48"/>
  <c r="D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E53" i="48"/>
  <c r="AE53" i="72"/>
  <c r="E97" i="72"/>
  <c r="J43" i="78"/>
  <c r="I43" i="75"/>
  <c r="J15" i="76"/>
  <c r="K43" i="76"/>
  <c r="L43" i="77"/>
  <c r="J18" i="77"/>
  <c r="U43" i="48"/>
  <c r="E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F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V43" i="48"/>
  <c r="F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G53" i="48"/>
  <c r="AG53" i="72"/>
  <c r="G97" i="72"/>
  <c r="L43" i="78"/>
  <c r="D43" i="74"/>
  <c r="K43" i="75"/>
  <c r="L15" i="76"/>
  <c r="M43" i="76"/>
  <c r="N43" i="77"/>
  <c r="W43" i="48"/>
  <c r="B93" i="48"/>
  <c r="C92" i="78"/>
  <c r="C92" i="76"/>
  <c r="G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H53" i="48"/>
  <c r="AH53" i="72"/>
  <c r="M43" i="78"/>
  <c r="C92" i="75"/>
  <c r="E43" i="74"/>
  <c r="L43" i="75"/>
  <c r="M15" i="76"/>
  <c r="O43" i="77"/>
  <c r="M18" i="77"/>
  <c r="C93" i="77"/>
  <c r="C92" i="77"/>
  <c r="N43" i="76"/>
  <c r="X43" i="48"/>
  <c r="H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I53" i="48"/>
  <c r="AI53" i="72"/>
  <c r="I97" i="72"/>
  <c r="N43" i="78"/>
  <c r="F43" i="74"/>
  <c r="M43" i="75"/>
  <c r="N15" i="76"/>
  <c r="O43" i="76"/>
  <c r="P43" i="77"/>
  <c r="Y43" i="48"/>
  <c r="I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J53" i="48"/>
  <c r="AJ53" i="72"/>
  <c r="O43" i="78"/>
  <c r="G43" i="74"/>
  <c r="N43" i="75"/>
  <c r="O15" i="76"/>
  <c r="O18" i="77"/>
  <c r="Q43" i="77"/>
  <c r="P43" i="76"/>
  <c r="Z43" i="48"/>
  <c r="J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V23" i="48"/>
  <c r="V23" i="85"/>
  <c r="O23" i="48"/>
  <c r="O23" i="85"/>
  <c r="AM23" i="48"/>
  <c r="AM23" i="85"/>
  <c r="AN23" i="48"/>
  <c r="AN23" i="85"/>
  <c r="Q23" i="48"/>
  <c r="Q23" i="85"/>
  <c r="Y23" i="48"/>
  <c r="Y23" i="85"/>
  <c r="AG23" i="48"/>
  <c r="AG23" i="85"/>
  <c r="AH23" i="48"/>
  <c r="AH23" i="85"/>
  <c r="N23" i="48"/>
  <c r="N23" i="85"/>
  <c r="AD23" i="48"/>
  <c r="AD23" i="85"/>
  <c r="W23" i="48"/>
  <c r="W23" i="85"/>
  <c r="AF23" i="48"/>
  <c r="AF23" i="85"/>
  <c r="R23" i="48"/>
  <c r="R23" i="85"/>
  <c r="S23" i="48"/>
  <c r="S23" i="85"/>
  <c r="AA23" i="48"/>
  <c r="AA23" i="85"/>
  <c r="AI23" i="48"/>
  <c r="AI23" i="85"/>
  <c r="AL23" i="48"/>
  <c r="AL23" i="85"/>
  <c r="P23" i="48"/>
  <c r="P23" i="85"/>
  <c r="T23" i="48"/>
  <c r="T23" i="85"/>
  <c r="AB23" i="48"/>
  <c r="AB23" i="85"/>
  <c r="AJ23" i="48"/>
  <c r="AJ23" i="85"/>
  <c r="AE23" i="48"/>
  <c r="AE23" i="85"/>
  <c r="X23" i="48"/>
  <c r="X23" i="85"/>
  <c r="Z23" i="48"/>
  <c r="Z23" i="85"/>
  <c r="U23" i="48"/>
  <c r="U23" i="85"/>
  <c r="AC23" i="48"/>
  <c r="AC23" i="85"/>
  <c r="AK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K53" i="48"/>
  <c r="AK53" i="72"/>
  <c r="H43" i="74"/>
  <c r="H23" i="48"/>
  <c r="L23" i="48"/>
  <c r="I23" i="48"/>
  <c r="M23" i="48"/>
  <c r="F23" i="48"/>
  <c r="J23" i="48"/>
  <c r="G23" i="48"/>
  <c r="K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A43" i="48"/>
  <c r="Q43" i="78"/>
  <c r="K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L53" i="48"/>
  <c r="AL53" i="72"/>
  <c r="J23" i="74"/>
  <c r="I23" i="74"/>
  <c r="G23" i="72"/>
  <c r="K23" i="74"/>
  <c r="L23" i="74"/>
  <c r="G23" i="74"/>
  <c r="M23" i="74"/>
  <c r="I43" i="74"/>
  <c r="C21" i="48"/>
  <c r="P43" i="75"/>
  <c r="Q15" i="76"/>
  <c r="R43" i="76"/>
  <c r="S43" i="77"/>
  <c r="Q18" i="77"/>
  <c r="AB43" i="48"/>
  <c r="R43" i="78"/>
  <c r="L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M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D21" i="48"/>
  <c r="Q43" i="75"/>
  <c r="D21" i="72"/>
  <c r="D21" i="77"/>
  <c r="D21" i="78"/>
  <c r="D21" i="76"/>
  <c r="R15" i="76"/>
  <c r="T43" i="77"/>
  <c r="R18" i="77"/>
  <c r="S43" i="76"/>
  <c r="AC43" i="48"/>
  <c r="S43" i="78"/>
  <c r="M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N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D43" i="48"/>
  <c r="T43" i="78"/>
  <c r="N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O53" i="48"/>
  <c r="AO53" i="72"/>
  <c r="O97" i="72"/>
  <c r="M43" i="74"/>
  <c r="E21" i="75"/>
  <c r="T15" i="76"/>
  <c r="T43" i="75"/>
  <c r="V43" i="77"/>
  <c r="U43" i="76"/>
  <c r="AE43" i="48"/>
  <c r="U43" i="78"/>
  <c r="O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P53" i="48"/>
  <c r="AP53" i="72"/>
  <c r="N43" i="74"/>
  <c r="U15" i="76"/>
  <c r="U43" i="75"/>
  <c r="W43" i="77"/>
  <c r="U18" i="77"/>
  <c r="V43" i="76"/>
  <c r="AF43" i="48"/>
  <c r="V43" i="78"/>
  <c r="P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Q53" i="48"/>
  <c r="AQ53" i="72"/>
  <c r="Q97" i="72"/>
  <c r="O43" i="74"/>
  <c r="V15" i="76"/>
  <c r="V43" i="75"/>
  <c r="X43" i="77"/>
  <c r="W43" i="76"/>
  <c r="V18" i="77"/>
  <c r="AG43" i="48"/>
  <c r="W43" i="78"/>
  <c r="Q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R53" i="48"/>
  <c r="AR53" i="72"/>
  <c r="P43" i="74"/>
  <c r="W15" i="76"/>
  <c r="W43" i="75"/>
  <c r="Y43" i="77"/>
  <c r="X43" i="76"/>
  <c r="W18" i="77"/>
  <c r="AH43" i="48"/>
  <c r="X43" i="78"/>
  <c r="R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S53" i="48"/>
  <c r="AS53" i="72"/>
  <c r="S97" i="72"/>
  <c r="Q43" i="74"/>
  <c r="X15" i="76"/>
  <c r="X43" i="75"/>
  <c r="Z43" i="77"/>
  <c r="Y43" i="76"/>
  <c r="AI43" i="48"/>
  <c r="Y43" i="78"/>
  <c r="S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T53" i="48"/>
  <c r="AT53" i="72"/>
  <c r="R43" i="74"/>
  <c r="Y15" i="76"/>
  <c r="Y43" i="75"/>
  <c r="Y18" i="77"/>
  <c r="Z43" i="76"/>
  <c r="AA43" i="77"/>
  <c r="AJ43" i="48"/>
  <c r="Z43" i="78"/>
  <c r="T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U53" i="48"/>
  <c r="AU53" i="72"/>
  <c r="U97" i="72"/>
  <c r="S43" i="74"/>
  <c r="Z15" i="76"/>
  <c r="Z43" i="75"/>
  <c r="AA43" i="76"/>
  <c r="AB43" i="77"/>
  <c r="AK43" i="48"/>
  <c r="AA43" i="78"/>
  <c r="U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V53" i="48"/>
  <c r="AV53" i="72"/>
  <c r="T43" i="74"/>
  <c r="AA15" i="76"/>
  <c r="AA43" i="75"/>
  <c r="AC43" i="77"/>
  <c r="AA18" i="77"/>
  <c r="AB43" i="76"/>
  <c r="AL43" i="48"/>
  <c r="AB43" i="78"/>
  <c r="V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W53" i="48"/>
  <c r="AW53" i="72"/>
  <c r="W97" i="72"/>
  <c r="U43" i="74"/>
  <c r="AB15" i="76"/>
  <c r="AB43" i="75"/>
  <c r="AD43" i="77"/>
  <c r="AC43" i="76"/>
  <c r="AM43" i="48"/>
  <c r="AC43" i="78"/>
  <c r="W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X53" i="48"/>
  <c r="AX53" i="72"/>
  <c r="V43" i="74"/>
  <c r="AC15" i="76"/>
  <c r="AC43" i="75"/>
  <c r="AD43" i="76"/>
  <c r="AE43" i="77"/>
  <c r="AN43" i="48"/>
  <c r="AD43" i="78"/>
  <c r="X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Y53" i="48"/>
  <c r="AY53" i="72"/>
  <c r="Y97" i="72"/>
  <c r="W43" i="74"/>
  <c r="AD15" i="76"/>
  <c r="AD43" i="75"/>
  <c r="AD18" i="77"/>
  <c r="AF43" i="77"/>
  <c r="AE43" i="76"/>
  <c r="AO43" i="48"/>
  <c r="AE43" i="78"/>
  <c r="Y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AZ53" i="48"/>
  <c r="AZ53" i="72"/>
  <c r="X43" i="74"/>
  <c r="AE15" i="76"/>
  <c r="AE43" i="75"/>
  <c r="AG43" i="77"/>
  <c r="AF43" i="76"/>
  <c r="AP43" i="48"/>
  <c r="AF43" i="78"/>
  <c r="Z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A53" i="48"/>
  <c r="BA53" i="72"/>
  <c r="AA97" i="72"/>
  <c r="Y43" i="74"/>
  <c r="AF15" i="76"/>
  <c r="AF43" i="75"/>
  <c r="AH43" i="77"/>
  <c r="AG43" i="76"/>
  <c r="AQ43" i="48"/>
  <c r="AG43" i="78"/>
  <c r="AA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B53" i="48"/>
  <c r="BB53" i="72"/>
  <c r="Z43" i="74"/>
  <c r="AG15" i="76"/>
  <c r="AG43" i="75"/>
  <c r="AH43" i="76"/>
  <c r="AG18" i="77"/>
  <c r="AI43" i="77"/>
  <c r="AR43" i="48"/>
  <c r="AH43" i="78"/>
  <c r="AB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C53" i="48"/>
  <c r="BC53" i="72"/>
  <c r="AC97" i="72"/>
  <c r="AA43" i="74"/>
  <c r="AH15" i="76"/>
  <c r="AH43" i="75"/>
  <c r="AH18" i="77"/>
  <c r="AJ43" i="77"/>
  <c r="AI43" i="76"/>
  <c r="AS43" i="48"/>
  <c r="AI43" i="78"/>
  <c r="AC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D53" i="48"/>
  <c r="BD53" i="72"/>
  <c r="AB43" i="74"/>
  <c r="AI15" i="76"/>
  <c r="AI43" i="75"/>
  <c r="AK43" i="77"/>
  <c r="AJ43" i="76"/>
  <c r="AT43" i="48"/>
  <c r="AJ43" i="78"/>
  <c r="AD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E53" i="48"/>
  <c r="BE53" i="72"/>
  <c r="AC43" i="74"/>
  <c r="AE97" i="72"/>
  <c r="AJ15" i="76"/>
  <c r="AJ43" i="75"/>
  <c r="AK43" i="76"/>
  <c r="AL43" i="77"/>
  <c r="AU43" i="48"/>
  <c r="AK43" i="78"/>
  <c r="AE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F53" i="48"/>
  <c r="BF53" i="72"/>
  <c r="AF97" i="72"/>
  <c r="AD43" i="74"/>
  <c r="AK15" i="76"/>
  <c r="AK43" i="75"/>
  <c r="AL43" i="76"/>
  <c r="AM43" i="77"/>
  <c r="AV43" i="48"/>
  <c r="AL43" i="78"/>
  <c r="AF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G53" i="48"/>
  <c r="BG53" i="72"/>
  <c r="AE43" i="74"/>
  <c r="AL15" i="76"/>
  <c r="AL43" i="75"/>
  <c r="AL18" i="77"/>
  <c r="AN43" i="77"/>
  <c r="AM43" i="76"/>
  <c r="AW43" i="48"/>
  <c r="AM43" i="78"/>
  <c r="AG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H53" i="48"/>
  <c r="BH53" i="72"/>
  <c r="AH97" i="72"/>
  <c r="AF43" i="74"/>
  <c r="AM15" i="76"/>
  <c r="AM43" i="75"/>
  <c r="AN43" i="76"/>
  <c r="AO43" i="77"/>
  <c r="AM18" i="77"/>
  <c r="AX43" i="48"/>
  <c r="AN43" i="78"/>
  <c r="AH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I53" i="48"/>
  <c r="BI53" i="72"/>
  <c r="AG43" i="74"/>
  <c r="AN15" i="76"/>
  <c r="AN43" i="75"/>
  <c r="AP43" i="77"/>
  <c r="AN18" i="77"/>
  <c r="AO43" i="76"/>
  <c r="AY43" i="48"/>
  <c r="AO43" i="78"/>
  <c r="AI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J53" i="48"/>
  <c r="AZ43" i="72"/>
  <c r="BT18" i="85"/>
  <c r="BT32" i="85"/>
  <c r="BU34" i="85"/>
  <c r="BU41" i="85"/>
  <c r="BU53" i="85"/>
  <c r="BT54" i="85"/>
  <c r="BS119" i="85"/>
  <c r="BT15" i="85"/>
  <c r="BK53" i="48"/>
  <c r="BJ54" i="48"/>
  <c r="BJ53" i="72"/>
  <c r="AJ97" i="72"/>
  <c r="AH43" i="74"/>
  <c r="AO15" i="76"/>
  <c r="AO43" i="75"/>
  <c r="AP43" i="76"/>
  <c r="AQ43" i="77"/>
  <c r="AZ43" i="48"/>
  <c r="AP43" i="78"/>
  <c r="AJ97" i="48"/>
  <c r="AP18" i="77"/>
  <c r="AP119" i="77"/>
  <c r="AQ15" i="77"/>
  <c r="BW43" i="85" l="1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K54" i="48"/>
  <c r="BL53" i="48"/>
  <c r="AK97" i="72"/>
  <c r="AI43" i="74"/>
  <c r="AP15" i="76"/>
  <c r="AP43" i="75"/>
  <c r="AR43" i="77"/>
  <c r="AQ43" i="76"/>
  <c r="BA43" i="48"/>
  <c r="AQ43" i="78"/>
  <c r="AK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L54" i="48"/>
  <c r="BM53" i="48"/>
  <c r="AL97" i="72"/>
  <c r="AJ43" i="74"/>
  <c r="AQ15" i="76"/>
  <c r="AQ43" i="75"/>
  <c r="AQ18" i="77"/>
  <c r="AR43" i="76"/>
  <c r="AS43" i="77"/>
  <c r="BB43" i="48"/>
  <c r="AR43" i="78"/>
  <c r="AL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M54" i="48"/>
  <c r="BN53" i="48"/>
  <c r="AM97" i="72"/>
  <c r="AK43" i="74"/>
  <c r="AR15" i="76"/>
  <c r="AR43" i="75"/>
  <c r="AT43" i="77"/>
  <c r="AS43" i="76"/>
  <c r="AR18" i="77"/>
  <c r="BC43" i="48"/>
  <c r="AS43" i="78"/>
  <c r="AM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N54" i="48"/>
  <c r="BO53" i="48"/>
  <c r="AN97" i="72"/>
  <c r="AL43" i="74"/>
  <c r="AS15" i="76"/>
  <c r="AS43" i="75"/>
  <c r="AT43" i="76"/>
  <c r="AS18" i="77"/>
  <c r="AU43" i="77"/>
  <c r="BD43" i="48"/>
  <c r="AT43" i="78"/>
  <c r="AN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O54" i="48"/>
  <c r="BP53" i="48"/>
  <c r="AM43" i="74"/>
  <c r="AT15" i="76"/>
  <c r="AT43" i="75"/>
  <c r="AO97" i="72"/>
  <c r="AV43" i="77"/>
  <c r="AT18" i="77"/>
  <c r="AU43" i="76"/>
  <c r="BE43" i="48"/>
  <c r="AU43" i="78"/>
  <c r="AO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P54" i="48"/>
  <c r="BQ53" i="48"/>
  <c r="AP97" i="72"/>
  <c r="AN43" i="74"/>
  <c r="AU15" i="76"/>
  <c r="AU43" i="75"/>
  <c r="AW43" i="77"/>
  <c r="AV43" i="76"/>
  <c r="BF43" i="48"/>
  <c r="AV43" i="78"/>
  <c r="AP97" i="48"/>
  <c r="AV18" i="77"/>
  <c r="AV119" i="77"/>
  <c r="AW15" i="77"/>
  <c r="CA133" i="85" l="1"/>
  <c r="CB97" i="85"/>
  <c r="BZ136" i="85"/>
  <c r="BZ135" i="85" s="1"/>
  <c r="BZ137" i="85"/>
  <c r="BG43" i="72"/>
  <c r="BZ108" i="85"/>
  <c r="CA18" i="85"/>
  <c r="CB34" i="85"/>
  <c r="CA32" i="85"/>
  <c r="CA54" i="85"/>
  <c r="CB53" i="85"/>
  <c r="BZ119" i="85"/>
  <c r="CA15" i="85"/>
  <c r="CB41" i="85"/>
  <c r="BQ54" i="48"/>
  <c r="BR53" i="48"/>
  <c r="AQ97" i="72"/>
  <c r="AO43" i="74"/>
  <c r="AV15" i="76"/>
  <c r="AV43" i="75"/>
  <c r="AW43" i="76"/>
  <c r="AX43" i="77"/>
  <c r="BG43" i="48"/>
  <c r="BH43" i="48" s="1"/>
  <c r="BI43" i="48" s="1"/>
  <c r="AW43" i="78"/>
  <c r="AQ97" i="48"/>
  <c r="AW119" i="77"/>
  <c r="AX15" i="77"/>
  <c r="BJ43" i="48" l="1"/>
  <c r="BK43" i="48" s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BJ43" i="72"/>
  <c r="CB133" i="85"/>
  <c r="CC97" i="85"/>
  <c r="CA136" i="85"/>
  <c r="CA135" i="85" s="1"/>
  <c r="CA137" i="85"/>
  <c r="BH43" i="72"/>
  <c r="CB32" i="85"/>
  <c r="CC34" i="85"/>
  <c r="CC53" i="85"/>
  <c r="CB54" i="85"/>
  <c r="CB18" i="85"/>
  <c r="CC41" i="85"/>
  <c r="CA108" i="85"/>
  <c r="CA119" i="85"/>
  <c r="CB15" i="85"/>
  <c r="BS53" i="48"/>
  <c r="BR54" i="48"/>
  <c r="AR97" i="72"/>
  <c r="AP43" i="74"/>
  <c r="AW15" i="76"/>
  <c r="AW43" i="75"/>
  <c r="AW18" i="77"/>
  <c r="AY43" i="77"/>
  <c r="AX43" i="76"/>
  <c r="AX43" i="78"/>
  <c r="AR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S54" i="48"/>
  <c r="BT53" i="48"/>
  <c r="AS97" i="72"/>
  <c r="AQ43" i="74"/>
  <c r="AX15" i="76"/>
  <c r="AX43" i="75"/>
  <c r="AZ43" i="77"/>
  <c r="AY43" i="76"/>
  <c r="AY43" i="78"/>
  <c r="AS97" i="48"/>
  <c r="AY119" i="77"/>
  <c r="AZ15" i="77"/>
  <c r="CD133" i="85" l="1"/>
  <c r="CE97" i="85"/>
  <c r="CC136" i="85"/>
  <c r="CC135" i="85" s="1"/>
  <c r="CC137" i="85"/>
  <c r="CD32" i="85"/>
  <c r="CE34" i="85"/>
  <c r="CD18" i="85"/>
  <c r="CE53" i="85"/>
  <c r="CD54" i="85"/>
  <c r="CC119" i="85"/>
  <c r="CD15" i="85"/>
  <c r="CE41" i="85"/>
  <c r="CC108" i="85"/>
  <c r="BU53" i="48"/>
  <c r="BT54" i="48"/>
  <c r="AT97" i="72"/>
  <c r="AR43" i="74"/>
  <c r="AY15" i="76"/>
  <c r="AY43" i="75"/>
  <c r="AY18" i="77"/>
  <c r="AZ43" i="76"/>
  <c r="BA43" i="77"/>
  <c r="AZ43" i="78"/>
  <c r="AT97" i="48"/>
  <c r="AZ119" i="77"/>
  <c r="BA15" i="77"/>
  <c r="CE133" i="85" l="1"/>
  <c r="CF97" i="85"/>
  <c r="CD137" i="85"/>
  <c r="CD136" i="85"/>
  <c r="CD135" i="85" s="1"/>
  <c r="CF53" i="85"/>
  <c r="CE54" i="85"/>
  <c r="CD119" i="85"/>
  <c r="CE15" i="85"/>
  <c r="CE18" i="85"/>
  <c r="CF34" i="85"/>
  <c r="CE32" i="85"/>
  <c r="CF41" i="85"/>
  <c r="CD108" i="85"/>
  <c r="BV53" i="48"/>
  <c r="BU54" i="48"/>
  <c r="AU97" i="72"/>
  <c r="AS43" i="74"/>
  <c r="AZ15" i="76"/>
  <c r="AZ43" i="75"/>
  <c r="BB43" i="77"/>
  <c r="AZ18" i="77"/>
  <c r="BA43" i="76"/>
  <c r="BA43" i="78"/>
  <c r="AU97" i="48"/>
  <c r="BA119" i="77"/>
  <c r="BB15" i="77"/>
  <c r="CF133" i="85" l="1"/>
  <c r="CG97" i="85"/>
  <c r="CE137" i="85"/>
  <c r="CE136" i="85"/>
  <c r="CE135" i="85" s="1"/>
  <c r="CF18" i="85"/>
  <c r="CG41" i="85"/>
  <c r="CF32" i="85"/>
  <c r="CG34" i="85"/>
  <c r="CE119" i="85"/>
  <c r="CF15" i="85"/>
  <c r="CG53" i="85"/>
  <c r="CF54" i="85"/>
  <c r="CE108" i="85"/>
  <c r="BV54" i="48"/>
  <c r="BW53" i="48"/>
  <c r="AV97" i="72"/>
  <c r="AT43" i="74"/>
  <c r="BA15" i="76"/>
  <c r="BA43" i="75"/>
  <c r="BB43" i="76"/>
  <c r="BA18" i="77"/>
  <c r="BC43" i="77"/>
  <c r="BB43" i="78"/>
  <c r="AV97" i="48"/>
  <c r="BB119" i="77"/>
  <c r="BC15" i="77"/>
  <c r="CG133" i="85" l="1"/>
  <c r="CH97" i="85"/>
  <c r="CF137" i="85"/>
  <c r="CF136" i="85"/>
  <c r="CF135" i="85" s="1"/>
  <c r="CF119" i="85"/>
  <c r="CG15" i="85"/>
  <c r="CG32" i="85"/>
  <c r="CH34" i="85"/>
  <c r="CH41" i="85"/>
  <c r="CG18" i="85"/>
  <c r="CG54" i="85"/>
  <c r="CH53" i="85"/>
  <c r="CF108" i="85"/>
  <c r="BW54" i="48"/>
  <c r="BX53" i="48"/>
  <c r="AW97" i="72"/>
  <c r="AU43" i="74"/>
  <c r="BB15" i="76"/>
  <c r="BB43" i="75"/>
  <c r="BD43" i="77"/>
  <c r="BB18" i="77"/>
  <c r="BC43" i="76"/>
  <c r="BC43" i="78"/>
  <c r="AW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Y53" i="48"/>
  <c r="BX54" i="48"/>
  <c r="AX97" i="72"/>
  <c r="AV43" i="74"/>
  <c r="BC15" i="76"/>
  <c r="BC43" i="75"/>
  <c r="BD43" i="76"/>
  <c r="BC18" i="77"/>
  <c r="BE43" i="77"/>
  <c r="BD43" i="78"/>
  <c r="AX97" i="48"/>
  <c r="BD18" i="77"/>
  <c r="BD119" i="77"/>
  <c r="BE15" i="77"/>
  <c r="CI133" i="85" l="1"/>
  <c r="CJ97" i="85"/>
  <c r="CH136" i="85"/>
  <c r="CH135" i="85" s="1"/>
  <c r="CH137" i="85"/>
  <c r="CH108" i="85"/>
  <c r="CJ41" i="85"/>
  <c r="CJ34" i="85"/>
  <c r="CI32" i="85"/>
  <c r="CJ53" i="85"/>
  <c r="CI54" i="85"/>
  <c r="CI18" i="85"/>
  <c r="CH119" i="85"/>
  <c r="CI15" i="85"/>
  <c r="BY54" i="48"/>
  <c r="BZ53" i="48"/>
  <c r="AY97" i="72"/>
  <c r="AW43" i="74"/>
  <c r="BD15" i="76"/>
  <c r="BD43" i="75"/>
  <c r="BF43" i="77"/>
  <c r="BE43" i="76"/>
  <c r="BE43" i="78"/>
  <c r="AY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BZ54" i="48"/>
  <c r="CA53" i="48"/>
  <c r="AZ97" i="72"/>
  <c r="AX43" i="74"/>
  <c r="BE15" i="76"/>
  <c r="BE43" i="75"/>
  <c r="BF43" i="76"/>
  <c r="BE18" i="77"/>
  <c r="BG43" i="77"/>
  <c r="BF43" i="78"/>
  <c r="AZ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A54" i="48"/>
  <c r="CB53" i="48"/>
  <c r="BA97" i="72"/>
  <c r="AY43" i="74"/>
  <c r="BF15" i="76"/>
  <c r="BF43" i="75"/>
  <c r="BH43" i="77"/>
  <c r="BF18" i="77"/>
  <c r="BG43" i="76"/>
  <c r="BG43" i="78"/>
  <c r="BA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B54" i="48"/>
  <c r="CC53" i="48"/>
  <c r="BB97" i="72"/>
  <c r="AZ43" i="74"/>
  <c r="BG15" i="76"/>
  <c r="BG43" i="75"/>
  <c r="BH43" i="76"/>
  <c r="BI43" i="77"/>
  <c r="BH43" i="78"/>
  <c r="BB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C54" i="48"/>
  <c r="CD53" i="48"/>
  <c r="BC97" i="72"/>
  <c r="BA43" i="74"/>
  <c r="BH15" i="76"/>
  <c r="BH43" i="75"/>
  <c r="BI43" i="76"/>
  <c r="BI43" i="78"/>
  <c r="BC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E53" i="48"/>
  <c r="CD54" i="48"/>
  <c r="BD97" i="72"/>
  <c r="BB43" i="74"/>
  <c r="BJ119" i="77"/>
  <c r="BJ15" i="77"/>
  <c r="BJ15" i="76"/>
  <c r="BI15" i="76"/>
  <c r="BI43" i="75"/>
  <c r="BI18" i="77"/>
  <c r="BD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F53" i="48"/>
  <c r="CE54" i="48"/>
  <c r="BE97" i="72"/>
  <c r="BC43" i="74"/>
  <c r="BJ18" i="77"/>
  <c r="BE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F54" i="48"/>
  <c r="CG53" i="48"/>
  <c r="BF97" i="72"/>
  <c r="BD43" i="74"/>
  <c r="BF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G54" i="48"/>
  <c r="CH53" i="48"/>
  <c r="BG97" i="72"/>
  <c r="BE43" i="74"/>
  <c r="BG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I53" i="48"/>
  <c r="CH54" i="48"/>
  <c r="BH97" i="72"/>
  <c r="BF43" i="74"/>
  <c r="BH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J53" i="48"/>
  <c r="CI54" i="48"/>
  <c r="BG43" i="74"/>
  <c r="BI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J97" i="48"/>
  <c r="CJ54" i="48"/>
  <c r="CK53" i="48"/>
  <c r="BH43" i="74"/>
  <c r="B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K54" i="48"/>
  <c r="CL53" i="48"/>
  <c r="BK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L97" i="48"/>
  <c r="CM53" i="48"/>
  <c r="CL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N53" i="48"/>
  <c r="CM54" i="48"/>
  <c r="BM97" i="48"/>
  <c r="D97" i="74"/>
  <c r="D97" i="78"/>
  <c r="D97" i="76"/>
  <c r="D97" i="75"/>
  <c r="D129" i="78"/>
  <c r="CW137" i="85" l="1"/>
  <c r="CW136" i="85"/>
  <c r="CW135" i="85" s="1"/>
  <c r="CW108" i="85" s="1"/>
  <c r="CW119" i="85"/>
  <c r="BN97" i="48"/>
  <c r="CO53" i="48"/>
  <c r="CN54" i="48"/>
  <c r="E97" i="74"/>
  <c r="E97" i="78"/>
  <c r="E97" i="76"/>
  <c r="E97" i="75"/>
  <c r="CP53" i="48" l="1"/>
  <c r="CO54" i="48"/>
  <c r="BO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P97" i="48" l="1"/>
  <c r="CP54" i="48"/>
  <c r="CQ53" i="48"/>
  <c r="G97" i="74"/>
  <c r="G97" i="78"/>
  <c r="G97" i="76"/>
  <c r="G97" i="75"/>
  <c r="D18" i="76"/>
  <c r="CQ54" i="48" l="1"/>
  <c r="CR53" i="48"/>
  <c r="BQ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R97" i="48" l="1"/>
  <c r="CR54" i="48"/>
  <c r="CS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S54" i="48" l="1"/>
  <c r="CT53" i="48"/>
  <c r="BS97" i="48"/>
  <c r="G18" i="76"/>
  <c r="J97" i="74"/>
  <c r="J97" i="78"/>
  <c r="J97" i="76"/>
  <c r="J97" i="75"/>
  <c r="E119" i="76"/>
  <c r="BT97" i="48" l="1"/>
  <c r="CU53" i="48"/>
  <c r="CT54" i="48"/>
  <c r="H18" i="76"/>
  <c r="K97" i="74"/>
  <c r="K97" i="78"/>
  <c r="K97" i="76"/>
  <c r="K97" i="75"/>
  <c r="F119" i="76"/>
  <c r="C62" i="72"/>
  <c r="B63" i="48"/>
  <c r="B77" i="48"/>
  <c r="B80" i="48"/>
  <c r="C84" i="72"/>
  <c r="B100" i="85" l="1"/>
  <c r="B101" i="85"/>
  <c r="C101" i="85" s="1"/>
  <c r="B90" i="85"/>
  <c r="CU54" i="48"/>
  <c r="CV53" i="48"/>
  <c r="C80" i="72"/>
  <c r="BU97" i="48"/>
  <c r="I18" i="76"/>
  <c r="C77" i="72"/>
  <c r="B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B90" i="48"/>
  <c r="C90" i="78"/>
  <c r="C90" i="76"/>
  <c r="C101" i="78"/>
  <c r="C101" i="76"/>
  <c r="C101" i="74"/>
  <c r="B89" i="48"/>
  <c r="G119" i="76"/>
  <c r="BV97" i="48" l="1"/>
  <c r="C90" i="72"/>
  <c r="C89" i="72"/>
  <c r="BW97" i="48"/>
  <c r="CV54" i="48"/>
  <c r="CW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C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W54" i="48"/>
  <c r="BX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C148" i="48"/>
  <c r="D53" i="78"/>
  <c r="D53" i="76"/>
  <c r="I119" i="76"/>
  <c r="C67" i="48"/>
  <c r="BY97" i="48" l="1"/>
  <c r="BZ97" i="48"/>
  <c r="B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D148" i="48"/>
  <c r="J119" i="76"/>
  <c r="B39" i="48"/>
  <c r="B33" i="48"/>
  <c r="C39" i="72" l="1"/>
  <c r="CA97" i="48"/>
  <c r="C33" i="72"/>
  <c r="B34" i="48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B133" i="48"/>
  <c r="X73" i="77"/>
  <c r="X73" i="78"/>
  <c r="X73" i="76"/>
  <c r="X73" i="74"/>
  <c r="C39" i="77"/>
  <c r="C39" i="78"/>
  <c r="C39" i="76"/>
  <c r="C39" i="74"/>
  <c r="E54" i="77"/>
  <c r="E148" i="48"/>
  <c r="K119" i="76"/>
  <c r="A30" i="48"/>
  <c r="A29" i="48"/>
  <c r="A28" i="48"/>
  <c r="C29" i="72"/>
  <c r="C28" i="72"/>
  <c r="C27" i="72"/>
  <c r="B25" i="48"/>
  <c r="B16" i="48"/>
  <c r="C16" i="72" l="1"/>
  <c r="CB97" i="48"/>
  <c r="CC97" i="48"/>
  <c r="C67" i="75"/>
  <c r="F53" i="75"/>
  <c r="E54" i="75"/>
  <c r="C39" i="75"/>
  <c r="X73" i="75"/>
  <c r="N18" i="76"/>
  <c r="C25" i="72"/>
  <c r="B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B136" i="48"/>
  <c r="C34" i="72"/>
  <c r="C33" i="74"/>
  <c r="C34" i="78"/>
  <c r="C33" i="78"/>
  <c r="C33" i="75"/>
  <c r="C34" i="76"/>
  <c r="C33" i="76"/>
  <c r="C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F148" i="48"/>
  <c r="L119" i="76"/>
  <c r="B135" i="48" l="1"/>
  <c r="CD97" i="48"/>
  <c r="D34" i="72"/>
  <c r="C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B137" i="48"/>
  <c r="D34" i="48"/>
  <c r="H53" i="77"/>
  <c r="H53" i="78"/>
  <c r="H53" i="76"/>
  <c r="Z73" i="77"/>
  <c r="Z73" i="78"/>
  <c r="Z73" i="76"/>
  <c r="Z73" i="74"/>
  <c r="G54" i="76"/>
  <c r="G54" i="78"/>
  <c r="G54" i="77"/>
  <c r="G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C136" i="48" l="1"/>
  <c r="E62" i="27"/>
  <c r="CE97" i="48"/>
  <c r="C105" i="74"/>
  <c r="D136" i="72"/>
  <c r="C135" i="48"/>
  <c r="E34" i="72"/>
  <c r="D133" i="48"/>
  <c r="D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E34" i="48"/>
  <c r="C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H148" i="48"/>
  <c r="N119" i="76"/>
  <c r="D137" i="48" l="1"/>
  <c r="CF97" i="48"/>
  <c r="E136" i="72"/>
  <c r="D135" i="48"/>
  <c r="C135" i="74"/>
  <c r="C136" i="76"/>
  <c r="C135" i="76"/>
  <c r="D133" i="78"/>
  <c r="F34" i="72"/>
  <c r="E133" i="48"/>
  <c r="D135" i="72"/>
  <c r="AA73" i="75"/>
  <c r="I53" i="75"/>
  <c r="H54" i="75"/>
  <c r="E34" i="75"/>
  <c r="D135" i="75"/>
  <c r="F34" i="78"/>
  <c r="E35" i="78"/>
  <c r="F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I148" i="48"/>
  <c r="O119" i="76"/>
  <c r="E136" i="48" l="1"/>
  <c r="CG97" i="48"/>
  <c r="F136" i="72"/>
  <c r="E135" i="48"/>
  <c r="E137" i="48"/>
  <c r="G34" i="72"/>
  <c r="F133" i="48"/>
  <c r="D62" i="27"/>
  <c r="E135" i="72"/>
  <c r="AB73" i="75"/>
  <c r="F34" i="75"/>
  <c r="E135" i="75"/>
  <c r="J53" i="75"/>
  <c r="G34" i="75"/>
  <c r="I54" i="75"/>
  <c r="E35" i="75"/>
  <c r="G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J148" i="48"/>
  <c r="P119" i="76"/>
  <c r="F136" i="48" l="1"/>
  <c r="H34" i="48"/>
  <c r="CH97" i="48"/>
  <c r="G136" i="72"/>
  <c r="F135" i="48"/>
  <c r="F137" i="48"/>
  <c r="I34" i="72"/>
  <c r="H133" i="48"/>
  <c r="H34" i="72"/>
  <c r="G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I34" i="48"/>
  <c r="K148" i="48"/>
  <c r="Q119" i="76"/>
  <c r="G136" i="48" l="1"/>
  <c r="H136" i="48"/>
  <c r="G137" i="48"/>
  <c r="CI97" i="48"/>
  <c r="I136" i="72"/>
  <c r="H135" i="48"/>
  <c r="H136" i="72"/>
  <c r="G135" i="48"/>
  <c r="C42" i="72"/>
  <c r="B41" i="48"/>
  <c r="J34" i="72"/>
  <c r="I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H137" i="48"/>
  <c r="J34" i="48"/>
  <c r="L148" i="48"/>
  <c r="R119" i="76"/>
  <c r="I136" i="48" l="1"/>
  <c r="CJ97" i="48"/>
  <c r="J136" i="72"/>
  <c r="I135" i="48"/>
  <c r="C41" i="72"/>
  <c r="K34" i="72"/>
  <c r="J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I137" i="48"/>
  <c r="K34" i="48"/>
  <c r="M148" i="48"/>
  <c r="G135" i="75"/>
  <c r="S119" i="76"/>
  <c r="J136" i="48" l="1"/>
  <c r="CK97" i="48"/>
  <c r="K136" i="72"/>
  <c r="J135" i="48"/>
  <c r="L34" i="72"/>
  <c r="K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J137" i="48"/>
  <c r="L34" i="48"/>
  <c r="N148" i="48"/>
  <c r="T119" i="76"/>
  <c r="K136" i="48" l="1"/>
  <c r="CL97" i="48"/>
  <c r="L136" i="72"/>
  <c r="K135" i="48"/>
  <c r="D136" i="76"/>
  <c r="D135" i="76"/>
  <c r="M34" i="72"/>
  <c r="L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K137" i="48"/>
  <c r="M34" i="48"/>
  <c r="O148" i="48"/>
  <c r="U119" i="76"/>
  <c r="L136" i="48" l="1"/>
  <c r="CM97" i="48"/>
  <c r="M136" i="72"/>
  <c r="L135" i="48"/>
  <c r="N34" i="72"/>
  <c r="M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N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L137" i="48"/>
  <c r="P148" i="48"/>
  <c r="V119" i="76"/>
  <c r="M136" i="48" l="1"/>
  <c r="CN97" i="48"/>
  <c r="N136" i="72"/>
  <c r="M135" i="48"/>
  <c r="O34" i="72"/>
  <c r="N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O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M137" i="48"/>
  <c r="Q148" i="48"/>
  <c r="H135" i="75"/>
  <c r="W119" i="76"/>
  <c r="N136" i="48" l="1"/>
  <c r="CO97" i="48"/>
  <c r="O136" i="72"/>
  <c r="N135" i="48"/>
  <c r="P34" i="72"/>
  <c r="O133" i="48"/>
  <c r="M135" i="72"/>
  <c r="R53" i="75"/>
  <c r="N35" i="75"/>
  <c r="Q54" i="75"/>
  <c r="AJ73" i="75"/>
  <c r="O34" i="75"/>
  <c r="P34" i="48"/>
  <c r="Z18" i="76"/>
  <c r="O34" i="74"/>
  <c r="AC97" i="74"/>
  <c r="AC97" i="78"/>
  <c r="AC97" i="76"/>
  <c r="AC97" i="75"/>
  <c r="M137" i="78"/>
  <c r="M133" i="78"/>
  <c r="R54" i="74"/>
  <c r="R53" i="74"/>
  <c r="N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R148" i="48"/>
  <c r="X119" i="76"/>
  <c r="O136" i="48" l="1"/>
  <c r="CP97" i="48"/>
  <c r="P136" i="72"/>
  <c r="O135" i="48"/>
  <c r="Q34" i="72"/>
  <c r="P133" i="48"/>
  <c r="O137" i="48"/>
  <c r="O135" i="72"/>
  <c r="N135" i="72"/>
  <c r="Q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S148" i="48"/>
  <c r="Y119" i="76"/>
  <c r="P137" i="48" l="1"/>
  <c r="R34" i="48"/>
  <c r="CQ97" i="48"/>
  <c r="P136" i="48"/>
  <c r="R34" i="72"/>
  <c r="Q133" i="48"/>
  <c r="S34" i="72"/>
  <c r="R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S34" i="48"/>
  <c r="T148" i="48"/>
  <c r="I135" i="75"/>
  <c r="Z119" i="76"/>
  <c r="Q136" i="48" l="1"/>
  <c r="R136" i="48"/>
  <c r="CR97" i="48"/>
  <c r="R135" i="48"/>
  <c r="R136" i="72"/>
  <c r="Q135" i="48"/>
  <c r="Q136" i="72"/>
  <c r="P135" i="48"/>
  <c r="Q137" i="48"/>
  <c r="T34" i="72"/>
  <c r="S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T34" i="48"/>
  <c r="R137" i="48"/>
  <c r="U148" i="48"/>
  <c r="AA119" i="76"/>
  <c r="S136" i="48" l="1"/>
  <c r="S136" i="72"/>
  <c r="CS97" i="48"/>
  <c r="CT97" i="48"/>
  <c r="Q135" i="72"/>
  <c r="T136" i="72"/>
  <c r="S135" i="48"/>
  <c r="E136" i="76"/>
  <c r="E135" i="76"/>
  <c r="U34" i="72"/>
  <c r="T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S137" i="48"/>
  <c r="U34" i="48"/>
  <c r="V148" i="48"/>
  <c r="AB119" i="76"/>
  <c r="T136" i="48" l="1"/>
  <c r="CU97" i="48"/>
  <c r="U136" i="72"/>
  <c r="T135" i="48"/>
  <c r="V34" i="72"/>
  <c r="U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V34" i="48"/>
  <c r="T137" i="48"/>
  <c r="W148" i="48"/>
  <c r="J135" i="75"/>
  <c r="AC119" i="76"/>
  <c r="U136" i="48" l="1"/>
  <c r="CV97" i="48"/>
  <c r="V136" i="72"/>
  <c r="U135" i="48"/>
  <c r="W34" i="72"/>
  <c r="V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U137" i="48"/>
  <c r="W34" i="48"/>
  <c r="X148" i="48"/>
  <c r="AD119" i="76"/>
  <c r="V136" i="48" l="1"/>
  <c r="CW97" i="48"/>
  <c r="W136" i="72"/>
  <c r="V135" i="48"/>
  <c r="X34" i="72"/>
  <c r="W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X34" i="48"/>
  <c r="V137" i="48"/>
  <c r="Y148" i="48"/>
  <c r="AE119" i="76"/>
  <c r="W136" i="48" l="1"/>
  <c r="X136" i="72"/>
  <c r="W135" i="48"/>
  <c r="Y34" i="72"/>
  <c r="X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W137" i="48"/>
  <c r="Y34" i="48"/>
  <c r="Z148" i="48"/>
  <c r="K135" i="75"/>
  <c r="AF119" i="76"/>
  <c r="X136" i="48" l="1"/>
  <c r="Y136" i="72" s="1"/>
  <c r="X135" i="48"/>
  <c r="Z34" i="72"/>
  <c r="Y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Z34" i="48"/>
  <c r="X137" i="48"/>
  <c r="AA148" i="48"/>
  <c r="AG119" i="76"/>
  <c r="Y136" i="48" l="1"/>
  <c r="Z136" i="72" s="1"/>
  <c r="Y135" i="48"/>
  <c r="F136" i="76"/>
  <c r="F135" i="76"/>
  <c r="AA34" i="72"/>
  <c r="Z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Y137" i="48"/>
  <c r="AA34" i="48"/>
  <c r="AB148" i="48"/>
  <c r="AH119" i="76"/>
  <c r="Z136" i="48" l="1"/>
  <c r="AA136" i="72"/>
  <c r="Z135" i="48"/>
  <c r="AB34" i="72"/>
  <c r="AA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B34" i="48"/>
  <c r="Z137" i="48"/>
  <c r="AC148" i="48"/>
  <c r="L135" i="75"/>
  <c r="AI119" i="76"/>
  <c r="AA136" i="48" l="1"/>
  <c r="AB136" i="72" s="1"/>
  <c r="AA135" i="48"/>
  <c r="AO97" i="75"/>
  <c r="AC34" i="72"/>
  <c r="AB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A137" i="48"/>
  <c r="AC34" i="48"/>
  <c r="AD148" i="48"/>
  <c r="AJ119" i="76"/>
  <c r="AB136" i="48" l="1"/>
  <c r="AC136" i="72"/>
  <c r="AB135" i="48"/>
  <c r="AD34" i="72"/>
  <c r="AC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B137" i="48"/>
  <c r="AD34" i="48"/>
  <c r="AE148" i="48"/>
  <c r="AK119" i="76"/>
  <c r="AC136" i="48" l="1"/>
  <c r="AD133" i="48"/>
  <c r="AD136" i="72"/>
  <c r="AC135" i="48"/>
  <c r="AB135" i="72"/>
  <c r="AF53" i="75"/>
  <c r="AE54" i="75"/>
  <c r="AB35" i="75"/>
  <c r="AC34" i="75"/>
  <c r="AN18" i="76"/>
  <c r="AC34" i="74"/>
  <c r="AE34" i="72"/>
  <c r="AD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E34" i="48"/>
  <c r="AC137" i="48"/>
  <c r="AF148" i="48"/>
  <c r="M135" i="75"/>
  <c r="AL119" i="76"/>
  <c r="AD135" i="48" l="1"/>
  <c r="AF34" i="72"/>
  <c r="AE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D137" i="48"/>
  <c r="AF34" i="48"/>
  <c r="AG148" i="48"/>
  <c r="AM119" i="76"/>
  <c r="AE136" i="48" l="1"/>
  <c r="AG34" i="72"/>
  <c r="AF133" i="48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E137" i="48"/>
  <c r="AG34" i="48"/>
  <c r="AF136" i="48"/>
  <c r="AH148" i="48"/>
  <c r="AN119" i="76"/>
  <c r="AF135" i="48" l="1"/>
  <c r="AE135" i="48"/>
  <c r="G136" i="76"/>
  <c r="G135" i="76"/>
  <c r="AH34" i="72"/>
  <c r="AG133" i="48"/>
  <c r="AH54" i="75"/>
  <c r="AI53" i="75"/>
  <c r="AF34" i="75"/>
  <c r="AQ18" i="76"/>
  <c r="AF34" i="74"/>
  <c r="AG136" i="72"/>
  <c r="AD137" i="78"/>
  <c r="AD133" i="78"/>
  <c r="AI54" i="74"/>
  <c r="AI53" i="74"/>
  <c r="AF135" i="72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F137" i="48"/>
  <c r="AH34" i="48"/>
  <c r="AG136" i="48"/>
  <c r="AI148" i="48"/>
  <c r="N135" i="75"/>
  <c r="AO119" i="76"/>
  <c r="AG135" i="48" l="1"/>
  <c r="AI34" i="72"/>
  <c r="AH133" i="48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G137" i="48"/>
  <c r="AI34" i="48"/>
  <c r="AH136" i="48"/>
  <c r="AJ148" i="48"/>
  <c r="AP119" i="76"/>
  <c r="AH135" i="48" l="1"/>
  <c r="AJ34" i="72"/>
  <c r="AI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H137" i="48"/>
  <c r="AJ34" i="48"/>
  <c r="AK148" i="48"/>
  <c r="AQ119" i="76"/>
  <c r="AI136" i="48" l="1"/>
  <c r="AK34" i="72"/>
  <c r="AJ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I137" i="48"/>
  <c r="AK34" i="48"/>
  <c r="AJ136" i="48"/>
  <c r="AL148" i="48"/>
  <c r="O135" i="75"/>
  <c r="AR119" i="76"/>
  <c r="AJ135" i="48" l="1"/>
  <c r="AI135" i="48"/>
  <c r="AL34" i="72"/>
  <c r="AK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J137" i="48"/>
  <c r="AL34" i="48"/>
  <c r="AM148" i="48"/>
  <c r="AS119" i="76"/>
  <c r="AK136" i="48" l="1"/>
  <c r="AM34" i="72"/>
  <c r="AL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K137" i="48"/>
  <c r="AM34" i="48"/>
  <c r="AN148" i="48"/>
  <c r="AT119" i="76"/>
  <c r="AL136" i="48" l="1"/>
  <c r="AK135" i="48"/>
  <c r="AN34" i="72"/>
  <c r="AM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L137" i="48"/>
  <c r="AN34" i="48"/>
  <c r="AO148" i="48"/>
  <c r="P135" i="75"/>
  <c r="AU119" i="76"/>
  <c r="AM136" i="48" l="1"/>
  <c r="AN133" i="48"/>
  <c r="AL135" i="48"/>
  <c r="H136" i="76"/>
  <c r="H135" i="76"/>
  <c r="AP53" i="75"/>
  <c r="AO54" i="75"/>
  <c r="AM34" i="75"/>
  <c r="AX18" i="76"/>
  <c r="AM34" i="74"/>
  <c r="AN136" i="72"/>
  <c r="AK137" i="78"/>
  <c r="AK133" i="78"/>
  <c r="AO34" i="72"/>
  <c r="AN136" i="48"/>
  <c r="AP54" i="74"/>
  <c r="AP53" i="74"/>
  <c r="AM135" i="72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M137" i="48"/>
  <c r="AO34" i="48"/>
  <c r="AP148" i="48"/>
  <c r="AV119" i="76"/>
  <c r="AN135" i="48" l="1"/>
  <c r="AM135" i="48"/>
  <c r="AP34" i="72"/>
  <c r="AO133" i="48"/>
  <c r="AN34" i="75"/>
  <c r="AQ53" i="75"/>
  <c r="AP54" i="75"/>
  <c r="I135" i="74"/>
  <c r="AY18" i="76"/>
  <c r="AN34" i="74"/>
  <c r="AO136" i="72"/>
  <c r="AL137" i="78"/>
  <c r="AL133" i="78"/>
  <c r="AQ54" i="74"/>
  <c r="AQ53" i="74"/>
  <c r="AP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N137" i="48"/>
  <c r="AQ148" i="48"/>
  <c r="AW119" i="76"/>
  <c r="AN135" i="72" l="1"/>
  <c r="AQ34" i="72"/>
  <c r="AP133" i="48"/>
  <c r="AO135" i="72"/>
  <c r="AQ54" i="75"/>
  <c r="AO34" i="75"/>
  <c r="AR53" i="75"/>
  <c r="AZ18" i="76"/>
  <c r="AO34" i="74"/>
  <c r="AM137" i="78"/>
  <c r="AM133" i="78"/>
  <c r="AR54" i="74"/>
  <c r="AR53" i="74"/>
  <c r="AQ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R148" i="48"/>
  <c r="AX119" i="76"/>
  <c r="AR34" i="72" l="1"/>
  <c r="AQ133" i="48"/>
  <c r="AP34" i="75"/>
  <c r="AR54" i="75"/>
  <c r="AS53" i="75"/>
  <c r="BA18" i="76"/>
  <c r="AP34" i="74"/>
  <c r="AN137" i="78"/>
  <c r="AN133" i="78"/>
  <c r="AS54" i="74"/>
  <c r="AS53" i="74"/>
  <c r="AR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S148" i="48"/>
  <c r="Q135" i="75"/>
  <c r="AY119" i="76"/>
  <c r="AS34" i="72" l="1"/>
  <c r="AR133" i="48"/>
  <c r="AS54" i="75"/>
  <c r="AT53" i="75"/>
  <c r="AQ34" i="75"/>
  <c r="BB18" i="76"/>
  <c r="AQ34" i="74"/>
  <c r="AO137" i="78"/>
  <c r="AO133" i="78"/>
  <c r="AT54" i="74"/>
  <c r="AT53" i="74"/>
  <c r="AS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T148" i="48"/>
  <c r="AZ119" i="76"/>
  <c r="AT34" i="72" l="1"/>
  <c r="AS133" i="48"/>
  <c r="AT54" i="75"/>
  <c r="AR34" i="75"/>
  <c r="AU53" i="75"/>
  <c r="BC18" i="76"/>
  <c r="AR34" i="74"/>
  <c r="AU54" i="74"/>
  <c r="AU53" i="74"/>
  <c r="AP137" i="78"/>
  <c r="AP133" i="78"/>
  <c r="AT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U148" i="48"/>
  <c r="R135" i="75"/>
  <c r="BA119" i="76"/>
  <c r="I136" i="76" l="1"/>
  <c r="I135" i="76"/>
  <c r="AU34" i="72"/>
  <c r="AT133" i="48"/>
  <c r="AS34" i="75"/>
  <c r="AV53" i="75"/>
  <c r="AU54" i="75"/>
  <c r="BD18" i="76"/>
  <c r="AS34" i="74"/>
  <c r="AV54" i="74"/>
  <c r="AV53" i="74"/>
  <c r="AQ137" i="78"/>
  <c r="AQ133" i="78"/>
  <c r="AV53" i="77"/>
  <c r="AU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V148" i="48"/>
  <c r="BB119" i="76"/>
  <c r="AV34" i="72" l="1"/>
  <c r="AU133" i="48"/>
  <c r="AT34" i="75"/>
  <c r="AW53" i="75"/>
  <c r="AV54" i="75"/>
  <c r="BE18" i="76"/>
  <c r="AT34" i="74"/>
  <c r="AW54" i="74"/>
  <c r="AW53" i="74"/>
  <c r="AR137" i="78"/>
  <c r="AR133" i="78"/>
  <c r="AV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W148" i="48"/>
  <c r="BC119" i="76"/>
  <c r="AV133" i="48" l="1"/>
  <c r="AU136" i="48"/>
  <c r="AX53" i="75"/>
  <c r="AW54" i="75"/>
  <c r="AU34" i="75"/>
  <c r="J135" i="74"/>
  <c r="BF18" i="76"/>
  <c r="AU34" i="74"/>
  <c r="AS137" i="78"/>
  <c r="AS133" i="78"/>
  <c r="AW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X148" i="48"/>
  <c r="BD119" i="76"/>
  <c r="AV136" i="48" l="1"/>
  <c r="AX34" i="72"/>
  <c r="AW133" i="48"/>
  <c r="AY53" i="75"/>
  <c r="AX54" i="75"/>
  <c r="AV34" i="75"/>
  <c r="BG18" i="76"/>
  <c r="AV34" i="74"/>
  <c r="AY54" i="74"/>
  <c r="AY53" i="74"/>
  <c r="AT137" i="78"/>
  <c r="AT133" i="78"/>
  <c r="AX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Y148" i="48"/>
  <c r="S135" i="75"/>
  <c r="BE119" i="76"/>
  <c r="AW136" i="48" l="1"/>
  <c r="AY34" i="72"/>
  <c r="AX133" i="48"/>
  <c r="AZ53" i="75"/>
  <c r="AW34" i="75"/>
  <c r="AY54" i="75"/>
  <c r="BH18" i="76"/>
  <c r="AW34" i="74"/>
  <c r="AZ54" i="74"/>
  <c r="AZ53" i="74"/>
  <c r="AU137" i="78"/>
  <c r="AU133" i="78"/>
  <c r="AY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AZ148" i="48"/>
  <c r="BF119" i="76"/>
  <c r="AX136" i="48" l="1"/>
  <c r="AZ34" i="72"/>
  <c r="AY133" i="48"/>
  <c r="BA53" i="75"/>
  <c r="AZ54" i="75"/>
  <c r="AX34" i="75"/>
  <c r="BI18" i="76"/>
  <c r="AX34" i="74"/>
  <c r="AV137" i="78"/>
  <c r="AV133" i="78"/>
  <c r="BA54" i="74"/>
  <c r="BA53" i="74"/>
  <c r="AZ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A148" i="48"/>
  <c r="BG119" i="76"/>
  <c r="AY136" i="48" l="1"/>
  <c r="BA34" i="72"/>
  <c r="AZ133" i="48"/>
  <c r="BA54" i="75"/>
  <c r="BB53" i="75"/>
  <c r="AY34" i="75"/>
  <c r="BJ18" i="76"/>
  <c r="AY34" i="74"/>
  <c r="BB54" i="74"/>
  <c r="BB53" i="74"/>
  <c r="AW137" i="78"/>
  <c r="AW133" i="78"/>
  <c r="BA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B148" i="48"/>
  <c r="T135" i="75"/>
  <c r="BH119" i="76"/>
  <c r="AZ136" i="48" l="1"/>
  <c r="J136" i="76"/>
  <c r="J135" i="76"/>
  <c r="BB34" i="72"/>
  <c r="BA133" i="48"/>
  <c r="BB54" i="75"/>
  <c r="BC53" i="75"/>
  <c r="AZ34" i="75"/>
  <c r="AZ34" i="74"/>
  <c r="BC54" i="74"/>
  <c r="BC53" i="74"/>
  <c r="AX137" i="78"/>
  <c r="AX133" i="78"/>
  <c r="BB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C148" i="48"/>
  <c r="BI119" i="76"/>
  <c r="BA136" i="48" l="1"/>
  <c r="BC34" i="72"/>
  <c r="BB133" i="48"/>
  <c r="BC54" i="75"/>
  <c r="BD53" i="75"/>
  <c r="BA34" i="75"/>
  <c r="BA34" i="74"/>
  <c r="BD54" i="74"/>
  <c r="BD53" i="74"/>
  <c r="AY137" i="78"/>
  <c r="AY133" i="78"/>
  <c r="BC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D148" i="48"/>
  <c r="BJ119" i="76"/>
  <c r="BB136" i="48" l="1"/>
  <c r="BD34" i="72"/>
  <c r="BC133" i="48"/>
  <c r="BE53" i="75"/>
  <c r="BB34" i="75"/>
  <c r="BD54" i="75"/>
  <c r="K135" i="74"/>
  <c r="BB34" i="74"/>
  <c r="AZ137" i="78"/>
  <c r="AZ133" i="78"/>
  <c r="BE54" i="74"/>
  <c r="BE53" i="74"/>
  <c r="BD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E148" i="48"/>
  <c r="BC136" i="48" l="1"/>
  <c r="BE34" i="72"/>
  <c r="BD133" i="48"/>
  <c r="BC34" i="75"/>
  <c r="BF53" i="75"/>
  <c r="BE54" i="75"/>
  <c r="BC34" i="74"/>
  <c r="BF54" i="74"/>
  <c r="BF53" i="74"/>
  <c r="BA137" i="78"/>
  <c r="BA133" i="78"/>
  <c r="BE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F148" i="48"/>
  <c r="U135" i="75"/>
  <c r="BD136" i="48" l="1"/>
  <c r="BF34" i="72"/>
  <c r="BE133" i="48"/>
  <c r="BD34" i="75"/>
  <c r="BF54" i="75"/>
  <c r="BG53" i="75"/>
  <c r="BD34" i="74"/>
  <c r="BB137" i="78"/>
  <c r="BB133" i="78"/>
  <c r="BG54" i="74"/>
  <c r="BG53" i="74"/>
  <c r="BF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G148" i="48"/>
  <c r="BE136" i="48" l="1"/>
  <c r="BG34" i="72"/>
  <c r="BF133" i="48"/>
  <c r="BE34" i="75"/>
  <c r="BG54" i="75"/>
  <c r="BH53" i="75"/>
  <c r="BE34" i="74"/>
  <c r="BC137" i="78"/>
  <c r="BC133" i="78"/>
  <c r="BH54" i="74"/>
  <c r="BH53" i="74"/>
  <c r="BG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H148" i="48"/>
  <c r="BF136" i="48" l="1"/>
  <c r="K136" i="76"/>
  <c r="K135" i="76"/>
  <c r="BH34" i="72"/>
  <c r="BG133" i="48"/>
  <c r="BH54" i="75"/>
  <c r="BF34" i="75"/>
  <c r="BI53" i="75"/>
  <c r="BF34" i="74"/>
  <c r="BI54" i="74"/>
  <c r="BI53" i="74"/>
  <c r="BD137" i="78"/>
  <c r="BD133" i="78"/>
  <c r="BH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I148" i="48"/>
  <c r="V135" i="75"/>
  <c r="BI34" i="72" l="1"/>
  <c r="BG136" i="48"/>
  <c r="BJ53" i="75"/>
  <c r="BI54" i="75"/>
  <c r="BG34" i="75"/>
  <c r="BG34" i="74"/>
  <c r="BE137" i="78"/>
  <c r="BE133" i="78"/>
  <c r="BJ54" i="74"/>
  <c r="BJ53" i="74"/>
  <c r="BI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J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K34" i="48" l="1"/>
  <c r="BJ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J136" i="48" l="1"/>
  <c r="BJ137" i="48"/>
  <c r="BL34" i="48"/>
  <c r="BK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J135" i="48" l="1"/>
  <c r="BK136" i="48"/>
  <c r="BK137" i="48"/>
  <c r="BM34" i="48"/>
  <c r="BL133" i="48"/>
  <c r="BI137" i="78"/>
  <c r="BI133" i="78"/>
  <c r="BJ137" i="77"/>
  <c r="BJ136" i="77"/>
  <c r="BJ134" i="78"/>
  <c r="BK135" i="48" l="1"/>
  <c r="BL136" i="48"/>
  <c r="BL137" i="48"/>
  <c r="BN34" i="48"/>
  <c r="BM133" i="48"/>
  <c r="BJ137" i="78"/>
  <c r="BJ133" i="78"/>
  <c r="BL135" i="48" l="1"/>
  <c r="BM136" i="48"/>
  <c r="BM137" i="48"/>
  <c r="BO34" i="48"/>
  <c r="BN133" i="48"/>
  <c r="L136" i="76"/>
  <c r="L135" i="76"/>
  <c r="X135" i="75"/>
  <c r="BM135" i="48" l="1"/>
  <c r="BN136" i="48"/>
  <c r="BN137" i="48"/>
  <c r="BP34" i="48"/>
  <c r="BO133" i="48"/>
  <c r="BN135" i="48" l="1"/>
  <c r="BO136" i="48"/>
  <c r="BO137" i="48"/>
  <c r="BQ34" i="48"/>
  <c r="BP133" i="48"/>
  <c r="BO135" i="48" l="1"/>
  <c r="BP136" i="48"/>
  <c r="BP137" i="48"/>
  <c r="BR34" i="48"/>
  <c r="BQ133" i="48"/>
  <c r="M135" i="74"/>
  <c r="BP135" i="48" l="1"/>
  <c r="BQ136" i="48"/>
  <c r="BQ137" i="48"/>
  <c r="BS34" i="48"/>
  <c r="BR133" i="48"/>
  <c r="Z135" i="75"/>
  <c r="BQ135" i="48" l="1"/>
  <c r="BR136" i="48"/>
  <c r="BR137" i="48"/>
  <c r="BT34" i="48"/>
  <c r="BS133" i="48"/>
  <c r="M136" i="76"/>
  <c r="M135" i="76"/>
  <c r="BR135" i="48" l="1"/>
  <c r="BS136" i="48"/>
  <c r="BS137" i="48"/>
  <c r="BU34" i="48"/>
  <c r="BT133" i="48"/>
  <c r="AA135" i="75"/>
  <c r="BS135" i="48" l="1"/>
  <c r="BT136" i="48"/>
  <c r="BT137" i="48"/>
  <c r="BU133" i="48"/>
  <c r="BV34" i="48"/>
  <c r="N135" i="74"/>
  <c r="BT135" i="48" l="1"/>
  <c r="BW34" i="48"/>
  <c r="BV133" i="48"/>
  <c r="BU136" i="48"/>
  <c r="BU137" i="48"/>
  <c r="AB135" i="75"/>
  <c r="BU135" i="48" l="1"/>
  <c r="BV136" i="48"/>
  <c r="BV137" i="48"/>
  <c r="BX34" i="48"/>
  <c r="BW133" i="48"/>
  <c r="N136" i="76"/>
  <c r="N135" i="76"/>
  <c r="BV135" i="48" l="1"/>
  <c r="BW136" i="48"/>
  <c r="BW137" i="48"/>
  <c r="BX133" i="48"/>
  <c r="BY34" i="48"/>
  <c r="AC135" i="75"/>
  <c r="BW135" i="48" l="1"/>
  <c r="BZ34" i="48"/>
  <c r="BY133" i="48"/>
  <c r="BX136" i="48"/>
  <c r="BX137" i="48"/>
  <c r="O135" i="74"/>
  <c r="BX135" i="48" l="1"/>
  <c r="BY136" i="48"/>
  <c r="BY137" i="48"/>
  <c r="BZ133" i="48"/>
  <c r="CA34" i="48"/>
  <c r="AD135" i="75"/>
  <c r="BY135" i="48" l="1"/>
  <c r="CB34" i="48"/>
  <c r="CA133" i="48"/>
  <c r="BZ136" i="48"/>
  <c r="BZ137" i="48"/>
  <c r="O136" i="76"/>
  <c r="O135" i="76"/>
  <c r="BZ135" i="48" l="1"/>
  <c r="CA136" i="48"/>
  <c r="CA137" i="48"/>
  <c r="CC34" i="48"/>
  <c r="CB133" i="48"/>
  <c r="CA135" i="48" l="1"/>
  <c r="CB136" i="48"/>
  <c r="CB137" i="48"/>
  <c r="CD34" i="48"/>
  <c r="CC133" i="48"/>
  <c r="P135" i="74"/>
  <c r="AE135" i="75"/>
  <c r="CB135" i="48" l="1"/>
  <c r="CC136" i="48"/>
  <c r="CC137" i="48"/>
  <c r="CE34" i="48"/>
  <c r="CD133" i="48"/>
  <c r="B8" i="48"/>
  <c r="B7" i="48"/>
  <c r="C8" i="72" l="1"/>
  <c r="C7" i="72"/>
  <c r="CC135" i="48"/>
  <c r="CD136" i="48"/>
  <c r="CD137" i="48"/>
  <c r="CF34" i="48"/>
  <c r="CE133" i="48"/>
  <c r="AF135" i="75"/>
  <c r="B17" i="48"/>
  <c r="B9" i="48"/>
  <c r="CD135" i="48" l="1"/>
  <c r="C9" i="72"/>
  <c r="C17" i="72"/>
  <c r="CE136" i="48"/>
  <c r="CE137" i="48"/>
  <c r="CG34" i="48"/>
  <c r="CF133" i="48"/>
  <c r="P136" i="76"/>
  <c r="P135" i="76"/>
  <c r="CE135" i="48" l="1"/>
  <c r="CF136" i="48"/>
  <c r="CF137" i="48"/>
  <c r="CH34" i="48"/>
  <c r="CG133" i="48"/>
  <c r="C17" i="74"/>
  <c r="C17" i="75"/>
  <c r="C17" i="78"/>
  <c r="C17" i="76"/>
  <c r="C17" i="77"/>
  <c r="AP136" i="48"/>
  <c r="AO136" i="48"/>
  <c r="B19" i="48"/>
  <c r="C19" i="72" l="1"/>
  <c r="CF135" i="48"/>
  <c r="CG136" i="48"/>
  <c r="CG137" i="48"/>
  <c r="CI34" i="48"/>
  <c r="CH133" i="48"/>
  <c r="AQ136" i="72"/>
  <c r="AP135" i="48"/>
  <c r="AP136" i="72"/>
  <c r="AO135" i="48"/>
  <c r="AP97" i="76"/>
  <c r="AP97" i="75"/>
  <c r="AP97" i="78"/>
  <c r="AP97" i="77"/>
  <c r="AP97" i="74"/>
  <c r="C19" i="78"/>
  <c r="C19" i="74"/>
  <c r="AQ136" i="48"/>
  <c r="AO137" i="48"/>
  <c r="AP137" i="48"/>
  <c r="AR136" i="48"/>
  <c r="AG135" i="75"/>
  <c r="CG135" i="48" l="1"/>
  <c r="CH136" i="48"/>
  <c r="CH137" i="48"/>
  <c r="CJ34" i="48"/>
  <c r="CI133" i="48"/>
  <c r="AR136" i="72"/>
  <c r="AQ135" i="48"/>
  <c r="AS136" i="72"/>
  <c r="AR135" i="48"/>
  <c r="C19" i="75"/>
  <c r="Q135" i="74"/>
  <c r="AQ97" i="77"/>
  <c r="AQ97" i="78"/>
  <c r="AQ97" i="75"/>
  <c r="AQ97" i="74"/>
  <c r="AQ97" i="76"/>
  <c r="AQ137" i="48"/>
  <c r="AR137" i="48"/>
  <c r="AS136" i="48"/>
  <c r="CH135" i="48" l="1"/>
  <c r="CI136" i="48"/>
  <c r="CI137" i="48"/>
  <c r="CK34" i="48"/>
  <c r="CJ133" i="48"/>
  <c r="AT136" i="72"/>
  <c r="AS135" i="48"/>
  <c r="AP135" i="72"/>
  <c r="AQ135" i="72"/>
  <c r="AR97" i="74"/>
  <c r="AR97" i="78"/>
  <c r="AR97" i="75"/>
  <c r="AR97" i="76"/>
  <c r="AR97" i="77"/>
  <c r="AS137" i="48"/>
  <c r="AT136" i="48"/>
  <c r="CI135" i="48" l="1"/>
  <c r="AT135" i="48"/>
  <c r="CJ136" i="48"/>
  <c r="CJ137" i="48"/>
  <c r="CL34" i="48"/>
  <c r="CK133" i="48"/>
  <c r="AR135" i="72"/>
  <c r="AS135" i="72"/>
  <c r="AU136" i="72"/>
  <c r="AS97" i="76"/>
  <c r="AS97" i="78"/>
  <c r="AS97" i="75"/>
  <c r="AS97" i="77"/>
  <c r="AS97" i="74"/>
  <c r="AT137" i="48"/>
  <c r="AU135" i="48"/>
  <c r="B6" i="48"/>
  <c r="B5" i="48"/>
  <c r="CJ135" i="48" l="1"/>
  <c r="C5" i="72"/>
  <c r="C6" i="72"/>
  <c r="CK136" i="48"/>
  <c r="CK137" i="48"/>
  <c r="CM34" i="48"/>
  <c r="CL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U137" i="48"/>
  <c r="B10" i="48"/>
  <c r="AV135" i="48"/>
  <c r="AH135" i="75"/>
  <c r="B79" i="27"/>
  <c r="C69" i="48" l="1"/>
  <c r="C69" i="85"/>
  <c r="B69" i="85" s="1"/>
  <c r="C10" i="72"/>
  <c r="CK135" i="48"/>
  <c r="CL136" i="48"/>
  <c r="CL137" i="48"/>
  <c r="CN34" i="48"/>
  <c r="CM133" i="48"/>
  <c r="Q136" i="76"/>
  <c r="Q135" i="76"/>
  <c r="AV135" i="72"/>
  <c r="B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B100" i="48"/>
  <c r="B88" i="48"/>
  <c r="C100" i="76"/>
  <c r="AV137" i="48"/>
  <c r="C100" i="78"/>
  <c r="AW135" i="48"/>
  <c r="B75" i="27"/>
  <c r="B76" i="27"/>
  <c r="C66" i="48" l="1"/>
  <c r="C66" i="85"/>
  <c r="B66" i="85" s="1"/>
  <c r="C71" i="48"/>
  <c r="C71" i="85"/>
  <c r="B71" i="85" s="1"/>
  <c r="C65" i="48"/>
  <c r="C65" i="85"/>
  <c r="B65" i="85" s="1"/>
  <c r="C69" i="72"/>
  <c r="CL135" i="48"/>
  <c r="CM136" i="48"/>
  <c r="CM137" i="48"/>
  <c r="CO34" i="48"/>
  <c r="CN133" i="48"/>
  <c r="C100" i="74"/>
  <c r="C100" i="72"/>
  <c r="C87" i="75"/>
  <c r="AW135" i="72"/>
  <c r="C87" i="74"/>
  <c r="B71" i="48"/>
  <c r="D71" i="72"/>
  <c r="B65" i="48"/>
  <c r="D65" i="72"/>
  <c r="B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W137" i="48"/>
  <c r="AX135" i="48"/>
  <c r="B78" i="27"/>
  <c r="C68" i="48" l="1"/>
  <c r="C68" i="85"/>
  <c r="B68" i="85" s="1"/>
  <c r="CM135" i="48"/>
  <c r="C65" i="72"/>
  <c r="C87" i="85"/>
  <c r="C90" i="85"/>
  <c r="C84" i="85" s="1"/>
  <c r="CN136" i="48"/>
  <c r="CN137" i="48"/>
  <c r="CP34" i="48"/>
  <c r="CO133" i="48"/>
  <c r="C66" i="72"/>
  <c r="AX135" i="72"/>
  <c r="B68" i="48"/>
  <c r="D68" i="72"/>
  <c r="C71" i="72"/>
  <c r="D90" i="76"/>
  <c r="D90" i="78"/>
  <c r="D90" i="74"/>
  <c r="C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X137" i="48"/>
  <c r="AY135" i="48"/>
  <c r="C2" i="48"/>
  <c r="AO1" i="48"/>
  <c r="CN135" i="48" l="1"/>
  <c r="C89" i="85"/>
  <c r="C141" i="85" s="1"/>
  <c r="C88" i="85"/>
  <c r="C82" i="85"/>
  <c r="C142" i="85"/>
  <c r="C100" i="85"/>
  <c r="C41" i="48"/>
  <c r="CO136" i="48"/>
  <c r="CO137" i="48"/>
  <c r="CQ34" i="48"/>
  <c r="CP133" i="48"/>
  <c r="D90" i="72"/>
  <c r="C84" i="48"/>
  <c r="C20" i="48"/>
  <c r="D90" i="75"/>
  <c r="C68" i="72"/>
  <c r="C89" i="48"/>
  <c r="C71" i="75"/>
  <c r="C66" i="75"/>
  <c r="C65" i="75"/>
  <c r="AZ136" i="72"/>
  <c r="AX97" i="76"/>
  <c r="AP1" i="77"/>
  <c r="AP1" i="76"/>
  <c r="AP1" i="78"/>
  <c r="AP1" i="74"/>
  <c r="AP1" i="75"/>
  <c r="AO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Y137" i="48"/>
  <c r="AP1" i="48"/>
  <c r="AZ135" i="48"/>
  <c r="AI135" i="75"/>
  <c r="D2" i="48"/>
  <c r="C99" i="85" l="1"/>
  <c r="C83" i="48"/>
  <c r="AO23" i="48"/>
  <c r="AO23" i="85"/>
  <c r="D20" i="72"/>
  <c r="C105" i="85"/>
  <c r="D101" i="85"/>
  <c r="D20" i="48"/>
  <c r="CO135" i="48"/>
  <c r="C83" i="85"/>
  <c r="D90" i="85"/>
  <c r="D84" i="85" s="1"/>
  <c r="D87" i="85"/>
  <c r="D89" i="85"/>
  <c r="CP136" i="48"/>
  <c r="CP137" i="48"/>
  <c r="CR34" i="48"/>
  <c r="CQ133" i="48"/>
  <c r="D89" i="75"/>
  <c r="D89" i="74"/>
  <c r="E90" i="74"/>
  <c r="D89" i="78"/>
  <c r="E90" i="78"/>
  <c r="D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D41" i="48"/>
  <c r="D41" i="72"/>
  <c r="AY97" i="75"/>
  <c r="AQ1" i="76"/>
  <c r="AQ1" i="78"/>
  <c r="AQ1" i="77"/>
  <c r="AQ1" i="75"/>
  <c r="AQ1" i="74"/>
  <c r="AP73" i="48"/>
  <c r="AY97" i="78"/>
  <c r="AY97" i="76"/>
  <c r="AQ118" i="27"/>
  <c r="AQ1" i="72"/>
  <c r="AZ135" i="72"/>
  <c r="AZ137" i="48"/>
  <c r="AQ1" i="48"/>
  <c r="E2" i="48"/>
  <c r="C106" i="85" l="1"/>
  <c r="D83" i="85"/>
  <c r="E90" i="85"/>
  <c r="D142" i="85"/>
  <c r="E89" i="85"/>
  <c r="D141" i="85"/>
  <c r="D88" i="85"/>
  <c r="D82" i="85"/>
  <c r="D100" i="85"/>
  <c r="CP135" i="48"/>
  <c r="AP23" i="72"/>
  <c r="AP23" i="48"/>
  <c r="AP23" i="85"/>
  <c r="E20" i="72"/>
  <c r="D84" i="72"/>
  <c r="CR133" i="48"/>
  <c r="CS34" i="48"/>
  <c r="CQ136" i="48"/>
  <c r="CQ137" i="48"/>
  <c r="E90" i="72"/>
  <c r="D84" i="48"/>
  <c r="BB136" i="72"/>
  <c r="BA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Q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E41" i="48"/>
  <c r="E41" i="72"/>
  <c r="AR118" i="27"/>
  <c r="AR1" i="72"/>
  <c r="BA135" i="72"/>
  <c r="BA137" i="48"/>
  <c r="AR1" i="48"/>
  <c r="F2" i="48"/>
  <c r="D99" i="85" l="1"/>
  <c r="E101" i="85" s="1"/>
  <c r="E84" i="85"/>
  <c r="C107" i="85"/>
  <c r="E84" i="72"/>
  <c r="E83" i="85"/>
  <c r="F90" i="85"/>
  <c r="CQ135" i="48"/>
  <c r="AQ23" i="48"/>
  <c r="AQ23" i="85"/>
  <c r="AQ23" i="72"/>
  <c r="CR136" i="48"/>
  <c r="CR137" i="48"/>
  <c r="CT34" i="48"/>
  <c r="CS133" i="48"/>
  <c r="BC136" i="72"/>
  <c r="BB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R73" i="48"/>
  <c r="BA97" i="77"/>
  <c r="F41" i="72"/>
  <c r="F41" i="48"/>
  <c r="BA97" i="75"/>
  <c r="BA97" i="76"/>
  <c r="AS118" i="27"/>
  <c r="AS1" i="72"/>
  <c r="BB137" i="48"/>
  <c r="AS1" i="48"/>
  <c r="BC135" i="48"/>
  <c r="G2" i="48"/>
  <c r="C169" i="85" l="1"/>
  <c r="C110" i="85"/>
  <c r="F84" i="85"/>
  <c r="D105" i="85"/>
  <c r="CR135" i="48"/>
  <c r="AR23" i="72"/>
  <c r="AR23" i="48"/>
  <c r="AR23" i="85"/>
  <c r="CS136" i="48"/>
  <c r="CS137" i="48"/>
  <c r="CU34" i="48"/>
  <c r="CT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S73" i="48"/>
  <c r="H2" i="72"/>
  <c r="H2" i="75"/>
  <c r="H2" i="78"/>
  <c r="H2" i="74"/>
  <c r="H2" i="77"/>
  <c r="H2" i="76"/>
  <c r="BB97" i="75"/>
  <c r="BB97" i="76"/>
  <c r="BB97" i="77"/>
  <c r="G41" i="48"/>
  <c r="G41" i="72"/>
  <c r="BB97" i="78"/>
  <c r="BB97" i="74"/>
  <c r="AT118" i="27"/>
  <c r="AT1" i="72"/>
  <c r="BC137" i="48"/>
  <c r="AT1" i="48"/>
  <c r="AJ135" i="75"/>
  <c r="H2" i="48"/>
  <c r="C116" i="85" l="1"/>
  <c r="C171" i="85"/>
  <c r="C170" i="85"/>
  <c r="AS23" i="72"/>
  <c r="CS135" i="48"/>
  <c r="AS23" i="48"/>
  <c r="AS23" i="85"/>
  <c r="CT136" i="48"/>
  <c r="CT137" i="48"/>
  <c r="CV34" i="48"/>
  <c r="CU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T73" i="48"/>
  <c r="I2" i="72"/>
  <c r="I2" i="75"/>
  <c r="I2" i="78"/>
  <c r="I2" i="74"/>
  <c r="I2" i="76"/>
  <c r="I2" i="77"/>
  <c r="BC97" i="78"/>
  <c r="H41" i="48"/>
  <c r="H41" i="72"/>
  <c r="AU118" i="27"/>
  <c r="AU1" i="72"/>
  <c r="BD135" i="72"/>
  <c r="AU1" i="48"/>
  <c r="I2" i="48"/>
  <c r="D117" i="85" l="1"/>
  <c r="C123" i="85"/>
  <c r="AT23" i="72"/>
  <c r="AT23" i="48"/>
  <c r="AT23" i="85"/>
  <c r="CT135" i="48"/>
  <c r="CU136" i="48"/>
  <c r="CU137" i="48"/>
  <c r="CW34" i="48"/>
  <c r="CV133" i="48"/>
  <c r="BE136" i="72"/>
  <c r="BD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U73" i="48"/>
  <c r="I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D137" i="48"/>
  <c r="AV1" i="48"/>
  <c r="J2" i="48"/>
  <c r="C125" i="85" l="1"/>
  <c r="C167" i="85"/>
  <c r="C126" i="85"/>
  <c r="D124" i="85"/>
  <c r="D104" i="85"/>
  <c r="AU23" i="72"/>
  <c r="CU135" i="48"/>
  <c r="AU23" i="48"/>
  <c r="AU23" i="85"/>
  <c r="CV136" i="48"/>
  <c r="CV137" i="48"/>
  <c r="CW133" i="48"/>
  <c r="BF136" i="72"/>
  <c r="BE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V73" i="48"/>
  <c r="J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E137" i="48"/>
  <c r="AW1" i="48"/>
  <c r="AK135" i="75"/>
  <c r="K2" i="48"/>
  <c r="D166" i="85" l="1"/>
  <c r="D109" i="85"/>
  <c r="D103" i="85"/>
  <c r="D113" i="85"/>
  <c r="D120" i="85"/>
  <c r="D106" i="85"/>
  <c r="C150" i="85"/>
  <c r="C127" i="85"/>
  <c r="CV135" i="48"/>
  <c r="AV23" i="72"/>
  <c r="AV23" i="48"/>
  <c r="AV23" i="85"/>
  <c r="CW136" i="48"/>
  <c r="CW137" i="48"/>
  <c r="BG136" i="72"/>
  <c r="BF135" i="48"/>
  <c r="BE135" i="72"/>
  <c r="AV73" i="75"/>
  <c r="AV23" i="75"/>
  <c r="AW23" i="78"/>
  <c r="AW23" i="74"/>
  <c r="AW23" i="76"/>
  <c r="AW23" i="77"/>
  <c r="BF97" i="77"/>
  <c r="K41" i="72"/>
  <c r="K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W73" i="48"/>
  <c r="BF97" i="78"/>
  <c r="AX118" i="27"/>
  <c r="AX1" i="72"/>
  <c r="BF137" i="48"/>
  <c r="AX1" i="48"/>
  <c r="L2" i="48"/>
  <c r="D107" i="85" l="1"/>
  <c r="D121" i="85"/>
  <c r="C128" i="85"/>
  <c r="D112" i="85"/>
  <c r="D114" i="85"/>
  <c r="E94" i="85"/>
  <c r="C151" i="85"/>
  <c r="AW23" i="48"/>
  <c r="AW23" i="85"/>
  <c r="CW135" i="48"/>
  <c r="AW23" i="72"/>
  <c r="BH136" i="72"/>
  <c r="BG135" i="48"/>
  <c r="BF135" i="72"/>
  <c r="AW73" i="75"/>
  <c r="AW23" i="75"/>
  <c r="AX23" i="77"/>
  <c r="AX23" i="78"/>
  <c r="AX23" i="76"/>
  <c r="AX23" i="74"/>
  <c r="BG97" i="75"/>
  <c r="L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X73" i="48"/>
  <c r="BG97" i="74"/>
  <c r="BG97" i="77"/>
  <c r="AY118" i="27"/>
  <c r="AY1" i="72"/>
  <c r="BG137" i="48"/>
  <c r="BI133" i="48"/>
  <c r="BH133" i="48"/>
  <c r="AY1" i="48"/>
  <c r="M2" i="48"/>
  <c r="E92" i="85" l="1"/>
  <c r="E87" i="85"/>
  <c r="C154" i="85"/>
  <c r="C152" i="85"/>
  <c r="C153" i="85"/>
  <c r="D110" i="85"/>
  <c r="D169" i="85"/>
  <c r="AX23" i="48"/>
  <c r="AX23" i="85"/>
  <c r="BH136" i="48"/>
  <c r="BI136" i="48"/>
  <c r="AX23" i="72"/>
  <c r="BG135" i="72"/>
  <c r="AX73" i="75"/>
  <c r="AX23" i="75"/>
  <c r="AY23" i="76"/>
  <c r="AY23" i="74"/>
  <c r="AY23" i="78"/>
  <c r="AY23" i="77"/>
  <c r="BH97" i="77"/>
  <c r="BH97" i="74"/>
  <c r="BH97" i="78"/>
  <c r="M41" i="48"/>
  <c r="M41" i="72"/>
  <c r="BH97" i="76"/>
  <c r="AZ1" i="76"/>
  <c r="AZ1" i="75"/>
  <c r="AZ1" i="77"/>
  <c r="AZ1" i="74"/>
  <c r="AZ1" i="78"/>
  <c r="AY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H137" i="48"/>
  <c r="BI137" i="48"/>
  <c r="AZ1" i="48"/>
  <c r="AL135" i="75"/>
  <c r="N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H135" i="48"/>
  <c r="BI136" i="72"/>
  <c r="BI135" i="48"/>
  <c r="BJ136" i="72"/>
  <c r="AY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N41" i="48"/>
  <c r="N41" i="72"/>
  <c r="BA1" i="75"/>
  <c r="BA1" i="74"/>
  <c r="BA1" i="78"/>
  <c r="BA1" i="77"/>
  <c r="BA1" i="76"/>
  <c r="AZ73" i="48"/>
  <c r="BJ97" i="76"/>
  <c r="BI97" i="76"/>
  <c r="BJ97" i="77"/>
  <c r="BI97" i="77"/>
  <c r="BA118" i="27"/>
  <c r="BA1" i="72"/>
  <c r="BA1" i="48"/>
  <c r="O2" i="48"/>
  <c r="G90" i="85" l="1"/>
  <c r="F83" i="85"/>
  <c r="D126" i="85"/>
  <c r="D125" i="85"/>
  <c r="D167" i="85"/>
  <c r="E117" i="85"/>
  <c r="E99" i="85"/>
  <c r="AZ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A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O41" i="48"/>
  <c r="BB118" i="27"/>
  <c r="BB1" i="72"/>
  <c r="BB1" i="48"/>
  <c r="P2" i="48"/>
  <c r="E105" i="85" l="1"/>
  <c r="F101" i="85"/>
  <c r="E124" i="85"/>
  <c r="D150" i="85"/>
  <c r="D127" i="85"/>
  <c r="BA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B73" i="48"/>
  <c r="P41" i="48"/>
  <c r="P41" i="72"/>
  <c r="BC118" i="27"/>
  <c r="BC1" i="72"/>
  <c r="BC1" i="48"/>
  <c r="Q2" i="48"/>
  <c r="D128" i="85" l="1"/>
  <c r="D151" i="85"/>
  <c r="BB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Q41" i="48"/>
  <c r="Q41" i="72"/>
  <c r="BD1" i="78"/>
  <c r="BD1" i="77"/>
  <c r="BD1" i="75"/>
  <c r="BD1" i="74"/>
  <c r="BD1" i="76"/>
  <c r="BC73" i="48"/>
  <c r="BC73" i="72"/>
  <c r="BC73" i="77"/>
  <c r="BC73" i="78"/>
  <c r="BC73" i="76"/>
  <c r="BC73" i="74"/>
  <c r="BD118" i="27"/>
  <c r="BD1" i="72"/>
  <c r="BD1" i="48"/>
  <c r="AM135" i="75"/>
  <c r="R2" i="48"/>
  <c r="D153" i="85" l="1"/>
  <c r="D154" i="85"/>
  <c r="D152" i="85"/>
  <c r="BC23" i="48"/>
  <c r="BC23" i="85"/>
  <c r="BC23" i="72"/>
  <c r="BC73" i="75"/>
  <c r="BC23" i="75"/>
  <c r="BD23" i="76"/>
  <c r="BD23" i="74"/>
  <c r="BD23" i="77"/>
  <c r="BD23" i="78"/>
  <c r="R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D73" i="48"/>
  <c r="S2" i="72"/>
  <c r="S2" i="78"/>
  <c r="S2" i="74"/>
  <c r="S2" i="77"/>
  <c r="S2" i="75"/>
  <c r="S2" i="76"/>
  <c r="BE1" i="48"/>
  <c r="BE118" i="27"/>
  <c r="S2" i="48"/>
  <c r="D155" i="85" l="1"/>
  <c r="C138" i="85"/>
  <c r="BD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E73" i="48"/>
  <c r="T2" i="72"/>
  <c r="T2" i="77"/>
  <c r="T2" i="76"/>
  <c r="T2" i="75"/>
  <c r="T2" i="78"/>
  <c r="T2" i="74"/>
  <c r="S41" i="48"/>
  <c r="S41" i="72"/>
  <c r="BF1" i="48"/>
  <c r="BF118" i="27"/>
  <c r="T2" i="48"/>
  <c r="BE23" i="48" l="1"/>
  <c r="BE23" i="85"/>
  <c r="BE23" i="72"/>
  <c r="BE73" i="75"/>
  <c r="BE23" i="75"/>
  <c r="BF23" i="74"/>
  <c r="T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F73" i="48"/>
  <c r="U2" i="72"/>
  <c r="U2" i="77"/>
  <c r="U2" i="76"/>
  <c r="U2" i="78"/>
  <c r="U2" i="74"/>
  <c r="U2" i="75"/>
  <c r="BF23" i="77"/>
  <c r="BF23" i="78"/>
  <c r="BF23" i="76"/>
  <c r="BG1" i="48"/>
  <c r="BG118" i="27"/>
  <c r="AN135" i="75"/>
  <c r="U2" i="48"/>
  <c r="BF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G73" i="48"/>
  <c r="V2" i="72"/>
  <c r="V2" i="76"/>
  <c r="V2" i="75"/>
  <c r="V2" i="78"/>
  <c r="V2" i="74"/>
  <c r="V2" i="77"/>
  <c r="BG73" i="72"/>
  <c r="BG73" i="74"/>
  <c r="BG73" i="78"/>
  <c r="BG73" i="76"/>
  <c r="BG73" i="77"/>
  <c r="U41" i="48"/>
  <c r="U41" i="72"/>
  <c r="BG23" i="77"/>
  <c r="BG23" i="78"/>
  <c r="BG23" i="76"/>
  <c r="BH1" i="48"/>
  <c r="BH118" i="27"/>
  <c r="V2" i="48"/>
  <c r="BG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V41" i="48"/>
  <c r="V41" i="72"/>
  <c r="BI1" i="72"/>
  <c r="BI1" i="75"/>
  <c r="BI1" i="74"/>
  <c r="BI1" i="76"/>
  <c r="BI1" i="77"/>
  <c r="BI1" i="78"/>
  <c r="BH73" i="48"/>
  <c r="BH23" i="77"/>
  <c r="BH23" i="78"/>
  <c r="BH23" i="76"/>
  <c r="BI1" i="48"/>
  <c r="BI118" i="27"/>
  <c r="W2" i="48"/>
  <c r="BJ1" i="48" l="1"/>
  <c r="BH23" i="48"/>
  <c r="BH23" i="85"/>
  <c r="BH23" i="72"/>
  <c r="BJ73" i="48"/>
  <c r="BK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W41" i="48"/>
  <c r="W41" i="72"/>
  <c r="BJ1" i="75"/>
  <c r="BJ1" i="74"/>
  <c r="BJ1" i="78"/>
  <c r="BJ1" i="76"/>
  <c r="BJ1" i="77"/>
  <c r="BI73" i="48"/>
  <c r="BJ118" i="27"/>
  <c r="BJ1" i="72"/>
  <c r="BI23" i="77"/>
  <c r="BI23" i="76"/>
  <c r="BI23" i="78"/>
  <c r="AO135" i="75"/>
  <c r="X2" i="48"/>
  <c r="BJ23" i="48" l="1"/>
  <c r="BJ23" i="85"/>
  <c r="BI23" i="48"/>
  <c r="BI23" i="85"/>
  <c r="BI23" i="72"/>
  <c r="BK73" i="48"/>
  <c r="BL1" i="48"/>
  <c r="BL118" i="27"/>
  <c r="BI73" i="75"/>
  <c r="BI23" i="75"/>
  <c r="Y2" i="72"/>
  <c r="Y2" i="75"/>
  <c r="Y2" i="78"/>
  <c r="Y2" i="74"/>
  <c r="Y2" i="76"/>
  <c r="Y2" i="77"/>
  <c r="X41" i="72"/>
  <c r="X41" i="48"/>
  <c r="BJ73" i="72"/>
  <c r="BJ73" i="77"/>
  <c r="BJ73" i="78"/>
  <c r="BJ73" i="76"/>
  <c r="BJ73" i="74"/>
  <c r="BJ23" i="77"/>
  <c r="BJ23" i="78"/>
  <c r="BJ23" i="76"/>
  <c r="BJ23" i="74"/>
  <c r="Y135" i="75"/>
  <c r="Y2" i="48"/>
  <c r="BK23" i="48" l="1"/>
  <c r="BK23" i="85"/>
  <c r="BJ23" i="72"/>
  <c r="BL73" i="48"/>
  <c r="BM1" i="48"/>
  <c r="BM118" i="27"/>
  <c r="BJ73" i="75"/>
  <c r="BJ23" i="75"/>
  <c r="Z2" i="72"/>
  <c r="Z2" i="78"/>
  <c r="Z2" i="74"/>
  <c r="Z2" i="77"/>
  <c r="Z2" i="76"/>
  <c r="Z2" i="75"/>
  <c r="Y41" i="48"/>
  <c r="Y41" i="72"/>
  <c r="Z2" i="48"/>
  <c r="BL23" i="48" l="1"/>
  <c r="BL23" i="85"/>
  <c r="BN1" i="48"/>
  <c r="BM73" i="48"/>
  <c r="BN118" i="27"/>
  <c r="Z41" i="48"/>
  <c r="Z41" i="72"/>
  <c r="AA2" i="72"/>
  <c r="AA2" i="78"/>
  <c r="AA2" i="74"/>
  <c r="AA2" i="77"/>
  <c r="AA2" i="75"/>
  <c r="AA2" i="76"/>
  <c r="AA2" i="48"/>
  <c r="BM23" i="48" l="1"/>
  <c r="BM23" i="85"/>
  <c r="BO1" i="48"/>
  <c r="BN73" i="48"/>
  <c r="BO118" i="27"/>
  <c r="AB2" i="72"/>
  <c r="AB2" i="77"/>
  <c r="AB2" i="78"/>
  <c r="AB2" i="74"/>
  <c r="AB2" i="76"/>
  <c r="AB2" i="75"/>
  <c r="AA41" i="72"/>
  <c r="AA41" i="48"/>
  <c r="AP135" i="75"/>
  <c r="AB2" i="48"/>
  <c r="BN23" i="48" l="1"/>
  <c r="BN23" i="85"/>
  <c r="BP1" i="48"/>
  <c r="BO73" i="48"/>
  <c r="BP118" i="27"/>
  <c r="U136" i="76"/>
  <c r="U135" i="76"/>
  <c r="AB41" i="48"/>
  <c r="AB41" i="72"/>
  <c r="AC2" i="72"/>
  <c r="AC2" i="77"/>
  <c r="AC2" i="76"/>
  <c r="AC2" i="78"/>
  <c r="AC2" i="74"/>
  <c r="AC2" i="75"/>
  <c r="AC2" i="48"/>
  <c r="BO23" i="48" l="1"/>
  <c r="BO23" i="85"/>
  <c r="BQ1" i="48"/>
  <c r="BP73" i="48"/>
  <c r="BQ118" i="27"/>
  <c r="AD2" i="72"/>
  <c r="AD2" i="76"/>
  <c r="AD2" i="77"/>
  <c r="AD2" i="75"/>
  <c r="AD2" i="74"/>
  <c r="AD2" i="78"/>
  <c r="AC41" i="48"/>
  <c r="AC41" i="72"/>
  <c r="AD2" i="48"/>
  <c r="BP23" i="48" l="1"/>
  <c r="BP23" i="85"/>
  <c r="BR1" i="48"/>
  <c r="BQ73" i="48"/>
  <c r="BR118" i="27"/>
  <c r="V135" i="74"/>
  <c r="AD41" i="72"/>
  <c r="AD41" i="48"/>
  <c r="AE2" i="72"/>
  <c r="AE2" i="76"/>
  <c r="AE2" i="75"/>
  <c r="AE2" i="77"/>
  <c r="AE2" i="74"/>
  <c r="AE2" i="78"/>
  <c r="AQ135" i="75"/>
  <c r="AE2" i="48"/>
  <c r="BQ23" i="48" l="1"/>
  <c r="BQ23" i="85"/>
  <c r="BS1" i="48"/>
  <c r="BR73" i="48"/>
  <c r="BS118" i="27"/>
  <c r="AF2" i="72"/>
  <c r="AF2" i="75"/>
  <c r="AF2" i="76"/>
  <c r="AF2" i="77"/>
  <c r="AF2" i="78"/>
  <c r="AF2" i="74"/>
  <c r="AE41" i="72"/>
  <c r="AE41" i="48"/>
  <c r="AF2" i="48"/>
  <c r="BR23" i="48" l="1"/>
  <c r="BR23" i="85"/>
  <c r="BT1" i="48"/>
  <c r="BS73" i="48"/>
  <c r="BT118" i="27"/>
  <c r="AF41" i="72"/>
  <c r="AF41" i="48"/>
  <c r="AG2" i="72"/>
  <c r="AG2" i="75"/>
  <c r="AG2" i="78"/>
  <c r="AG2" i="74"/>
  <c r="AG2" i="76"/>
  <c r="AG2" i="77"/>
  <c r="AG2" i="48"/>
  <c r="BS23" i="48" l="1"/>
  <c r="BS23" i="85"/>
  <c r="BU1" i="48"/>
  <c r="BT73" i="48"/>
  <c r="BU118" i="27"/>
  <c r="AH2" i="72"/>
  <c r="AH2" i="78"/>
  <c r="AH2" i="74"/>
  <c r="AH2" i="75"/>
  <c r="AH2" i="76"/>
  <c r="AH2" i="77"/>
  <c r="AG41" i="72"/>
  <c r="AG41" i="48"/>
  <c r="AR135" i="75"/>
  <c r="AH2" i="48"/>
  <c r="BT23" i="48" l="1"/>
  <c r="BT23" i="85"/>
  <c r="BV1" i="48"/>
  <c r="BU73" i="48"/>
  <c r="BV118" i="27"/>
  <c r="AI2" i="72"/>
  <c r="AI2" i="78"/>
  <c r="AI2" i="74"/>
  <c r="AI2" i="77"/>
  <c r="AI2" i="75"/>
  <c r="AI2" i="76"/>
  <c r="AH41" i="72"/>
  <c r="AH41" i="48"/>
  <c r="AI2" i="48"/>
  <c r="BU23" i="48" l="1"/>
  <c r="BU23" i="85"/>
  <c r="BW1" i="48"/>
  <c r="BV73" i="48"/>
  <c r="BW118" i="27"/>
  <c r="V136" i="76"/>
  <c r="V135" i="76"/>
  <c r="AI41" i="48"/>
  <c r="AI41" i="72"/>
  <c r="AJ2" i="72"/>
  <c r="AJ2" i="77"/>
  <c r="AJ2" i="76"/>
  <c r="AJ2" i="75"/>
  <c r="AJ2" i="74"/>
  <c r="AJ2" i="78"/>
  <c r="AJ2" i="48"/>
  <c r="BV23" i="48" l="1"/>
  <c r="BV23" i="85"/>
  <c r="BX1" i="48"/>
  <c r="BW73" i="48"/>
  <c r="BX118" i="27"/>
  <c r="W135" i="74"/>
  <c r="AK2" i="72"/>
  <c r="AK2" i="77"/>
  <c r="AK2" i="76"/>
  <c r="AK2" i="78"/>
  <c r="AK2" i="74"/>
  <c r="AK2" i="75"/>
  <c r="AJ41" i="48"/>
  <c r="AJ41" i="72"/>
  <c r="AS135" i="75"/>
  <c r="AK2" i="48"/>
  <c r="BW23" i="48" l="1"/>
  <c r="BW23" i="85"/>
  <c r="BY1" i="48"/>
  <c r="BX73" i="48"/>
  <c r="BY118" i="27"/>
  <c r="AL2" i="72"/>
  <c r="AL2" i="76"/>
  <c r="AL2" i="75"/>
  <c r="AL2" i="78"/>
  <c r="AL2" i="74"/>
  <c r="AL2" i="77"/>
  <c r="AK41" i="48"/>
  <c r="AK41" i="72"/>
  <c r="AL2" i="48"/>
  <c r="BX23" i="48" l="1"/>
  <c r="BX23" i="85"/>
  <c r="BZ1" i="48"/>
  <c r="BY73" i="48"/>
  <c r="BZ118" i="27"/>
  <c r="AL41" i="48"/>
  <c r="AL41" i="72"/>
  <c r="AM2" i="72"/>
  <c r="AM2" i="76"/>
  <c r="AM2" i="75"/>
  <c r="AM2" i="77"/>
  <c r="AM2" i="78"/>
  <c r="AM2" i="74"/>
  <c r="AM2" i="48"/>
  <c r="BY23" i="48" l="1"/>
  <c r="BY23" i="85"/>
  <c r="CA1" i="48"/>
  <c r="BZ73" i="48"/>
  <c r="CA118" i="27"/>
  <c r="AN2" i="72"/>
  <c r="AN2" i="75"/>
  <c r="AN2" i="78"/>
  <c r="AN2" i="74"/>
  <c r="AN2" i="77"/>
  <c r="AN2" i="76"/>
  <c r="AM41" i="48"/>
  <c r="AM41" i="72"/>
  <c r="AN2" i="48"/>
  <c r="BZ23" i="48" l="1"/>
  <c r="BZ23" i="85"/>
  <c r="CB1" i="48"/>
  <c r="CA73" i="48"/>
  <c r="CB118" i="27"/>
  <c r="AN41" i="72"/>
  <c r="AN41" i="48"/>
  <c r="AO2" i="72"/>
  <c r="AO2" i="75"/>
  <c r="AO2" i="78"/>
  <c r="AO2" i="74"/>
  <c r="AO2" i="76"/>
  <c r="AO2" i="77"/>
  <c r="AT135" i="75"/>
  <c r="AO2" i="48"/>
  <c r="CA23" i="48" l="1"/>
  <c r="CA23" i="85"/>
  <c r="CC1" i="48"/>
  <c r="CB73" i="48"/>
  <c r="CC118" i="27"/>
  <c r="W136" i="76"/>
  <c r="W135" i="76"/>
  <c r="AP2" i="72"/>
  <c r="AP2" i="78"/>
  <c r="AP2" i="74"/>
  <c r="AP2" i="77"/>
  <c r="AP2" i="75"/>
  <c r="AP2" i="76"/>
  <c r="AO41" i="48"/>
  <c r="AO41" i="72"/>
  <c r="AP2" i="48"/>
  <c r="CB23" i="48" l="1"/>
  <c r="CB23" i="85"/>
  <c r="CC73" i="48"/>
  <c r="CD1" i="48"/>
  <c r="CD118" i="27"/>
  <c r="AP41" i="48"/>
  <c r="AP41" i="72"/>
  <c r="AQ2" i="72"/>
  <c r="AQ2" i="78"/>
  <c r="AQ2" i="74"/>
  <c r="AQ2" i="77"/>
  <c r="AQ2" i="75"/>
  <c r="AQ2" i="76"/>
  <c r="AQ2" i="48"/>
  <c r="CC23" i="48" l="1"/>
  <c r="CC23" i="85"/>
  <c r="CE1" i="48"/>
  <c r="CD73" i="48"/>
  <c r="CE118" i="27"/>
  <c r="X135" i="74"/>
  <c r="AR2" i="72"/>
  <c r="AR2" i="77"/>
  <c r="AR2" i="78"/>
  <c r="AR2" i="74"/>
  <c r="AR2" i="76"/>
  <c r="AR2" i="75"/>
  <c r="AQ41" i="48"/>
  <c r="AQ41" i="72"/>
  <c r="AR2" i="48"/>
  <c r="CD23" i="48" l="1"/>
  <c r="CD23" i="85"/>
  <c r="CE73" i="48"/>
  <c r="CF1" i="48"/>
  <c r="CF118" i="27"/>
  <c r="AR41" i="48"/>
  <c r="AR41" i="72"/>
  <c r="AS2" i="72"/>
  <c r="AS2" i="77"/>
  <c r="AS2" i="76"/>
  <c r="AS2" i="78"/>
  <c r="AS2" i="74"/>
  <c r="AS2" i="75"/>
  <c r="AU135" i="75"/>
  <c r="AS2" i="48"/>
  <c r="CE23" i="48" l="1"/>
  <c r="CE23" i="85"/>
  <c r="CF73" i="48"/>
  <c r="CG1" i="48"/>
  <c r="CG118" i="27"/>
  <c r="AT2" i="72"/>
  <c r="AT2" i="76"/>
  <c r="AT2" i="77"/>
  <c r="AT2" i="74"/>
  <c r="AT2" i="78"/>
  <c r="AT2" i="75"/>
  <c r="AS41" i="48"/>
  <c r="AS41" i="72"/>
  <c r="AT2" i="48"/>
  <c r="CF23" i="48" l="1"/>
  <c r="CF23" i="85"/>
  <c r="CG73" i="48"/>
  <c r="CH1" i="48"/>
  <c r="CH118" i="27"/>
  <c r="AT41" i="72"/>
  <c r="AT41" i="48"/>
  <c r="AU2" i="72"/>
  <c r="AU2" i="76"/>
  <c r="AU2" i="75"/>
  <c r="AU2" i="77"/>
  <c r="AU2" i="78"/>
  <c r="AU2" i="74"/>
  <c r="AU2" i="48"/>
  <c r="CG23" i="48" l="1"/>
  <c r="CG23" i="85"/>
  <c r="CH73" i="48"/>
  <c r="CI1" i="48"/>
  <c r="CI118" i="27"/>
  <c r="AV2" i="72"/>
  <c r="AV2" i="75"/>
  <c r="AV2" i="77"/>
  <c r="AV2" i="76"/>
  <c r="AV2" i="78"/>
  <c r="AV2" i="74"/>
  <c r="AU41" i="48"/>
  <c r="AU41" i="72"/>
  <c r="AV135" i="75"/>
  <c r="AV2" i="48"/>
  <c r="CH23" i="48" l="1"/>
  <c r="CH23" i="85"/>
  <c r="CI73" i="48"/>
  <c r="CJ1" i="48"/>
  <c r="CJ118" i="27"/>
  <c r="X136" i="76"/>
  <c r="X135" i="76"/>
  <c r="AV41" i="48"/>
  <c r="AV41" i="72"/>
  <c r="AW2" i="72"/>
  <c r="AW2" i="75"/>
  <c r="AW2" i="78"/>
  <c r="AW2" i="74"/>
  <c r="AW2" i="76"/>
  <c r="AW2" i="77"/>
  <c r="AW2" i="48"/>
  <c r="CI23" i="48" l="1"/>
  <c r="CI23" i="85"/>
  <c r="CK1" i="48"/>
  <c r="CJ73" i="48"/>
  <c r="CK118" i="27"/>
  <c r="Y135" i="74"/>
  <c r="AX2" i="72"/>
  <c r="AX2" i="78"/>
  <c r="AX2" i="74"/>
  <c r="AX2" i="76"/>
  <c r="AX2" i="75"/>
  <c r="AX2" i="77"/>
  <c r="AW41" i="48"/>
  <c r="AW41" i="72"/>
  <c r="AX2" i="48"/>
  <c r="CJ23" i="48" l="1"/>
  <c r="CJ23" i="85"/>
  <c r="CK73" i="48"/>
  <c r="CL1" i="48"/>
  <c r="CL118" i="27"/>
  <c r="AX41" i="48"/>
  <c r="AX41" i="72"/>
  <c r="AY2" i="72"/>
  <c r="AY2" i="78"/>
  <c r="AY2" i="74"/>
  <c r="AY2" i="77"/>
  <c r="AY2" i="75"/>
  <c r="AY2" i="76"/>
  <c r="AW135" i="75"/>
  <c r="AY2" i="48"/>
  <c r="CK23" i="48" l="1"/>
  <c r="CK23" i="85"/>
  <c r="CL73" i="48"/>
  <c r="CM1" i="48"/>
  <c r="CM118" i="27"/>
  <c r="AZ2" i="72"/>
  <c r="AZ2" i="77"/>
  <c r="AZ2" i="76"/>
  <c r="AZ2" i="75"/>
  <c r="AZ2" i="78"/>
  <c r="AZ2" i="74"/>
  <c r="AY41" i="48"/>
  <c r="AY41" i="72"/>
  <c r="AZ2" i="48"/>
  <c r="CL23" i="48" l="1"/>
  <c r="CL23" i="85"/>
  <c r="CN1" i="48"/>
  <c r="CM73" i="48"/>
  <c r="CN118" i="27"/>
  <c r="AZ41" i="48"/>
  <c r="AZ41" i="72"/>
  <c r="BA2" i="72"/>
  <c r="BA2" i="77"/>
  <c r="BA2" i="76"/>
  <c r="BA2" i="78"/>
  <c r="BA2" i="74"/>
  <c r="BA2" i="75"/>
  <c r="BA2" i="48"/>
  <c r="CM23" i="48" l="1"/>
  <c r="CM23" i="85"/>
  <c r="CN73" i="48"/>
  <c r="CO1" i="48"/>
  <c r="CO118" i="27"/>
  <c r="BB2" i="72"/>
  <c r="BB2" i="76"/>
  <c r="BB2" i="75"/>
  <c r="BB2" i="74"/>
  <c r="BB2" i="78"/>
  <c r="BB2" i="77"/>
  <c r="BA41" i="48"/>
  <c r="BA41" i="72"/>
  <c r="BB2" i="48"/>
  <c r="CN23" i="48" l="1"/>
  <c r="CN23" i="85"/>
  <c r="CO73" i="48"/>
  <c r="CP1" i="48"/>
  <c r="CP118" i="27"/>
  <c r="Y136" i="76"/>
  <c r="Y135" i="76"/>
  <c r="BB41" i="48"/>
  <c r="BB41" i="72"/>
  <c r="BC2" i="72"/>
  <c r="BC2" i="76"/>
  <c r="BC2" i="75"/>
  <c r="BC2" i="77"/>
  <c r="BC2" i="78"/>
  <c r="BC2" i="74"/>
  <c r="AX135" i="75"/>
  <c r="BC2" i="48"/>
  <c r="CO23" i="48" l="1"/>
  <c r="CO23" i="85"/>
  <c r="CP73" i="48"/>
  <c r="CQ1" i="48"/>
  <c r="CQ118" i="27"/>
  <c r="BD2" i="72"/>
  <c r="BD2" i="75"/>
  <c r="BD2" i="78"/>
  <c r="BD2" i="74"/>
  <c r="BD2" i="77"/>
  <c r="BD2" i="76"/>
  <c r="BC41" i="48"/>
  <c r="BC41" i="72"/>
  <c r="BD2" i="48"/>
  <c r="CP23" i="48" l="1"/>
  <c r="CP23" i="85"/>
  <c r="CQ73" i="48"/>
  <c r="CR1" i="48"/>
  <c r="CR118" i="27"/>
  <c r="Z135" i="74"/>
  <c r="BD41" i="48"/>
  <c r="BD41" i="72"/>
  <c r="BE2" i="72"/>
  <c r="BE2" i="75"/>
  <c r="BE2" i="78"/>
  <c r="BE2" i="74"/>
  <c r="BE2" i="76"/>
  <c r="BE2" i="77"/>
  <c r="BE2" i="48"/>
  <c r="CQ23" i="48" l="1"/>
  <c r="CQ23" i="85"/>
  <c r="CS1" i="48"/>
  <c r="CR73" i="48"/>
  <c r="CS118" i="27"/>
  <c r="BF2" i="72"/>
  <c r="BF2" i="78"/>
  <c r="BF2" i="74"/>
  <c r="BF2" i="77"/>
  <c r="BF2" i="76"/>
  <c r="BF2" i="75"/>
  <c r="BE41" i="48"/>
  <c r="BE41" i="72"/>
  <c r="AY135" i="75"/>
  <c r="BF2" i="48"/>
  <c r="CR23" i="48" l="1"/>
  <c r="CR23" i="85"/>
  <c r="CS73" i="48"/>
  <c r="CT1" i="48"/>
  <c r="CT118" i="27"/>
  <c r="BG2" i="72"/>
  <c r="BG2" i="78"/>
  <c r="BG2" i="74"/>
  <c r="BG2" i="77"/>
  <c r="BG2" i="75"/>
  <c r="BG2" i="76"/>
  <c r="BF41" i="72"/>
  <c r="BF41" i="48"/>
  <c r="BG2" i="48"/>
  <c r="CS23" i="48" l="1"/>
  <c r="CS23" i="85"/>
  <c r="CT73" i="48"/>
  <c r="CU1" i="48"/>
  <c r="CU118" i="27"/>
  <c r="BG41" i="48"/>
  <c r="BG41" i="72"/>
  <c r="BH2" i="72"/>
  <c r="BH2" i="77"/>
  <c r="BH2" i="78"/>
  <c r="BH2" i="74"/>
  <c r="BH2" i="75"/>
  <c r="BH2" i="76"/>
  <c r="BH2" i="48"/>
  <c r="CT23" i="48" l="1"/>
  <c r="CT23" i="85"/>
  <c r="CU73" i="48"/>
  <c r="CV1" i="48"/>
  <c r="CV118" i="27"/>
  <c r="BI2" i="72"/>
  <c r="BI2" i="77"/>
  <c r="BI2" i="76"/>
  <c r="BI2" i="78"/>
  <c r="BI2" i="74"/>
  <c r="BI2" i="75"/>
  <c r="BH41" i="48"/>
  <c r="BH41" i="72"/>
  <c r="BI2" i="48"/>
  <c r="Q54" i="48"/>
  <c r="I54" i="48"/>
  <c r="L54" i="48"/>
  <c r="D54" i="48"/>
  <c r="S54" i="48"/>
  <c r="K54" i="48"/>
  <c r="R54" i="48"/>
  <c r="J54" i="48"/>
  <c r="M54" i="48"/>
  <c r="E54" i="48"/>
  <c r="T54" i="48"/>
  <c r="P54" i="48"/>
  <c r="H54" i="48"/>
  <c r="O54" i="48"/>
  <c r="G54" i="48"/>
  <c r="N54" i="48"/>
  <c r="F54" i="48"/>
  <c r="I54" i="72" l="1"/>
  <c r="E54" i="72"/>
  <c r="J54" i="72"/>
  <c r="U54" i="72"/>
  <c r="N54" i="72"/>
  <c r="R54" i="72"/>
  <c r="G54" i="72"/>
  <c r="O54" i="72"/>
  <c r="K54" i="72"/>
  <c r="BJ2" i="48"/>
  <c r="T54" i="72"/>
  <c r="M54" i="72"/>
  <c r="S54" i="72"/>
  <c r="CU23" i="48"/>
  <c r="CU23" i="85"/>
  <c r="Q54" i="72"/>
  <c r="F54" i="72"/>
  <c r="H54" i="72"/>
  <c r="P54" i="72"/>
  <c r="L54" i="72"/>
  <c r="CW1" i="48"/>
  <c r="CV73" i="48"/>
  <c r="CW118" i="27"/>
  <c r="Z136" i="76"/>
  <c r="Z135" i="76"/>
  <c r="BI41" i="48"/>
  <c r="BI41" i="72"/>
  <c r="BJ2" i="72"/>
  <c r="BJ2" i="76"/>
  <c r="BJ2" i="77"/>
  <c r="BJ2" i="78"/>
  <c r="BJ2" i="75"/>
  <c r="BJ2" i="74"/>
  <c r="AZ135" i="75"/>
  <c r="CV23" i="48" l="1"/>
  <c r="CV23" i="85"/>
  <c r="BK2" i="48"/>
  <c r="BJ41" i="48"/>
  <c r="CW73" i="48"/>
  <c r="CX118" i="27"/>
  <c r="BJ41" i="72"/>
  <c r="C44" i="72"/>
  <c r="BA135" i="75"/>
  <c r="CW23" i="48" l="1"/>
  <c r="CW23" i="85"/>
  <c r="BL2" i="48"/>
  <c r="BK41" i="48"/>
  <c r="BJ32" i="48"/>
  <c r="BJ108" i="48"/>
  <c r="CY118" i="27"/>
  <c r="AA135" i="74"/>
  <c r="C11" i="78"/>
  <c r="C11" i="72"/>
  <c r="C45" i="75"/>
  <c r="C45" i="76"/>
  <c r="C44" i="78"/>
  <c r="C45" i="78"/>
  <c r="C45" i="74"/>
  <c r="C45" i="77"/>
  <c r="C44" i="48"/>
  <c r="C11" i="77"/>
  <c r="C11" i="76"/>
  <c r="C11" i="74"/>
  <c r="B38" i="48"/>
  <c r="BL41" i="48" l="1"/>
  <c r="BK32" i="48"/>
  <c r="BM2" i="48"/>
  <c r="BM41" i="48" s="1"/>
  <c r="C38" i="72"/>
  <c r="BK108" i="48"/>
  <c r="D44" i="72"/>
  <c r="CZ118" i="27"/>
  <c r="BL32" i="48"/>
  <c r="C11" i="75"/>
  <c r="D44" i="78"/>
  <c r="C44" i="76"/>
  <c r="C44" i="74"/>
  <c r="D44" i="48"/>
  <c r="C44" i="77"/>
  <c r="C44" i="75"/>
  <c r="C42" i="77"/>
  <c r="C42" i="78"/>
  <c r="C42" i="76"/>
  <c r="C42" i="74"/>
  <c r="C38" i="77"/>
  <c r="C38" i="78"/>
  <c r="C38" i="76"/>
  <c r="C38" i="74"/>
  <c r="BN2" i="48" l="1"/>
  <c r="BL108" i="48"/>
  <c r="E44" i="72"/>
  <c r="DA118" i="27"/>
  <c r="BM32" i="48"/>
  <c r="BN41" i="48"/>
  <c r="AA136" i="76"/>
  <c r="AA135" i="76"/>
  <c r="C38" i="75"/>
  <c r="E44" i="48"/>
  <c r="C42" i="75"/>
  <c r="E44" i="78"/>
  <c r="C41" i="74"/>
  <c r="C41" i="75"/>
  <c r="D44" i="77"/>
  <c r="C41" i="76"/>
  <c r="C41" i="77"/>
  <c r="D44" i="74"/>
  <c r="D44" i="76"/>
  <c r="D44" i="75"/>
  <c r="C41" i="78"/>
  <c r="B32" i="48"/>
  <c r="BO2" i="48" l="1"/>
  <c r="BM108" i="48"/>
  <c r="F44" i="72"/>
  <c r="DB118" i="27"/>
  <c r="BO41" i="48"/>
  <c r="BN32" i="48"/>
  <c r="D41" i="75"/>
  <c r="F44" i="48"/>
  <c r="D41" i="74"/>
  <c r="F44" i="78"/>
  <c r="C32" i="78"/>
  <c r="D41" i="78"/>
  <c r="D41" i="77"/>
  <c r="C108" i="76"/>
  <c r="D41" i="76"/>
  <c r="E44" i="76"/>
  <c r="E44" i="74"/>
  <c r="B108" i="48"/>
  <c r="C32" i="72"/>
  <c r="E44" i="75"/>
  <c r="C108" i="77"/>
  <c r="C32" i="77"/>
  <c r="E44" i="77"/>
  <c r="D115" i="27"/>
  <c r="BB135" i="75"/>
  <c r="D35" i="48"/>
  <c r="E35" i="72" l="1"/>
  <c r="BP2" i="48"/>
  <c r="BN108" i="48"/>
  <c r="C108" i="72"/>
  <c r="G44" i="72"/>
  <c r="DC118" i="27"/>
  <c r="BO32" i="48"/>
  <c r="BP41" i="48"/>
  <c r="E41" i="78"/>
  <c r="G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E35" i="48"/>
  <c r="F35" i="72" l="1"/>
  <c r="BQ2" i="48"/>
  <c r="H44" i="72"/>
  <c r="BO108" i="48"/>
  <c r="DD118" i="27"/>
  <c r="BQ41" i="48"/>
  <c r="BP32" i="48"/>
  <c r="H44" i="78"/>
  <c r="H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F35" i="48"/>
  <c r="BR2" i="48" l="1"/>
  <c r="G35" i="72"/>
  <c r="BP108" i="48"/>
  <c r="I44" i="72"/>
  <c r="DE118" i="27"/>
  <c r="BQ32" i="48"/>
  <c r="BR41" i="48"/>
  <c r="I44" i="48"/>
  <c r="J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G35" i="48"/>
  <c r="H35" i="72" l="1"/>
  <c r="BS2" i="48"/>
  <c r="BQ108" i="48"/>
  <c r="K44" i="72"/>
  <c r="J44" i="72"/>
  <c r="DF118" i="27"/>
  <c r="BR32" i="48"/>
  <c r="BS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K44" i="48"/>
  <c r="H35" i="48"/>
  <c r="I35" i="72" l="1"/>
  <c r="BT2" i="48"/>
  <c r="BR108" i="48"/>
  <c r="L44" i="72"/>
  <c r="DG118" i="27"/>
  <c r="BT41" i="48"/>
  <c r="BS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L44" i="48"/>
  <c r="BD135" i="75"/>
  <c r="I35" i="48"/>
  <c r="J35" i="72" l="1"/>
  <c r="BU2" i="48"/>
  <c r="BS108" i="48"/>
  <c r="M44" i="72"/>
  <c r="DH118" i="27"/>
  <c r="BT32" i="48"/>
  <c r="BU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M44" i="48"/>
  <c r="C124" i="76"/>
  <c r="J35" i="48"/>
  <c r="K35" i="72" l="1"/>
  <c r="BV2" i="48"/>
  <c r="N44" i="72"/>
  <c r="BT108" i="48"/>
  <c r="DI118" i="27"/>
  <c r="BU32" i="48"/>
  <c r="BV41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N44" i="48"/>
  <c r="C125" i="76"/>
  <c r="K35" i="48"/>
  <c r="L35" i="72" l="1"/>
  <c r="BW2" i="48"/>
  <c r="BU108" i="48"/>
  <c r="O44" i="72"/>
  <c r="DJ118" i="27"/>
  <c r="BV32" i="48"/>
  <c r="BW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O44" i="48"/>
  <c r="D93" i="76"/>
  <c r="BE135" i="75"/>
  <c r="L35" i="48"/>
  <c r="M35" i="72" l="1"/>
  <c r="BX2" i="48"/>
  <c r="P44" i="72"/>
  <c r="BV108" i="48"/>
  <c r="DK118" i="27"/>
  <c r="BW32" i="48"/>
  <c r="BX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P44" i="48"/>
  <c r="M35" i="48"/>
  <c r="N35" i="72" l="1"/>
  <c r="BY2" i="48"/>
  <c r="Q44" i="72"/>
  <c r="BW108" i="48"/>
  <c r="DL118" i="27"/>
  <c r="BY41" i="48"/>
  <c r="BX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Q44" i="48"/>
  <c r="N35" i="48"/>
  <c r="O35" i="72" l="1"/>
  <c r="BZ2" i="48"/>
  <c r="BX108" i="48"/>
  <c r="R44" i="72"/>
  <c r="DM118" i="27"/>
  <c r="BY32" i="48"/>
  <c r="BZ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R44" i="48"/>
  <c r="D125" i="76"/>
  <c r="BF135" i="75"/>
  <c r="O35" i="48"/>
  <c r="P35" i="72" l="1"/>
  <c r="CA2" i="48"/>
  <c r="BY108" i="48"/>
  <c r="S44" i="72"/>
  <c r="DN118" i="27"/>
  <c r="CA41" i="48"/>
  <c r="BZ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S44" i="48"/>
  <c r="P35" i="48"/>
  <c r="Q35" i="72" l="1"/>
  <c r="CB2" i="48"/>
  <c r="BZ108" i="48"/>
  <c r="T44" i="72"/>
  <c r="DO118" i="27"/>
  <c r="CA32" i="48"/>
  <c r="CB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T44" i="48"/>
  <c r="Q35" i="48"/>
  <c r="CC2" i="48" l="1"/>
  <c r="R35" i="72"/>
  <c r="U44" i="72"/>
  <c r="CA108" i="48"/>
  <c r="DP118" i="27"/>
  <c r="CC41" i="48"/>
  <c r="CB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U44" i="48"/>
  <c r="C138" i="76"/>
  <c r="BG135" i="75"/>
  <c r="R35" i="48"/>
  <c r="S35" i="72" l="1"/>
  <c r="CD2" i="48"/>
  <c r="CB108" i="48"/>
  <c r="V44" i="72"/>
  <c r="DQ118" i="27"/>
  <c r="CC32" i="48"/>
  <c r="CD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V44" i="48"/>
  <c r="S35" i="48"/>
  <c r="T35" i="72" l="1"/>
  <c r="CE2" i="48"/>
  <c r="CC108" i="48"/>
  <c r="W44" i="72"/>
  <c r="DR118" i="27"/>
  <c r="CD32" i="48"/>
  <c r="CE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W44" i="48"/>
  <c r="T35" i="48"/>
  <c r="U35" i="72" l="1"/>
  <c r="CF2" i="48"/>
  <c r="X44" i="72"/>
  <c r="CD108" i="48"/>
  <c r="DS118" i="27"/>
  <c r="CE32" i="48"/>
  <c r="CF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X44" i="48"/>
  <c r="BH135" i="75"/>
  <c r="U35" i="48"/>
  <c r="V35" i="72" l="1"/>
  <c r="CG2" i="48"/>
  <c r="CE108" i="48"/>
  <c r="Y44" i="72"/>
  <c r="DT118" i="27"/>
  <c r="CF32" i="48"/>
  <c r="CG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Y44" i="48"/>
  <c r="V35" i="48"/>
  <c r="CH2" i="48" l="1"/>
  <c r="W35" i="72"/>
  <c r="Z44" i="72"/>
  <c r="CF108" i="48"/>
  <c r="DU118" i="27"/>
  <c r="CH41" i="48"/>
  <c r="CG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Z44" i="48"/>
  <c r="W35" i="48"/>
  <c r="X35" i="72" l="1"/>
  <c r="CI2" i="48"/>
  <c r="CG108" i="48"/>
  <c r="AA44" i="72"/>
  <c r="DV118" i="27"/>
  <c r="CH32" i="48"/>
  <c r="CI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A44" i="48"/>
  <c r="X35" i="48"/>
  <c r="CJ2" i="48" l="1"/>
  <c r="Y35" i="72"/>
  <c r="AB44" i="72"/>
  <c r="CH108" i="48"/>
  <c r="DW118" i="27"/>
  <c r="CI32" i="48"/>
  <c r="CJ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B44" i="48"/>
  <c r="BI135" i="75"/>
  <c r="Y35" i="48"/>
  <c r="Z35" i="72" l="1"/>
  <c r="CK2" i="48"/>
  <c r="CI108" i="48"/>
  <c r="AC44" i="72"/>
  <c r="DX118" i="27"/>
  <c r="CK41" i="48"/>
  <c r="CJ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C44" i="48"/>
  <c r="Z35" i="48"/>
  <c r="CL2" i="48" l="1"/>
  <c r="AA35" i="72"/>
  <c r="CJ108" i="48"/>
  <c r="AD44" i="72"/>
  <c r="DY118" i="27"/>
  <c r="CK32" i="48"/>
  <c r="CL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D44" i="48"/>
  <c r="AA35" i="48"/>
  <c r="AB35" i="72" l="1"/>
  <c r="CM2" i="48"/>
  <c r="CK108" i="48"/>
  <c r="AE44" i="72"/>
  <c r="DZ118" i="27"/>
  <c r="CL32" i="48"/>
  <c r="CM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E44" i="48"/>
  <c r="AB35" i="48"/>
  <c r="AC35" i="72" l="1"/>
  <c r="CN2" i="48"/>
  <c r="CN41" i="48" s="1"/>
  <c r="AF44" i="72"/>
  <c r="CL108" i="48"/>
  <c r="EA118" i="27"/>
  <c r="CM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F44" i="48"/>
  <c r="BJ135" i="75"/>
  <c r="AC35" i="48"/>
  <c r="AD35" i="72" l="1"/>
  <c r="CO2" i="48"/>
  <c r="CM108" i="48"/>
  <c r="AG44" i="72"/>
  <c r="EB118" i="27"/>
  <c r="CN32" i="48"/>
  <c r="CO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G44" i="48"/>
  <c r="CP2" i="48" l="1"/>
  <c r="AH44" i="72"/>
  <c r="CN108" i="48"/>
  <c r="EC118" i="27"/>
  <c r="CO32" i="48"/>
  <c r="CP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H44" i="48"/>
  <c r="CQ2" i="48" l="1"/>
  <c r="AI44" i="72"/>
  <c r="CO108" i="48"/>
  <c r="ED118" i="27"/>
  <c r="CP32" i="48"/>
  <c r="CQ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I44" i="48"/>
  <c r="CR2" i="48" l="1"/>
  <c r="CP108" i="48"/>
  <c r="AJ44" i="72"/>
  <c r="EE118" i="27"/>
  <c r="CQ32" i="48"/>
  <c r="CR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J44" i="48"/>
  <c r="CS2" i="48" l="1"/>
  <c r="CQ108" i="48"/>
  <c r="AK44" i="72"/>
  <c r="EF118" i="27"/>
  <c r="CS41" i="48"/>
  <c r="CR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K44" i="48"/>
  <c r="C32" i="48"/>
  <c r="CT2" i="48" l="1"/>
  <c r="D32" i="72"/>
  <c r="AL44" i="72"/>
  <c r="CR108" i="48"/>
  <c r="EG118" i="27"/>
  <c r="CT41" i="48"/>
  <c r="CS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D32" i="48"/>
  <c r="AL44" i="48"/>
  <c r="CU2" i="48" l="1"/>
  <c r="CS108" i="48"/>
  <c r="AM44" i="72"/>
  <c r="E32" i="72"/>
  <c r="EH118" i="27"/>
  <c r="CT32" i="48"/>
  <c r="CU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E32" i="48"/>
  <c r="AM44" i="48"/>
  <c r="CV2" i="48" l="1"/>
  <c r="CT108" i="48"/>
  <c r="AN44" i="72"/>
  <c r="F32" i="72"/>
  <c r="EI118" i="27"/>
  <c r="CU32" i="48"/>
  <c r="CV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F32" i="48"/>
  <c r="AN44" i="48"/>
  <c r="AF108" i="76"/>
  <c r="CW2" i="48" l="1"/>
  <c r="G32" i="72"/>
  <c r="CU108" i="48"/>
  <c r="AO44" i="72"/>
  <c r="EJ118" i="27"/>
  <c r="CW41" i="48"/>
  <c r="CV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G32" i="48"/>
  <c r="AO44" i="48"/>
  <c r="AP44" i="72" l="1"/>
  <c r="H32" i="72"/>
  <c r="CV108" i="48"/>
  <c r="EK118" i="27"/>
  <c r="CW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H32" i="48"/>
  <c r="AP44" i="48"/>
  <c r="AQ44" i="72" l="1"/>
  <c r="CW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I32" i="48"/>
  <c r="AQ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J32" i="48"/>
  <c r="AR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K32" i="48"/>
  <c r="AS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L32" i="48"/>
  <c r="AT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M32" i="48"/>
  <c r="AU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N32" i="48"/>
  <c r="AV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O32" i="48"/>
  <c r="AW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P32" i="48"/>
  <c r="AX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Y44" i="48"/>
  <c r="Q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AZ44" i="48"/>
  <c r="R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A44" i="48"/>
  <c r="S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B44" i="48"/>
  <c r="T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C44" i="48"/>
  <c r="U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D44" i="48"/>
  <c r="V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E44" i="48"/>
  <c r="BC41" i="78"/>
  <c r="BB32" i="78"/>
  <c r="BC41" i="76"/>
  <c r="BB32" i="76"/>
  <c r="BC41" i="77"/>
  <c r="W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F44" i="48"/>
  <c r="BD41" i="77"/>
  <c r="BD41" i="76"/>
  <c r="BC32" i="76"/>
  <c r="BD41" i="78"/>
  <c r="BC32" i="78"/>
  <c r="X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G44" i="48"/>
  <c r="BE41" i="76"/>
  <c r="BD32" i="76"/>
  <c r="BE41" i="78"/>
  <c r="BD32" i="78"/>
  <c r="BE41" i="77"/>
  <c r="Y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H44" i="48"/>
  <c r="BF41" i="77"/>
  <c r="BF41" i="76"/>
  <c r="BE32" i="76"/>
  <c r="BF41" i="78"/>
  <c r="BE32" i="78"/>
  <c r="Z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I44" i="48"/>
  <c r="BG41" i="78"/>
  <c r="BF32" i="78"/>
  <c r="BG41" i="76"/>
  <c r="BF32" i="76"/>
  <c r="BG41" i="77"/>
  <c r="AA32" i="48"/>
  <c r="AI108" i="76"/>
  <c r="AB32" i="72" l="1"/>
  <c r="FE118" i="27"/>
  <c r="BJ44" i="72"/>
  <c r="BJ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B32" i="48"/>
  <c r="AC32" i="72" l="1"/>
  <c r="BK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C32" i="48"/>
  <c r="BL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D32" i="48"/>
  <c r="AE32" i="72" l="1"/>
  <c r="BM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E32" i="48"/>
  <c r="BN44" i="48" l="1"/>
  <c r="AF32" i="72"/>
  <c r="FI118" i="27"/>
  <c r="BJ32" i="74"/>
  <c r="AJ108" i="74"/>
  <c r="BI108" i="75"/>
  <c r="BJ108" i="77"/>
  <c r="BJ32" i="77"/>
  <c r="BJ32" i="75"/>
  <c r="AF32" i="48"/>
  <c r="AG32" i="72" l="1"/>
  <c r="BO44" i="48"/>
  <c r="FJ118" i="27"/>
  <c r="AJ136" i="76"/>
  <c r="AJ135" i="76"/>
  <c r="BJ108" i="75"/>
  <c r="AG32" i="48"/>
  <c r="AH32" i="48"/>
  <c r="AH32" i="72" l="1"/>
  <c r="BP44" i="48"/>
  <c r="AI32" i="72"/>
  <c r="FK118" i="27"/>
  <c r="AI32" i="48"/>
  <c r="AJ108" i="76"/>
  <c r="BQ44" i="48" l="1"/>
  <c r="AJ32" i="72"/>
  <c r="FL118" i="27"/>
  <c r="AJ32" i="48"/>
  <c r="AK32" i="72" l="1"/>
  <c r="BR44" i="48"/>
  <c r="FM118" i="27"/>
  <c r="AK32" i="48"/>
  <c r="BS44" i="48" l="1"/>
  <c r="AL32" i="72"/>
  <c r="FN118" i="27"/>
  <c r="AL32" i="48"/>
  <c r="AM32" i="72" l="1"/>
  <c r="BT44" i="48"/>
  <c r="FO118" i="27"/>
  <c r="AK135" i="74"/>
  <c r="BU44" i="48" l="1"/>
  <c r="FP118" i="27"/>
  <c r="AK108" i="74"/>
  <c r="AM32" i="48"/>
  <c r="AN32" i="72" l="1"/>
  <c r="BV44" i="48"/>
  <c r="FQ118" i="27"/>
  <c r="AK136" i="76"/>
  <c r="AK135" i="76"/>
  <c r="AN32" i="48"/>
  <c r="AO32" i="72" l="1"/>
  <c r="BW44" i="48"/>
  <c r="FR118" i="27"/>
  <c r="AO32" i="48"/>
  <c r="AK108" i="76"/>
  <c r="BX44" i="48" l="1"/>
  <c r="FS118" i="27"/>
  <c r="AO108" i="48"/>
  <c r="AP32" i="72"/>
  <c r="AP32" i="48"/>
  <c r="AQ32" i="72" l="1"/>
  <c r="AP108" i="72"/>
  <c r="BY44" i="48"/>
  <c r="FT118" i="27"/>
  <c r="AQ32" i="48"/>
  <c r="BZ44" i="48" l="1"/>
  <c r="AR32" i="72"/>
  <c r="FU118" i="27"/>
  <c r="AR32" i="48"/>
  <c r="AS32" i="72" l="1"/>
  <c r="CA44" i="48"/>
  <c r="FV118" i="27"/>
  <c r="AL135" i="74"/>
  <c r="AS32" i="48"/>
  <c r="AT32" i="72" l="1"/>
  <c r="CB44" i="48"/>
  <c r="FW118" i="27"/>
  <c r="AL108" i="74"/>
  <c r="AT32" i="48"/>
  <c r="AU32" i="72" l="1"/>
  <c r="CC44" i="48"/>
  <c r="FX118" i="27"/>
  <c r="AL136" i="76"/>
  <c r="AL135" i="76"/>
  <c r="AU32" i="48"/>
  <c r="CD44" i="48" l="1"/>
  <c r="AV32" i="72"/>
  <c r="FY118" i="27"/>
  <c r="AV32" i="48"/>
  <c r="AL108" i="76"/>
  <c r="AW32" i="72" l="1"/>
  <c r="CE44" i="48"/>
  <c r="FZ118" i="27"/>
  <c r="AW32" i="48"/>
  <c r="AX32" i="72" l="1"/>
  <c r="CF44" i="48"/>
  <c r="GA118" i="27"/>
  <c r="AX32" i="48"/>
  <c r="CG44" i="48" l="1"/>
  <c r="AY32" i="72"/>
  <c r="GB118" i="27"/>
  <c r="AX108" i="48"/>
  <c r="AY32" i="48"/>
  <c r="AY108" i="72" l="1"/>
  <c r="AZ32" i="72"/>
  <c r="CH44" i="48"/>
  <c r="GC118" i="27"/>
  <c r="AM135" i="74"/>
  <c r="AY108" i="48"/>
  <c r="AZ32" i="48"/>
  <c r="AZ108" i="72" l="1"/>
  <c r="CI44" i="48"/>
  <c r="BA32" i="72"/>
  <c r="GD118" i="27"/>
  <c r="AM108" i="74"/>
  <c r="BA32" i="48"/>
  <c r="CJ44" i="48" l="1"/>
  <c r="BB32" i="72"/>
  <c r="GE118" i="27"/>
  <c r="AM136" i="76"/>
  <c r="AM135" i="76"/>
  <c r="BB32" i="48"/>
  <c r="BC32" i="72" l="1"/>
  <c r="CK44" i="48"/>
  <c r="GF118" i="27"/>
  <c r="BC32" i="48"/>
  <c r="AM108" i="76"/>
  <c r="BD32" i="72" l="1"/>
  <c r="CL44" i="48"/>
  <c r="GG118" i="27"/>
  <c r="BD32" i="48"/>
  <c r="CM44" i="48" l="1"/>
  <c r="BE32" i="72"/>
  <c r="GH118" i="27"/>
  <c r="BE32" i="48"/>
  <c r="BF32" i="72" l="1"/>
  <c r="CN44" i="48"/>
  <c r="GI118" i="27"/>
  <c r="BF32" i="48"/>
  <c r="BG32" i="72" l="1"/>
  <c r="CO44" i="48"/>
  <c r="GJ118" i="27"/>
  <c r="AN135" i="74"/>
  <c r="BG32" i="48"/>
  <c r="BH32" i="72" l="1"/>
  <c r="CP44" i="48"/>
  <c r="GK118" i="27"/>
  <c r="AN108" i="74"/>
  <c r="BH32" i="48"/>
  <c r="BI32" i="72" l="1"/>
  <c r="CQ44" i="48"/>
  <c r="GL118" i="27"/>
  <c r="AN136" i="76"/>
  <c r="AN135" i="76"/>
  <c r="BI32" i="48"/>
  <c r="CR44" i="48" l="1"/>
  <c r="BJ32" i="72"/>
  <c r="GM118" i="27"/>
  <c r="AN108" i="76"/>
  <c r="CS44" i="48" l="1"/>
  <c r="GN118" i="27"/>
  <c r="CT44" i="48" l="1"/>
  <c r="GO118" i="27"/>
  <c r="CU44" i="48" l="1"/>
  <c r="GP118" i="27"/>
  <c r="AO135" i="74"/>
  <c r="CV44" i="48" l="1"/>
  <c r="GQ118" i="27"/>
  <c r="AO108" i="74"/>
  <c r="CW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U54" i="48"/>
  <c r="V54" i="72" l="1"/>
  <c r="IB118" i="27"/>
  <c r="AW108" i="76"/>
  <c r="V54" i="48"/>
  <c r="W54" i="72" l="1"/>
  <c r="IC118" i="27"/>
  <c r="W54" i="48"/>
  <c r="X54" i="72" l="1"/>
  <c r="ID118" i="27"/>
  <c r="X54" i="48"/>
  <c r="Y54" i="72" l="1"/>
  <c r="IE118" i="27"/>
  <c r="AX135" i="74"/>
  <c r="Y54" i="48"/>
  <c r="Z54" i="72" l="1"/>
  <c r="IF118" i="27"/>
  <c r="AX108" i="74"/>
  <c r="Z54" i="48"/>
  <c r="AA54" i="72" l="1"/>
  <c r="IG118" i="27"/>
  <c r="AX136" i="76"/>
  <c r="AX135" i="76"/>
  <c r="AA54" i="48"/>
  <c r="AB54" i="72" l="1"/>
  <c r="IH118" i="27"/>
  <c r="AX108" i="76"/>
  <c r="AB54" i="48"/>
  <c r="AC54" i="72" l="1"/>
  <c r="II118" i="27"/>
  <c r="AC54" i="48"/>
  <c r="AD54" i="48"/>
  <c r="AD54" i="72" l="1"/>
  <c r="AE54" i="72"/>
  <c r="IJ118" i="27"/>
  <c r="AE54" i="48"/>
  <c r="AF54" i="72" l="1"/>
  <c r="IK118" i="27"/>
  <c r="AF54" i="48"/>
  <c r="AG54" i="72" l="1"/>
  <c r="IL118" i="27"/>
  <c r="AY135" i="74"/>
  <c r="AG54" i="48"/>
  <c r="AH54" i="72" l="1"/>
  <c r="IM118" i="27"/>
  <c r="AY136" i="76"/>
  <c r="AY135" i="76"/>
  <c r="AY108" i="74"/>
  <c r="AH54" i="48"/>
  <c r="AI54" i="72" l="1"/>
  <c r="IN118" i="27"/>
  <c r="AY108" i="76"/>
  <c r="AI54" i="48"/>
  <c r="AJ54" i="72" l="1"/>
  <c r="IO118" i="27"/>
  <c r="AJ54" i="48"/>
  <c r="AK54" i="72" l="1"/>
  <c r="IP118" i="27"/>
  <c r="AK54" i="48"/>
  <c r="AL54" i="72" l="1"/>
  <c r="IQ118" i="27"/>
  <c r="AL54" i="48"/>
  <c r="AM54" i="72" l="1"/>
  <c r="IR118" i="27"/>
  <c r="AM54" i="48"/>
  <c r="AN54" i="72" l="1"/>
  <c r="IS118" i="27"/>
  <c r="AZ136" i="76"/>
  <c r="AZ135" i="76"/>
  <c r="AZ135" i="74"/>
  <c r="AN54" i="48"/>
  <c r="AO54" i="72" l="1"/>
  <c r="IT118" i="27"/>
  <c r="AZ108" i="74"/>
  <c r="AZ108" i="76"/>
  <c r="AO54" i="48"/>
  <c r="AP54" i="72" l="1"/>
  <c r="IU118" i="27"/>
  <c r="AP54" i="48"/>
  <c r="AQ54" i="48"/>
  <c r="AR54" i="72" l="1"/>
  <c r="AQ54" i="72"/>
  <c r="IV118" i="27"/>
  <c r="AR54" i="48"/>
  <c r="AS54" i="72" l="1"/>
  <c r="IW118" i="27"/>
  <c r="AS54" i="48"/>
  <c r="AT54" i="72" l="1"/>
  <c r="IX118" i="27"/>
  <c r="AT54" i="48"/>
  <c r="AU54" i="72" l="1"/>
  <c r="IY118" i="27"/>
  <c r="AU54" i="48"/>
  <c r="AV54" i="72" l="1"/>
  <c r="IZ118" i="27"/>
  <c r="BA136" i="76"/>
  <c r="BA135" i="76"/>
  <c r="BA135" i="74"/>
  <c r="AV54" i="48"/>
  <c r="AW54" i="72" l="1"/>
  <c r="JA118" i="27"/>
  <c r="BA108" i="74"/>
  <c r="BA108" i="76"/>
  <c r="AW54" i="48"/>
  <c r="AX54" i="72" l="1"/>
  <c r="JB118" i="27"/>
  <c r="AX54" i="48"/>
  <c r="AY54" i="72" l="1"/>
  <c r="JC118" i="27"/>
  <c r="AY54" i="48"/>
  <c r="AZ54" i="72" l="1"/>
  <c r="JD118" i="27"/>
  <c r="AZ54" i="48"/>
  <c r="BA54" i="72" l="1"/>
  <c r="JE118" i="27"/>
  <c r="BA54" i="48"/>
  <c r="BB54" i="48"/>
  <c r="BC54" i="72" l="1"/>
  <c r="BB54" i="72"/>
  <c r="JF118" i="27"/>
  <c r="BC54" i="48"/>
  <c r="BD54" i="72" l="1"/>
  <c r="JG118" i="27"/>
  <c r="BB136" i="76"/>
  <c r="BB135" i="76"/>
  <c r="BB135" i="74"/>
  <c r="BD54" i="48"/>
  <c r="BE54" i="72" l="1"/>
  <c r="JH118" i="27"/>
  <c r="BB108" i="74"/>
  <c r="BB108" i="76"/>
  <c r="BE54" i="48"/>
  <c r="BF54" i="72" l="1"/>
  <c r="JI118" i="27"/>
  <c r="BF54" i="48"/>
  <c r="BG54" i="72" l="1"/>
  <c r="JJ118" i="27"/>
  <c r="BG54" i="48"/>
  <c r="BH54" i="72" l="1"/>
  <c r="JK118" i="27"/>
  <c r="BH54" i="48"/>
  <c r="BI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B15" i="48"/>
  <c r="C15" i="72" l="1"/>
  <c r="KP118" i="27"/>
  <c r="C18" i="48"/>
  <c r="C15" i="78"/>
  <c r="C15" i="74"/>
  <c r="C15" i="48"/>
  <c r="D18" i="72" l="1"/>
  <c r="D15" i="72"/>
  <c r="KQ118" i="27"/>
  <c r="C15" i="75"/>
  <c r="D15" i="74"/>
  <c r="D18" i="74"/>
  <c r="C119" i="74"/>
  <c r="D15" i="78"/>
  <c r="D18" i="78"/>
  <c r="C119" i="78"/>
  <c r="D18" i="48"/>
  <c r="D15" i="48"/>
  <c r="E15" i="72" l="1"/>
  <c r="E18" i="72"/>
  <c r="KR118" i="27"/>
  <c r="C119" i="75"/>
  <c r="D18" i="75"/>
  <c r="D15" i="75"/>
  <c r="E15" i="78"/>
  <c r="D119" i="78"/>
  <c r="E15" i="74"/>
  <c r="D119" i="74"/>
  <c r="E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F15" i="48"/>
  <c r="G15" i="72" l="1"/>
  <c r="KT118" i="27"/>
  <c r="E119" i="75"/>
  <c r="F15" i="75"/>
  <c r="F18" i="75"/>
  <c r="G18" i="74"/>
  <c r="G15" i="74"/>
  <c r="F119" i="74"/>
  <c r="G15" i="78"/>
  <c r="F119" i="78"/>
  <c r="G15" i="48"/>
  <c r="H15" i="72" l="1"/>
  <c r="KU118" i="27"/>
  <c r="G15" i="75"/>
  <c r="F119" i="75"/>
  <c r="G18" i="75"/>
  <c r="G18" i="78"/>
  <c r="H15" i="78"/>
  <c r="G119" i="78"/>
  <c r="H15" i="74"/>
  <c r="G119" i="74"/>
  <c r="H18" i="78"/>
  <c r="H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I15" i="48"/>
  <c r="J15" i="72" l="1"/>
  <c r="KW118" i="27"/>
  <c r="I15" i="75"/>
  <c r="H119" i="75"/>
  <c r="I18" i="75"/>
  <c r="J15" i="78"/>
  <c r="I119" i="78"/>
  <c r="J15" i="74"/>
  <c r="I119" i="74"/>
  <c r="J15" i="48"/>
  <c r="K15" i="72" l="1"/>
  <c r="KX118" i="27"/>
  <c r="J15" i="75"/>
  <c r="I119" i="75"/>
  <c r="J18" i="75"/>
  <c r="J18" i="74"/>
  <c r="J18" i="78"/>
  <c r="K15" i="74"/>
  <c r="J119" i="74"/>
  <c r="K15" i="78"/>
  <c r="J119" i="78"/>
  <c r="K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L15" i="48"/>
  <c r="M15" i="72" l="1"/>
  <c r="KZ118" i="27"/>
  <c r="K119" i="75"/>
  <c r="L15" i="75"/>
  <c r="L18" i="78"/>
  <c r="L18" i="75"/>
  <c r="M18" i="78"/>
  <c r="M15" i="74"/>
  <c r="L119" i="74"/>
  <c r="M15" i="78"/>
  <c r="L119" i="78"/>
  <c r="M15" i="48"/>
  <c r="N15" i="72" l="1"/>
  <c r="LA118" i="27"/>
  <c r="L119" i="75"/>
  <c r="M15" i="75"/>
  <c r="M18" i="74"/>
  <c r="M18" i="75"/>
  <c r="N15" i="74"/>
  <c r="M119" i="74"/>
  <c r="N15" i="78"/>
  <c r="M119" i="78"/>
  <c r="N15" i="48"/>
  <c r="O15" i="72" l="1"/>
  <c r="LB118" i="27"/>
  <c r="M119" i="75"/>
  <c r="N15" i="75"/>
  <c r="N18" i="75"/>
  <c r="N18" i="78"/>
  <c r="N18" i="74"/>
  <c r="O15" i="78"/>
  <c r="N119" i="78"/>
  <c r="O15" i="74"/>
  <c r="N119" i="74"/>
  <c r="O15" i="48"/>
  <c r="P15" i="72" l="1"/>
  <c r="LC118" i="27"/>
  <c r="O15" i="75"/>
  <c r="N119" i="75"/>
  <c r="O18" i="74"/>
  <c r="O18" i="78"/>
  <c r="O18" i="75"/>
  <c r="P15" i="74"/>
  <c r="O119" i="74"/>
  <c r="P15" i="78"/>
  <c r="O119" i="78"/>
  <c r="P15" i="48"/>
  <c r="Q15" i="72" l="1"/>
  <c r="LD118" i="27"/>
  <c r="O119" i="75"/>
  <c r="P15" i="75"/>
  <c r="P18" i="78"/>
  <c r="P18" i="75"/>
  <c r="P18" i="74"/>
  <c r="Q15" i="78"/>
  <c r="P119" i="78"/>
  <c r="Q15" i="74"/>
  <c r="P119" i="74"/>
  <c r="Q15" i="48"/>
  <c r="R15" i="72" l="1"/>
  <c r="LE118" i="27"/>
  <c r="Q15" i="75"/>
  <c r="P119" i="75"/>
  <c r="Q18" i="78"/>
  <c r="Q18" i="75"/>
  <c r="Q18" i="74"/>
  <c r="R15" i="74"/>
  <c r="Q119" i="74"/>
  <c r="R15" i="78"/>
  <c r="Q119" i="78"/>
  <c r="R15" i="48"/>
  <c r="S15" i="72" l="1"/>
  <c r="LF118" i="27"/>
  <c r="R15" i="75"/>
  <c r="Q119" i="75"/>
  <c r="R18" i="75"/>
  <c r="R18" i="74"/>
  <c r="R18" i="78"/>
  <c r="S15" i="78"/>
  <c r="R119" i="78"/>
  <c r="S15" i="74"/>
  <c r="R119" i="74"/>
  <c r="S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T15" i="48"/>
  <c r="U15" i="72" l="1"/>
  <c r="LH118" i="27"/>
  <c r="S119" i="75"/>
  <c r="T15" i="75"/>
  <c r="T18" i="75"/>
  <c r="T18" i="78"/>
  <c r="U15" i="78"/>
  <c r="T119" i="78"/>
  <c r="U15" i="74"/>
  <c r="T119" i="74"/>
  <c r="U15" i="48"/>
  <c r="V15" i="72" l="1"/>
  <c r="LI118" i="27"/>
  <c r="T119" i="75"/>
  <c r="U15" i="75"/>
  <c r="U18" i="78"/>
  <c r="U18" i="75"/>
  <c r="U18" i="74"/>
  <c r="V15" i="74"/>
  <c r="U119" i="74"/>
  <c r="V15" i="78"/>
  <c r="U119" i="78"/>
  <c r="V15" i="48"/>
  <c r="W15" i="72" l="1"/>
  <c r="LJ118" i="27"/>
  <c r="V15" i="75"/>
  <c r="U119" i="75"/>
  <c r="V18" i="75"/>
  <c r="V18" i="78"/>
  <c r="V18" i="74"/>
  <c r="W15" i="78"/>
  <c r="V119" i="78"/>
  <c r="W15" i="74"/>
  <c r="V119" i="74"/>
  <c r="W15" i="48"/>
  <c r="X15" i="72" l="1"/>
  <c r="LK118" i="27"/>
  <c r="V119" i="75"/>
  <c r="W15" i="75"/>
  <c r="W18" i="78"/>
  <c r="W18" i="75"/>
  <c r="W18" i="74"/>
  <c r="X15" i="74"/>
  <c r="W119" i="74"/>
  <c r="X15" i="78"/>
  <c r="W119" i="78"/>
  <c r="X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Y15" i="48"/>
  <c r="Z15" i="72" l="1"/>
  <c r="LM118" i="27"/>
  <c r="Y15" i="75"/>
  <c r="X119" i="75"/>
  <c r="Y18" i="75"/>
  <c r="Y18" i="78"/>
  <c r="Z15" i="74"/>
  <c r="Y119" i="74"/>
  <c r="Z15" i="78"/>
  <c r="Y119" i="78"/>
  <c r="Z15" i="48"/>
  <c r="AA15" i="72" l="1"/>
  <c r="LN118" i="27"/>
  <c r="Y119" i="75"/>
  <c r="Z15" i="75"/>
  <c r="Z18" i="74"/>
  <c r="Z18" i="78"/>
  <c r="Z18" i="75"/>
  <c r="AA15" i="78"/>
  <c r="Z119" i="78"/>
  <c r="AA15" i="74"/>
  <c r="Z119" i="74"/>
  <c r="AA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B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B119" i="48"/>
  <c r="AC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D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E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F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G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H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I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J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K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L15" i="48"/>
  <c r="AM15" i="72" l="1"/>
  <c r="LZ118" i="27"/>
  <c r="AL15" i="75"/>
  <c r="AK119" i="75"/>
  <c r="AL18" i="78"/>
  <c r="AL18" i="75"/>
  <c r="AM15" i="78"/>
  <c r="AL119" i="78"/>
  <c r="AM15" i="74"/>
  <c r="AL119" i="74"/>
  <c r="AM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N15" i="48"/>
  <c r="AO15" i="72" l="1"/>
  <c r="MB118" i="27"/>
  <c r="AN15" i="75"/>
  <c r="AM119" i="75"/>
  <c r="AN18" i="78"/>
  <c r="AN18" i="75"/>
  <c r="AO15" i="78"/>
  <c r="AN119" i="78"/>
  <c r="AO15" i="74"/>
  <c r="AN119" i="74"/>
  <c r="AO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P15" i="48"/>
  <c r="AQ15" i="72" l="1"/>
  <c r="MD118" i="27"/>
  <c r="AO119" i="75"/>
  <c r="AP15" i="75"/>
  <c r="AP18" i="75"/>
  <c r="AP18" i="78"/>
  <c r="AQ15" i="74"/>
  <c r="AP119" i="74"/>
  <c r="AQ15" i="78"/>
  <c r="AP119" i="78"/>
  <c r="AQ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R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S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T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U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V15" i="48"/>
  <c r="AW15" i="72" l="1"/>
  <c r="MJ118" i="27"/>
  <c r="AU119" i="75"/>
  <c r="AV15" i="75"/>
  <c r="AV18" i="75"/>
  <c r="AV18" i="74"/>
  <c r="AW15" i="74"/>
  <c r="AV119" i="74"/>
  <c r="AW15" i="78"/>
  <c r="AV119" i="78"/>
  <c r="AW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X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Y15" i="48"/>
  <c r="AZ15" i="72" l="1"/>
  <c r="MM118" i="27"/>
  <c r="AY18" i="75"/>
  <c r="AX119" i="75"/>
  <c r="AY15" i="75"/>
  <c r="AY18" i="78"/>
  <c r="AZ15" i="74"/>
  <c r="AY119" i="74"/>
  <c r="AZ15" i="78"/>
  <c r="AY119" i="78"/>
  <c r="AZ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A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B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C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D15" i="48"/>
  <c r="BE15" i="72" l="1"/>
  <c r="MR118" i="27"/>
  <c r="BD15" i="75"/>
  <c r="BC119" i="75"/>
  <c r="BD18" i="75"/>
  <c r="BD18" i="78"/>
  <c r="BD18" i="74"/>
  <c r="BE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F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G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H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I15" i="48"/>
  <c r="BI15" i="78"/>
  <c r="BH119" i="78"/>
  <c r="BI15" i="74"/>
  <c r="BH119" i="74"/>
  <c r="MW118" i="27" l="1"/>
  <c r="BJ15" i="72"/>
  <c r="BJ15" i="48"/>
  <c r="BH119" i="75"/>
  <c r="BI15" i="75"/>
  <c r="BI18" i="74"/>
  <c r="BI18" i="75"/>
  <c r="BI18" i="78"/>
  <c r="BI119" i="48"/>
  <c r="BI119" i="74"/>
  <c r="BI119" i="78"/>
  <c r="BJ119" i="72" l="1"/>
  <c r="BJ119" i="48"/>
  <c r="BK15" i="48"/>
  <c r="MX118" i="27"/>
  <c r="BI119" i="75"/>
  <c r="BJ18" i="75"/>
  <c r="BJ119" i="78"/>
  <c r="BJ15" i="78"/>
  <c r="BJ18" i="74"/>
  <c r="BJ119" i="74"/>
  <c r="BJ15" i="74"/>
  <c r="BJ18" i="78"/>
  <c r="BJ15" i="75"/>
  <c r="B12" i="48"/>
  <c r="C12" i="72" l="1"/>
  <c r="BK119" i="48"/>
  <c r="BL15" i="48"/>
  <c r="MY118" i="27"/>
  <c r="BJ119" i="75"/>
  <c r="C117" i="77"/>
  <c r="B117" i="48"/>
  <c r="B104" i="48" l="1"/>
  <c r="BM15" i="48"/>
  <c r="BL119" i="48"/>
  <c r="MZ118" i="27"/>
  <c r="B106" i="27"/>
  <c r="B107" i="27" s="1"/>
  <c r="B106" i="48"/>
  <c r="C12" i="74"/>
  <c r="C117" i="72"/>
  <c r="B120" i="48"/>
  <c r="C12" i="75"/>
  <c r="C12" i="78"/>
  <c r="C117" i="78"/>
  <c r="C104" i="77"/>
  <c r="C120" i="72" l="1"/>
  <c r="BM119" i="48"/>
  <c r="BN15" i="48"/>
  <c r="NA118" i="27"/>
  <c r="C117" i="75"/>
  <c r="C104" i="72"/>
  <c r="B113" i="48"/>
  <c r="B109" i="48"/>
  <c r="B166" i="48"/>
  <c r="C104" i="78"/>
  <c r="C117" i="74"/>
  <c r="C104" i="74"/>
  <c r="C109" i="77"/>
  <c r="C106" i="77"/>
  <c r="C120" i="77"/>
  <c r="C113" i="77"/>
  <c r="B121" i="48"/>
  <c r="C121" i="72" l="1"/>
  <c r="C94" i="48"/>
  <c r="BN119" i="48"/>
  <c r="BO15" i="48"/>
  <c r="NB118" i="27"/>
  <c r="B111" i="48"/>
  <c r="C109" i="72"/>
  <c r="C104" i="75"/>
  <c r="B114" i="48"/>
  <c r="C120" i="74"/>
  <c r="C120" i="78"/>
  <c r="B112" i="48"/>
  <c r="C113" i="72"/>
  <c r="B107" i="48"/>
  <c r="C106" i="72"/>
  <c r="C107" i="77"/>
  <c r="C114" i="77"/>
  <c r="C112" i="77"/>
  <c r="D92" i="77"/>
  <c r="C93" i="78"/>
  <c r="C121" i="77"/>
  <c r="C111" i="72" l="1"/>
  <c r="D94" i="72"/>
  <c r="C114" i="72"/>
  <c r="BP15" i="48"/>
  <c r="BO119" i="48"/>
  <c r="NC118" i="27"/>
  <c r="C87" i="48"/>
  <c r="C92" i="48"/>
  <c r="C106" i="74"/>
  <c r="C113" i="74"/>
  <c r="C109" i="74"/>
  <c r="C120" i="75"/>
  <c r="C109" i="75"/>
  <c r="C113" i="75"/>
  <c r="C107" i="72"/>
  <c r="B169" i="48"/>
  <c r="C121" i="74"/>
  <c r="C121" i="78"/>
  <c r="C110" i="77"/>
  <c r="C112" i="72"/>
  <c r="C106" i="78"/>
  <c r="C106" i="75"/>
  <c r="B110" i="48"/>
  <c r="D93" i="77"/>
  <c r="D87" i="75"/>
  <c r="BQ15" i="48" l="1"/>
  <c r="BP119" i="48"/>
  <c r="ND118" i="27"/>
  <c r="C142" i="48"/>
  <c r="C141" i="48"/>
  <c r="D92" i="72"/>
  <c r="C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B116" i="48"/>
  <c r="C107" i="75"/>
  <c r="C107" i="78"/>
  <c r="D88" i="77"/>
  <c r="D87" i="77"/>
  <c r="C100" i="48"/>
  <c r="D87" i="72"/>
  <c r="D89" i="48"/>
  <c r="C88" i="48"/>
  <c r="D100" i="77"/>
  <c r="E89" i="77"/>
  <c r="D83" i="48" l="1"/>
  <c r="D83" i="72"/>
  <c r="B123" i="48"/>
  <c r="NE118" i="27"/>
  <c r="BQ119" i="48"/>
  <c r="BR15" i="48"/>
  <c r="D100" i="74"/>
  <c r="E87" i="76"/>
  <c r="E88" i="76"/>
  <c r="E89" i="76"/>
  <c r="F90" i="76"/>
  <c r="C99" i="48"/>
  <c r="C116" i="72"/>
  <c r="D88" i="72"/>
  <c r="D88" i="76"/>
  <c r="D88" i="74"/>
  <c r="D88" i="78"/>
  <c r="E89" i="75"/>
  <c r="C110" i="74"/>
  <c r="D93" i="74"/>
  <c r="D100" i="75"/>
  <c r="D93" i="75"/>
  <c r="C123" i="77"/>
  <c r="C117" i="48"/>
  <c r="D117" i="77"/>
  <c r="E89" i="78"/>
  <c r="D87" i="78"/>
  <c r="F90" i="74"/>
  <c r="E89" i="74"/>
  <c r="E90" i="48"/>
  <c r="E89" i="72"/>
  <c r="C110" i="75"/>
  <c r="D100" i="72"/>
  <c r="F90" i="77"/>
  <c r="C126" i="77"/>
  <c r="C123" i="72" l="1"/>
  <c r="E83" i="72"/>
  <c r="BR119" i="48"/>
  <c r="BS15" i="48"/>
  <c r="NF118" i="27"/>
  <c r="F90" i="72"/>
  <c r="E84" i="48"/>
  <c r="F89" i="76"/>
  <c r="G90" i="76"/>
  <c r="E100" i="76"/>
  <c r="D117" i="72"/>
  <c r="F90" i="75"/>
  <c r="D88" i="75"/>
  <c r="C116" i="74"/>
  <c r="B126" i="48"/>
  <c r="C124" i="48"/>
  <c r="C104" i="48"/>
  <c r="D99" i="74"/>
  <c r="D99" i="75"/>
  <c r="D99" i="78"/>
  <c r="D105" i="78"/>
  <c r="D99" i="77"/>
  <c r="D100" i="78"/>
  <c r="C124" i="77"/>
  <c r="D101" i="48"/>
  <c r="C105" i="48"/>
  <c r="F90" i="78"/>
  <c r="E101" i="77"/>
  <c r="D99" i="72"/>
  <c r="C116" i="75"/>
  <c r="E101" i="78"/>
  <c r="E48" i="77"/>
  <c r="E101" i="74"/>
  <c r="D124" i="72" l="1"/>
  <c r="F84" i="72"/>
  <c r="E101" i="72"/>
  <c r="NG118" i="27"/>
  <c r="BT15" i="48"/>
  <c r="BS119" i="48"/>
  <c r="E105" i="76"/>
  <c r="F101" i="76"/>
  <c r="E99" i="76"/>
  <c r="D105" i="74"/>
  <c r="D105" i="72"/>
  <c r="C126" i="72"/>
  <c r="C123" i="74"/>
  <c r="D117" i="74"/>
  <c r="C106" i="48"/>
  <c r="E101" i="75"/>
  <c r="D105" i="75"/>
  <c r="D106" i="27"/>
  <c r="D107" i="27" s="1"/>
  <c r="D49" i="48"/>
  <c r="D48" i="48"/>
  <c r="B127" i="48"/>
  <c r="B124" i="48"/>
  <c r="D104" i="72"/>
  <c r="C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B128" i="48"/>
  <c r="E48" i="72"/>
  <c r="E49" i="72"/>
  <c r="BT119" i="48"/>
  <c r="BU15" i="48"/>
  <c r="NH118" i="27"/>
  <c r="D124" i="74"/>
  <c r="D121" i="74"/>
  <c r="D104" i="74"/>
  <c r="D106" i="72"/>
  <c r="D106" i="74"/>
  <c r="E48" i="74"/>
  <c r="C124" i="74"/>
  <c r="C127" i="72"/>
  <c r="B125" i="48"/>
  <c r="C127" i="74"/>
  <c r="D110" i="77"/>
  <c r="D121" i="77"/>
  <c r="D114" i="77"/>
  <c r="E92" i="77"/>
  <c r="D124" i="75"/>
  <c r="D104" i="75"/>
  <c r="C126" i="75"/>
  <c r="C125" i="72" l="1"/>
  <c r="BU119" i="48"/>
  <c r="BV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V119" i="48"/>
  <c r="BW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W119" i="48" l="1"/>
  <c r="BX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X119" i="48" l="1"/>
  <c r="BY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B119" i="48"/>
  <c r="C119" i="72" l="1"/>
  <c r="NM118" i="27"/>
  <c r="BZ15" i="48"/>
  <c r="BY119" i="48"/>
  <c r="E99" i="74"/>
  <c r="E105" i="74"/>
  <c r="D126" i="74"/>
  <c r="D125" i="74"/>
  <c r="E124" i="74"/>
  <c r="G90" i="75"/>
  <c r="E124" i="75"/>
  <c r="D125" i="75"/>
  <c r="D126" i="75"/>
  <c r="E99" i="75"/>
  <c r="C149" i="48"/>
  <c r="C119" i="48"/>
  <c r="D119" i="72" l="1"/>
  <c r="NN118" i="27"/>
  <c r="BZ119" i="48"/>
  <c r="CA15" i="48"/>
  <c r="F101" i="74"/>
  <c r="E105" i="75"/>
  <c r="D127" i="74"/>
  <c r="D127" i="75"/>
  <c r="F101" i="75"/>
  <c r="D149" i="48"/>
  <c r="D119" i="48"/>
  <c r="E18" i="48"/>
  <c r="F18" i="72" l="1"/>
  <c r="E119" i="72"/>
  <c r="CA119" i="48"/>
  <c r="CB15" i="48"/>
  <c r="NO118" i="27"/>
  <c r="E149" i="48"/>
  <c r="E119" i="48"/>
  <c r="F18" i="48"/>
  <c r="G18" i="72" l="1"/>
  <c r="F119" i="72"/>
  <c r="NP118" i="27"/>
  <c r="CB119" i="48"/>
  <c r="CC15" i="48"/>
  <c r="C138" i="75"/>
  <c r="F149" i="48"/>
  <c r="F119" i="48"/>
  <c r="G18" i="48"/>
  <c r="G119" i="72" l="1"/>
  <c r="H18" i="72"/>
  <c r="NQ118" i="27"/>
  <c r="CC119" i="48"/>
  <c r="CD15" i="48"/>
  <c r="C138" i="74"/>
  <c r="G149" i="48"/>
  <c r="G119" i="48"/>
  <c r="H18" i="48"/>
  <c r="H119" i="72" l="1"/>
  <c r="I18" i="72"/>
  <c r="NR118" i="27"/>
  <c r="CE15" i="48"/>
  <c r="CD119" i="48"/>
  <c r="H149" i="48"/>
  <c r="H119" i="48"/>
  <c r="I18" i="48"/>
  <c r="J18" i="72" l="1"/>
  <c r="I119" i="72"/>
  <c r="NS118" i="27"/>
  <c r="CF15" i="48"/>
  <c r="CE119" i="48"/>
  <c r="I149" i="48"/>
  <c r="I119" i="48"/>
  <c r="J18" i="48"/>
  <c r="K18" i="72" l="1"/>
  <c r="J119" i="72"/>
  <c r="NT118" i="27"/>
  <c r="CF119" i="48"/>
  <c r="CG15" i="48"/>
  <c r="J149" i="48"/>
  <c r="J119" i="48"/>
  <c r="K18" i="48"/>
  <c r="L18" i="72" l="1"/>
  <c r="K119" i="72"/>
  <c r="NU118" i="27"/>
  <c r="CH15" i="48"/>
  <c r="CG119" i="48"/>
  <c r="K149" i="48"/>
  <c r="K119" i="48"/>
  <c r="L18" i="48"/>
  <c r="M18" i="72" l="1"/>
  <c r="L119" i="72"/>
  <c r="CI15" i="48"/>
  <c r="CH119" i="48"/>
  <c r="NV118" i="27"/>
  <c r="L149" i="48"/>
  <c r="L119" i="48"/>
  <c r="M18" i="48"/>
  <c r="M119" i="72" l="1"/>
  <c r="N18" i="72"/>
  <c r="NW118" i="27"/>
  <c r="CJ15" i="48"/>
  <c r="CI119" i="48"/>
  <c r="M149" i="48"/>
  <c r="M119" i="48"/>
  <c r="N18" i="48"/>
  <c r="O18" i="72" l="1"/>
  <c r="N119" i="72"/>
  <c r="CJ119" i="48"/>
  <c r="CK15" i="48"/>
  <c r="NX118" i="27"/>
  <c r="N149" i="48"/>
  <c r="N119" i="48"/>
  <c r="O18" i="48"/>
  <c r="O119" i="72" l="1"/>
  <c r="P18" i="72"/>
  <c r="NY118" i="27"/>
  <c r="CL15" i="48"/>
  <c r="CK119" i="48"/>
  <c r="O149" i="48"/>
  <c r="O119" i="48"/>
  <c r="P18" i="48"/>
  <c r="P119" i="72" l="1"/>
  <c r="Q18" i="72"/>
  <c r="NZ118" i="27"/>
  <c r="CL119" i="48"/>
  <c r="CM15" i="48"/>
  <c r="P149" i="48"/>
  <c r="P119" i="48"/>
  <c r="Q18" i="48"/>
  <c r="R18" i="72" l="1"/>
  <c r="Q119" i="72"/>
  <c r="CN15" i="48"/>
  <c r="CM119" i="48"/>
  <c r="OA118" i="27"/>
  <c r="Q149" i="48"/>
  <c r="Q119" i="48"/>
  <c r="R18" i="48"/>
  <c r="S18" i="72" l="1"/>
  <c r="R119" i="72"/>
  <c r="OB118" i="27"/>
  <c r="CN119" i="48"/>
  <c r="CO15" i="48"/>
  <c r="R149" i="48"/>
  <c r="R119" i="48"/>
  <c r="S18" i="48"/>
  <c r="S119" i="72" l="1"/>
  <c r="T18" i="72"/>
  <c r="OC118" i="27"/>
  <c r="CO119" i="48"/>
  <c r="CP15" i="48"/>
  <c r="S149" i="48"/>
  <c r="S119" i="48"/>
  <c r="T18" i="48"/>
  <c r="U18" i="72" l="1"/>
  <c r="T119" i="72"/>
  <c r="OD118" i="27"/>
  <c r="CQ15" i="48"/>
  <c r="CP119" i="48"/>
  <c r="T149" i="48"/>
  <c r="T119" i="48"/>
  <c r="U18" i="48"/>
  <c r="V18" i="72" l="1"/>
  <c r="U119" i="72"/>
  <c r="CR15" i="48"/>
  <c r="CQ119" i="48"/>
  <c r="OE118" i="27"/>
  <c r="U149" i="48"/>
  <c r="U119" i="48"/>
  <c r="V18" i="48"/>
  <c r="V119" i="72" l="1"/>
  <c r="W18" i="72"/>
  <c r="OF118" i="27"/>
  <c r="CS15" i="48"/>
  <c r="CR119" i="48"/>
  <c r="V149" i="48"/>
  <c r="V119" i="48"/>
  <c r="W18" i="48"/>
  <c r="X18" i="72" l="1"/>
  <c r="W119" i="72"/>
  <c r="CT15" i="48"/>
  <c r="CS119" i="48"/>
  <c r="OG118" i="27"/>
  <c r="W149" i="48"/>
  <c r="W119" i="48"/>
  <c r="X18" i="48"/>
  <c r="Y18" i="72" l="1"/>
  <c r="X119" i="72"/>
  <c r="OH118" i="27"/>
  <c r="CT119" i="48"/>
  <c r="CU15" i="48"/>
  <c r="X149" i="48"/>
  <c r="X119" i="48"/>
  <c r="Y18" i="48"/>
  <c r="Z18" i="72" l="1"/>
  <c r="Y119" i="72"/>
  <c r="CU119" i="48"/>
  <c r="CV15" i="48"/>
  <c r="OI118" i="27"/>
  <c r="Y149" i="48"/>
  <c r="Y119" i="48"/>
  <c r="Z18" i="48"/>
  <c r="AA18" i="72" l="1"/>
  <c r="Z119" i="72"/>
  <c r="CV119" i="48"/>
  <c r="CW15" i="48"/>
  <c r="OJ118" i="27"/>
  <c r="Z149" i="48"/>
  <c r="Z119" i="48"/>
  <c r="AA18" i="48"/>
  <c r="AA119" i="72" l="1"/>
  <c r="AB18" i="72"/>
  <c r="OK118" i="27"/>
  <c r="CW119" i="48"/>
  <c r="AA149" i="48"/>
  <c r="AA119" i="48"/>
  <c r="AB18" i="48"/>
  <c r="AC18" i="72" l="1"/>
  <c r="AB119" i="72"/>
  <c r="OL118" i="27"/>
  <c r="AB149" i="48"/>
  <c r="AC18" i="48"/>
  <c r="AD18" i="72" l="1"/>
  <c r="OM118" i="27"/>
  <c r="AC149" i="48"/>
  <c r="AC119" i="48"/>
  <c r="AD18" i="48"/>
  <c r="AE18" i="72" l="1"/>
  <c r="AD119" i="72"/>
  <c r="ON118" i="27"/>
  <c r="AD149" i="48"/>
  <c r="AD119" i="48"/>
  <c r="AE18" i="48"/>
  <c r="AF18" i="72" l="1"/>
  <c r="AE119" i="72"/>
  <c r="OO118" i="27"/>
  <c r="AE149" i="48"/>
  <c r="AE119" i="48"/>
  <c r="AF18" i="48"/>
  <c r="AG18" i="72" l="1"/>
  <c r="AF119" i="72"/>
  <c r="OP118" i="27"/>
  <c r="AF149" i="48"/>
  <c r="AF119" i="48"/>
  <c r="AG18" i="48"/>
  <c r="AG119" i="72" l="1"/>
  <c r="AH18" i="72"/>
  <c r="OQ118" i="27"/>
  <c r="AG149" i="48"/>
  <c r="AG119" i="48"/>
  <c r="AH18" i="48"/>
  <c r="AI18" i="72" l="1"/>
  <c r="AH119" i="72"/>
  <c r="OR118" i="27"/>
  <c r="AH149" i="48"/>
  <c r="AH119" i="48"/>
  <c r="AI18" i="48"/>
  <c r="AJ18" i="72" l="1"/>
  <c r="AI119" i="72"/>
  <c r="OS118" i="27"/>
  <c r="AI149" i="48"/>
  <c r="AI119" i="48"/>
  <c r="AJ18" i="48"/>
  <c r="AK18" i="72" l="1"/>
  <c r="AJ119" i="72"/>
  <c r="OT118" i="27"/>
  <c r="AJ149" i="48"/>
  <c r="AK18" i="48"/>
  <c r="AJ119" i="48"/>
  <c r="AK119" i="72" l="1"/>
  <c r="AL18" i="72"/>
  <c r="OU118" i="27"/>
  <c r="AK149" i="48"/>
  <c r="AK119" i="48"/>
  <c r="AL18" i="48"/>
  <c r="AM18" i="72" l="1"/>
  <c r="AL119" i="72"/>
  <c r="OV118" i="27"/>
  <c r="AL149" i="48"/>
  <c r="AL119" i="48"/>
  <c r="AM18" i="48"/>
  <c r="AN18" i="72" l="1"/>
  <c r="AM119" i="72"/>
  <c r="OW118" i="27"/>
  <c r="AM149" i="48"/>
  <c r="AN18" i="48"/>
  <c r="AM119" i="48"/>
  <c r="AO18" i="72" l="1"/>
  <c r="AN119" i="72"/>
  <c r="OX118" i="27"/>
  <c r="AN149" i="48"/>
  <c r="AN119" i="48"/>
  <c r="AO18" i="48"/>
  <c r="AP18" i="72" l="1"/>
  <c r="AO119" i="72"/>
  <c r="OY118" i="27"/>
  <c r="AO149" i="48"/>
  <c r="AO119" i="48"/>
  <c r="AP18" i="48"/>
  <c r="AP119" i="72" l="1"/>
  <c r="AQ18" i="72"/>
  <c r="OZ118" i="27"/>
  <c r="AP149" i="48"/>
  <c r="AP119" i="48"/>
  <c r="AQ18" i="48"/>
  <c r="AR18" i="72" l="1"/>
  <c r="AQ119" i="72"/>
  <c r="PA118" i="27"/>
  <c r="AQ149" i="48"/>
  <c r="AR18" i="48"/>
  <c r="AQ119" i="48"/>
  <c r="AR119" i="72" l="1"/>
  <c r="AS18" i="72"/>
  <c r="PB118" i="27"/>
  <c r="AR149" i="48"/>
  <c r="AR119" i="48"/>
  <c r="AS18" i="48"/>
  <c r="AS119" i="72" l="1"/>
  <c r="AT18" i="72"/>
  <c r="PC118" i="27"/>
  <c r="AS149" i="48"/>
  <c r="AT18" i="48"/>
  <c r="AS119" i="48"/>
  <c r="AT119" i="72" l="1"/>
  <c r="AU18" i="72"/>
  <c r="PD118" i="27"/>
  <c r="AT149" i="48"/>
  <c r="AT119" i="48"/>
  <c r="AU18" i="48"/>
  <c r="AU119" i="72" l="1"/>
  <c r="AV18" i="72"/>
  <c r="PE118" i="27"/>
  <c r="AU149" i="48"/>
  <c r="AV18" i="48"/>
  <c r="AU119" i="48"/>
  <c r="AW18" i="72" l="1"/>
  <c r="AV119" i="72"/>
  <c r="PF118" i="27"/>
  <c r="AV149" i="48"/>
  <c r="AW18" i="48"/>
  <c r="AV119" i="48"/>
  <c r="AX18" i="72" l="1"/>
  <c r="AW119" i="72"/>
  <c r="PG118" i="27"/>
  <c r="AW149" i="48"/>
  <c r="AW119" i="48"/>
  <c r="AX18" i="48"/>
  <c r="AX119" i="72" l="1"/>
  <c r="AY18" i="72"/>
  <c r="PH118" i="27"/>
  <c r="AX149" i="48"/>
  <c r="AX119" i="48"/>
  <c r="AY18" i="48"/>
  <c r="AY119" i="72" l="1"/>
  <c r="AZ18" i="72"/>
  <c r="PI118" i="27"/>
  <c r="AY149" i="48"/>
  <c r="AY119" i="48"/>
  <c r="AZ18" i="48"/>
  <c r="BA18" i="72" l="1"/>
  <c r="AZ119" i="72"/>
  <c r="PJ118" i="27"/>
  <c r="AZ149" i="48"/>
  <c r="AZ119" i="48"/>
  <c r="BA18" i="48"/>
  <c r="BA119" i="72" l="1"/>
  <c r="BB18" i="72"/>
  <c r="PK118" i="27"/>
  <c r="BA149" i="48"/>
  <c r="BA119" i="48"/>
  <c r="BB18" i="48"/>
  <c r="BC18" i="72" l="1"/>
  <c r="BB119" i="72"/>
  <c r="PL118" i="27"/>
  <c r="BB149" i="48"/>
  <c r="BB119" i="48"/>
  <c r="BC18" i="48"/>
  <c r="BD18" i="72" l="1"/>
  <c r="BC119" i="72"/>
  <c r="PM118" i="27"/>
  <c r="BC149" i="48"/>
  <c r="BC119" i="48"/>
  <c r="BD18" i="48"/>
  <c r="BD119" i="72" l="1"/>
  <c r="BE18" i="72"/>
  <c r="PN118" i="27"/>
  <c r="BD149" i="48"/>
  <c r="BD119" i="48"/>
  <c r="BE18" i="48"/>
  <c r="BF18" i="72" l="1"/>
  <c r="BE119" i="72"/>
  <c r="PO118" i="27"/>
  <c r="BE149" i="48"/>
  <c r="BF18" i="48"/>
  <c r="BE119" i="48"/>
  <c r="BF119" i="72" l="1"/>
  <c r="BG18" i="72"/>
  <c r="PP118" i="27"/>
  <c r="BF149" i="48"/>
  <c r="BF119" i="48"/>
  <c r="BG18" i="48"/>
  <c r="BH18" i="72" l="1"/>
  <c r="BG119" i="72"/>
  <c r="PQ118" i="27"/>
  <c r="BG149" i="48"/>
  <c r="BH119" i="48"/>
  <c r="BI119" i="72" l="1"/>
  <c r="PR118" i="27"/>
  <c r="BG119" i="48"/>
  <c r="BH18" i="48"/>
  <c r="BI18" i="72" l="1"/>
  <c r="BH119" i="72"/>
  <c r="PS118" i="27"/>
  <c r="BH149" i="48"/>
  <c r="BI18" i="48"/>
  <c r="BJ18" i="72" l="1"/>
  <c r="BJ18" i="48"/>
  <c r="PT118" i="27"/>
  <c r="BI149" i="48"/>
  <c r="BK18" i="48" l="1"/>
  <c r="PU118" i="27"/>
  <c r="C108" i="48"/>
  <c r="BL18" i="48" l="1"/>
  <c r="D108" i="72"/>
  <c r="PV118" i="27"/>
  <c r="D108" i="48"/>
  <c r="BM18" i="48" l="1"/>
  <c r="E108" i="72"/>
  <c r="PW118" i="27"/>
  <c r="E108" i="48"/>
  <c r="BN18" i="48" l="1"/>
  <c r="F108" i="72"/>
  <c r="PX118" i="27"/>
  <c r="F108" i="48"/>
  <c r="BO18" i="48" l="1"/>
  <c r="G108" i="72"/>
  <c r="PY118" i="27"/>
  <c r="G108" i="48"/>
  <c r="BP18" i="48" l="1"/>
  <c r="H108" i="72"/>
  <c r="PZ118" i="27"/>
  <c r="H108" i="48"/>
  <c r="BQ18" i="48" l="1"/>
  <c r="I108" i="72"/>
  <c r="QA118" i="27"/>
  <c r="I108" i="48"/>
  <c r="BR18" i="48" l="1"/>
  <c r="J108" i="72"/>
  <c r="QB118" i="27"/>
  <c r="J108" i="48"/>
  <c r="BS18" i="48" l="1"/>
  <c r="K108" i="72"/>
  <c r="QC118" i="27"/>
  <c r="K108" i="48"/>
  <c r="BT18" i="48" l="1"/>
  <c r="L108" i="72"/>
  <c r="QD118" i="27"/>
  <c r="L108" i="48"/>
  <c r="BU18" i="48" l="1"/>
  <c r="M108" i="72"/>
  <c r="QE118" i="27"/>
  <c r="M108" i="48"/>
  <c r="BV18" i="48" l="1"/>
  <c r="N108" i="72"/>
  <c r="QF118" i="27"/>
  <c r="N108" i="48"/>
  <c r="BW18" i="48" l="1"/>
  <c r="O108" i="72"/>
  <c r="QG118" i="27"/>
  <c r="O108" i="48"/>
  <c r="BX18" i="48" l="1"/>
  <c r="P108" i="72"/>
  <c r="QH118" i="27"/>
  <c r="P108" i="48"/>
  <c r="BY18" i="48" l="1"/>
  <c r="Q108" i="72"/>
  <c r="QI118" i="27"/>
  <c r="Q108" i="48"/>
  <c r="BZ18" i="48" l="1"/>
  <c r="R108" i="72"/>
  <c r="QJ118" i="27"/>
  <c r="R108" i="48"/>
  <c r="CA18" i="48" l="1"/>
  <c r="S108" i="72"/>
  <c r="QK118" i="27"/>
  <c r="S108" i="48"/>
  <c r="CB18" i="48" l="1"/>
  <c r="T108" i="72"/>
  <c r="QL118" i="27"/>
  <c r="T108" i="48"/>
  <c r="CC18" i="48" l="1"/>
  <c r="U108" i="72"/>
  <c r="QM118" i="27"/>
  <c r="U108" i="48"/>
  <c r="CD18" i="48" l="1"/>
  <c r="V108" i="72"/>
  <c r="QN118" i="27"/>
  <c r="V108" i="48"/>
  <c r="CE18" i="48" l="1"/>
  <c r="W108" i="72"/>
  <c r="QO118" i="27"/>
  <c r="W108" i="48"/>
  <c r="CF18" i="48" l="1"/>
  <c r="X108" i="72"/>
  <c r="QP118" i="27"/>
  <c r="X108" i="48"/>
  <c r="CG18" i="48" l="1"/>
  <c r="Y108" i="72"/>
  <c r="QQ118" i="27"/>
  <c r="Y108" i="48"/>
  <c r="CH18" i="48" l="1"/>
  <c r="Z108" i="72"/>
  <c r="QR118" i="27"/>
  <c r="Z108" i="48"/>
  <c r="CI18" i="48" l="1"/>
  <c r="AA108" i="72"/>
  <c r="QS118" i="27"/>
  <c r="AA108" i="48"/>
  <c r="CJ18" i="48" l="1"/>
  <c r="AB108" i="72"/>
  <c r="QT118" i="27"/>
  <c r="AB108" i="48"/>
  <c r="CK18" i="48" l="1"/>
  <c r="AC108" i="72"/>
  <c r="QU118" i="27"/>
  <c r="AC108" i="48"/>
  <c r="CL18" i="48" l="1"/>
  <c r="AD108" i="72"/>
  <c r="QV118" i="27"/>
  <c r="AD108" i="48"/>
  <c r="CM18" i="48" l="1"/>
  <c r="AE108" i="72"/>
  <c r="QW118" i="27"/>
  <c r="AE108" i="48"/>
  <c r="CN18" i="48" l="1"/>
  <c r="AF108" i="72"/>
  <c r="QX118" i="27"/>
  <c r="AF108" i="48"/>
  <c r="CO18" i="48" l="1"/>
  <c r="AG108" i="72"/>
  <c r="QY118" i="27"/>
  <c r="AG108" i="48"/>
  <c r="CP18" i="48" l="1"/>
  <c r="AH108" i="72"/>
  <c r="QZ118" i="27"/>
  <c r="AH108" i="48"/>
  <c r="CQ18" i="48" l="1"/>
  <c r="AI108" i="72"/>
  <c r="RA118" i="27"/>
  <c r="AI108" i="48"/>
  <c r="CR18" i="48" l="1"/>
  <c r="AJ108" i="72"/>
  <c r="RB118" i="27"/>
  <c r="AJ108" i="48"/>
  <c r="CS18" i="48" l="1"/>
  <c r="AK108" i="72"/>
  <c r="RC118" i="27"/>
  <c r="AK108" i="48"/>
  <c r="CT18" i="48" l="1"/>
  <c r="AL108" i="72"/>
  <c r="RD118" i="27"/>
  <c r="AL108" i="48"/>
  <c r="CU18" i="48" l="1"/>
  <c r="AM108" i="72"/>
  <c r="RE118" i="27"/>
  <c r="AM108" i="48"/>
  <c r="CV18" i="48" l="1"/>
  <c r="AN108" i="72"/>
  <c r="RF118" i="27"/>
  <c r="AN108" i="48"/>
  <c r="CW18" i="48" l="1"/>
  <c r="AO108" i="72"/>
  <c r="RG118" i="27"/>
  <c r="AP108" i="48"/>
  <c r="AQ108" i="72" l="1"/>
  <c r="RH118" i="27"/>
  <c r="AQ108" i="48"/>
  <c r="AR108" i="72" l="1"/>
  <c r="RI118" i="27"/>
  <c r="AR108" i="48"/>
  <c r="AS108" i="72" l="1"/>
  <c r="RJ118" i="27"/>
  <c r="AS108" i="48"/>
  <c r="AT108" i="72" l="1"/>
  <c r="RK118" i="27"/>
  <c r="AT108" i="48"/>
  <c r="AU108" i="72" l="1"/>
  <c r="RL118" i="27"/>
  <c r="AU108" i="48"/>
  <c r="AV108" i="72" l="1"/>
  <c r="RM118" i="27"/>
  <c r="AV108" i="48"/>
  <c r="AW108" i="72" l="1"/>
  <c r="RN118" i="27"/>
  <c r="AW108" i="48"/>
  <c r="AX108" i="72" l="1"/>
  <c r="RO118" i="27"/>
  <c r="AZ108" i="48"/>
  <c r="BA108" i="72" l="1"/>
  <c r="RP118" i="27"/>
  <c r="BA108" i="48"/>
  <c r="BB108" i="72" l="1"/>
  <c r="RQ118" i="27"/>
  <c r="BB108" i="48"/>
  <c r="BC108" i="72" l="1"/>
  <c r="RR118" i="27"/>
  <c r="BC108" i="48"/>
  <c r="BD108" i="72" l="1"/>
  <c r="RS118" i="27"/>
  <c r="BD108" i="48"/>
  <c r="BE108" i="72" l="1"/>
  <c r="RT118" i="27"/>
  <c r="BE108" i="48"/>
  <c r="BF108" i="72" l="1"/>
  <c r="RU118" i="27"/>
  <c r="BF108" i="48"/>
  <c r="BG108" i="72" l="1"/>
  <c r="RV118" i="27"/>
  <c r="BG108" i="48"/>
  <c r="BH108" i="72" l="1"/>
  <c r="RW118" i="27"/>
  <c r="BH108" i="48"/>
  <c r="BI108" i="72" l="1"/>
  <c r="RX118" i="27"/>
  <c r="BI108" i="48"/>
  <c r="BJ108" i="72" l="1"/>
  <c r="RY118" i="27"/>
  <c r="C113" i="48"/>
  <c r="C112" i="48" s="1"/>
  <c r="C109" i="48"/>
  <c r="C166" i="48"/>
  <c r="C120" i="48"/>
  <c r="D120" i="72" l="1"/>
  <c r="D94" i="48"/>
  <c r="RZ118" i="27"/>
  <c r="D109" i="72"/>
  <c r="C111" i="48"/>
  <c r="D113" i="72"/>
  <c r="C107" i="48"/>
  <c r="C114" i="48"/>
  <c r="C93" i="48"/>
  <c r="F117" i="27"/>
  <c r="E21" i="85" s="1"/>
  <c r="C121" i="48"/>
  <c r="E20" i="85" l="1"/>
  <c r="E104" i="85"/>
  <c r="D121" i="72"/>
  <c r="E94" i="72"/>
  <c r="D114" i="72"/>
  <c r="D111" i="72"/>
  <c r="D93" i="72"/>
  <c r="SA118" i="27"/>
  <c r="D112" i="72"/>
  <c r="D92" i="48"/>
  <c r="G102" i="27"/>
  <c r="D107" i="72"/>
  <c r="C169" i="48"/>
  <c r="E21" i="48"/>
  <c r="D87" i="48"/>
  <c r="C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D142" i="48"/>
  <c r="D141" i="48"/>
  <c r="E92" i="72"/>
  <c r="E87" i="72"/>
  <c r="D82" i="48"/>
  <c r="F21" i="72"/>
  <c r="D110" i="72"/>
  <c r="E104" i="74"/>
  <c r="C170" i="48"/>
  <c r="C171" i="48"/>
  <c r="F21" i="76"/>
  <c r="F21" i="77"/>
  <c r="F21" i="78"/>
  <c r="F21" i="48"/>
  <c r="E20" i="48"/>
  <c r="E89" i="48"/>
  <c r="C116" i="48"/>
  <c r="D100" i="48"/>
  <c r="D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F20" i="72"/>
  <c r="E112" i="85"/>
  <c r="E114" i="85"/>
  <c r="F94" i="85"/>
  <c r="E110" i="85"/>
  <c r="E169" i="85"/>
  <c r="E121" i="85"/>
  <c r="G20" i="85"/>
  <c r="E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G21" i="48"/>
  <c r="F20" i="48"/>
  <c r="F90" i="48"/>
  <c r="F89" i="72"/>
  <c r="D117" i="48"/>
  <c r="D116" i="72"/>
  <c r="F92" i="76"/>
  <c r="C123" i="48"/>
  <c r="D99" i="48"/>
  <c r="E121" i="77"/>
  <c r="E121" i="76"/>
  <c r="F92" i="77"/>
  <c r="E114" i="77"/>
  <c r="E112" i="77"/>
  <c r="E114" i="76"/>
  <c r="E93" i="76"/>
  <c r="D93" i="48"/>
  <c r="I117" i="27"/>
  <c r="H21" i="85" s="1"/>
  <c r="E116" i="85" l="1"/>
  <c r="G20" i="72"/>
  <c r="H20" i="85"/>
  <c r="F92" i="85"/>
  <c r="F87" i="85"/>
  <c r="E170" i="85"/>
  <c r="E171" i="85"/>
  <c r="E93" i="72"/>
  <c r="F83" i="72"/>
  <c r="SD118" i="27"/>
  <c r="G90" i="72"/>
  <c r="F84" i="48"/>
  <c r="E112" i="76"/>
  <c r="G21" i="74"/>
  <c r="H21" i="75"/>
  <c r="D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H21" i="48"/>
  <c r="G20" i="48"/>
  <c r="E110" i="76"/>
  <c r="E107" i="76"/>
  <c r="E110" i="77"/>
  <c r="E107" i="77"/>
  <c r="E99" i="72"/>
  <c r="C126" i="48"/>
  <c r="D123" i="72"/>
  <c r="D104" i="48"/>
  <c r="D124" i="48"/>
  <c r="C125" i="48"/>
  <c r="C167" i="48"/>
  <c r="F93" i="77"/>
  <c r="E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D106" i="48"/>
  <c r="D126" i="72"/>
  <c r="E110" i="74"/>
  <c r="F87" i="74"/>
  <c r="E121" i="75"/>
  <c r="F92" i="75"/>
  <c r="E112" i="75"/>
  <c r="E114" i="75"/>
  <c r="E104" i="72"/>
  <c r="D103" i="48"/>
  <c r="I21" i="77"/>
  <c r="I21" i="76"/>
  <c r="I21" i="72"/>
  <c r="I21" i="48"/>
  <c r="H20" i="48"/>
  <c r="C127" i="48"/>
  <c r="C150" i="48"/>
  <c r="E116" i="76"/>
  <c r="F88" i="77"/>
  <c r="F87" i="77"/>
  <c r="E107" i="75"/>
  <c r="F100" i="76"/>
  <c r="F87" i="76"/>
  <c r="D109" i="48"/>
  <c r="D113" i="48"/>
  <c r="D112" i="48" s="1"/>
  <c r="D120" i="48"/>
  <c r="D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C151" i="48"/>
  <c r="E120" i="72"/>
  <c r="E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C128" i="48"/>
  <c r="J21" i="77"/>
  <c r="J21" i="78"/>
  <c r="J21" i="72"/>
  <c r="G89" i="74"/>
  <c r="J21" i="48"/>
  <c r="I20" i="48"/>
  <c r="C154" i="48"/>
  <c r="C153" i="48"/>
  <c r="E123" i="76"/>
  <c r="D114" i="48"/>
  <c r="F87" i="75"/>
  <c r="E116" i="77"/>
  <c r="D121" i="48"/>
  <c r="H90" i="77"/>
  <c r="G89" i="77"/>
  <c r="F117" i="77"/>
  <c r="D107" i="48"/>
  <c r="E106" i="72"/>
  <c r="L117" i="27"/>
  <c r="K21" i="85" s="1"/>
  <c r="F121" i="85" l="1"/>
  <c r="F106" i="85"/>
  <c r="E150" i="85"/>
  <c r="E127" i="85"/>
  <c r="J20" i="72"/>
  <c r="K20" i="85"/>
  <c r="F112" i="85"/>
  <c r="F114" i="85"/>
  <c r="G94" i="85"/>
  <c r="B138" i="48"/>
  <c r="C152" i="48"/>
  <c r="E121" i="72"/>
  <c r="E114" i="72"/>
  <c r="F94" i="72"/>
  <c r="SG118" i="27"/>
  <c r="E92" i="48"/>
  <c r="E112" i="72"/>
  <c r="J21" i="74"/>
  <c r="K21" i="72"/>
  <c r="C138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D169" i="48"/>
  <c r="K21" i="48"/>
  <c r="J20" i="48"/>
  <c r="F99" i="77"/>
  <c r="F105" i="77"/>
  <c r="G101" i="76"/>
  <c r="F105" i="76"/>
  <c r="F117" i="76"/>
  <c r="F124" i="76"/>
  <c r="E125" i="76"/>
  <c r="E126" i="76"/>
  <c r="E87" i="48"/>
  <c r="F99" i="76"/>
  <c r="F124" i="77"/>
  <c r="F113" i="77"/>
  <c r="F120" i="76"/>
  <c r="F104" i="76"/>
  <c r="E123" i="77"/>
  <c r="E125" i="77"/>
  <c r="D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E93" i="48"/>
  <c r="C155" i="48"/>
  <c r="SH118" i="27"/>
  <c r="E141" i="48"/>
  <c r="E142" i="48"/>
  <c r="F87" i="72"/>
  <c r="E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D171" i="48"/>
  <c r="D170" i="48"/>
  <c r="L21" i="77"/>
  <c r="L21" i="48"/>
  <c r="K20" i="48"/>
  <c r="F99" i="75"/>
  <c r="E127" i="76"/>
  <c r="F117" i="75"/>
  <c r="E100" i="48"/>
  <c r="D116" i="48"/>
  <c r="F120" i="77"/>
  <c r="F89" i="48"/>
  <c r="E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F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M21" i="48"/>
  <c r="L20" i="48"/>
  <c r="F121" i="77"/>
  <c r="E117" i="48"/>
  <c r="E99" i="48"/>
  <c r="G90" i="48"/>
  <c r="F105" i="75"/>
  <c r="F107" i="76"/>
  <c r="N21" i="72"/>
  <c r="D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M20" i="48"/>
  <c r="E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N21" i="48"/>
  <c r="F101" i="48"/>
  <c r="E104" i="48"/>
  <c r="F99" i="72"/>
  <c r="E124" i="48"/>
  <c r="D167" i="48"/>
  <c r="D125" i="48"/>
  <c r="D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N20" i="48"/>
  <c r="F105" i="72"/>
  <c r="E126" i="72"/>
  <c r="E106" i="48"/>
  <c r="F110" i="74"/>
  <c r="G93" i="74"/>
  <c r="G87" i="74"/>
  <c r="N21" i="75"/>
  <c r="G92" i="75"/>
  <c r="F114" i="75"/>
  <c r="F112" i="75"/>
  <c r="F121" i="75"/>
  <c r="O21" i="76"/>
  <c r="O21" i="78"/>
  <c r="F104" i="72"/>
  <c r="E103" i="48"/>
  <c r="E109" i="48"/>
  <c r="E166" i="48"/>
  <c r="E120" i="48"/>
  <c r="E113" i="48"/>
  <c r="O21" i="48"/>
  <c r="F107" i="75"/>
  <c r="F110" i="76"/>
  <c r="D150" i="48"/>
  <c r="D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E112" i="48"/>
  <c r="P20" i="85"/>
  <c r="O20" i="72"/>
  <c r="F103" i="72"/>
  <c r="E127" i="72"/>
  <c r="D151" i="48"/>
  <c r="F120" i="72"/>
  <c r="SL118" i="27"/>
  <c r="F94" i="48"/>
  <c r="O21" i="74"/>
  <c r="F110" i="75"/>
  <c r="F106" i="72"/>
  <c r="O20" i="48"/>
  <c r="F109" i="72"/>
  <c r="G100" i="74"/>
  <c r="G88" i="74"/>
  <c r="D138" i="74"/>
  <c r="D143" i="74" s="1"/>
  <c r="O21" i="75"/>
  <c r="G93" i="75"/>
  <c r="G87" i="75"/>
  <c r="D138" i="75"/>
  <c r="F113" i="72"/>
  <c r="E107" i="48"/>
  <c r="P21" i="78"/>
  <c r="P21" i="77"/>
  <c r="P21" i="72"/>
  <c r="P21" i="76"/>
  <c r="E121" i="48"/>
  <c r="E114" i="48"/>
  <c r="P21" i="48"/>
  <c r="G99" i="77"/>
  <c r="G105" i="77"/>
  <c r="D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D152" i="48"/>
  <c r="D153" i="48"/>
  <c r="D154" i="48"/>
  <c r="SM118" i="27"/>
  <c r="F92" i="48"/>
  <c r="G92" i="72" s="1"/>
  <c r="G94" i="72"/>
  <c r="F112" i="72"/>
  <c r="P21" i="74"/>
  <c r="P20" i="48"/>
  <c r="Q21" i="76"/>
  <c r="G117" i="74"/>
  <c r="F123" i="74"/>
  <c r="I90" i="74"/>
  <c r="P21" i="75"/>
  <c r="F116" i="75"/>
  <c r="G100" i="75"/>
  <c r="G88" i="75"/>
  <c r="E169" i="48"/>
  <c r="Q21" i="78"/>
  <c r="Q21" i="72"/>
  <c r="Q21" i="77"/>
  <c r="F107" i="72"/>
  <c r="E110" i="48"/>
  <c r="F87" i="48"/>
  <c r="Q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D155" i="48"/>
  <c r="E171" i="48"/>
  <c r="C138" i="48"/>
  <c r="F93" i="48"/>
  <c r="SN118" i="27"/>
  <c r="F141" i="48"/>
  <c r="F142" i="48"/>
  <c r="G87" i="72"/>
  <c r="F82" i="48"/>
  <c r="Q21" i="74"/>
  <c r="Q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E170" i="48"/>
  <c r="E116" i="48"/>
  <c r="F100" i="48"/>
  <c r="G89" i="48"/>
  <c r="F88" i="48"/>
  <c r="R21" i="76"/>
  <c r="R21" i="78"/>
  <c r="R21" i="72"/>
  <c r="R21" i="77"/>
  <c r="G99" i="75"/>
  <c r="R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R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E123" i="48"/>
  <c r="F117" i="48"/>
  <c r="H90" i="48"/>
  <c r="F99" i="48"/>
  <c r="S21" i="77"/>
  <c r="S21" i="76"/>
  <c r="S21" i="72"/>
  <c r="S21" i="78"/>
  <c r="S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E125" i="48"/>
  <c r="G121" i="75"/>
  <c r="S21" i="74"/>
  <c r="S20" i="48"/>
  <c r="G99" i="72"/>
  <c r="G117" i="72"/>
  <c r="H92" i="74"/>
  <c r="G121" i="74"/>
  <c r="G107" i="74"/>
  <c r="G114" i="74"/>
  <c r="S21" i="75"/>
  <c r="F104" i="48"/>
  <c r="E126" i="48"/>
  <c r="E167" i="48"/>
  <c r="G114" i="75"/>
  <c r="G106" i="75"/>
  <c r="F105" i="48"/>
  <c r="F124" i="48"/>
  <c r="G101" i="48"/>
  <c r="T21" i="77"/>
  <c r="T21" i="78"/>
  <c r="T21" i="72"/>
  <c r="T21" i="76"/>
  <c r="T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T20" i="48"/>
  <c r="F126" i="72"/>
  <c r="F113" i="48"/>
  <c r="F109" i="48"/>
  <c r="F166" i="48"/>
  <c r="F103" i="48"/>
  <c r="U21" i="72"/>
  <c r="U21" i="78"/>
  <c r="G110" i="74"/>
  <c r="H93" i="74"/>
  <c r="H87" i="74"/>
  <c r="E138" i="74"/>
  <c r="E150" i="48"/>
  <c r="E127" i="48"/>
  <c r="G104" i="72"/>
  <c r="F120" i="48"/>
  <c r="T21" i="75"/>
  <c r="G105" i="72"/>
  <c r="F106" i="48"/>
  <c r="H93" i="75"/>
  <c r="G107" i="75"/>
  <c r="U21" i="76"/>
  <c r="U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F112" i="48"/>
  <c r="U20" i="72"/>
  <c r="G103" i="72"/>
  <c r="G120" i="72"/>
  <c r="F127" i="72"/>
  <c r="E151" i="48"/>
  <c r="E154" i="48" s="1"/>
  <c r="SR118" i="27"/>
  <c r="G94" i="48"/>
  <c r="U21" i="74"/>
  <c r="G113" i="72"/>
  <c r="V21" i="72"/>
  <c r="F114" i="48"/>
  <c r="G109" i="72"/>
  <c r="F107" i="48"/>
  <c r="U21" i="75"/>
  <c r="H100" i="74"/>
  <c r="H88" i="74"/>
  <c r="E128" i="48"/>
  <c r="F121" i="48"/>
  <c r="G106" i="72"/>
  <c r="G110" i="75"/>
  <c r="E138" i="75"/>
  <c r="H88" i="75"/>
  <c r="V21" i="77"/>
  <c r="V21" i="76"/>
  <c r="V21" i="78"/>
  <c r="V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E153" i="48"/>
  <c r="E152" i="48"/>
  <c r="G121" i="72"/>
  <c r="G114" i="72"/>
  <c r="D138" i="48"/>
  <c r="SS118" i="27"/>
  <c r="G92" i="48"/>
  <c r="H94" i="72"/>
  <c r="G112" i="72"/>
  <c r="G87" i="48"/>
  <c r="F110" i="48"/>
  <c r="V21" i="74"/>
  <c r="W21" i="75"/>
  <c r="G107" i="72"/>
  <c r="F169" i="48"/>
  <c r="H117" i="74"/>
  <c r="G123" i="74"/>
  <c r="J90" i="74"/>
  <c r="V21" i="75"/>
  <c r="G116" i="75"/>
  <c r="J90" i="75"/>
  <c r="W21" i="72"/>
  <c r="W21" i="78"/>
  <c r="W21" i="77"/>
  <c r="W21" i="76"/>
  <c r="W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G88" i="48"/>
  <c r="F170" i="48"/>
  <c r="G93" i="48"/>
  <c r="E155" i="48"/>
  <c r="ST118" i="27"/>
  <c r="H89" i="48"/>
  <c r="G100" i="48"/>
  <c r="H87" i="72"/>
  <c r="G142" i="48"/>
  <c r="G141" i="48"/>
  <c r="F116" i="48"/>
  <c r="F123" i="48" s="1"/>
  <c r="H92" i="72"/>
  <c r="F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X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G117" i="48"/>
  <c r="H117" i="72" s="1"/>
  <c r="H93" i="72"/>
  <c r="H88" i="72"/>
  <c r="I89" i="72"/>
  <c r="G116" i="72"/>
  <c r="G123" i="72"/>
  <c r="G99" i="48"/>
  <c r="I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Y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F167" i="48"/>
  <c r="F125" i="48"/>
  <c r="F126" i="48"/>
  <c r="G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G104" i="48"/>
  <c r="H101" i="48"/>
  <c r="I101" i="72" s="1"/>
  <c r="J90" i="72"/>
  <c r="G125" i="72"/>
  <c r="G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G103" i="48"/>
  <c r="Z21" i="78"/>
  <c r="Z21" i="77"/>
  <c r="Z21" i="48"/>
  <c r="I87" i="76"/>
  <c r="I88" i="76"/>
  <c r="H110" i="76"/>
  <c r="H112" i="74"/>
  <c r="H110" i="77"/>
  <c r="I93" i="77"/>
  <c r="I87" i="77"/>
  <c r="F150" i="48"/>
  <c r="F127" i="48"/>
  <c r="G166" i="48"/>
  <c r="G113" i="48"/>
  <c r="G109" i="48"/>
  <c r="G120" i="48"/>
  <c r="AB117" i="27"/>
  <c r="AA21" i="85" s="1"/>
  <c r="H126" i="85" l="1"/>
  <c r="H125" i="85"/>
  <c r="H167" i="85"/>
  <c r="K90" i="85"/>
  <c r="I117" i="85"/>
  <c r="I99" i="85"/>
  <c r="G112" i="48"/>
  <c r="G106" i="48"/>
  <c r="H120" i="72"/>
  <c r="H105" i="72"/>
  <c r="H103" i="72"/>
  <c r="G127" i="72"/>
  <c r="F151" i="48"/>
  <c r="SW118" i="27"/>
  <c r="H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A21" i="48"/>
  <c r="H110" i="75"/>
  <c r="H116" i="76"/>
  <c r="J89" i="76"/>
  <c r="K90" i="76"/>
  <c r="I100" i="76"/>
  <c r="I88" i="77"/>
  <c r="J89" i="77"/>
  <c r="I100" i="77"/>
  <c r="F128" i="48"/>
  <c r="G121" i="48"/>
  <c r="G114" i="48"/>
  <c r="AC117" i="27"/>
  <c r="AB21" i="85" s="1"/>
  <c r="H150" i="85" l="1"/>
  <c r="H127" i="85"/>
  <c r="I124" i="85"/>
  <c r="I104" i="85"/>
  <c r="I166" i="85" s="1"/>
  <c r="I105" i="85"/>
  <c r="J101" i="85"/>
  <c r="G107" i="48"/>
  <c r="H106" i="72"/>
  <c r="F152" i="48"/>
  <c r="F154" i="48"/>
  <c r="F153" i="48"/>
  <c r="H114" i="72"/>
  <c r="H121" i="72"/>
  <c r="SX118" i="27"/>
  <c r="H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B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H87" i="48"/>
  <c r="G110" i="48"/>
  <c r="AD117" i="27"/>
  <c r="AC21" i="85" s="1"/>
  <c r="H151" i="85" l="1"/>
  <c r="I109" i="85"/>
  <c r="I113" i="85"/>
  <c r="I103" i="85"/>
  <c r="I120" i="85"/>
  <c r="H128" i="85"/>
  <c r="I106" i="85"/>
  <c r="H107" i="72"/>
  <c r="G169" i="48"/>
  <c r="H93" i="48"/>
  <c r="I92" i="72"/>
  <c r="E138" i="48"/>
  <c r="F155" i="48"/>
  <c r="SY118" i="27"/>
  <c r="I87" i="72"/>
  <c r="H141" i="48"/>
  <c r="H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C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I89" i="48"/>
  <c r="H100" i="48"/>
  <c r="H88" i="48"/>
  <c r="G116" i="48"/>
  <c r="AE117" i="27"/>
  <c r="AD21" i="85" s="1"/>
  <c r="J94" i="85" l="1"/>
  <c r="I114" i="85"/>
  <c r="I112" i="85"/>
  <c r="I107" i="85"/>
  <c r="H154" i="85"/>
  <c r="H153" i="85"/>
  <c r="H152" i="85"/>
  <c r="I121" i="85"/>
  <c r="G171" i="48"/>
  <c r="G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D21" i="48"/>
  <c r="H127" i="77"/>
  <c r="I104" i="75"/>
  <c r="I120" i="76"/>
  <c r="I121" i="76"/>
  <c r="H126" i="75"/>
  <c r="H127" i="76"/>
  <c r="I104" i="77"/>
  <c r="I104" i="74"/>
  <c r="I113" i="76"/>
  <c r="I114" i="76"/>
  <c r="J90" i="48"/>
  <c r="J89" i="72"/>
  <c r="I109" i="77"/>
  <c r="I113" i="77"/>
  <c r="I120" i="77"/>
  <c r="I106" i="77"/>
  <c r="G123" i="48"/>
  <c r="H117" i="48"/>
  <c r="H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E21" i="48"/>
  <c r="I107" i="76"/>
  <c r="I120" i="75"/>
  <c r="I113" i="75"/>
  <c r="I112" i="76"/>
  <c r="H127" i="75"/>
  <c r="J92" i="76"/>
  <c r="J93" i="76"/>
  <c r="G138" i="76"/>
  <c r="G143" i="76" s="1"/>
  <c r="H105" i="48"/>
  <c r="I99" i="72"/>
  <c r="I121" i="77"/>
  <c r="G138" i="77"/>
  <c r="G143" i="77" s="1"/>
  <c r="I112" i="77"/>
  <c r="I114" i="77"/>
  <c r="J92" i="77"/>
  <c r="I107" i="77"/>
  <c r="G125" i="48"/>
  <c r="H104" i="48"/>
  <c r="G167" i="48"/>
  <c r="G126" i="48"/>
  <c r="I101" i="48"/>
  <c r="H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H106" i="48"/>
  <c r="I121" i="75"/>
  <c r="I114" i="75"/>
  <c r="I104" i="72"/>
  <c r="H103" i="48"/>
  <c r="AF21" i="76"/>
  <c r="AF21" i="78"/>
  <c r="AF21" i="77"/>
  <c r="AF21" i="48"/>
  <c r="I110" i="76"/>
  <c r="J92" i="75"/>
  <c r="I112" i="75"/>
  <c r="I112" i="74"/>
  <c r="J87" i="76"/>
  <c r="J88" i="76"/>
  <c r="I107" i="75"/>
  <c r="J93" i="77"/>
  <c r="J87" i="77"/>
  <c r="I110" i="77"/>
  <c r="G150" i="48"/>
  <c r="G127" i="48"/>
  <c r="H109" i="48"/>
  <c r="H113" i="48"/>
  <c r="H120" i="48"/>
  <c r="H166" i="48"/>
  <c r="AH117" i="27"/>
  <c r="AG21" i="85" s="1"/>
  <c r="I125" i="85" l="1"/>
  <c r="I126" i="85"/>
  <c r="I167" i="85"/>
  <c r="J117" i="85"/>
  <c r="L90" i="85"/>
  <c r="J99" i="85"/>
  <c r="H112" i="48"/>
  <c r="H127" i="72"/>
  <c r="G151" i="48"/>
  <c r="G154" i="48" s="1"/>
  <c r="I103" i="72"/>
  <c r="I120" i="72"/>
  <c r="TC118" i="27"/>
  <c r="I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G21" i="48"/>
  <c r="I116" i="76"/>
  <c r="I110" i="75"/>
  <c r="J100" i="76"/>
  <c r="J87" i="75"/>
  <c r="K89" i="76"/>
  <c r="L90" i="76"/>
  <c r="J88" i="77"/>
  <c r="K89" i="77"/>
  <c r="J100" i="77"/>
  <c r="I116" i="77"/>
  <c r="G128" i="48"/>
  <c r="H121" i="48"/>
  <c r="H114" i="48"/>
  <c r="H107" i="48"/>
  <c r="AI117" i="27"/>
  <c r="AH21" i="85" s="1"/>
  <c r="J124" i="85" l="1"/>
  <c r="J104" i="85"/>
  <c r="J166" i="85" s="1"/>
  <c r="I150" i="85"/>
  <c r="I127" i="85"/>
  <c r="J105" i="85"/>
  <c r="K101" i="85"/>
  <c r="G152" i="48"/>
  <c r="G155" i="48" s="1"/>
  <c r="G153" i="48"/>
  <c r="F138" i="48"/>
  <c r="I114" i="72"/>
  <c r="I121" i="72"/>
  <c r="TD118" i="27"/>
  <c r="I92" i="48"/>
  <c r="J94" i="72"/>
  <c r="I112" i="72"/>
  <c r="AG21" i="74"/>
  <c r="AH21" i="72"/>
  <c r="G138" i="72"/>
  <c r="G143" i="72" s="1"/>
  <c r="J100" i="74"/>
  <c r="J88" i="74"/>
  <c r="AG21" i="75"/>
  <c r="J88" i="75"/>
  <c r="G138" i="75"/>
  <c r="G143" i="75" s="1"/>
  <c r="AH21" i="76"/>
  <c r="I107" i="72"/>
  <c r="H169" i="48"/>
  <c r="AH21" i="78"/>
  <c r="AH21" i="77"/>
  <c r="AH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I87" i="48"/>
  <c r="H110" i="48"/>
  <c r="AJ117" i="27"/>
  <c r="AI21" i="85" s="1"/>
  <c r="I151" i="85" l="1"/>
  <c r="J103" i="85"/>
  <c r="J109" i="85"/>
  <c r="J120" i="85"/>
  <c r="J113" i="85"/>
  <c r="I128" i="85"/>
  <c r="J106" i="85"/>
  <c r="I93" i="48"/>
  <c r="J92" i="72"/>
  <c r="TE118" i="27"/>
  <c r="J87" i="72"/>
  <c r="I141" i="48"/>
  <c r="I142" i="48"/>
  <c r="AH21" i="74"/>
  <c r="AI21" i="75"/>
  <c r="I110" i="72"/>
  <c r="I123" i="74"/>
  <c r="J117" i="74"/>
  <c r="L90" i="74"/>
  <c r="AH21" i="75"/>
  <c r="J105" i="75"/>
  <c r="L90" i="75"/>
  <c r="AI21" i="72"/>
  <c r="AI21" i="78"/>
  <c r="H171" i="48"/>
  <c r="H170" i="48"/>
  <c r="AI21" i="77"/>
  <c r="AI21" i="76"/>
  <c r="AI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J89" i="48"/>
  <c r="H116" i="48"/>
  <c r="I88" i="48"/>
  <c r="I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J21" i="48"/>
  <c r="AK21" i="77"/>
  <c r="J120" i="76"/>
  <c r="J121" i="76"/>
  <c r="I127" i="76"/>
  <c r="J113" i="76"/>
  <c r="J114" i="76"/>
  <c r="J104" i="74"/>
  <c r="J104" i="75"/>
  <c r="J104" i="77"/>
  <c r="I126" i="75"/>
  <c r="J106" i="76"/>
  <c r="K90" i="48"/>
  <c r="K89" i="72"/>
  <c r="I127" i="77"/>
  <c r="J109" i="77"/>
  <c r="J106" i="77"/>
  <c r="J120" i="77"/>
  <c r="J113" i="77"/>
  <c r="H123" i="48"/>
  <c r="I99" i="48"/>
  <c r="I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K21" i="48"/>
  <c r="J112" i="76"/>
  <c r="K92" i="76"/>
  <c r="K93" i="76"/>
  <c r="H138" i="76"/>
  <c r="J107" i="76"/>
  <c r="J113" i="75"/>
  <c r="I127" i="75"/>
  <c r="J120" i="75"/>
  <c r="J106" i="75"/>
  <c r="I105" i="48"/>
  <c r="J99" i="72"/>
  <c r="K92" i="77"/>
  <c r="J114" i="77"/>
  <c r="J112" i="77"/>
  <c r="J107" i="77"/>
  <c r="J121" i="77"/>
  <c r="H125" i="48"/>
  <c r="H167" i="48"/>
  <c r="H126" i="48"/>
  <c r="I104" i="48"/>
  <c r="J101" i="48"/>
  <c r="I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I106" i="48"/>
  <c r="J121" i="75"/>
  <c r="J114" i="75"/>
  <c r="J104" i="72"/>
  <c r="I103" i="48"/>
  <c r="AL21" i="76"/>
  <c r="AL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H150" i="48"/>
  <c r="H127" i="48"/>
  <c r="I166" i="48"/>
  <c r="I113" i="48"/>
  <c r="I120" i="48"/>
  <c r="I109" i="48"/>
  <c r="AN117" i="27"/>
  <c r="AM21" i="85" s="1"/>
  <c r="K117" i="85" l="1"/>
  <c r="K99" i="85"/>
  <c r="J126" i="85"/>
  <c r="J125" i="85"/>
  <c r="J167" i="85"/>
  <c r="M90" i="85"/>
  <c r="I112" i="48"/>
  <c r="J103" i="72"/>
  <c r="I127" i="72"/>
  <c r="J120" i="72"/>
  <c r="H151" i="48"/>
  <c r="TI118" i="27"/>
  <c r="J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M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H128" i="48"/>
  <c r="I114" i="48"/>
  <c r="I121" i="48"/>
  <c r="I107" i="48"/>
  <c r="AO117" i="27"/>
  <c r="AN21" i="85" s="1"/>
  <c r="J150" i="85" l="1"/>
  <c r="J127" i="85"/>
  <c r="K105" i="85"/>
  <c r="L101" i="85"/>
  <c r="K124" i="85"/>
  <c r="K104" i="85"/>
  <c r="K166" i="85" s="1"/>
  <c r="H152" i="48"/>
  <c r="J121" i="72"/>
  <c r="J114" i="72"/>
  <c r="H154" i="48"/>
  <c r="H153" i="48"/>
  <c r="TJ118" i="27"/>
  <c r="J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I169" i="48"/>
  <c r="AN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J87" i="48"/>
  <c r="I110" i="48"/>
  <c r="AP117" i="27"/>
  <c r="AO21" i="85" s="1"/>
  <c r="K106" i="85" l="1"/>
  <c r="J128" i="85"/>
  <c r="J151" i="85"/>
  <c r="K109" i="85"/>
  <c r="K120" i="85"/>
  <c r="K113" i="85"/>
  <c r="K103" i="85"/>
  <c r="G138" i="48"/>
  <c r="J93" i="48"/>
  <c r="H155" i="48"/>
  <c r="TK118" i="27"/>
  <c r="K87" i="72"/>
  <c r="J141" i="48"/>
  <c r="J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I171" i="48"/>
  <c r="I170" i="48"/>
  <c r="AO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K89" i="48"/>
  <c r="I116" i="48"/>
  <c r="J100" i="48"/>
  <c r="J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P21" i="48"/>
  <c r="I138" i="76"/>
  <c r="I143" i="76" s="1"/>
  <c r="K106" i="76"/>
  <c r="J126" i="75"/>
  <c r="K113" i="76"/>
  <c r="K114" i="76"/>
  <c r="K120" i="76"/>
  <c r="K121" i="76"/>
  <c r="K104" i="75"/>
  <c r="L90" i="48"/>
  <c r="L89" i="72"/>
  <c r="K120" i="77"/>
  <c r="K113" i="77"/>
  <c r="K109" i="77"/>
  <c r="K106" i="77"/>
  <c r="I123" i="48"/>
  <c r="J99" i="48"/>
  <c r="J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Q21" i="48"/>
  <c r="J127" i="75"/>
  <c r="K113" i="75"/>
  <c r="K107" i="76"/>
  <c r="K120" i="75"/>
  <c r="K112" i="76"/>
  <c r="L92" i="76"/>
  <c r="L93" i="76"/>
  <c r="J105" i="48"/>
  <c r="K99" i="72"/>
  <c r="K107" i="77"/>
  <c r="I138" i="77"/>
  <c r="I143" i="77" s="1"/>
  <c r="K114" i="77"/>
  <c r="K112" i="77"/>
  <c r="L92" i="77"/>
  <c r="K121" i="77"/>
  <c r="I167" i="48"/>
  <c r="I126" i="48"/>
  <c r="I125" i="48"/>
  <c r="J104" i="48"/>
  <c r="K101" i="48"/>
  <c r="J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J106" i="48"/>
  <c r="K121" i="75"/>
  <c r="K114" i="75"/>
  <c r="AR21" i="77"/>
  <c r="AR21" i="72"/>
  <c r="K104" i="72"/>
  <c r="J103" i="48"/>
  <c r="AR21" i="76"/>
  <c r="AR21" i="48"/>
  <c r="K107" i="75"/>
  <c r="K112" i="75"/>
  <c r="L87" i="76"/>
  <c r="L88" i="76"/>
  <c r="L92" i="75"/>
  <c r="K112" i="74"/>
  <c r="K110" i="76"/>
  <c r="L93" i="77"/>
  <c r="L87" i="77"/>
  <c r="K110" i="77"/>
  <c r="I127" i="48"/>
  <c r="I150" i="48"/>
  <c r="J166" i="48"/>
  <c r="J120" i="48"/>
  <c r="J109" i="48"/>
  <c r="J113" i="48"/>
  <c r="AT117" i="27"/>
  <c r="AS21" i="85" s="1"/>
  <c r="N90" i="85" l="1"/>
  <c r="L117" i="85"/>
  <c r="K123" i="85"/>
  <c r="L99" i="85"/>
  <c r="J112" i="48"/>
  <c r="K120" i="72"/>
  <c r="K103" i="72"/>
  <c r="I151" i="48"/>
  <c r="I152" i="48" s="1"/>
  <c r="J127" i="72"/>
  <c r="TO118" i="27"/>
  <c r="K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S21" i="48"/>
  <c r="K110" i="75"/>
  <c r="K116" i="76"/>
  <c r="M89" i="76"/>
  <c r="N90" i="76"/>
  <c r="L87" i="75"/>
  <c r="L100" i="76"/>
  <c r="L100" i="77"/>
  <c r="M89" i="77"/>
  <c r="L88" i="77"/>
  <c r="I128" i="48"/>
  <c r="J107" i="48"/>
  <c r="J121" i="48"/>
  <c r="J114" i="48"/>
  <c r="AU117" i="27"/>
  <c r="AT21" i="85" s="1"/>
  <c r="L105" i="85" l="1"/>
  <c r="M101" i="85"/>
  <c r="K125" i="85"/>
  <c r="K126" i="85"/>
  <c r="K167" i="85"/>
  <c r="L124" i="85"/>
  <c r="L104" i="85"/>
  <c r="L166" i="85" s="1"/>
  <c r="I155" i="48"/>
  <c r="K114" i="72"/>
  <c r="I153" i="48"/>
  <c r="K121" i="72"/>
  <c r="I154" i="48"/>
  <c r="TP118" i="27"/>
  <c r="K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J169" i="48"/>
  <c r="AT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K87" i="48"/>
  <c r="J110" i="48"/>
  <c r="AV117" i="27"/>
  <c r="AU21" i="85" s="1"/>
  <c r="K150" i="85" l="1"/>
  <c r="K127" i="85"/>
  <c r="L109" i="85"/>
  <c r="L113" i="85"/>
  <c r="L103" i="85"/>
  <c r="L120" i="85"/>
  <c r="L106" i="85"/>
  <c r="K93" i="48"/>
  <c r="H138" i="48"/>
  <c r="TQ118" i="27"/>
  <c r="L87" i="72"/>
  <c r="K142" i="48"/>
  <c r="K141" i="48"/>
  <c r="AT21" i="74"/>
  <c r="AU21" i="75"/>
  <c r="K110" i="72"/>
  <c r="L117" i="74"/>
  <c r="K123" i="74"/>
  <c r="N90" i="74"/>
  <c r="AT21" i="75"/>
  <c r="N90" i="75"/>
  <c r="J170" i="48"/>
  <c r="J171" i="48"/>
  <c r="AU21" i="72"/>
  <c r="AU21" i="78"/>
  <c r="AU21" i="77"/>
  <c r="AU21" i="76"/>
  <c r="AU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L89" i="48"/>
  <c r="J116" i="48"/>
  <c r="K100" i="48"/>
  <c r="K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V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M90" i="48"/>
  <c r="M89" i="72"/>
  <c r="L109" i="77"/>
  <c r="L113" i="77"/>
  <c r="L120" i="77"/>
  <c r="L106" i="77"/>
  <c r="J123" i="48"/>
  <c r="K99" i="48"/>
  <c r="K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W21" i="48"/>
  <c r="L113" i="75"/>
  <c r="L120" i="75"/>
  <c r="K127" i="75"/>
  <c r="M92" i="76"/>
  <c r="M93" i="76"/>
  <c r="L106" i="75"/>
  <c r="J138" i="76"/>
  <c r="J143" i="76" s="1"/>
  <c r="L107" i="76"/>
  <c r="L112" i="76"/>
  <c r="K105" i="48"/>
  <c r="L99" i="72"/>
  <c r="J138" i="77"/>
  <c r="J143" i="77" s="1"/>
  <c r="L107" i="77"/>
  <c r="L121" i="77"/>
  <c r="M92" i="77"/>
  <c r="L114" i="77"/>
  <c r="L112" i="77"/>
  <c r="J125" i="48"/>
  <c r="J126" i="48"/>
  <c r="J167" i="48"/>
  <c r="K104" i="48"/>
  <c r="L101" i="48"/>
  <c r="K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K106" i="48"/>
  <c r="L114" i="75"/>
  <c r="L121" i="75"/>
  <c r="AX21" i="76"/>
  <c r="AX21" i="72"/>
  <c r="AX21" i="77"/>
  <c r="L104" i="72"/>
  <c r="K103" i="48"/>
  <c r="AX21" i="48"/>
  <c r="L112" i="75"/>
  <c r="M92" i="75"/>
  <c r="L112" i="74"/>
  <c r="L110" i="76"/>
  <c r="L107" i="75"/>
  <c r="M87" i="76"/>
  <c r="M88" i="76"/>
  <c r="M93" i="77"/>
  <c r="L110" i="77"/>
  <c r="M87" i="77"/>
  <c r="J150" i="48"/>
  <c r="J127" i="48"/>
  <c r="K166" i="48"/>
  <c r="K109" i="48"/>
  <c r="K120" i="48"/>
  <c r="K113" i="48"/>
  <c r="AZ117" i="27"/>
  <c r="AY21" i="85" s="1"/>
  <c r="M99" i="85" l="1"/>
  <c r="L126" i="85"/>
  <c r="L125" i="85"/>
  <c r="L167" i="85"/>
  <c r="O90" i="85"/>
  <c r="M117" i="85"/>
  <c r="K112" i="48"/>
  <c r="K127" i="72"/>
  <c r="J151" i="48"/>
  <c r="J154" i="48" s="1"/>
  <c r="L120" i="72"/>
  <c r="L103" i="72"/>
  <c r="TU118" i="27"/>
  <c r="L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Y21" i="48"/>
  <c r="M87" i="75"/>
  <c r="N89" i="76"/>
  <c r="O90" i="76"/>
  <c r="L110" i="75"/>
  <c r="L116" i="76"/>
  <c r="M100" i="76"/>
  <c r="N89" i="77"/>
  <c r="M88" i="77"/>
  <c r="M100" i="77"/>
  <c r="J128" i="48"/>
  <c r="K114" i="48"/>
  <c r="K121" i="48"/>
  <c r="K107" i="48"/>
  <c r="BA117" i="27"/>
  <c r="AZ21" i="85" s="1"/>
  <c r="L127" i="85" l="1"/>
  <c r="L150" i="85"/>
  <c r="M124" i="85"/>
  <c r="M104" i="85"/>
  <c r="M166" i="85" s="1"/>
  <c r="M105" i="85"/>
  <c r="N101" i="85"/>
  <c r="J152" i="48"/>
  <c r="J155" i="48" s="1"/>
  <c r="L114" i="72"/>
  <c r="I138" i="48"/>
  <c r="J153" i="48"/>
  <c r="L121" i="72"/>
  <c r="TV118" i="27"/>
  <c r="L92" i="48"/>
  <c r="M94" i="72"/>
  <c r="L112" i="72"/>
  <c r="AY21" i="74"/>
  <c r="AZ21" i="77"/>
  <c r="J138" i="72"/>
  <c r="J143" i="72" s="1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K169" i="48"/>
  <c r="AZ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L87" i="48"/>
  <c r="K110" i="48"/>
  <c r="BB117" i="27"/>
  <c r="BA21" i="85" s="1"/>
  <c r="M113" i="85" l="1"/>
  <c r="M109" i="85"/>
  <c r="M120" i="85"/>
  <c r="M103" i="85"/>
  <c r="L151" i="85"/>
  <c r="L128" i="85"/>
  <c r="M106" i="85"/>
  <c r="L93" i="48"/>
  <c r="M92" i="72"/>
  <c r="TW118" i="27"/>
  <c r="L141" i="48"/>
  <c r="L142" i="48"/>
  <c r="AZ21" i="74"/>
  <c r="BA21" i="77"/>
  <c r="L110" i="72"/>
  <c r="M117" i="74"/>
  <c r="L123" i="74"/>
  <c r="O90" i="74"/>
  <c r="AZ21" i="75"/>
  <c r="O90" i="75"/>
  <c r="BA21" i="78"/>
  <c r="BA21" i="76"/>
  <c r="BA21" i="72"/>
  <c r="K170" i="48"/>
  <c r="K171" i="48"/>
  <c r="BA21" i="48"/>
  <c r="M99" i="77"/>
  <c r="M105" i="77"/>
  <c r="M99" i="74"/>
  <c r="M99" i="75"/>
  <c r="M117" i="75"/>
  <c r="L126" i="76"/>
  <c r="L125" i="77"/>
  <c r="L126" i="77"/>
  <c r="L123" i="75"/>
  <c r="M104" i="76"/>
  <c r="M109" i="76"/>
  <c r="M89" i="48"/>
  <c r="M87" i="72"/>
  <c r="M124" i="77"/>
  <c r="N101" i="77"/>
  <c r="L100" i="48"/>
  <c r="L88" i="48"/>
  <c r="K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B21" i="48"/>
  <c r="L127" i="77"/>
  <c r="M120" i="76"/>
  <c r="M121" i="76"/>
  <c r="M104" i="74"/>
  <c r="M104" i="77"/>
  <c r="M106" i="76"/>
  <c r="L127" i="76"/>
  <c r="M104" i="75"/>
  <c r="M113" i="76"/>
  <c r="M114" i="76"/>
  <c r="L126" i="75"/>
  <c r="N90" i="48"/>
  <c r="N89" i="72"/>
  <c r="M109" i="77"/>
  <c r="M120" i="77"/>
  <c r="M113" i="77"/>
  <c r="M106" i="77"/>
  <c r="K123" i="48"/>
  <c r="L117" i="48"/>
  <c r="L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C21" i="48"/>
  <c r="M120" i="75"/>
  <c r="M106" i="75"/>
  <c r="N92" i="76"/>
  <c r="N93" i="76"/>
  <c r="K138" i="76"/>
  <c r="K143" i="76" s="1"/>
  <c r="M112" i="76"/>
  <c r="L127" i="75"/>
  <c r="M113" i="75"/>
  <c r="M107" i="76"/>
  <c r="L105" i="48"/>
  <c r="M99" i="72"/>
  <c r="M107" i="77"/>
  <c r="K138" i="77"/>
  <c r="K143" i="77" s="1"/>
  <c r="M121" i="77"/>
  <c r="N92" i="77"/>
  <c r="M114" i="77"/>
  <c r="M112" i="77"/>
  <c r="K126" i="48"/>
  <c r="K167" i="48"/>
  <c r="K125" i="48"/>
  <c r="L104" i="48"/>
  <c r="M101" i="48"/>
  <c r="L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L106" i="48"/>
  <c r="M114" i="75"/>
  <c r="M121" i="75"/>
  <c r="M104" i="72"/>
  <c r="L103" i="48"/>
  <c r="BD21" i="76"/>
  <c r="BD21" i="78"/>
  <c r="BD21" i="77"/>
  <c r="BD21" i="72"/>
  <c r="BD21" i="48"/>
  <c r="M110" i="76"/>
  <c r="M107" i="75"/>
  <c r="M112" i="74"/>
  <c r="N87" i="76"/>
  <c r="N88" i="76"/>
  <c r="N92" i="75"/>
  <c r="M112" i="75"/>
  <c r="N93" i="77"/>
  <c r="N87" i="77"/>
  <c r="M110" i="77"/>
  <c r="K150" i="48"/>
  <c r="K127" i="48"/>
  <c r="L166" i="48"/>
  <c r="L109" i="48"/>
  <c r="L113" i="48"/>
  <c r="L120" i="48"/>
  <c r="BF117" i="27"/>
  <c r="BE21" i="85" s="1"/>
  <c r="M126" i="85" l="1"/>
  <c r="M125" i="85"/>
  <c r="M167" i="85"/>
  <c r="N117" i="85"/>
  <c r="P90" i="85"/>
  <c r="N99" i="85"/>
  <c r="L112" i="48"/>
  <c r="L127" i="72"/>
  <c r="M120" i="72"/>
  <c r="K151" i="48"/>
  <c r="K152" i="48" s="1"/>
  <c r="M103" i="72"/>
  <c r="UA118" i="27"/>
  <c r="M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E21" i="48"/>
  <c r="N87" i="75"/>
  <c r="M110" i="75"/>
  <c r="N100" i="76"/>
  <c r="M116" i="76"/>
  <c r="O89" i="76"/>
  <c r="P90" i="76"/>
  <c r="O89" i="77"/>
  <c r="N88" i="77"/>
  <c r="N100" i="77"/>
  <c r="K128" i="48"/>
  <c r="K153" i="48"/>
  <c r="L121" i="48"/>
  <c r="L114" i="48"/>
  <c r="L107" i="48"/>
  <c r="BG117" i="27"/>
  <c r="BF21" i="85" s="1"/>
  <c r="N124" i="85" l="1"/>
  <c r="N104" i="85"/>
  <c r="N166" i="85" s="1"/>
  <c r="N105" i="85"/>
  <c r="O101" i="85"/>
  <c r="M150" i="85"/>
  <c r="M127" i="85"/>
  <c r="M121" i="72"/>
  <c r="K155" i="48"/>
  <c r="K154" i="48"/>
  <c r="M114" i="72"/>
  <c r="UB118" i="27"/>
  <c r="M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L169" i="48"/>
  <c r="BF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M87" i="48"/>
  <c r="L110" i="48"/>
  <c r="BH117" i="27"/>
  <c r="BG21" i="85" s="1"/>
  <c r="N113" i="85" l="1"/>
  <c r="N120" i="85"/>
  <c r="N109" i="85"/>
  <c r="N103" i="85"/>
  <c r="M128" i="85"/>
  <c r="N106" i="85"/>
  <c r="M151" i="85"/>
  <c r="M93" i="48"/>
  <c r="J138" i="48"/>
  <c r="UC118" i="27"/>
  <c r="N92" i="72"/>
  <c r="M141" i="48"/>
  <c r="M142" i="48"/>
  <c r="BF21" i="74"/>
  <c r="BG21" i="72"/>
  <c r="M110" i="72"/>
  <c r="M123" i="74"/>
  <c r="P90" i="74"/>
  <c r="N117" i="74"/>
  <c r="BF21" i="75"/>
  <c r="P90" i="75"/>
  <c r="BG21" i="76"/>
  <c r="L171" i="48"/>
  <c r="L170" i="48"/>
  <c r="BG21" i="77"/>
  <c r="BG21" i="78"/>
  <c r="BG21" i="48"/>
  <c r="N99" i="77"/>
  <c r="N105" i="77"/>
  <c r="N99" i="74"/>
  <c r="M125" i="77"/>
  <c r="M126" i="77"/>
  <c r="M126" i="76"/>
  <c r="M123" i="75"/>
  <c r="N99" i="75"/>
  <c r="N117" i="75"/>
  <c r="N104" i="76"/>
  <c r="N109" i="76"/>
  <c r="N89" i="48"/>
  <c r="N87" i="72"/>
  <c r="N124" i="77"/>
  <c r="O101" i="77"/>
  <c r="M100" i="48"/>
  <c r="M88" i="48"/>
  <c r="L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H21" i="48"/>
  <c r="M127" i="77"/>
  <c r="M126" i="75"/>
  <c r="N104" i="74"/>
  <c r="N104" i="77"/>
  <c r="N113" i="76"/>
  <c r="N114" i="76"/>
  <c r="M127" i="76"/>
  <c r="N120" i="76"/>
  <c r="N121" i="76"/>
  <c r="N104" i="75"/>
  <c r="N106" i="76"/>
  <c r="O90" i="48"/>
  <c r="O89" i="72"/>
  <c r="N109" i="77"/>
  <c r="N120" i="77"/>
  <c r="N113" i="77"/>
  <c r="N106" i="77"/>
  <c r="L123" i="48"/>
  <c r="M117" i="48"/>
  <c r="M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I21" i="48"/>
  <c r="N113" i="75"/>
  <c r="N120" i="75"/>
  <c r="M127" i="75"/>
  <c r="L138" i="76"/>
  <c r="L143" i="76" s="1"/>
  <c r="N106" i="75"/>
  <c r="N112" i="76"/>
  <c r="N107" i="76"/>
  <c r="O92" i="76"/>
  <c r="O93" i="76"/>
  <c r="M105" i="48"/>
  <c r="N99" i="72"/>
  <c r="L138" i="77"/>
  <c r="L143" i="77" s="1"/>
  <c r="N107" i="77"/>
  <c r="N114" i="77"/>
  <c r="O92" i="77"/>
  <c r="N112" i="77"/>
  <c r="N121" i="77"/>
  <c r="L167" i="48"/>
  <c r="L125" i="48"/>
  <c r="L126" i="48"/>
  <c r="M104" i="48"/>
  <c r="M124" i="48"/>
  <c r="N101" i="48"/>
  <c r="BK117" i="27"/>
  <c r="N171" i="85" l="1"/>
  <c r="N170" i="85"/>
  <c r="O142" i="85"/>
  <c r="O100" i="85"/>
  <c r="O141" i="85"/>
  <c r="O88" i="85"/>
  <c r="P89" i="85"/>
  <c r="O93" i="85"/>
  <c r="N116" i="85"/>
  <c r="N123" i="85"/>
  <c r="BJ21" i="72"/>
  <c r="BJ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M106" i="48"/>
  <c r="N121" i="75"/>
  <c r="N114" i="75"/>
  <c r="BJ21" i="76"/>
  <c r="N104" i="72"/>
  <c r="M103" i="48"/>
  <c r="BJ21" i="78"/>
  <c r="O87" i="76"/>
  <c r="O88" i="76"/>
  <c r="O92" i="75"/>
  <c r="N112" i="75"/>
  <c r="N110" i="76"/>
  <c r="N107" i="75"/>
  <c r="N112" i="74"/>
  <c r="O93" i="77"/>
  <c r="O87" i="77"/>
  <c r="N110" i="77"/>
  <c r="L127" i="48"/>
  <c r="L150" i="48"/>
  <c r="M166" i="48"/>
  <c r="M120" i="48"/>
  <c r="M113" i="48"/>
  <c r="M109" i="48"/>
  <c r="BL117" i="27"/>
  <c r="O117" i="85" l="1"/>
  <c r="O99" i="85"/>
  <c r="N126" i="85"/>
  <c r="N125" i="85"/>
  <c r="N167" i="85"/>
  <c r="Q90" i="85"/>
  <c r="BK21" i="48"/>
  <c r="BK21" i="85"/>
  <c r="M112" i="48"/>
  <c r="N103" i="72"/>
  <c r="L151" i="48"/>
  <c r="L154" i="48" s="1"/>
  <c r="N120" i="72"/>
  <c r="M127" i="72"/>
  <c r="UG118" i="27"/>
  <c r="N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L128" i="48"/>
  <c r="M107" i="48"/>
  <c r="M121" i="48"/>
  <c r="M114" i="48"/>
  <c r="BM117" i="27"/>
  <c r="O105" i="85" l="1"/>
  <c r="P101" i="85"/>
  <c r="N150" i="85"/>
  <c r="N127" i="85"/>
  <c r="O124" i="85"/>
  <c r="O104" i="85"/>
  <c r="O166" i="85" s="1"/>
  <c r="BL21" i="48"/>
  <c r="BL21" i="85"/>
  <c r="L153" i="48"/>
  <c r="L152" i="48"/>
  <c r="N114" i="72"/>
  <c r="N121" i="72"/>
  <c r="K138" i="48"/>
  <c r="UH118" i="27"/>
  <c r="N92" i="48"/>
  <c r="O94" i="72"/>
  <c r="N112" i="72"/>
  <c r="O100" i="74"/>
  <c r="O88" i="74"/>
  <c r="L138" i="75"/>
  <c r="L143" i="75" s="1"/>
  <c r="O88" i="75"/>
  <c r="N107" i="72"/>
  <c r="M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N87" i="48"/>
  <c r="M110" i="48"/>
  <c r="BN117" i="27"/>
  <c r="N151" i="85" l="1"/>
  <c r="O106" i="85"/>
  <c r="N128" i="85"/>
  <c r="O109" i="85"/>
  <c r="O120" i="85"/>
  <c r="O103" i="85"/>
  <c r="O113" i="85"/>
  <c r="BM21" i="48"/>
  <c r="BM21" i="85"/>
  <c r="L138" i="72"/>
  <c r="L143" i="72" s="1"/>
  <c r="N93" i="48"/>
  <c r="L155" i="48"/>
  <c r="UI118" i="27"/>
  <c r="O92" i="72"/>
  <c r="O87" i="72"/>
  <c r="N141" i="48"/>
  <c r="N142" i="48"/>
  <c r="N110" i="72"/>
  <c r="Q90" i="74"/>
  <c r="O117" i="74"/>
  <c r="N123" i="74"/>
  <c r="Q90" i="75"/>
  <c r="M171" i="48"/>
  <c r="M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O89" i="48"/>
  <c r="M116" i="48"/>
  <c r="N88" i="48"/>
  <c r="N100" i="48"/>
  <c r="BO117" i="27"/>
  <c r="O107" i="85" l="1"/>
  <c r="O112" i="85"/>
  <c r="P94" i="85"/>
  <c r="O114" i="85"/>
  <c r="O121" i="85"/>
  <c r="N152" i="85"/>
  <c r="N153" i="85"/>
  <c r="N154" i="85"/>
  <c r="BN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P90" i="48"/>
  <c r="P89" i="72"/>
  <c r="O106" i="77"/>
  <c r="O109" i="77"/>
  <c r="O113" i="77"/>
  <c r="O120" i="77"/>
  <c r="M123" i="48"/>
  <c r="N99" i="48"/>
  <c r="N117" i="48"/>
  <c r="BP117" i="27"/>
  <c r="M138" i="85" l="1"/>
  <c r="N155" i="85"/>
  <c r="P92" i="85"/>
  <c r="P87" i="85"/>
  <c r="O110" i="85"/>
  <c r="O169" i="85"/>
  <c r="BO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N105" i="48"/>
  <c r="O99" i="72"/>
  <c r="M138" i="77"/>
  <c r="M143" i="77" s="1"/>
  <c r="O121" i="77"/>
  <c r="P92" i="77"/>
  <c r="O114" i="77"/>
  <c r="O112" i="77"/>
  <c r="O107" i="77"/>
  <c r="M167" i="48"/>
  <c r="M125" i="48"/>
  <c r="M126" i="48"/>
  <c r="N104" i="48"/>
  <c r="N124" i="48"/>
  <c r="O101" i="48"/>
  <c r="BQ117" i="27"/>
  <c r="P142" i="85" l="1"/>
  <c r="P88" i="85"/>
  <c r="P141" i="85"/>
  <c r="Q89" i="85"/>
  <c r="P100" i="85"/>
  <c r="P93" i="85"/>
  <c r="O171" i="85"/>
  <c r="O170" i="85"/>
  <c r="O116" i="85"/>
  <c r="O123" i="85"/>
  <c r="BP21" i="48"/>
  <c r="BP21" i="85"/>
  <c r="O124" i="72"/>
  <c r="N125" i="72"/>
  <c r="P101" i="72"/>
  <c r="UL118" i="27"/>
  <c r="N126" i="72"/>
  <c r="O107" i="74"/>
  <c r="O121" i="74"/>
  <c r="P92" i="74"/>
  <c r="O114" i="74"/>
  <c r="O105" i="72"/>
  <c r="N106" i="48"/>
  <c r="O121" i="75"/>
  <c r="O114" i="75"/>
  <c r="O104" i="72"/>
  <c r="N103" i="48"/>
  <c r="O112" i="74"/>
  <c r="O107" i="75"/>
  <c r="P92" i="75"/>
  <c r="O110" i="76"/>
  <c r="P87" i="76"/>
  <c r="P88" i="76"/>
  <c r="O112" i="75"/>
  <c r="P93" i="77"/>
  <c r="P87" i="77"/>
  <c r="O110" i="77"/>
  <c r="M150" i="48"/>
  <c r="M127" i="48"/>
  <c r="N166" i="48"/>
  <c r="N113" i="48"/>
  <c r="N120" i="48"/>
  <c r="N109" i="48"/>
  <c r="BR117" i="27"/>
  <c r="P99" i="85" l="1"/>
  <c r="R90" i="85"/>
  <c r="O125" i="85"/>
  <c r="O126" i="85"/>
  <c r="O167" i="85"/>
  <c r="P117" i="85"/>
  <c r="BQ21" i="48"/>
  <c r="BQ21" i="85"/>
  <c r="N112" i="48"/>
  <c r="M151" i="48"/>
  <c r="M153" i="48" s="1"/>
  <c r="O103" i="72"/>
  <c r="N127" i="72"/>
  <c r="O120" i="72"/>
  <c r="UM118" i="27"/>
  <c r="O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M128" i="48"/>
  <c r="N121" i="48"/>
  <c r="N114" i="48"/>
  <c r="N107" i="48"/>
  <c r="BS117" i="27"/>
  <c r="O127" i="85" l="1"/>
  <c r="O150" i="85"/>
  <c r="P124" i="85"/>
  <c r="P104" i="85"/>
  <c r="P166" i="85" s="1"/>
  <c r="P105" i="85"/>
  <c r="Q101" i="85"/>
  <c r="BR21" i="48"/>
  <c r="BR21" i="85"/>
  <c r="M154" i="48"/>
  <c r="L138" i="48" s="1"/>
  <c r="O114" i="72"/>
  <c r="O121" i="72"/>
  <c r="M152" i="48"/>
  <c r="UN118" i="27"/>
  <c r="O92" i="48"/>
  <c r="P92" i="72" s="1"/>
  <c r="P94" i="72"/>
  <c r="O112" i="72"/>
  <c r="P88" i="74"/>
  <c r="Q89" i="74"/>
  <c r="P100" i="74"/>
  <c r="P88" i="75"/>
  <c r="M138" i="75"/>
  <c r="M143" i="75" s="1"/>
  <c r="O107" i="72"/>
  <c r="N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O87" i="48"/>
  <c r="N110" i="48"/>
  <c r="BT117" i="27"/>
  <c r="P113" i="85" l="1"/>
  <c r="P103" i="85"/>
  <c r="P120" i="85"/>
  <c r="P109" i="85"/>
  <c r="O151" i="85"/>
  <c r="O128" i="85"/>
  <c r="P106" i="85"/>
  <c r="BS21" i="48"/>
  <c r="BS21" i="85"/>
  <c r="M138" i="72"/>
  <c r="M143" i="72" s="1"/>
  <c r="M155" i="48"/>
  <c r="O93" i="48"/>
  <c r="UO118" i="27"/>
  <c r="P87" i="72"/>
  <c r="O142" i="48"/>
  <c r="O141" i="48"/>
  <c r="O110" i="72"/>
  <c r="O123" i="74"/>
  <c r="R90" i="74"/>
  <c r="P117" i="74"/>
  <c r="R90" i="75"/>
  <c r="N170" i="48"/>
  <c r="N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P89" i="48"/>
  <c r="N116" i="48"/>
  <c r="O100" i="48"/>
  <c r="O88" i="48"/>
  <c r="BU117" i="27"/>
  <c r="P107" i="85" l="1"/>
  <c r="P121" i="85"/>
  <c r="P114" i="85"/>
  <c r="P112" i="85"/>
  <c r="Q94" i="85"/>
  <c r="O154" i="85"/>
  <c r="O153" i="85"/>
  <c r="O152" i="85"/>
  <c r="BT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Q90" i="48"/>
  <c r="Q89" i="72"/>
  <c r="P106" i="77"/>
  <c r="P120" i="77"/>
  <c r="P113" i="77"/>
  <c r="P109" i="77"/>
  <c r="N123" i="48"/>
  <c r="O99" i="48"/>
  <c r="O117" i="48"/>
  <c r="BV117" i="27"/>
  <c r="Q92" i="85" l="1"/>
  <c r="Q87" i="85"/>
  <c r="O155" i="85"/>
  <c r="N138" i="85"/>
  <c r="P169" i="85"/>
  <c r="P110" i="85"/>
  <c r="BU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O105" i="48"/>
  <c r="P99" i="72"/>
  <c r="P112" i="77"/>
  <c r="Q92" i="77"/>
  <c r="P114" i="77"/>
  <c r="N138" i="77"/>
  <c r="N143" i="77" s="1"/>
  <c r="P121" i="77"/>
  <c r="P107" i="77"/>
  <c r="N125" i="48"/>
  <c r="N126" i="48"/>
  <c r="N167" i="48"/>
  <c r="O104" i="48"/>
  <c r="O124" i="48"/>
  <c r="P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V21" i="48"/>
  <c r="BV21" i="85"/>
  <c r="P124" i="72"/>
  <c r="Q101" i="72"/>
  <c r="O125" i="72"/>
  <c r="UR118" i="27"/>
  <c r="P121" i="74"/>
  <c r="P114" i="74"/>
  <c r="Q92" i="74"/>
  <c r="P107" i="74"/>
  <c r="P105" i="72"/>
  <c r="O106" i="48"/>
  <c r="P114" i="75"/>
  <c r="P121" i="75"/>
  <c r="P104" i="72"/>
  <c r="O103" i="48"/>
  <c r="P112" i="74"/>
  <c r="P107" i="75"/>
  <c r="P110" i="76"/>
  <c r="P112" i="75"/>
  <c r="Q92" i="75"/>
  <c r="Q87" i="76"/>
  <c r="Q88" i="76"/>
  <c r="N127" i="48"/>
  <c r="O126" i="72"/>
  <c r="N150" i="48"/>
  <c r="Q93" i="77"/>
  <c r="Q87" i="77"/>
  <c r="P110" i="77"/>
  <c r="O166" i="48"/>
  <c r="O113" i="48"/>
  <c r="O120" i="48"/>
  <c r="O109" i="48"/>
  <c r="BX117" i="27"/>
  <c r="S90" i="85" l="1"/>
  <c r="P125" i="85"/>
  <c r="P126" i="85"/>
  <c r="P167" i="85"/>
  <c r="Q99" i="85"/>
  <c r="Q117" i="85"/>
  <c r="BW21" i="48"/>
  <c r="BW21" i="85"/>
  <c r="O112" i="48"/>
  <c r="N151" i="48"/>
  <c r="N153" i="48" s="1"/>
  <c r="O127" i="72"/>
  <c r="P103" i="72"/>
  <c r="P120" i="72"/>
  <c r="US118" i="27"/>
  <c r="P94" i="48"/>
  <c r="P113" i="72"/>
  <c r="P109" i="72"/>
  <c r="P106" i="72"/>
  <c r="Q93" i="74"/>
  <c r="P110" i="74"/>
  <c r="Q87" i="74"/>
  <c r="N138" i="74"/>
  <c r="N143" i="74" s="1"/>
  <c r="Q93" i="75"/>
  <c r="N128" i="48"/>
  <c r="N152" i="48"/>
  <c r="Q87" i="75"/>
  <c r="P116" i="76"/>
  <c r="R89" i="76"/>
  <c r="S90" i="76"/>
  <c r="P110" i="75"/>
  <c r="Q100" i="76"/>
  <c r="Q100" i="77"/>
  <c r="Q88" i="77"/>
  <c r="R89" i="77"/>
  <c r="O114" i="48"/>
  <c r="O121" i="48"/>
  <c r="O107" i="48"/>
  <c r="BY117" i="27"/>
  <c r="Q105" i="85" l="1"/>
  <c r="R101" i="85"/>
  <c r="P150" i="85"/>
  <c r="P127" i="85"/>
  <c r="Q124" i="85"/>
  <c r="Q104" i="85"/>
  <c r="Q166" i="85" s="1"/>
  <c r="BX21" i="48"/>
  <c r="BX21" i="85"/>
  <c r="N155" i="48"/>
  <c r="P121" i="72"/>
  <c r="P114" i="72"/>
  <c r="N154" i="48"/>
  <c r="UT118" i="27"/>
  <c r="P92" i="48"/>
  <c r="Q94" i="72"/>
  <c r="P112" i="72"/>
  <c r="Q100" i="74"/>
  <c r="Q88" i="74"/>
  <c r="Q88" i="75"/>
  <c r="N138" i="75"/>
  <c r="N143" i="75" s="1"/>
  <c r="P107" i="72"/>
  <c r="O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P87" i="48"/>
  <c r="O110" i="48"/>
  <c r="BZ117" i="27"/>
  <c r="P128" i="85" l="1"/>
  <c r="P151" i="85"/>
  <c r="Q106" i="85"/>
  <c r="Q113" i="85"/>
  <c r="Q109" i="85"/>
  <c r="Q120" i="85"/>
  <c r="Q103" i="85"/>
  <c r="BY21" i="48"/>
  <c r="BY21" i="85"/>
  <c r="M138" i="48"/>
  <c r="P93" i="48"/>
  <c r="Q92" i="72"/>
  <c r="UU118" i="27"/>
  <c r="P141" i="48"/>
  <c r="P142" i="48"/>
  <c r="P110" i="72"/>
  <c r="P123" i="74"/>
  <c r="Q117" i="74"/>
  <c r="S90" i="74"/>
  <c r="S90" i="75"/>
  <c r="O170" i="48"/>
  <c r="O171" i="48"/>
  <c r="Q99" i="77"/>
  <c r="Q99" i="74"/>
  <c r="P126" i="77"/>
  <c r="P125" i="77"/>
  <c r="P123" i="75"/>
  <c r="P126" i="76"/>
  <c r="Q99" i="75"/>
  <c r="Q117" i="75"/>
  <c r="Q104" i="76"/>
  <c r="Q109" i="76"/>
  <c r="Q89" i="48"/>
  <c r="Q87" i="72"/>
  <c r="Q105" i="77"/>
  <c r="R101" i="77"/>
  <c r="Q124" i="77"/>
  <c r="P88" i="48"/>
  <c r="P100" i="48"/>
  <c r="O116" i="48"/>
  <c r="CA117" i="27"/>
  <c r="P154" i="85" l="1"/>
  <c r="P152" i="85"/>
  <c r="P153" i="85"/>
  <c r="Q112" i="85"/>
  <c r="R94" i="85"/>
  <c r="Q114" i="85"/>
  <c r="Q121" i="85"/>
  <c r="Q107" i="85"/>
  <c r="BZ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R90" i="48"/>
  <c r="R89" i="72"/>
  <c r="Q120" i="77"/>
  <c r="Q113" i="77"/>
  <c r="Q109" i="77"/>
  <c r="Q106" i="77"/>
  <c r="O123" i="48"/>
  <c r="P117" i="48"/>
  <c r="P99" i="48"/>
  <c r="CB117" i="27"/>
  <c r="R92" i="85" l="1"/>
  <c r="R87" i="85"/>
  <c r="Q169" i="85"/>
  <c r="Q110" i="85"/>
  <c r="P155" i="85"/>
  <c r="O138" i="85"/>
  <c r="CA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P104" i="48"/>
  <c r="Q117" i="72"/>
  <c r="P105" i="48"/>
  <c r="Q99" i="72"/>
  <c r="O138" i="77"/>
  <c r="O143" i="77" s="1"/>
  <c r="Q112" i="77"/>
  <c r="Q114" i="77"/>
  <c r="R92" i="77"/>
  <c r="Q107" i="77"/>
  <c r="Q121" i="77"/>
  <c r="O167" i="48"/>
  <c r="O125" i="48"/>
  <c r="O126" i="48"/>
  <c r="P124" i="48"/>
  <c r="Q101" i="48"/>
  <c r="CC117" i="27"/>
  <c r="Q116" i="85" l="1"/>
  <c r="Q123" i="85"/>
  <c r="Q171" i="85"/>
  <c r="Q170" i="85"/>
  <c r="R100" i="85"/>
  <c r="S89" i="85"/>
  <c r="R88" i="85"/>
  <c r="R141" i="85"/>
  <c r="R142" i="85"/>
  <c r="R93" i="85"/>
  <c r="CB21" i="48"/>
  <c r="CB21" i="85"/>
  <c r="Q124" i="72"/>
  <c r="P125" i="72"/>
  <c r="R101" i="72"/>
  <c r="UX118" i="27"/>
  <c r="P126" i="72"/>
  <c r="Q121" i="74"/>
  <c r="Q114" i="74"/>
  <c r="Q107" i="74"/>
  <c r="R92" i="74"/>
  <c r="Q105" i="72"/>
  <c r="P106" i="48"/>
  <c r="Q114" i="75"/>
  <c r="Q121" i="75"/>
  <c r="Q104" i="72"/>
  <c r="P103" i="48"/>
  <c r="Q112" i="74"/>
  <c r="Q107" i="75"/>
  <c r="Q112" i="75"/>
  <c r="Q110" i="76"/>
  <c r="R87" i="76"/>
  <c r="R88" i="76"/>
  <c r="R92" i="75"/>
  <c r="Q110" i="77"/>
  <c r="R93" i="77"/>
  <c r="R87" i="77"/>
  <c r="O150" i="48"/>
  <c r="O127" i="48"/>
  <c r="P166" i="48"/>
  <c r="P120" i="48"/>
  <c r="P113" i="48"/>
  <c r="P109" i="48"/>
  <c r="CD117" i="27"/>
  <c r="R99" i="85" l="1"/>
  <c r="Q126" i="85"/>
  <c r="Q125" i="85"/>
  <c r="Q167" i="85"/>
  <c r="R117" i="85"/>
  <c r="T90" i="85"/>
  <c r="CC21" i="48"/>
  <c r="CC21" i="85"/>
  <c r="P112" i="48"/>
  <c r="Q103" i="72"/>
  <c r="Q120" i="72"/>
  <c r="O151" i="48"/>
  <c r="P127" i="72"/>
  <c r="UY118" i="27"/>
  <c r="Q106" i="72"/>
  <c r="Q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O128" i="48"/>
  <c r="P114" i="48"/>
  <c r="P121" i="48"/>
  <c r="P107" i="48"/>
  <c r="CE117" i="27"/>
  <c r="R124" i="85" l="1"/>
  <c r="R104" i="85"/>
  <c r="R166" i="85" s="1"/>
  <c r="Q150" i="85"/>
  <c r="Q127" i="85"/>
  <c r="R105" i="85"/>
  <c r="S101" i="85"/>
  <c r="CD21" i="48"/>
  <c r="CD21" i="85"/>
  <c r="O152" i="48"/>
  <c r="Q121" i="72"/>
  <c r="Q114" i="72"/>
  <c r="O153" i="48"/>
  <c r="O154" i="48"/>
  <c r="UZ118" i="27"/>
  <c r="Q92" i="48"/>
  <c r="R94" i="72"/>
  <c r="Q112" i="72"/>
  <c r="Q116" i="74"/>
  <c r="R88" i="74"/>
  <c r="R100" i="74"/>
  <c r="S89" i="74"/>
  <c r="R88" i="75"/>
  <c r="O138" i="75"/>
  <c r="O143" i="75" s="1"/>
  <c r="Q107" i="72"/>
  <c r="P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Q87" i="48"/>
  <c r="P110" i="48"/>
  <c r="CF117" i="27"/>
  <c r="Q128" i="85" l="1"/>
  <c r="Q151" i="85"/>
  <c r="R109" i="85"/>
  <c r="R113" i="85"/>
  <c r="R120" i="85"/>
  <c r="R103" i="85"/>
  <c r="R106" i="85"/>
  <c r="CE21" i="48"/>
  <c r="CE21" i="85"/>
  <c r="N138" i="48"/>
  <c r="Q93" i="48"/>
  <c r="R92" i="72"/>
  <c r="O155" i="48"/>
  <c r="VA118" i="27"/>
  <c r="Q141" i="48"/>
  <c r="Q142" i="48"/>
  <c r="Q110" i="72"/>
  <c r="T90" i="74"/>
  <c r="R117" i="74"/>
  <c r="Q123" i="74"/>
  <c r="Q123" i="75"/>
  <c r="T90" i="75"/>
  <c r="P171" i="48"/>
  <c r="P170" i="48"/>
  <c r="R99" i="77"/>
  <c r="R105" i="77"/>
  <c r="R99" i="74"/>
  <c r="Q125" i="77"/>
  <c r="Q126" i="77"/>
  <c r="Q126" i="76"/>
  <c r="R99" i="75"/>
  <c r="R117" i="75"/>
  <c r="R104" i="76"/>
  <c r="R109" i="76"/>
  <c r="R106" i="76"/>
  <c r="R89" i="48"/>
  <c r="R87" i="72"/>
  <c r="S101" i="77"/>
  <c r="R104" i="77"/>
  <c r="R124" i="77"/>
  <c r="Q88" i="48"/>
  <c r="Q100" i="48"/>
  <c r="P116" i="48"/>
  <c r="CG117" i="27"/>
  <c r="R107" i="85" l="1"/>
  <c r="R121" i="85"/>
  <c r="Q152" i="85"/>
  <c r="Q153" i="85"/>
  <c r="Q154" i="85"/>
  <c r="R112" i="85"/>
  <c r="S94" i="85"/>
  <c r="R114" i="85"/>
  <c r="CF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S90" i="48"/>
  <c r="S89" i="72"/>
  <c r="R113" i="77"/>
  <c r="R120" i="77"/>
  <c r="R109" i="77"/>
  <c r="R106" i="77"/>
  <c r="P123" i="48"/>
  <c r="Q117" i="48"/>
  <c r="Q99" i="48"/>
  <c r="CH117" i="27"/>
  <c r="P138" i="85" l="1"/>
  <c r="Q155" i="85"/>
  <c r="S92" i="85"/>
  <c r="S87" i="85"/>
  <c r="R169" i="85"/>
  <c r="R110" i="85"/>
  <c r="CG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Q105" i="48"/>
  <c r="R99" i="72"/>
  <c r="R107" i="77"/>
  <c r="R121" i="77"/>
  <c r="R112" i="77"/>
  <c r="R114" i="77"/>
  <c r="S92" i="77"/>
  <c r="P138" i="77"/>
  <c r="P143" i="77" s="1"/>
  <c r="P126" i="48"/>
  <c r="P125" i="48"/>
  <c r="P167" i="48"/>
  <c r="Q104" i="48"/>
  <c r="R101" i="48"/>
  <c r="Q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H21" i="48"/>
  <c r="CH21" i="85"/>
  <c r="Q125" i="72"/>
  <c r="S101" i="72"/>
  <c r="R124" i="72"/>
  <c r="VD118" i="27"/>
  <c r="S92" i="74"/>
  <c r="R121" i="74"/>
  <c r="R114" i="74"/>
  <c r="R107" i="74"/>
  <c r="R105" i="72"/>
  <c r="Q106" i="48"/>
  <c r="R114" i="75"/>
  <c r="R121" i="75"/>
  <c r="R104" i="72"/>
  <c r="Q103" i="48"/>
  <c r="R112" i="74"/>
  <c r="R107" i="75"/>
  <c r="S87" i="76"/>
  <c r="S88" i="76"/>
  <c r="R112" i="75"/>
  <c r="S92" i="75"/>
  <c r="P127" i="48"/>
  <c r="Q126" i="72"/>
  <c r="S93" i="77"/>
  <c r="S87" i="77"/>
  <c r="R110" i="77"/>
  <c r="P150" i="48"/>
  <c r="Q166" i="48"/>
  <c r="Q109" i="48"/>
  <c r="Q113" i="48"/>
  <c r="Q120" i="48"/>
  <c r="CJ117" i="27"/>
  <c r="S99" i="85" l="1"/>
  <c r="S117" i="85"/>
  <c r="R126" i="85"/>
  <c r="R125" i="85"/>
  <c r="R167" i="85"/>
  <c r="U90" i="85"/>
  <c r="CI21" i="48"/>
  <c r="CI21" i="85"/>
  <c r="Q112" i="48"/>
  <c r="Q127" i="72"/>
  <c r="R120" i="72"/>
  <c r="P151" i="48"/>
  <c r="P152" i="48" s="1"/>
  <c r="R103" i="72"/>
  <c r="VE118" i="27"/>
  <c r="R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P128" i="48"/>
  <c r="S100" i="76"/>
  <c r="R123" i="76"/>
  <c r="R125" i="76"/>
  <c r="S88" i="77"/>
  <c r="S100" i="77"/>
  <c r="T89" i="77"/>
  <c r="Q114" i="48"/>
  <c r="Q121" i="48"/>
  <c r="Q107" i="48"/>
  <c r="CK117" i="27"/>
  <c r="R150" i="85" l="1"/>
  <c r="R127" i="85"/>
  <c r="S124" i="85"/>
  <c r="S104" i="85"/>
  <c r="S166" i="85" s="1"/>
  <c r="S105" i="85"/>
  <c r="T101" i="85"/>
  <c r="CJ21" i="48"/>
  <c r="CJ21" i="85"/>
  <c r="P155" i="48"/>
  <c r="R121" i="72"/>
  <c r="P154" i="48"/>
  <c r="P153" i="48"/>
  <c r="R114" i="72"/>
  <c r="VF118" i="27"/>
  <c r="R92" i="48"/>
  <c r="S94" i="72"/>
  <c r="R112" i="72"/>
  <c r="S100" i="74"/>
  <c r="S88" i="74"/>
  <c r="T89" i="74"/>
  <c r="P138" i="74"/>
  <c r="P143" i="74" s="1"/>
  <c r="S88" i="75"/>
  <c r="S124" i="76"/>
  <c r="R107" i="72"/>
  <c r="Q169" i="48"/>
  <c r="R123" i="77"/>
  <c r="R116" i="77"/>
  <c r="R126" i="76"/>
  <c r="T89" i="75"/>
  <c r="R116" i="75"/>
  <c r="S99" i="76"/>
  <c r="T101" i="76"/>
  <c r="R116" i="74"/>
  <c r="S100" i="75"/>
  <c r="S117" i="77"/>
  <c r="U90" i="77"/>
  <c r="R87" i="48"/>
  <c r="Q110" i="48"/>
  <c r="CL117" i="27"/>
  <c r="S103" i="85" l="1"/>
  <c r="S120" i="85"/>
  <c r="S109" i="85"/>
  <c r="S113" i="85"/>
  <c r="R151" i="85"/>
  <c r="R128" i="85"/>
  <c r="S106" i="85"/>
  <c r="CK21" i="48"/>
  <c r="CK21" i="85"/>
  <c r="R93" i="48"/>
  <c r="S92" i="72"/>
  <c r="O138" i="48"/>
  <c r="VG118" i="27"/>
  <c r="S87" i="72"/>
  <c r="R141" i="48"/>
  <c r="R142" i="48"/>
  <c r="R110" i="72"/>
  <c r="U90" i="74"/>
  <c r="R123" i="74"/>
  <c r="S117" i="74"/>
  <c r="U90" i="75"/>
  <c r="S109" i="76"/>
  <c r="S120" i="76"/>
  <c r="S113" i="76"/>
  <c r="S104" i="76"/>
  <c r="Q171" i="48"/>
  <c r="Q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S89" i="48"/>
  <c r="Q116" i="48"/>
  <c r="R88" i="48"/>
  <c r="R100" i="48"/>
  <c r="CM117" i="27"/>
  <c r="R154" i="85" l="1"/>
  <c r="R153" i="85"/>
  <c r="R152" i="85"/>
  <c r="S114" i="85"/>
  <c r="S112" i="85"/>
  <c r="T94" i="85"/>
  <c r="S107" i="85"/>
  <c r="S121" i="85"/>
  <c r="CL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T90" i="48"/>
  <c r="T89" i="72"/>
  <c r="S120" i="77"/>
  <c r="S113" i="77"/>
  <c r="S106" i="77"/>
  <c r="S109" i="77"/>
  <c r="Q123" i="48"/>
  <c r="R99" i="48"/>
  <c r="R117" i="48"/>
  <c r="CN117" i="27"/>
  <c r="T92" i="85" l="1"/>
  <c r="T87" i="85"/>
  <c r="R155" i="85"/>
  <c r="Q138" i="85"/>
  <c r="S169" i="85"/>
  <c r="S110" i="85"/>
  <c r="CM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R105" i="48"/>
  <c r="S99" i="72"/>
  <c r="S107" i="77"/>
  <c r="S121" i="77"/>
  <c r="T92" i="77"/>
  <c r="S114" i="77"/>
  <c r="S112" i="77"/>
  <c r="Q138" i="77"/>
  <c r="Q143" i="77" s="1"/>
  <c r="Q167" i="48"/>
  <c r="Q125" i="48"/>
  <c r="Q126" i="48"/>
  <c r="R104" i="48"/>
  <c r="S101" i="48"/>
  <c r="R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N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R106" i="48"/>
  <c r="S114" i="75"/>
  <c r="S121" i="75"/>
  <c r="S104" i="72"/>
  <c r="R103" i="48"/>
  <c r="S107" i="75"/>
  <c r="S112" i="75"/>
  <c r="T92" i="75"/>
  <c r="S110" i="76"/>
  <c r="S112" i="74"/>
  <c r="T87" i="77"/>
  <c r="T93" i="77"/>
  <c r="S110" i="77"/>
  <c r="Q150" i="48"/>
  <c r="Q127" i="48"/>
  <c r="R166" i="48"/>
  <c r="R109" i="48"/>
  <c r="R113" i="48"/>
  <c r="R120" i="48"/>
  <c r="CP117" i="27"/>
  <c r="V90" i="85" l="1"/>
  <c r="T117" i="85"/>
  <c r="S126" i="85"/>
  <c r="S125" i="85"/>
  <c r="S167" i="85"/>
  <c r="T99" i="85"/>
  <c r="CO21" i="48"/>
  <c r="CO21" i="85"/>
  <c r="R112" i="48"/>
  <c r="R127" i="72"/>
  <c r="Q151" i="48"/>
  <c r="Q153" i="48" s="1"/>
  <c r="S103" i="72"/>
  <c r="S120" i="72"/>
  <c r="VK118" i="27"/>
  <c r="S94" i="48"/>
  <c r="U89" i="76"/>
  <c r="T105" i="76"/>
  <c r="V90" i="76"/>
  <c r="S106" i="72"/>
  <c r="S113" i="72"/>
  <c r="S109" i="72"/>
  <c r="T87" i="74"/>
  <c r="S110" i="74"/>
  <c r="T93" i="74"/>
  <c r="T93" i="75"/>
  <c r="Q128" i="48"/>
  <c r="S116" i="76"/>
  <c r="T87" i="75"/>
  <c r="S110" i="75"/>
  <c r="Q154" i="48"/>
  <c r="T88" i="77"/>
  <c r="T100" i="77"/>
  <c r="U89" i="77"/>
  <c r="R114" i="48"/>
  <c r="R107" i="48"/>
  <c r="R121" i="48"/>
  <c r="CQ117" i="27"/>
  <c r="S127" i="85" l="1"/>
  <c r="S150" i="85"/>
  <c r="T104" i="85"/>
  <c r="T166" i="85" s="1"/>
  <c r="T124" i="85"/>
  <c r="T105" i="85"/>
  <c r="U101" i="85"/>
  <c r="CP21" i="48"/>
  <c r="CP21" i="85"/>
  <c r="S121" i="72"/>
  <c r="P138" i="48"/>
  <c r="Q152" i="48"/>
  <c r="S114" i="72"/>
  <c r="VL118" i="27"/>
  <c r="S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R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S87" i="48"/>
  <c r="R110" i="48"/>
  <c r="CR117" i="27"/>
  <c r="T109" i="85" l="1"/>
  <c r="T103" i="85"/>
  <c r="T120" i="85"/>
  <c r="T113" i="85"/>
  <c r="S151" i="85"/>
  <c r="S128" i="85"/>
  <c r="T106" i="85"/>
  <c r="CQ21" i="48"/>
  <c r="CQ21" i="85"/>
  <c r="Q138" i="72"/>
  <c r="Q143" i="72" s="1"/>
  <c r="Q155" i="48"/>
  <c r="S93" i="48"/>
  <c r="VM118" i="27"/>
  <c r="S142" i="48"/>
  <c r="S141" i="48"/>
  <c r="S110" i="72"/>
  <c r="S123" i="74"/>
  <c r="V90" i="74"/>
  <c r="T117" i="74"/>
  <c r="S123" i="75"/>
  <c r="S126" i="75"/>
  <c r="S125" i="75"/>
  <c r="V90" i="75"/>
  <c r="R170" i="48"/>
  <c r="R171" i="48"/>
  <c r="T99" i="77"/>
  <c r="T105" i="77"/>
  <c r="T99" i="74"/>
  <c r="S126" i="76"/>
  <c r="S125" i="77"/>
  <c r="T104" i="76"/>
  <c r="T109" i="76"/>
  <c r="T99" i="75"/>
  <c r="S126" i="77"/>
  <c r="T117" i="75"/>
  <c r="T89" i="48"/>
  <c r="T87" i="72"/>
  <c r="U101" i="77"/>
  <c r="T104" i="77"/>
  <c r="T124" i="77"/>
  <c r="S100" i="48"/>
  <c r="S88" i="48"/>
  <c r="R116" i="48"/>
  <c r="CS117" i="27"/>
  <c r="S152" i="85" l="1"/>
  <c r="S154" i="85"/>
  <c r="S153" i="85"/>
  <c r="T114" i="85"/>
  <c r="U94" i="85"/>
  <c r="T112" i="85"/>
  <c r="T107" i="85"/>
  <c r="T121" i="85"/>
  <c r="CR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U90" i="48"/>
  <c r="U89" i="72"/>
  <c r="T120" i="77"/>
  <c r="T113" i="77"/>
  <c r="T109" i="77"/>
  <c r="T106" i="77"/>
  <c r="R123" i="48"/>
  <c r="S117" i="48"/>
  <c r="S99" i="48"/>
  <c r="CT117" i="27"/>
  <c r="U92" i="85" l="1"/>
  <c r="U87" i="85"/>
  <c r="R138" i="85"/>
  <c r="S155" i="85"/>
  <c r="T110" i="85"/>
  <c r="T169" i="85"/>
  <c r="CS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S105" i="48"/>
  <c r="T99" i="72"/>
  <c r="T121" i="77"/>
  <c r="T107" i="77"/>
  <c r="T114" i="77"/>
  <c r="U92" i="77"/>
  <c r="T112" i="77"/>
  <c r="R126" i="48"/>
  <c r="R125" i="48"/>
  <c r="R167" i="48"/>
  <c r="S104" i="48"/>
  <c r="T101" i="48"/>
  <c r="S124" i="48"/>
  <c r="CU117" i="27"/>
  <c r="U88" i="85" l="1"/>
  <c r="U141" i="85"/>
  <c r="V89" i="85"/>
  <c r="U142" i="85"/>
  <c r="U100" i="85"/>
  <c r="T171" i="85"/>
  <c r="T170" i="85"/>
  <c r="U93" i="85"/>
  <c r="T116" i="85"/>
  <c r="T123" i="85"/>
  <c r="CT21" i="48"/>
  <c r="CT21" i="85"/>
  <c r="U101" i="72"/>
  <c r="S125" i="72"/>
  <c r="T124" i="72"/>
  <c r="VP118" i="27"/>
  <c r="S126" i="72"/>
  <c r="T121" i="74"/>
  <c r="T114" i="74"/>
  <c r="U92" i="74"/>
  <c r="T107" i="74"/>
  <c r="T105" i="72"/>
  <c r="S106" i="48"/>
  <c r="T121" i="75"/>
  <c r="T114" i="75"/>
  <c r="T104" i="72"/>
  <c r="S103" i="48"/>
  <c r="U92" i="75"/>
  <c r="T112" i="74"/>
  <c r="T107" i="75"/>
  <c r="T110" i="76"/>
  <c r="U87" i="76"/>
  <c r="U88" i="76"/>
  <c r="T112" i="75"/>
  <c r="U87" i="77"/>
  <c r="U93" i="77"/>
  <c r="T110" i="77"/>
  <c r="R127" i="48"/>
  <c r="R150" i="48"/>
  <c r="S166" i="48"/>
  <c r="S120" i="48"/>
  <c r="S113" i="48"/>
  <c r="S109" i="48"/>
  <c r="CV117" i="27"/>
  <c r="T125" i="85" l="1"/>
  <c r="T126" i="85"/>
  <c r="T167" i="85"/>
  <c r="U117" i="85"/>
  <c r="U99" i="85"/>
  <c r="W90" i="85"/>
  <c r="CU21" i="48"/>
  <c r="CU21" i="85"/>
  <c r="S112" i="48"/>
  <c r="T103" i="72"/>
  <c r="R151" i="48"/>
  <c r="S127" i="72"/>
  <c r="T120" i="72"/>
  <c r="VQ118" i="27"/>
  <c r="T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R152" i="48"/>
  <c r="R154" i="48"/>
  <c r="R128" i="48"/>
  <c r="S121" i="48"/>
  <c r="S114" i="48"/>
  <c r="S107" i="48"/>
  <c r="CW117" i="27"/>
  <c r="U105" i="85" l="1"/>
  <c r="V101" i="85"/>
  <c r="U124" i="85"/>
  <c r="U104" i="85"/>
  <c r="U166" i="85" s="1"/>
  <c r="T150" i="85"/>
  <c r="T127" i="85"/>
  <c r="CV21" i="48"/>
  <c r="CV21" i="85"/>
  <c r="T121" i="72"/>
  <c r="R155" i="48"/>
  <c r="R153" i="48"/>
  <c r="Q138" i="48"/>
  <c r="T114" i="72"/>
  <c r="VR118" i="27"/>
  <c r="T92" i="48"/>
  <c r="U94" i="72"/>
  <c r="T112" i="72"/>
  <c r="U100" i="74"/>
  <c r="U88" i="74"/>
  <c r="U88" i="75"/>
  <c r="T107" i="72"/>
  <c r="S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T87" i="48"/>
  <c r="S110" i="48"/>
  <c r="CX117" i="27"/>
  <c r="U109" i="85" l="1"/>
  <c r="U120" i="85"/>
  <c r="U103" i="85"/>
  <c r="U113" i="85"/>
  <c r="T128" i="85"/>
  <c r="U106" i="85"/>
  <c r="T151" i="85"/>
  <c r="CW21" i="48"/>
  <c r="CW21" i="85"/>
  <c r="T93" i="48"/>
  <c r="R138" i="72"/>
  <c r="R143" i="72" s="1"/>
  <c r="U92" i="72"/>
  <c r="VS118" i="27"/>
  <c r="U87" i="72"/>
  <c r="T141" i="48"/>
  <c r="T142" i="48"/>
  <c r="T110" i="72"/>
  <c r="U117" i="74"/>
  <c r="W90" i="74"/>
  <c r="T123" i="74"/>
  <c r="W90" i="75"/>
  <c r="S170" i="48"/>
  <c r="S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U89" i="48"/>
  <c r="S116" i="48"/>
  <c r="T100" i="48"/>
  <c r="T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V90" i="48"/>
  <c r="V89" i="72"/>
  <c r="U106" i="77"/>
  <c r="U109" i="77"/>
  <c r="U120" i="77"/>
  <c r="U113" i="77"/>
  <c r="S123" i="48"/>
  <c r="T99" i="48"/>
  <c r="T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S167" i="48"/>
  <c r="U110" i="76"/>
  <c r="S126" i="48"/>
  <c r="S125" i="48"/>
  <c r="S138" i="76"/>
  <c r="S143" i="76" s="1"/>
  <c r="U120" i="75"/>
  <c r="U106" i="75"/>
  <c r="V92" i="76"/>
  <c r="V93" i="76"/>
  <c r="U113" i="75"/>
  <c r="T127" i="75"/>
  <c r="U112" i="76"/>
  <c r="T105" i="48"/>
  <c r="U99" i="72"/>
  <c r="U107" i="77"/>
  <c r="U121" i="77"/>
  <c r="U114" i="77"/>
  <c r="U112" i="77"/>
  <c r="V92" i="77"/>
  <c r="S138" i="77"/>
  <c r="S143" i="77" s="1"/>
  <c r="T104" i="48"/>
  <c r="U101" i="48"/>
  <c r="T124" i="48"/>
  <c r="DA117" i="27"/>
  <c r="V88" i="85" l="1"/>
  <c r="V142" i="85"/>
  <c r="W89" i="85"/>
  <c r="V141" i="85"/>
  <c r="V100" i="85"/>
  <c r="V93" i="85"/>
  <c r="U170" i="85"/>
  <c r="U171" i="85"/>
  <c r="U116" i="85"/>
  <c r="U123" i="85"/>
  <c r="B160" i="85"/>
  <c r="U124" i="72"/>
  <c r="V101" i="72"/>
  <c r="T125" i="72"/>
  <c r="VV118" i="27"/>
  <c r="T126" i="72"/>
  <c r="U121" i="74"/>
  <c r="U114" i="74"/>
  <c r="U107" i="74"/>
  <c r="V92" i="74"/>
  <c r="U105" i="72"/>
  <c r="T106" i="48"/>
  <c r="U114" i="75"/>
  <c r="U121" i="75"/>
  <c r="S127" i="48"/>
  <c r="U104" i="72"/>
  <c r="T103" i="48"/>
  <c r="S150" i="48"/>
  <c r="U116" i="76"/>
  <c r="U112" i="75"/>
  <c r="U112" i="74"/>
  <c r="V87" i="76"/>
  <c r="V88" i="76"/>
  <c r="U107" i="75"/>
  <c r="V92" i="75"/>
  <c r="V93" i="77"/>
  <c r="V87" i="77"/>
  <c r="U110" i="77"/>
  <c r="T166" i="48"/>
  <c r="T109" i="48"/>
  <c r="T120" i="48"/>
  <c r="T113" i="48"/>
  <c r="DB117" i="27"/>
  <c r="D160" i="85" l="1"/>
  <c r="U126" i="85"/>
  <c r="U125" i="85"/>
  <c r="U167" i="85"/>
  <c r="V117" i="85"/>
  <c r="V99" i="85"/>
  <c r="X90" i="85"/>
  <c r="T112" i="48"/>
  <c r="T127" i="72"/>
  <c r="S151" i="48"/>
  <c r="U103" i="72"/>
  <c r="U120" i="72"/>
  <c r="VW118" i="27"/>
  <c r="U94" i="48"/>
  <c r="U113" i="72"/>
  <c r="U109" i="72"/>
  <c r="U106" i="72"/>
  <c r="V87" i="74"/>
  <c r="U110" i="74"/>
  <c r="V93" i="74"/>
  <c r="S138" i="74"/>
  <c r="S143" i="74" s="1"/>
  <c r="V93" i="75"/>
  <c r="S128" i="48"/>
  <c r="S154" i="48"/>
  <c r="S152" i="48"/>
  <c r="V124" i="76"/>
  <c r="V100" i="76"/>
  <c r="W89" i="76"/>
  <c r="X90" i="76"/>
  <c r="U110" i="75"/>
  <c r="V87" i="75"/>
  <c r="W89" i="77"/>
  <c r="V88" i="77"/>
  <c r="V100" i="77"/>
  <c r="T107" i="48"/>
  <c r="T114" i="48"/>
  <c r="T121" i="48"/>
  <c r="DC117" i="27"/>
  <c r="U127" i="85" l="1"/>
  <c r="U150" i="85"/>
  <c r="V124" i="85"/>
  <c r="V104" i="85"/>
  <c r="V105" i="85"/>
  <c r="W101" i="85"/>
  <c r="R138" i="48"/>
  <c r="S138" i="72" s="1"/>
  <c r="S143" i="72" s="1"/>
  <c r="S155" i="48"/>
  <c r="S153" i="48"/>
  <c r="U121" i="72"/>
  <c r="U114" i="72"/>
  <c r="VX118" i="27"/>
  <c r="U92" i="48"/>
  <c r="V92" i="72" s="1"/>
  <c r="V94" i="72"/>
  <c r="U112" i="72"/>
  <c r="U123" i="76"/>
  <c r="V88" i="74"/>
  <c r="V100" i="74"/>
  <c r="V88" i="75"/>
  <c r="S138" i="75"/>
  <c r="S143" i="75" s="1"/>
  <c r="U107" i="72"/>
  <c r="T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U87" i="48"/>
  <c r="T110" i="48"/>
  <c r="DD117" i="27"/>
  <c r="V106" i="85" l="1"/>
  <c r="V166" i="85"/>
  <c r="V109" i="85"/>
  <c r="V103" i="85"/>
  <c r="V120" i="85"/>
  <c r="V113" i="85"/>
  <c r="U151" i="85"/>
  <c r="U128" i="85"/>
  <c r="U93" i="48"/>
  <c r="VY118" i="27"/>
  <c r="U141" i="48"/>
  <c r="U142" i="48"/>
  <c r="U110" i="72"/>
  <c r="U123" i="74"/>
  <c r="V105" i="74"/>
  <c r="V117" i="74"/>
  <c r="X90" i="74"/>
  <c r="X90" i="75"/>
  <c r="T171" i="48"/>
  <c r="T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V89" i="48"/>
  <c r="V87" i="72"/>
  <c r="V124" i="77"/>
  <c r="W101" i="77"/>
  <c r="T116" i="48"/>
  <c r="U100" i="48"/>
  <c r="U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W90" i="48"/>
  <c r="W89" i="72"/>
  <c r="V109" i="77"/>
  <c r="V120" i="77"/>
  <c r="V113" i="77"/>
  <c r="V106" i="77"/>
  <c r="T123" i="48"/>
  <c r="U99" i="48"/>
  <c r="U117" i="48"/>
  <c r="DF117" i="27"/>
  <c r="U155" i="85" l="1"/>
  <c r="W92" i="85"/>
  <c r="W87" i="85"/>
  <c r="V169" i="85"/>
  <c r="V110" i="85"/>
  <c r="T138" i="85"/>
  <c r="X90" i="72"/>
  <c r="T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U105" i="48"/>
  <c r="V99" i="72"/>
  <c r="T167" i="48"/>
  <c r="U123" i="72"/>
  <c r="T125" i="48"/>
  <c r="T138" i="77"/>
  <c r="T143" i="77" s="1"/>
  <c r="V114" i="77"/>
  <c r="V112" i="77"/>
  <c r="W92" i="77"/>
  <c r="V121" i="77"/>
  <c r="V107" i="77"/>
  <c r="U104" i="48"/>
  <c r="V101" i="48"/>
  <c r="U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T150" i="48"/>
  <c r="T151" i="48" s="1"/>
  <c r="T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U106" i="48"/>
  <c r="V114" i="75"/>
  <c r="V121" i="75"/>
  <c r="V104" i="72"/>
  <c r="U103" i="48"/>
  <c r="W87" i="76"/>
  <c r="W88" i="76"/>
  <c r="V110" i="76"/>
  <c r="V107" i="75"/>
  <c r="V112" i="74"/>
  <c r="W92" i="75"/>
  <c r="V112" i="75"/>
  <c r="W87" i="77"/>
  <c r="W93" i="77"/>
  <c r="V110" i="77"/>
  <c r="U166" i="48"/>
  <c r="U120" i="48"/>
  <c r="U113" i="48"/>
  <c r="U109" i="48"/>
  <c r="DH117" i="27"/>
  <c r="W99" i="85" l="1"/>
  <c r="Y90" i="85"/>
  <c r="V125" i="85"/>
  <c r="V126" i="85"/>
  <c r="V167" i="85"/>
  <c r="W117" i="85"/>
  <c r="T128" i="48"/>
  <c r="T152" i="48"/>
  <c r="T154" i="48"/>
  <c r="S138" i="48" s="1"/>
  <c r="T153" i="48"/>
  <c r="V103" i="72"/>
  <c r="V106" i="72"/>
  <c r="V120" i="72"/>
  <c r="WC118" i="27"/>
  <c r="V94" i="48"/>
  <c r="T155" i="48"/>
  <c r="B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U114" i="48"/>
  <c r="U112" i="48"/>
  <c r="U121" i="48"/>
  <c r="U107" i="48"/>
  <c r="DI117" i="27"/>
  <c r="V150" i="85" l="1"/>
  <c r="V127" i="85"/>
  <c r="W124" i="85"/>
  <c r="W104" i="85"/>
  <c r="W166" i="85" s="1"/>
  <c r="W105" i="85"/>
  <c r="X101" i="85"/>
  <c r="I160" i="48"/>
  <c r="V92" i="48"/>
  <c r="W92" i="72" s="1"/>
  <c r="V114" i="72"/>
  <c r="T138" i="72"/>
  <c r="T143" i="72" s="1"/>
  <c r="D160" i="48"/>
  <c r="V121" i="72"/>
  <c r="WD118" i="27"/>
  <c r="W94" i="72"/>
  <c r="V112" i="72"/>
  <c r="W88" i="74"/>
  <c r="W100" i="74"/>
  <c r="T138" i="75"/>
  <c r="T143" i="75" s="1"/>
  <c r="W88" i="75"/>
  <c r="V107" i="72"/>
  <c r="U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V87" i="48"/>
  <c r="U110" i="48"/>
  <c r="DJ117" i="27"/>
  <c r="W109" i="85" l="1"/>
  <c r="W120" i="85"/>
  <c r="W103" i="85"/>
  <c r="W113" i="85"/>
  <c r="V151" i="85"/>
  <c r="V128" i="85"/>
  <c r="W106" i="85"/>
  <c r="V93" i="48"/>
  <c r="WE118" i="27"/>
  <c r="V141" i="48"/>
  <c r="V142" i="48"/>
  <c r="V110" i="72"/>
  <c r="Y90" i="74"/>
  <c r="W117" i="74"/>
  <c r="V123" i="74"/>
  <c r="Y90" i="75"/>
  <c r="U171" i="48"/>
  <c r="U170" i="48"/>
  <c r="W99" i="77"/>
  <c r="W99" i="74"/>
  <c r="V125" i="77"/>
  <c r="V126" i="77"/>
  <c r="W104" i="76"/>
  <c r="W109" i="76"/>
  <c r="W117" i="75"/>
  <c r="W99" i="75"/>
  <c r="V126" i="76"/>
  <c r="V123" i="75"/>
  <c r="W89" i="48"/>
  <c r="W87" i="72"/>
  <c r="W124" i="77"/>
  <c r="W105" i="77"/>
  <c r="X101" i="77"/>
  <c r="V88" i="48"/>
  <c r="V100" i="48"/>
  <c r="U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X90" i="48"/>
  <c r="X89" i="72"/>
  <c r="W106" i="77"/>
  <c r="W109" i="77"/>
  <c r="W113" i="77"/>
  <c r="W120" i="77"/>
  <c r="U123" i="48"/>
  <c r="V117" i="48"/>
  <c r="V99" i="48"/>
  <c r="DL117" i="27"/>
  <c r="U138" i="85" l="1"/>
  <c r="X92" i="85"/>
  <c r="X87" i="85"/>
  <c r="V155" i="85"/>
  <c r="W110" i="85"/>
  <c r="W169" i="85"/>
  <c r="U125" i="48"/>
  <c r="Y90" i="72"/>
  <c r="WG118" i="27"/>
  <c r="W117" i="72"/>
  <c r="W120" i="74"/>
  <c r="W106" i="74"/>
  <c r="V127" i="74"/>
  <c r="W113" i="74"/>
  <c r="W109" i="74"/>
  <c r="W109" i="75"/>
  <c r="U126" i="48"/>
  <c r="W106" i="75"/>
  <c r="W107" i="76"/>
  <c r="W113" i="75"/>
  <c r="V127" i="75"/>
  <c r="W112" i="76"/>
  <c r="X92" i="76"/>
  <c r="X93" i="76"/>
  <c r="W120" i="75"/>
  <c r="U138" i="76"/>
  <c r="U143" i="76" s="1"/>
  <c r="V105" i="48"/>
  <c r="W99" i="72"/>
  <c r="U167" i="48"/>
  <c r="V123" i="72"/>
  <c r="W107" i="77"/>
  <c r="W112" i="77"/>
  <c r="X92" i="77"/>
  <c r="W114" i="77"/>
  <c r="U138" i="77"/>
  <c r="U143" i="77" s="1"/>
  <c r="W121" i="77"/>
  <c r="V104" i="48"/>
  <c r="V124" i="48"/>
  <c r="W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V106" i="48"/>
  <c r="W121" i="75"/>
  <c r="W114" i="75"/>
  <c r="W104" i="72"/>
  <c r="V103" i="48"/>
  <c r="U150" i="48"/>
  <c r="U127" i="48"/>
  <c r="W112" i="75"/>
  <c r="X87" i="76"/>
  <c r="X88" i="76"/>
  <c r="W110" i="76"/>
  <c r="W107" i="75"/>
  <c r="W112" i="74"/>
  <c r="X92" i="75"/>
  <c r="X87" i="77"/>
  <c r="X93" i="77"/>
  <c r="W110" i="77"/>
  <c r="V166" i="48"/>
  <c r="V120" i="48"/>
  <c r="V109" i="48"/>
  <c r="V113" i="48"/>
  <c r="DN117" i="27"/>
  <c r="X99" i="85" l="1"/>
  <c r="W126" i="85"/>
  <c r="W125" i="85"/>
  <c r="W167" i="85"/>
  <c r="X117" i="85"/>
  <c r="Z90" i="85"/>
  <c r="W103" i="72"/>
  <c r="W120" i="72"/>
  <c r="V127" i="72"/>
  <c r="U151" i="48"/>
  <c r="WI118" i="27"/>
  <c r="W94" i="48"/>
  <c r="W113" i="72"/>
  <c r="W109" i="72"/>
  <c r="W106" i="72"/>
  <c r="X87" i="74"/>
  <c r="W110" i="74"/>
  <c r="X93" i="74"/>
  <c r="U138" i="74"/>
  <c r="U143" i="74" s="1"/>
  <c r="X93" i="75"/>
  <c r="U153" i="48"/>
  <c r="U128" i="48"/>
  <c r="Y89" i="76"/>
  <c r="Z90" i="76"/>
  <c r="W116" i="76"/>
  <c r="X100" i="76"/>
  <c r="X87" i="75"/>
  <c r="W110" i="75"/>
  <c r="X100" i="77"/>
  <c r="X88" i="77"/>
  <c r="Y89" i="77"/>
  <c r="V112" i="48"/>
  <c r="V114" i="48"/>
  <c r="V107" i="48"/>
  <c r="V121" i="48"/>
  <c r="DO117" i="27"/>
  <c r="X124" i="85" l="1"/>
  <c r="X104" i="85"/>
  <c r="X166" i="85" s="1"/>
  <c r="W150" i="85"/>
  <c r="W127" i="85"/>
  <c r="X105" i="85"/>
  <c r="Y101" i="85"/>
  <c r="U154" i="48"/>
  <c r="W121" i="72"/>
  <c r="W114" i="72"/>
  <c r="U152" i="48"/>
  <c r="W92" i="48"/>
  <c r="X94" i="72"/>
  <c r="W112" i="72"/>
  <c r="X88" i="74"/>
  <c r="X100" i="74"/>
  <c r="X88" i="75"/>
  <c r="U138" i="75"/>
  <c r="U143" i="75" s="1"/>
  <c r="W107" i="72"/>
  <c r="V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W87" i="48"/>
  <c r="V110" i="48"/>
  <c r="DP117" i="27"/>
  <c r="W128" i="85" l="1"/>
  <c r="W151" i="85"/>
  <c r="X109" i="85"/>
  <c r="X120" i="85"/>
  <c r="X103" i="85"/>
  <c r="X113" i="85"/>
  <c r="X106" i="85"/>
  <c r="W93" i="48"/>
  <c r="U155" i="48"/>
  <c r="X92" i="72"/>
  <c r="T138" i="48"/>
  <c r="W142" i="48"/>
  <c r="W141" i="48"/>
  <c r="W110" i="72"/>
  <c r="W123" i="74"/>
  <c r="X117" i="74"/>
  <c r="Z90" i="74"/>
  <c r="W126" i="75"/>
  <c r="Z90" i="75"/>
  <c r="V170" i="48"/>
  <c r="V171" i="48"/>
  <c r="W125" i="77"/>
  <c r="W126" i="77"/>
  <c r="X99" i="77"/>
  <c r="X105" i="77"/>
  <c r="X99" i="74"/>
  <c r="X104" i="76"/>
  <c r="X106" i="76"/>
  <c r="X109" i="76"/>
  <c r="X99" i="75"/>
  <c r="X117" i="75"/>
  <c r="W126" i="76"/>
  <c r="X89" i="48"/>
  <c r="X87" i="72"/>
  <c r="Y101" i="77"/>
  <c r="X124" i="77"/>
  <c r="W100" i="48"/>
  <c r="W88" i="48"/>
  <c r="V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Y90" i="48"/>
  <c r="Y89" i="72"/>
  <c r="X106" i="77"/>
  <c r="X120" i="77"/>
  <c r="X109" i="77"/>
  <c r="X113" i="77"/>
  <c r="V123" i="48"/>
  <c r="W117" i="48"/>
  <c r="W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W105" i="48"/>
  <c r="X99" i="72"/>
  <c r="V138" i="77"/>
  <c r="X107" i="77"/>
  <c r="X112" i="77"/>
  <c r="X114" i="77"/>
  <c r="Y92" i="77"/>
  <c r="X121" i="77"/>
  <c r="V167" i="48"/>
  <c r="V125" i="48"/>
  <c r="V126" i="48"/>
  <c r="W104" i="48"/>
  <c r="X101" i="48"/>
  <c r="W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W106" i="48"/>
  <c r="X121" i="75"/>
  <c r="X114" i="75"/>
  <c r="X104" i="72"/>
  <c r="W103" i="48"/>
  <c r="X110" i="76"/>
  <c r="Y87" i="76"/>
  <c r="Y88" i="76"/>
  <c r="X112" i="74"/>
  <c r="Y92" i="75"/>
  <c r="X107" i="75"/>
  <c r="X112" i="75"/>
  <c r="Y93" i="77"/>
  <c r="X110" i="77"/>
  <c r="Y87" i="77"/>
  <c r="V150" i="48"/>
  <c r="V127" i="48"/>
  <c r="W166" i="48"/>
  <c r="W120" i="48"/>
  <c r="W109" i="48"/>
  <c r="W113" i="48"/>
  <c r="DT117" i="27"/>
  <c r="AA90" i="85" l="1"/>
  <c r="Y117" i="85"/>
  <c r="X126" i="85"/>
  <c r="X125" i="85"/>
  <c r="X167" i="85"/>
  <c r="Y99" i="85"/>
  <c r="W127" i="72"/>
  <c r="V151" i="48"/>
  <c r="V153" i="48" s="1"/>
  <c r="X120" i="72"/>
  <c r="X103" i="72"/>
  <c r="X94" i="48"/>
  <c r="X106" i="72"/>
  <c r="X113" i="72"/>
  <c r="X109" i="72"/>
  <c r="Y87" i="74"/>
  <c r="X110" i="74"/>
  <c r="Y93" i="74"/>
  <c r="Y93" i="75"/>
  <c r="V138" i="75"/>
  <c r="X116" i="76"/>
  <c r="V128" i="48"/>
  <c r="Y100" i="76"/>
  <c r="Y87" i="75"/>
  <c r="V152" i="48"/>
  <c r="X110" i="75"/>
  <c r="Z89" i="76"/>
  <c r="AA90" i="76"/>
  <c r="Y88" i="77"/>
  <c r="Y100" i="77"/>
  <c r="Z89" i="77"/>
  <c r="W107" i="48"/>
  <c r="W114" i="48"/>
  <c r="W112" i="48"/>
  <c r="W121" i="48"/>
  <c r="DU117" i="27"/>
  <c r="X127" i="85" l="1"/>
  <c r="X150" i="85"/>
  <c r="Y124" i="85"/>
  <c r="Y104" i="85"/>
  <c r="Y166" i="85" s="1"/>
  <c r="Y105" i="85"/>
  <c r="Z101" i="85"/>
  <c r="V155" i="48"/>
  <c r="X121" i="72"/>
  <c r="V154" i="48"/>
  <c r="X92" i="48"/>
  <c r="Y92" i="72" s="1"/>
  <c r="X114" i="72"/>
  <c r="DV117" i="27"/>
  <c r="Y94" i="72"/>
  <c r="X112" i="72"/>
  <c r="Y88" i="74"/>
  <c r="V138" i="74"/>
  <c r="Y100" i="74"/>
  <c r="Y88" i="75"/>
  <c r="X107" i="72"/>
  <c r="W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X87" i="48"/>
  <c r="W110" i="48"/>
  <c r="Y109" i="85" l="1"/>
  <c r="Y103" i="85"/>
  <c r="Y113" i="85"/>
  <c r="Y120" i="85"/>
  <c r="X128" i="85"/>
  <c r="X151" i="85"/>
  <c r="Y106" i="85"/>
  <c r="X93" i="48"/>
  <c r="U138" i="48"/>
  <c r="DW117" i="27"/>
  <c r="X141" i="48"/>
  <c r="X142" i="48"/>
  <c r="X110" i="72"/>
  <c r="X123" i="74"/>
  <c r="Y117" i="74"/>
  <c r="AA90" i="74"/>
  <c r="X125" i="75"/>
  <c r="X123" i="75"/>
  <c r="AA90" i="75"/>
  <c r="W170" i="48"/>
  <c r="W171" i="48"/>
  <c r="Y99" i="77"/>
  <c r="Y105" i="77"/>
  <c r="X125" i="77"/>
  <c r="X126" i="77"/>
  <c r="Y99" i="74"/>
  <c r="Y109" i="76"/>
  <c r="Y104" i="76"/>
  <c r="X126" i="76"/>
  <c r="Y105" i="76"/>
  <c r="Y99" i="75"/>
  <c r="Y117" i="75"/>
  <c r="Y89" i="48"/>
  <c r="Y87" i="72"/>
  <c r="Z101" i="77"/>
  <c r="Y124" i="77"/>
  <c r="Y105" i="74"/>
  <c r="W116" i="48"/>
  <c r="X100" i="48"/>
  <c r="X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Z90" i="48"/>
  <c r="Z89" i="72"/>
  <c r="Y106" i="77"/>
  <c r="Y109" i="77"/>
  <c r="Y113" i="77"/>
  <c r="Y120" i="77"/>
  <c r="W123" i="48"/>
  <c r="X99" i="48"/>
  <c r="X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W126" i="48"/>
  <c r="W125" i="48"/>
  <c r="W167" i="48"/>
  <c r="Z92" i="76"/>
  <c r="Z93" i="76"/>
  <c r="Y112" i="76"/>
  <c r="W138" i="76"/>
  <c r="W143" i="76" s="1"/>
  <c r="Y106" i="75"/>
  <c r="Y113" i="75"/>
  <c r="Y120" i="75"/>
  <c r="Y107" i="76"/>
  <c r="X105" i="48"/>
  <c r="Y99" i="72"/>
  <c r="Y107" i="77"/>
  <c r="W138" i="77"/>
  <c r="W143" i="77" s="1"/>
  <c r="Y121" i="77"/>
  <c r="Y114" i="77"/>
  <c r="Y112" i="77"/>
  <c r="Z92" i="77"/>
  <c r="X104" i="48"/>
  <c r="Y101" i="48"/>
  <c r="X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X106" i="48"/>
  <c r="Y121" i="75"/>
  <c r="Y114" i="75"/>
  <c r="Y104" i="72"/>
  <c r="X103" i="48"/>
  <c r="W150" i="48"/>
  <c r="W127" i="48"/>
  <c r="Z87" i="76"/>
  <c r="Z88" i="76"/>
  <c r="Y112" i="75"/>
  <c r="Z92" i="75"/>
  <c r="Y110" i="76"/>
  <c r="Y112" i="74"/>
  <c r="Y107" i="75"/>
  <c r="Z93" i="77"/>
  <c r="Z87" i="77"/>
  <c r="Y110" i="77"/>
  <c r="X166" i="48"/>
  <c r="X120" i="48"/>
  <c r="X109" i="48"/>
  <c r="X113" i="48"/>
  <c r="Z99" i="85" l="1"/>
  <c r="Y126" i="85"/>
  <c r="Y125" i="85"/>
  <c r="Y167" i="85"/>
  <c r="AB90" i="85"/>
  <c r="Z117" i="85"/>
  <c r="Y103" i="72"/>
  <c r="Y120" i="72"/>
  <c r="W151" i="48"/>
  <c r="W154" i="48" s="1"/>
  <c r="X127" i="72"/>
  <c r="EA117" i="27"/>
  <c r="Y94" i="48"/>
  <c r="Y106" i="72"/>
  <c r="Y113" i="72"/>
  <c r="Y109" i="72"/>
  <c r="Z93" i="74"/>
  <c r="Z87" i="74"/>
  <c r="Y110" i="74"/>
  <c r="Z93" i="75"/>
  <c r="W138" i="75"/>
  <c r="W143" i="75" s="1"/>
  <c r="W128" i="48"/>
  <c r="Z100" i="76"/>
  <c r="AA89" i="76"/>
  <c r="AB90" i="76"/>
  <c r="Y116" i="76"/>
  <c r="Y110" i="75"/>
  <c r="Z87" i="75"/>
  <c r="Z100" i="77"/>
  <c r="Z88" i="77"/>
  <c r="AA89" i="77"/>
  <c r="X107" i="48"/>
  <c r="X121" i="48"/>
  <c r="X112" i="48"/>
  <c r="X114" i="48"/>
  <c r="Y150" i="85" l="1"/>
  <c r="Y127" i="85"/>
  <c r="Z104" i="85"/>
  <c r="Z166" i="85" s="1"/>
  <c r="Z124" i="85"/>
  <c r="Z105" i="85"/>
  <c r="AA101" i="85"/>
  <c r="W153" i="48"/>
  <c r="V138" i="48"/>
  <c r="W152" i="48"/>
  <c r="Y114" i="72"/>
  <c r="Y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X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Y87" i="48"/>
  <c r="X110" i="48"/>
  <c r="Z120" i="85" l="1"/>
  <c r="Z109" i="85"/>
  <c r="Z103" i="85"/>
  <c r="Z113" i="85"/>
  <c r="Y128" i="85"/>
  <c r="Y151" i="85"/>
  <c r="Z106" i="85"/>
  <c r="W138" i="72"/>
  <c r="W143" i="72" s="1"/>
  <c r="Y93" i="48"/>
  <c r="W155" i="48"/>
  <c r="EC117" i="27"/>
  <c r="Y141" i="48"/>
  <c r="Y142" i="48"/>
  <c r="Y110" i="72"/>
  <c r="AB90" i="74"/>
  <c r="Z117" i="74"/>
  <c r="Y123" i="74"/>
  <c r="Y125" i="75"/>
  <c r="Y123" i="75"/>
  <c r="AB90" i="75"/>
  <c r="X171" i="48"/>
  <c r="X170" i="48"/>
  <c r="Z99" i="77"/>
  <c r="Z105" i="77"/>
  <c r="Z99" i="74"/>
  <c r="Y125" i="77"/>
  <c r="Y126" i="77"/>
  <c r="Z104" i="76"/>
  <c r="Z109" i="76"/>
  <c r="Z117" i="75"/>
  <c r="Y126" i="76"/>
  <c r="Z99" i="75"/>
  <c r="Z89" i="48"/>
  <c r="Z87" i="72"/>
  <c r="AA101" i="77"/>
  <c r="Z124" i="77"/>
  <c r="X116" i="48"/>
  <c r="Y100" i="48"/>
  <c r="Y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X123" i="48"/>
  <c r="AA90" i="48"/>
  <c r="AA89" i="72"/>
  <c r="Z113" i="77"/>
  <c r="Z109" i="77"/>
  <c r="Z120" i="77"/>
  <c r="Z106" i="77"/>
  <c r="Y99" i="48"/>
  <c r="Y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X125" i="48"/>
  <c r="X167" i="48"/>
  <c r="X126" i="48"/>
  <c r="AA92" i="76"/>
  <c r="AA93" i="76"/>
  <c r="Z106" i="75"/>
  <c r="Z107" i="76"/>
  <c r="Z112" i="76"/>
  <c r="Z120" i="75"/>
  <c r="Z113" i="75"/>
  <c r="X138" i="76"/>
  <c r="X143" i="76" s="1"/>
  <c r="Y105" i="48"/>
  <c r="Z99" i="72"/>
  <c r="Z121" i="77"/>
  <c r="Z107" i="77"/>
  <c r="X138" i="77"/>
  <c r="X143" i="77" s="1"/>
  <c r="Z112" i="77"/>
  <c r="AA92" i="77"/>
  <c r="Z114" i="77"/>
  <c r="Y104" i="48"/>
  <c r="Z101" i="48"/>
  <c r="Y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Y106" i="48"/>
  <c r="Z114" i="75"/>
  <c r="Z121" i="75"/>
  <c r="X127" i="48"/>
  <c r="Z104" i="72"/>
  <c r="Y103" i="48"/>
  <c r="X150" i="48"/>
  <c r="Z112" i="74"/>
  <c r="Z110" i="76"/>
  <c r="AA92" i="75"/>
  <c r="Z112" i="75"/>
  <c r="Z107" i="75"/>
  <c r="AA87" i="76"/>
  <c r="AA88" i="76"/>
  <c r="AA87" i="77"/>
  <c r="Z110" i="77"/>
  <c r="AA93" i="77"/>
  <c r="Y166" i="48"/>
  <c r="Y120" i="48"/>
  <c r="Y113" i="48"/>
  <c r="Y109" i="48"/>
  <c r="AA99" i="85" l="1"/>
  <c r="Z125" i="85"/>
  <c r="Z126" i="85"/>
  <c r="Z167" i="85"/>
  <c r="AC90" i="85"/>
  <c r="AA117" i="85"/>
  <c r="Z120" i="72"/>
  <c r="X151" i="48"/>
  <c r="Z103" i="72"/>
  <c r="Y127" i="72"/>
  <c r="EG117" i="27"/>
  <c r="Z94" i="48"/>
  <c r="Z113" i="72"/>
  <c r="Z109" i="72"/>
  <c r="Z106" i="72"/>
  <c r="AA87" i="74"/>
  <c r="Z110" i="74"/>
  <c r="AA93" i="74"/>
  <c r="X138" i="75"/>
  <c r="X143" i="75" s="1"/>
  <c r="AA93" i="75"/>
  <c r="X128" i="48"/>
  <c r="X153" i="48"/>
  <c r="AA100" i="76"/>
  <c r="Z116" i="76"/>
  <c r="Z110" i="75"/>
  <c r="AA87" i="75"/>
  <c r="AB89" i="76"/>
  <c r="AC90" i="76"/>
  <c r="AA100" i="77"/>
  <c r="AA88" i="77"/>
  <c r="AB89" i="77"/>
  <c r="Y114" i="48"/>
  <c r="Y112" i="48"/>
  <c r="Y121" i="48"/>
  <c r="Y107" i="48"/>
  <c r="Z150" i="85" l="1"/>
  <c r="Z127" i="85"/>
  <c r="AA124" i="85"/>
  <c r="AA104" i="85"/>
  <c r="AA166" i="85" s="1"/>
  <c r="AA105" i="85"/>
  <c r="AB101" i="85"/>
  <c r="X152" i="48"/>
  <c r="Z121" i="72"/>
  <c r="Z92" i="48"/>
  <c r="AA92" i="72" s="1"/>
  <c r="Z114" i="72"/>
  <c r="X154" i="48"/>
  <c r="EH117" i="27"/>
  <c r="AA94" i="72"/>
  <c r="Z112" i="72"/>
  <c r="AA88" i="74"/>
  <c r="AA100" i="74"/>
  <c r="Z116" i="74"/>
  <c r="X138" i="74"/>
  <c r="X143" i="74" s="1"/>
  <c r="AA88" i="75"/>
  <c r="Z107" i="72"/>
  <c r="Y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Z87" i="48"/>
  <c r="Y110" i="48"/>
  <c r="AA120" i="85" l="1"/>
  <c r="AA103" i="85"/>
  <c r="AA109" i="85"/>
  <c r="AA113" i="85"/>
  <c r="Z128" i="85"/>
  <c r="Z151" i="85"/>
  <c r="AA106" i="85"/>
  <c r="Z93" i="48"/>
  <c r="W138" i="48"/>
  <c r="X155" i="48"/>
  <c r="EI117" i="27"/>
  <c r="Z141" i="48"/>
  <c r="Z142" i="48"/>
  <c r="Z110" i="72"/>
  <c r="AA117" i="74"/>
  <c r="Z123" i="74"/>
  <c r="AC90" i="74"/>
  <c r="Z123" i="75"/>
  <c r="Z126" i="75"/>
  <c r="Z125" i="75"/>
  <c r="AC90" i="75"/>
  <c r="Y171" i="48"/>
  <c r="Y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A89" i="48"/>
  <c r="AA87" i="72"/>
  <c r="AB101" i="77"/>
  <c r="AA124" i="77"/>
  <c r="Z88" i="48"/>
  <c r="Z100" i="48"/>
  <c r="Y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B90" i="48"/>
  <c r="AB89" i="72"/>
  <c r="AA113" i="77"/>
  <c r="AA109" i="77"/>
  <c r="AA106" i="77"/>
  <c r="AA120" i="77"/>
  <c r="Y123" i="48"/>
  <c r="Z117" i="48"/>
  <c r="Z99" i="48"/>
  <c r="AB92" i="85" l="1"/>
  <c r="AB87" i="85"/>
  <c r="Z155" i="85"/>
  <c r="Y138" i="85"/>
  <c r="AA110" i="85"/>
  <c r="AA169" i="85"/>
  <c r="Y125" i="48"/>
  <c r="AC90" i="72"/>
  <c r="EK117" i="27"/>
  <c r="AA117" i="72"/>
  <c r="AA120" i="74"/>
  <c r="Z127" i="74"/>
  <c r="AA109" i="74"/>
  <c r="AA106" i="74"/>
  <c r="AA113" i="74"/>
  <c r="AA106" i="75"/>
  <c r="AA109" i="75"/>
  <c r="Y167" i="48"/>
  <c r="AA120" i="75"/>
  <c r="AB92" i="76"/>
  <c r="AB93" i="76"/>
  <c r="AA113" i="75"/>
  <c r="AA107" i="76"/>
  <c r="AA112" i="76"/>
  <c r="Y138" i="76"/>
  <c r="Y143" i="76" s="1"/>
  <c r="Z105" i="48"/>
  <c r="AA99" i="72"/>
  <c r="Y126" i="48"/>
  <c r="Z123" i="72"/>
  <c r="AA112" i="77"/>
  <c r="AB92" i="77"/>
  <c r="AA114" i="77"/>
  <c r="Y138" i="77"/>
  <c r="Y143" i="77" s="1"/>
  <c r="AA121" i="77"/>
  <c r="AA107" i="77"/>
  <c r="Z104" i="48"/>
  <c r="AA101" i="48"/>
  <c r="Z124" i="48"/>
  <c r="AB142" i="85" l="1"/>
  <c r="AB100" i="85"/>
  <c r="AB88" i="85"/>
  <c r="AB141" i="85"/>
  <c r="AC89" i="85"/>
  <c r="AA171" i="85"/>
  <c r="AA170" i="85"/>
  <c r="AB93" i="85"/>
  <c r="AA116" i="85"/>
  <c r="AA123" i="85"/>
  <c r="AA124" i="72"/>
  <c r="AB101" i="72"/>
  <c r="Z125" i="72"/>
  <c r="EL117" i="27"/>
  <c r="Z126" i="72"/>
  <c r="AA107" i="74"/>
  <c r="AA114" i="74"/>
  <c r="AA121" i="74"/>
  <c r="AB92" i="74"/>
  <c r="AA105" i="72"/>
  <c r="Z106" i="48"/>
  <c r="AA114" i="75"/>
  <c r="AA121" i="75"/>
  <c r="AA104" i="72"/>
  <c r="Z103" i="48"/>
  <c r="AB87" i="76"/>
  <c r="AB88" i="76"/>
  <c r="AA110" i="76"/>
  <c r="AB92" i="75"/>
  <c r="AA112" i="74"/>
  <c r="AA112" i="75"/>
  <c r="AA107" i="75"/>
  <c r="Y150" i="48"/>
  <c r="Y127" i="48"/>
  <c r="AB93" i="77"/>
  <c r="AB87" i="77"/>
  <c r="AA110" i="77"/>
  <c r="Z166" i="48"/>
  <c r="Z113" i="48"/>
  <c r="Z109" i="48"/>
  <c r="Z120" i="48"/>
  <c r="AA126" i="85" l="1"/>
  <c r="AA125" i="85"/>
  <c r="AA167" i="85"/>
  <c r="AB117" i="85"/>
  <c r="AD90" i="85"/>
  <c r="AB99" i="85"/>
  <c r="Y151" i="48"/>
  <c r="Z127" i="72"/>
  <c r="AA120" i="72"/>
  <c r="AA103" i="72"/>
  <c r="EM117" i="27"/>
  <c r="AA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Y128" i="48"/>
  <c r="AA110" i="75"/>
  <c r="AA116" i="76"/>
  <c r="AC89" i="76"/>
  <c r="AD90" i="76"/>
  <c r="AB87" i="75"/>
  <c r="AB100" i="76"/>
  <c r="Y154" i="48"/>
  <c r="Y152" i="48"/>
  <c r="AC89" i="77"/>
  <c r="AB88" i="77"/>
  <c r="AB100" i="77"/>
  <c r="Z107" i="48"/>
  <c r="Z112" i="48"/>
  <c r="Z114" i="48"/>
  <c r="Z121" i="48"/>
  <c r="AB124" i="85" l="1"/>
  <c r="AB104" i="85"/>
  <c r="AB166" i="85" s="1"/>
  <c r="AA127" i="85"/>
  <c r="AA150" i="85"/>
  <c r="AB105" i="85"/>
  <c r="AC101" i="85"/>
  <c r="AA114" i="72"/>
  <c r="Y155" i="48"/>
  <c r="AA92" i="48"/>
  <c r="AA121" i="72"/>
  <c r="X138" i="48"/>
  <c r="Y153" i="48"/>
  <c r="EN117" i="27"/>
  <c r="AB94" i="72"/>
  <c r="AA112" i="72"/>
  <c r="Y138" i="72"/>
  <c r="Y143" i="72" s="1"/>
  <c r="AB100" i="74"/>
  <c r="AB88" i="74"/>
  <c r="AB88" i="75"/>
  <c r="AA107" i="72"/>
  <c r="Z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A87" i="48"/>
  <c r="Z110" i="48"/>
  <c r="AA151" i="85" l="1"/>
  <c r="AA128" i="85"/>
  <c r="AB109" i="85"/>
  <c r="AB113" i="85"/>
  <c r="AB120" i="85"/>
  <c r="AB103" i="85"/>
  <c r="AB106" i="85"/>
  <c r="AA93" i="48"/>
  <c r="AB92" i="72"/>
  <c r="EO117" i="27"/>
  <c r="AB87" i="72"/>
  <c r="AA142" i="48"/>
  <c r="AA141" i="48"/>
  <c r="AA110" i="72"/>
  <c r="AD90" i="74"/>
  <c r="AB117" i="74"/>
  <c r="AA123" i="74"/>
  <c r="AB105" i="75"/>
  <c r="AD90" i="75"/>
  <c r="Z170" i="48"/>
  <c r="Z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B89" i="48"/>
  <c r="Z116" i="48"/>
  <c r="AA100" i="48"/>
  <c r="AA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C90" i="48"/>
  <c r="AC89" i="72"/>
  <c r="AB109" i="77"/>
  <c r="AB113" i="77"/>
  <c r="AB120" i="77"/>
  <c r="AB106" i="77"/>
  <c r="Z123" i="48"/>
  <c r="AA99" i="48"/>
  <c r="AA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Z167" i="48"/>
  <c r="AA127" i="75"/>
  <c r="AB120" i="75"/>
  <c r="Z125" i="48"/>
  <c r="AB113" i="75"/>
  <c r="AB107" i="76"/>
  <c r="AB112" i="76"/>
  <c r="AB106" i="75"/>
  <c r="AC92" i="76"/>
  <c r="AC93" i="76"/>
  <c r="Z138" i="76"/>
  <c r="Z143" i="76" s="1"/>
  <c r="Z126" i="48"/>
  <c r="AA105" i="48"/>
  <c r="AB99" i="72"/>
  <c r="Z138" i="77"/>
  <c r="Z143" i="77" s="1"/>
  <c r="AB107" i="77"/>
  <c r="AC92" i="77"/>
  <c r="AB114" i="77"/>
  <c r="AB112" i="77"/>
  <c r="AB121" i="77"/>
  <c r="AA104" i="48"/>
  <c r="AA124" i="48"/>
  <c r="AB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A106" i="48"/>
  <c r="AB114" i="75"/>
  <c r="AB121" i="75"/>
  <c r="AB104" i="72"/>
  <c r="AA103" i="48"/>
  <c r="Z150" i="48"/>
  <c r="Z127" i="48"/>
  <c r="AC87" i="76"/>
  <c r="AC88" i="76"/>
  <c r="AB110" i="76"/>
  <c r="AC92" i="75"/>
  <c r="AB112" i="74"/>
  <c r="AB107" i="75"/>
  <c r="AB112" i="75"/>
  <c r="AC87" i="77"/>
  <c r="AC93" i="77"/>
  <c r="AB110" i="77"/>
  <c r="AA166" i="48"/>
  <c r="AA109" i="48"/>
  <c r="AA120" i="48"/>
  <c r="AA113" i="48"/>
  <c r="AC99" i="85" l="1"/>
  <c r="AB126" i="85"/>
  <c r="AB125" i="85"/>
  <c r="AB167" i="85"/>
  <c r="AC117" i="85"/>
  <c r="AE90" i="85"/>
  <c r="AA127" i="72"/>
  <c r="Z151" i="48"/>
  <c r="Z154" i="48" s="1"/>
  <c r="AB120" i="72"/>
  <c r="AB103" i="72"/>
  <c r="ES117" i="27"/>
  <c r="AB94" i="48"/>
  <c r="AB106" i="72"/>
  <c r="AB113" i="72"/>
  <c r="AB109" i="72"/>
  <c r="AB110" i="74"/>
  <c r="AC93" i="74"/>
  <c r="AC87" i="74"/>
  <c r="Z138" i="74"/>
  <c r="Z143" i="74" s="1"/>
  <c r="AC93" i="75"/>
  <c r="Z128" i="48"/>
  <c r="AC87" i="75"/>
  <c r="AB110" i="75"/>
  <c r="AD89" i="76"/>
  <c r="AE90" i="76"/>
  <c r="AB116" i="76"/>
  <c r="AC100" i="76"/>
  <c r="AD89" i="77"/>
  <c r="AC88" i="77"/>
  <c r="AC100" i="77"/>
  <c r="AA121" i="48"/>
  <c r="AA112" i="48"/>
  <c r="AA114" i="48"/>
  <c r="AA107" i="48"/>
  <c r="AC104" i="85" l="1"/>
  <c r="AC166" i="85" s="1"/>
  <c r="AC124" i="85"/>
  <c r="AB127" i="85"/>
  <c r="AB150" i="85"/>
  <c r="AC105" i="85"/>
  <c r="AD101" i="85"/>
  <c r="Z153" i="48"/>
  <c r="Y138" i="48"/>
  <c r="Z138" i="72" s="1"/>
  <c r="Z143" i="72" s="1"/>
  <c r="AB121" i="72"/>
  <c r="Z152" i="48"/>
  <c r="AB114" i="72"/>
  <c r="AB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A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B87" i="48"/>
  <c r="AA110" i="48"/>
  <c r="AB151" i="85" l="1"/>
  <c r="AC113" i="85"/>
  <c r="AC120" i="85"/>
  <c r="AC109" i="85"/>
  <c r="AC103" i="85"/>
  <c r="AB128" i="85"/>
  <c r="AC106" i="85"/>
  <c r="Z155" i="48"/>
  <c r="AB93" i="48"/>
  <c r="EU117" i="27"/>
  <c r="AB141" i="48"/>
  <c r="AB142" i="48"/>
  <c r="AB110" i="72"/>
  <c r="AC117" i="74"/>
  <c r="AB123" i="74"/>
  <c r="AE90" i="74"/>
  <c r="AE90" i="75"/>
  <c r="AA170" i="48"/>
  <c r="AA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C89" i="48"/>
  <c r="AC87" i="72"/>
  <c r="AD101" i="77"/>
  <c r="AC104" i="77"/>
  <c r="AC124" i="77"/>
  <c r="AA116" i="48"/>
  <c r="AB100" i="48"/>
  <c r="AB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D90" i="48"/>
  <c r="AD89" i="72"/>
  <c r="AC109" i="77"/>
  <c r="AC113" i="77"/>
  <c r="AC120" i="77"/>
  <c r="AC106" i="77"/>
  <c r="AA123" i="48"/>
  <c r="AB99" i="48"/>
  <c r="AB117" i="48"/>
  <c r="AD92" i="85" l="1"/>
  <c r="AD87" i="85"/>
  <c r="AB155" i="85"/>
  <c r="AC169" i="85"/>
  <c r="AC110" i="85"/>
  <c r="AA138" i="85"/>
  <c r="AE90" i="72"/>
  <c r="AA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A167" i="48"/>
  <c r="AB105" i="48"/>
  <c r="AC99" i="72"/>
  <c r="AA126" i="48"/>
  <c r="AB123" i="72"/>
  <c r="AA138" i="77"/>
  <c r="AA143" i="77" s="1"/>
  <c r="AC107" i="77"/>
  <c r="AC114" i="77"/>
  <c r="AC112" i="77"/>
  <c r="AD92" i="77"/>
  <c r="AC121" i="77"/>
  <c r="AB104" i="48"/>
  <c r="AB124" i="48"/>
  <c r="AC101" i="48"/>
  <c r="AD93" i="85" l="1"/>
  <c r="AC116" i="85"/>
  <c r="AC123" i="85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B106" i="48"/>
  <c r="AC121" i="75"/>
  <c r="AC114" i="75"/>
  <c r="AC107" i="75"/>
  <c r="AC104" i="72"/>
  <c r="AB103" i="48"/>
  <c r="AC110" i="76"/>
  <c r="AD87" i="76"/>
  <c r="AD88" i="76"/>
  <c r="AC112" i="74"/>
  <c r="AC112" i="75"/>
  <c r="AD92" i="75"/>
  <c r="AA127" i="48"/>
  <c r="AA150" i="48"/>
  <c r="AD87" i="77"/>
  <c r="AD93" i="77"/>
  <c r="AC110" i="77"/>
  <c r="AB166" i="48"/>
  <c r="AB109" i="48"/>
  <c r="AB120" i="48"/>
  <c r="AB113" i="48"/>
  <c r="AD99" i="85" l="1"/>
  <c r="AC126" i="85"/>
  <c r="AC125" i="85"/>
  <c r="AC167" i="85"/>
  <c r="AF90" i="85"/>
  <c r="AD117" i="85"/>
  <c r="AC120" i="72"/>
  <c r="AA151" i="48"/>
  <c r="AA152" i="48" s="1"/>
  <c r="AC103" i="72"/>
  <c r="AB127" i="72"/>
  <c r="EY117" i="27"/>
  <c r="AC94" i="48"/>
  <c r="AC106" i="72"/>
  <c r="AC109" i="72"/>
  <c r="AC113" i="72"/>
  <c r="AC110" i="74"/>
  <c r="AA138" i="74"/>
  <c r="AA143" i="74" s="1"/>
  <c r="AD87" i="74"/>
  <c r="AD93" i="74"/>
  <c r="AD93" i="75"/>
  <c r="AC110" i="75"/>
  <c r="AA128" i="48"/>
  <c r="AD100" i="76"/>
  <c r="AE89" i="76"/>
  <c r="AF90" i="76"/>
  <c r="AD87" i="75"/>
  <c r="AC116" i="76"/>
  <c r="AD88" i="77"/>
  <c r="AE89" i="77"/>
  <c r="AD100" i="77"/>
  <c r="AB121" i="48"/>
  <c r="AB112" i="48"/>
  <c r="AB114" i="48"/>
  <c r="AB107" i="48"/>
  <c r="AC150" i="85" l="1"/>
  <c r="AC127" i="85"/>
  <c r="AD104" i="85"/>
  <c r="AD124" i="85"/>
  <c r="AD166" i="85"/>
  <c r="AD105" i="85"/>
  <c r="AE101" i="85"/>
  <c r="AA154" i="48"/>
  <c r="Z138" i="48" s="1"/>
  <c r="AA155" i="48"/>
  <c r="AC92" i="48"/>
  <c r="AA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B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C87" i="48"/>
  <c r="AB110" i="48"/>
  <c r="AD120" i="85" l="1"/>
  <c r="AD109" i="85"/>
  <c r="AD113" i="85"/>
  <c r="AD103" i="85"/>
  <c r="AC128" i="85"/>
  <c r="AC151" i="85"/>
  <c r="AD106" i="85"/>
  <c r="AC93" i="48"/>
  <c r="AA138" i="72"/>
  <c r="AA143" i="72" s="1"/>
  <c r="AD92" i="72"/>
  <c r="FA117" i="27"/>
  <c r="AC141" i="48"/>
  <c r="AC142" i="48"/>
  <c r="AC110" i="72"/>
  <c r="AD117" i="74"/>
  <c r="AC123" i="74"/>
  <c r="AF90" i="74"/>
  <c r="AD117" i="75"/>
  <c r="AF90" i="75"/>
  <c r="AC125" i="75"/>
  <c r="AB171" i="48"/>
  <c r="AB170" i="48"/>
  <c r="AD99" i="77"/>
  <c r="AD99" i="74"/>
  <c r="AD99" i="75"/>
  <c r="AC126" i="77"/>
  <c r="AC126" i="76"/>
  <c r="AC125" i="77"/>
  <c r="AC126" i="75"/>
  <c r="AD104" i="76"/>
  <c r="AD109" i="76"/>
  <c r="AD89" i="48"/>
  <c r="AD87" i="72"/>
  <c r="AD124" i="77"/>
  <c r="AD105" i="77"/>
  <c r="AE101" i="77"/>
  <c r="AB116" i="48"/>
  <c r="AC88" i="48"/>
  <c r="AC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E90" i="48"/>
  <c r="AE89" i="72"/>
  <c r="AD120" i="77"/>
  <c r="AD109" i="77"/>
  <c r="AD113" i="77"/>
  <c r="AD106" i="77"/>
  <c r="AB123" i="48"/>
  <c r="AC99" i="48"/>
  <c r="AC117" i="48"/>
  <c r="AC155" i="85" l="1"/>
  <c r="AE92" i="85"/>
  <c r="AE87" i="85"/>
  <c r="AB138" i="85"/>
  <c r="AD169" i="85"/>
  <c r="AD110" i="85"/>
  <c r="AF90" i="72"/>
  <c r="AB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C105" i="48"/>
  <c r="AD99" i="72"/>
  <c r="AB126" i="48"/>
  <c r="AC123" i="72"/>
  <c r="AB167" i="48"/>
  <c r="AD112" i="77"/>
  <c r="AE92" i="77"/>
  <c r="AD114" i="77"/>
  <c r="AD107" i="77"/>
  <c r="AB138" i="77"/>
  <c r="AB143" i="77" s="1"/>
  <c r="AD121" i="77"/>
  <c r="AC104" i="48"/>
  <c r="AD101" i="48"/>
  <c r="AC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C106" i="48"/>
  <c r="AD114" i="75"/>
  <c r="AD121" i="75"/>
  <c r="AD112" i="75"/>
  <c r="AE92" i="75"/>
  <c r="AD104" i="72"/>
  <c r="AC103" i="48"/>
  <c r="AD107" i="75"/>
  <c r="AE87" i="76"/>
  <c r="AE88" i="76"/>
  <c r="AD112" i="74"/>
  <c r="AD110" i="76"/>
  <c r="AB127" i="48"/>
  <c r="AB150" i="48"/>
  <c r="AE93" i="77"/>
  <c r="AE87" i="77"/>
  <c r="AD110" i="77"/>
  <c r="AC166" i="48"/>
  <c r="AC109" i="48"/>
  <c r="AC120" i="48"/>
  <c r="AC113" i="48"/>
  <c r="AD123" i="85" l="1"/>
  <c r="AG90" i="85"/>
  <c r="AD125" i="85"/>
  <c r="AD126" i="85"/>
  <c r="AD167" i="85"/>
  <c r="AE99" i="85"/>
  <c r="AE117" i="85"/>
  <c r="AD103" i="72"/>
  <c r="AB151" i="48"/>
  <c r="AB154" i="48" s="1"/>
  <c r="AC127" i="72"/>
  <c r="AD120" i="72"/>
  <c r="FE117" i="27"/>
  <c r="AD94" i="48"/>
  <c r="AD109" i="72"/>
  <c r="AD106" i="72"/>
  <c r="AD113" i="72"/>
  <c r="AE87" i="74"/>
  <c r="AE93" i="74"/>
  <c r="AD110" i="74"/>
  <c r="AB138" i="75"/>
  <c r="AB143" i="75" s="1"/>
  <c r="AE93" i="75"/>
  <c r="AE87" i="75"/>
  <c r="AB128" i="48"/>
  <c r="AE100" i="76"/>
  <c r="AF89" i="76"/>
  <c r="AG90" i="76"/>
  <c r="AD116" i="76"/>
  <c r="AD110" i="75"/>
  <c r="AF89" i="77"/>
  <c r="AE100" i="77"/>
  <c r="AE88" i="77"/>
  <c r="AC107" i="48"/>
  <c r="AC112" i="48"/>
  <c r="AC114" i="48"/>
  <c r="AC121" i="48"/>
  <c r="AD150" i="85" l="1"/>
  <c r="AD127" i="85"/>
  <c r="AE105" i="85"/>
  <c r="AF101" i="85"/>
  <c r="AE124" i="85"/>
  <c r="AE104" i="85"/>
  <c r="AB153" i="48"/>
  <c r="AD121" i="72"/>
  <c r="AD114" i="72"/>
  <c r="AD92" i="48"/>
  <c r="AE92" i="72" s="1"/>
  <c r="AB152" i="48"/>
  <c r="AA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C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D87" i="48"/>
  <c r="AC110" i="48"/>
  <c r="AD151" i="85" l="1"/>
  <c r="AE106" i="85"/>
  <c r="AD128" i="85"/>
  <c r="AE166" i="85"/>
  <c r="AE109" i="85"/>
  <c r="AE103" i="85"/>
  <c r="AE113" i="85"/>
  <c r="AE120" i="85"/>
  <c r="AB155" i="48"/>
  <c r="AD93" i="48"/>
  <c r="FG117" i="27"/>
  <c r="AE87" i="72"/>
  <c r="AD141" i="48"/>
  <c r="AD142" i="48"/>
  <c r="AD110" i="72"/>
  <c r="AE117" i="74"/>
  <c r="AE105" i="74"/>
  <c r="AD123" i="74"/>
  <c r="AG90" i="74"/>
  <c r="AG90" i="75"/>
  <c r="AE99" i="75"/>
  <c r="AC171" i="48"/>
  <c r="AC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E89" i="48"/>
  <c r="AC116" i="48"/>
  <c r="AD100" i="48"/>
  <c r="AD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F90" i="48"/>
  <c r="AF89" i="72"/>
  <c r="AE120" i="77"/>
  <c r="AE106" i="77"/>
  <c r="AE109" i="77"/>
  <c r="AE113" i="77"/>
  <c r="AC123" i="48"/>
  <c r="AD99" i="48"/>
  <c r="AD117" i="48"/>
  <c r="AE169" i="85" l="1"/>
  <c r="AE110" i="85"/>
  <c r="AF92" i="85"/>
  <c r="AF87" i="85"/>
  <c r="AC138" i="85"/>
  <c r="AD155" i="85"/>
  <c r="AG90" i="72"/>
  <c r="AC126" i="48"/>
  <c r="AD126" i="72" s="1"/>
  <c r="FI117" i="27"/>
  <c r="AE117" i="72"/>
  <c r="AE113" i="74"/>
  <c r="AE120" i="74"/>
  <c r="AE109" i="74"/>
  <c r="AD127" i="74"/>
  <c r="AE106" i="74"/>
  <c r="AE109" i="75"/>
  <c r="AC125" i="48"/>
  <c r="AE107" i="76"/>
  <c r="AE113" i="75"/>
  <c r="AC138" i="76"/>
  <c r="AC143" i="76" s="1"/>
  <c r="AE112" i="76"/>
  <c r="AD127" i="75"/>
  <c r="AF92" i="76"/>
  <c r="AF93" i="76"/>
  <c r="AE106" i="75"/>
  <c r="AE120" i="75"/>
  <c r="AD105" i="48"/>
  <c r="AE99" i="72"/>
  <c r="AC167" i="48"/>
  <c r="AD123" i="72"/>
  <c r="AE121" i="77"/>
  <c r="AF92" i="77"/>
  <c r="AE114" i="77"/>
  <c r="AE112" i="77"/>
  <c r="AE107" i="77"/>
  <c r="AC138" i="77"/>
  <c r="AC143" i="77" s="1"/>
  <c r="AD104" i="48"/>
  <c r="AC150" i="48"/>
  <c r="AD124" i="48"/>
  <c r="AE101" i="48"/>
  <c r="AF88" i="85" l="1"/>
  <c r="AF142" i="85"/>
  <c r="AG89" i="85"/>
  <c r="AF100" i="85"/>
  <c r="AF141" i="85"/>
  <c r="AE171" i="85"/>
  <c r="AE170" i="85"/>
  <c r="AF93" i="85"/>
  <c r="AE116" i="85"/>
  <c r="AC127" i="48"/>
  <c r="AC128" i="48" s="1"/>
  <c r="AE124" i="72"/>
  <c r="AD125" i="72"/>
  <c r="AF101" i="72"/>
  <c r="AC151" i="48"/>
  <c r="FJ117" i="27"/>
  <c r="AE121" i="74"/>
  <c r="AF92" i="74"/>
  <c r="AE107" i="74"/>
  <c r="AE114" i="74"/>
  <c r="AE105" i="72"/>
  <c r="AD106" i="48"/>
  <c r="AE114" i="75"/>
  <c r="AE121" i="75"/>
  <c r="AE104" i="72"/>
  <c r="AD103" i="48"/>
  <c r="AE107" i="75"/>
  <c r="AF92" i="75"/>
  <c r="AE112" i="74"/>
  <c r="AE112" i="75"/>
  <c r="AF87" i="76"/>
  <c r="AF88" i="76"/>
  <c r="AE110" i="76"/>
  <c r="AE110" i="77"/>
  <c r="AF93" i="77"/>
  <c r="AF87" i="77"/>
  <c r="AD166" i="48"/>
  <c r="AD113" i="48"/>
  <c r="AD109" i="48"/>
  <c r="AD120" i="48"/>
  <c r="AE123" i="85" l="1"/>
  <c r="AF99" i="85"/>
  <c r="AH90" i="85"/>
  <c r="AE167" i="85"/>
  <c r="AF117" i="85"/>
  <c r="AD127" i="72"/>
  <c r="AC154" i="48"/>
  <c r="AC152" i="48"/>
  <c r="AC153" i="48"/>
  <c r="AE103" i="72"/>
  <c r="AE120" i="72"/>
  <c r="FK117" i="27"/>
  <c r="AE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D121" i="48"/>
  <c r="AD107" i="48"/>
  <c r="AD114" i="48"/>
  <c r="AD112" i="48"/>
  <c r="AE125" i="85" l="1"/>
  <c r="AE126" i="85"/>
  <c r="AF104" i="85"/>
  <c r="AF124" i="85"/>
  <c r="AF105" i="85"/>
  <c r="AG101" i="85"/>
  <c r="AC155" i="48"/>
  <c r="AB138" i="48"/>
  <c r="AE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D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E87" i="48"/>
  <c r="AD110" i="48"/>
  <c r="AE127" i="85" l="1"/>
  <c r="AE150" i="85"/>
  <c r="AF166" i="85"/>
  <c r="AE151" i="85"/>
  <c r="AF103" i="85"/>
  <c r="AF113" i="85"/>
  <c r="AF120" i="85"/>
  <c r="AF109" i="85"/>
  <c r="AF106" i="85"/>
  <c r="AC138" i="72"/>
  <c r="AC143" i="72" s="1"/>
  <c r="AE93" i="48"/>
  <c r="FM117" i="27"/>
  <c r="AE142" i="48"/>
  <c r="AE141" i="48"/>
  <c r="AE110" i="72"/>
  <c r="AH90" i="74"/>
  <c r="AF105" i="74"/>
  <c r="AF117" i="74"/>
  <c r="AE123" i="74"/>
  <c r="AE123" i="75"/>
  <c r="AH90" i="75"/>
  <c r="AE125" i="75"/>
  <c r="AD170" i="48"/>
  <c r="AD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F89" i="48"/>
  <c r="AF87" i="72"/>
  <c r="AF124" i="77"/>
  <c r="AG101" i="77"/>
  <c r="AE88" i="48"/>
  <c r="AE100" i="48"/>
  <c r="AD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G90" i="48"/>
  <c r="AG89" i="72"/>
  <c r="AF113" i="77"/>
  <c r="AF120" i="77"/>
  <c r="AF109" i="77"/>
  <c r="AF106" i="77"/>
  <c r="AD123" i="48"/>
  <c r="AE117" i="48"/>
  <c r="AE99" i="48"/>
  <c r="AG92" i="85" l="1"/>
  <c r="AG87" i="85"/>
  <c r="AF169" i="85"/>
  <c r="AF110" i="85"/>
  <c r="AE155" i="85"/>
  <c r="AD138" i="85"/>
  <c r="AH90" i="72"/>
  <c r="AD126" i="48"/>
  <c r="FO117" i="27"/>
  <c r="AF117" i="72"/>
  <c r="AF113" i="74"/>
  <c r="AE127" i="74"/>
  <c r="AF120" i="74"/>
  <c r="AF106" i="74"/>
  <c r="AF109" i="74"/>
  <c r="AF109" i="75"/>
  <c r="AD138" i="77"/>
  <c r="AD143" i="77" s="1"/>
  <c r="AD167" i="48"/>
  <c r="AF107" i="76"/>
  <c r="AD138" i="76"/>
  <c r="AD143" i="76" s="1"/>
  <c r="AF112" i="76"/>
  <c r="AF113" i="75"/>
  <c r="AG92" i="76"/>
  <c r="AG93" i="76"/>
  <c r="AF106" i="75"/>
  <c r="AF120" i="75"/>
  <c r="AE105" i="48"/>
  <c r="AF99" i="72"/>
  <c r="AD125" i="48"/>
  <c r="AE123" i="72"/>
  <c r="AF107" i="77"/>
  <c r="AF121" i="77"/>
  <c r="AG92" i="77"/>
  <c r="AF114" i="77"/>
  <c r="AF112" i="77"/>
  <c r="AE104" i="48"/>
  <c r="AF101" i="48"/>
  <c r="AD127" i="48"/>
  <c r="AE124" i="48"/>
  <c r="AF171" i="85" l="1"/>
  <c r="AF170" i="85"/>
  <c r="AG142" i="85"/>
  <c r="AG88" i="85"/>
  <c r="AG141" i="85"/>
  <c r="AG100" i="85"/>
  <c r="AH89" i="85"/>
  <c r="AG93" i="85"/>
  <c r="AF116" i="85"/>
  <c r="AE126" i="72"/>
  <c r="AD150" i="48"/>
  <c r="AD151" i="48" s="1"/>
  <c r="AG101" i="72"/>
  <c r="AE127" i="72"/>
  <c r="AE125" i="72"/>
  <c r="AF124" i="72"/>
  <c r="FP117" i="27"/>
  <c r="AF114" i="74"/>
  <c r="AG92" i="74"/>
  <c r="AF107" i="74"/>
  <c r="AF121" i="74"/>
  <c r="AF105" i="72"/>
  <c r="AE106" i="48"/>
  <c r="AF121" i="75"/>
  <c r="AF114" i="75"/>
  <c r="AF104" i="72"/>
  <c r="AE103" i="48"/>
  <c r="AF112" i="74"/>
  <c r="AF107" i="75"/>
  <c r="AF112" i="75"/>
  <c r="AF110" i="76"/>
  <c r="AG87" i="76"/>
  <c r="AG88" i="76"/>
  <c r="AG92" i="75"/>
  <c r="AG93" i="77"/>
  <c r="AG87" i="77"/>
  <c r="AF110" i="77"/>
  <c r="AE166" i="48"/>
  <c r="AE109" i="48"/>
  <c r="AE113" i="48"/>
  <c r="AE120" i="48"/>
  <c r="AD128" i="48"/>
  <c r="AF123" i="85" l="1"/>
  <c r="AG99" i="85"/>
  <c r="AG117" i="85"/>
  <c r="AI90" i="85"/>
  <c r="AD152" i="48"/>
  <c r="AD153" i="48"/>
  <c r="AF120" i="72"/>
  <c r="AD155" i="48"/>
  <c r="AF103" i="72"/>
  <c r="AD154" i="48"/>
  <c r="FQ117" i="27"/>
  <c r="AF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E121" i="48"/>
  <c r="AE107" i="48"/>
  <c r="AE114" i="48"/>
  <c r="AE112" i="48"/>
  <c r="AF167" i="85" l="1"/>
  <c r="AF125" i="85"/>
  <c r="AF126" i="85"/>
  <c r="AG104" i="85"/>
  <c r="AG124" i="85"/>
  <c r="AG105" i="85"/>
  <c r="AH101" i="85"/>
  <c r="AF92" i="48"/>
  <c r="AG92" i="72" s="1"/>
  <c r="AC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E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F87" i="48"/>
  <c r="AE110" i="48"/>
  <c r="AG166" i="85" l="1"/>
  <c r="AF150" i="85"/>
  <c r="AF127" i="85"/>
  <c r="AG109" i="85"/>
  <c r="AG120" i="85"/>
  <c r="AG113" i="85"/>
  <c r="AG103" i="85"/>
  <c r="AG106" i="85"/>
  <c r="AD138" i="72"/>
  <c r="AD143" i="72" s="1"/>
  <c r="AF93" i="48"/>
  <c r="FS117" i="27"/>
  <c r="AF141" i="48"/>
  <c r="AF142" i="48"/>
  <c r="AF110" i="72"/>
  <c r="AI90" i="74"/>
  <c r="AG117" i="74"/>
  <c r="AF123" i="74"/>
  <c r="AI90" i="75"/>
  <c r="AE170" i="48"/>
  <c r="AE171" i="48"/>
  <c r="AG99" i="77"/>
  <c r="AG99" i="74"/>
  <c r="AF125" i="77"/>
  <c r="AF126" i="77"/>
  <c r="AF126" i="76"/>
  <c r="AG117" i="75"/>
  <c r="AG99" i="75"/>
  <c r="AF123" i="75"/>
  <c r="AG104" i="76"/>
  <c r="AG109" i="76"/>
  <c r="AG89" i="48"/>
  <c r="AG87" i="72"/>
  <c r="AG105" i="77"/>
  <c r="AH101" i="77"/>
  <c r="AG124" i="77"/>
  <c r="AF100" i="48"/>
  <c r="AF88" i="48"/>
  <c r="AE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H90" i="48"/>
  <c r="AH89" i="72"/>
  <c r="AG120" i="77"/>
  <c r="AG113" i="77"/>
  <c r="AG109" i="77"/>
  <c r="AG106" i="77"/>
  <c r="AE123" i="48"/>
  <c r="AF117" i="48"/>
  <c r="AF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E167" i="48"/>
  <c r="AG112" i="76"/>
  <c r="AF127" i="75"/>
  <c r="AG120" i="75"/>
  <c r="AG106" i="75"/>
  <c r="AH92" i="76"/>
  <c r="AH93" i="76"/>
  <c r="AG107" i="76"/>
  <c r="AG113" i="75"/>
  <c r="AE138" i="76"/>
  <c r="AE143" i="76" s="1"/>
  <c r="AE125" i="48"/>
  <c r="AE126" i="48"/>
  <c r="AF105" i="48"/>
  <c r="AG99" i="72"/>
  <c r="AG121" i="77"/>
  <c r="AG107" i="77"/>
  <c r="AG112" i="77"/>
  <c r="AH92" i="77"/>
  <c r="AG114" i="77"/>
  <c r="AF104" i="48"/>
  <c r="AG101" i="48"/>
  <c r="AF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F106" i="48"/>
  <c r="AG114" i="75"/>
  <c r="AG121" i="75"/>
  <c r="AG104" i="72"/>
  <c r="AF103" i="48"/>
  <c r="AE127" i="48"/>
  <c r="AE150" i="48"/>
  <c r="AG112" i="74"/>
  <c r="AG112" i="75"/>
  <c r="AG107" i="75"/>
  <c r="AH87" i="76"/>
  <c r="AH88" i="76"/>
  <c r="AG110" i="76"/>
  <c r="AH92" i="75"/>
  <c r="AH87" i="77"/>
  <c r="AG110" i="77"/>
  <c r="AH93" i="77"/>
  <c r="AF166" i="48"/>
  <c r="AF109" i="48"/>
  <c r="AF113" i="48"/>
  <c r="AF120" i="48"/>
  <c r="AG123" i="85" l="1"/>
  <c r="AG126" i="85"/>
  <c r="AG125" i="85"/>
  <c r="AG167" i="85"/>
  <c r="AJ90" i="85"/>
  <c r="AH99" i="85"/>
  <c r="AH117" i="85"/>
  <c r="AE151" i="48"/>
  <c r="AF127" i="72"/>
  <c r="AG120" i="72"/>
  <c r="AG103" i="72"/>
  <c r="FW117" i="27"/>
  <c r="AG94" i="48"/>
  <c r="AG106" i="72"/>
  <c r="AG109" i="72"/>
  <c r="AG113" i="72"/>
  <c r="AG110" i="74"/>
  <c r="AH93" i="74"/>
  <c r="AH87" i="74"/>
  <c r="AH93" i="75"/>
  <c r="AE128" i="48"/>
  <c r="AE152" i="48"/>
  <c r="AE154" i="48"/>
  <c r="AH100" i="76"/>
  <c r="AH87" i="75"/>
  <c r="AG116" i="76"/>
  <c r="AG110" i="75"/>
  <c r="AI89" i="76"/>
  <c r="AJ90" i="76"/>
  <c r="AI89" i="77"/>
  <c r="AH100" i="77"/>
  <c r="AH88" i="77"/>
  <c r="AF114" i="48"/>
  <c r="AF112" i="48"/>
  <c r="AF107" i="48"/>
  <c r="AF121" i="48"/>
  <c r="AH105" i="85" l="1"/>
  <c r="AI101" i="85"/>
  <c r="AG150" i="85"/>
  <c r="AG127" i="85"/>
  <c r="AH104" i="85"/>
  <c r="AH124" i="85"/>
  <c r="AD138" i="48"/>
  <c r="AE155" i="48"/>
  <c r="AG121" i="72"/>
  <c r="AG92" i="48"/>
  <c r="AH92" i="72" s="1"/>
  <c r="AG114" i="72"/>
  <c r="AE153" i="48"/>
  <c r="FX117" i="27"/>
  <c r="AH94" i="72"/>
  <c r="AG112" i="72"/>
  <c r="AE138" i="72"/>
  <c r="AE143" i="72" s="1"/>
  <c r="AH88" i="74"/>
  <c r="AH100" i="74"/>
  <c r="AE138" i="74"/>
  <c r="AE143" i="74" s="1"/>
  <c r="AG123" i="75"/>
  <c r="AH88" i="75"/>
  <c r="AE138" i="75"/>
  <c r="AE143" i="75" s="1"/>
  <c r="AG107" i="72"/>
  <c r="AF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G87" i="48"/>
  <c r="AF110" i="48"/>
  <c r="AH120" i="85" l="1"/>
  <c r="AH103" i="85"/>
  <c r="AH109" i="85"/>
  <c r="AH113" i="85"/>
  <c r="AG128" i="85"/>
  <c r="AG151" i="85"/>
  <c r="AH166" i="85"/>
  <c r="AH106" i="85"/>
  <c r="AG93" i="48"/>
  <c r="FY117" i="27"/>
  <c r="AG141" i="48"/>
  <c r="AG142" i="48"/>
  <c r="AG110" i="72"/>
  <c r="AG126" i="75"/>
  <c r="AG125" i="75"/>
  <c r="AJ90" i="74"/>
  <c r="AG123" i="74"/>
  <c r="AH117" i="74"/>
  <c r="AJ90" i="75"/>
  <c r="AF171" i="48"/>
  <c r="AF170" i="48"/>
  <c r="AH99" i="77"/>
  <c r="AH105" i="77"/>
  <c r="AH99" i="74"/>
  <c r="AG125" i="77"/>
  <c r="AG126" i="77"/>
  <c r="AG126" i="76"/>
  <c r="AH104" i="76"/>
  <c r="AH109" i="76"/>
  <c r="AH117" i="75"/>
  <c r="AH99" i="75"/>
  <c r="AH89" i="48"/>
  <c r="AH87" i="72"/>
  <c r="AI101" i="77"/>
  <c r="AH124" i="77"/>
  <c r="AG88" i="48"/>
  <c r="AG100" i="48"/>
  <c r="AF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I90" i="48"/>
  <c r="AI89" i="72"/>
  <c r="AH109" i="77"/>
  <c r="AH106" i="77"/>
  <c r="AH120" i="77"/>
  <c r="AH113" i="77"/>
  <c r="AF123" i="48"/>
  <c r="AG117" i="48"/>
  <c r="AG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G105" i="48"/>
  <c r="AH99" i="72"/>
  <c r="AH107" i="77"/>
  <c r="AI92" i="77"/>
  <c r="AH112" i="77"/>
  <c r="AH114" i="77"/>
  <c r="AH121" i="77"/>
  <c r="AF138" i="77"/>
  <c r="AF143" i="77" s="1"/>
  <c r="AG104" i="48"/>
  <c r="AF167" i="48"/>
  <c r="AF125" i="48"/>
  <c r="AF126" i="48"/>
  <c r="AH101" i="48"/>
  <c r="AG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G106" i="48"/>
  <c r="AH114" i="75"/>
  <c r="AH121" i="75"/>
  <c r="AH104" i="72"/>
  <c r="AG103" i="48"/>
  <c r="AI87" i="76"/>
  <c r="AI88" i="76"/>
  <c r="AH107" i="75"/>
  <c r="AH110" i="76"/>
  <c r="AI92" i="75"/>
  <c r="AH112" i="75"/>
  <c r="AH112" i="74"/>
  <c r="AI87" i="77"/>
  <c r="AI93" i="77"/>
  <c r="AH110" i="77"/>
  <c r="AF150" i="48"/>
  <c r="AF127" i="48"/>
  <c r="AG166" i="48"/>
  <c r="AG120" i="48"/>
  <c r="AG113" i="48"/>
  <c r="AG109" i="48"/>
  <c r="AH123" i="85" l="1"/>
  <c r="AH126" i="85"/>
  <c r="AK90" i="85"/>
  <c r="AI99" i="85"/>
  <c r="AI117" i="85"/>
  <c r="AH103" i="72"/>
  <c r="AF151" i="48"/>
  <c r="AF154" i="48" s="1"/>
  <c r="AH120" i="72"/>
  <c r="AG127" i="72"/>
  <c r="GC117" i="27"/>
  <c r="AH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F128" i="48"/>
  <c r="AF153" i="48"/>
  <c r="AG112" i="48"/>
  <c r="AG114" i="48"/>
  <c r="AG121" i="48"/>
  <c r="AG107" i="48"/>
  <c r="AH167" i="85" l="1"/>
  <c r="AH125" i="85"/>
  <c r="AI105" i="85"/>
  <c r="AJ101" i="85"/>
  <c r="AH150" i="85"/>
  <c r="AH127" i="85"/>
  <c r="AI124" i="85"/>
  <c r="AI104" i="85"/>
  <c r="AH121" i="72"/>
  <c r="AF152" i="48"/>
  <c r="AH114" i="72"/>
  <c r="AH92" i="48"/>
  <c r="AE138" i="48"/>
  <c r="GD117" i="27"/>
  <c r="AI94" i="72"/>
  <c r="AH112" i="72"/>
  <c r="AI88" i="74"/>
  <c r="AI100" i="74"/>
  <c r="AF138" i="74"/>
  <c r="AF143" i="74" s="1"/>
  <c r="AI88" i="75"/>
  <c r="AH107" i="72"/>
  <c r="AG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H87" i="48"/>
  <c r="AG110" i="48"/>
  <c r="AI166" i="85" l="1"/>
  <c r="AH128" i="85"/>
  <c r="AH151" i="85"/>
  <c r="AI106" i="85"/>
  <c r="AI113" i="85"/>
  <c r="AI120" i="85"/>
  <c r="AI109" i="85"/>
  <c r="AI103" i="85"/>
  <c r="AF138" i="72"/>
  <c r="AF143" i="72" s="1"/>
  <c r="AF155" i="48"/>
  <c r="AH93" i="48"/>
  <c r="AI92" i="72"/>
  <c r="GE117" i="27"/>
  <c r="AH141" i="48"/>
  <c r="AH142" i="48"/>
  <c r="AH110" i="72"/>
  <c r="AK90" i="74"/>
  <c r="AH123" i="74"/>
  <c r="AI117" i="74"/>
  <c r="AK90" i="75"/>
  <c r="AG171" i="48"/>
  <c r="AG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I89" i="48"/>
  <c r="AI87" i="72"/>
  <c r="AJ101" i="77"/>
  <c r="AI124" i="77"/>
  <c r="AH100" i="48"/>
  <c r="AH88" i="48"/>
  <c r="AG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J90" i="48"/>
  <c r="AJ89" i="72"/>
  <c r="AI106" i="77"/>
  <c r="AI120" i="77"/>
  <c r="AI113" i="77"/>
  <c r="AI109" i="77"/>
  <c r="AG123" i="48"/>
  <c r="AH117" i="48"/>
  <c r="AH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H105" i="48"/>
  <c r="AI99" i="72"/>
  <c r="AG126" i="48"/>
  <c r="AH123" i="72"/>
  <c r="AG167" i="48"/>
  <c r="AG125" i="48"/>
  <c r="AI107" i="77"/>
  <c r="AJ92" i="77"/>
  <c r="AI112" i="77"/>
  <c r="AI114" i="77"/>
  <c r="AI121" i="77"/>
  <c r="AG138" i="77"/>
  <c r="AG143" i="77" s="1"/>
  <c r="AH104" i="48"/>
  <c r="AI101" i="48"/>
  <c r="AH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H106" i="48"/>
  <c r="AI121" i="75"/>
  <c r="AI114" i="75"/>
  <c r="AI104" i="72"/>
  <c r="AH103" i="48"/>
  <c r="AI107" i="75"/>
  <c r="AI112" i="74"/>
  <c r="AI110" i="76"/>
  <c r="AI112" i="75"/>
  <c r="AJ87" i="76"/>
  <c r="AJ88" i="76"/>
  <c r="AJ92" i="75"/>
  <c r="AG150" i="48"/>
  <c r="AG127" i="48"/>
  <c r="AJ87" i="77"/>
  <c r="AJ93" i="77"/>
  <c r="AI110" i="77"/>
  <c r="AH166" i="48"/>
  <c r="AH109" i="48"/>
  <c r="AH120" i="48"/>
  <c r="AH113" i="48"/>
  <c r="AI123" i="85" l="1"/>
  <c r="AI126" i="85"/>
  <c r="AJ99" i="85"/>
  <c r="AL90" i="85"/>
  <c r="AJ117" i="85"/>
  <c r="AH127" i="72"/>
  <c r="AI103" i="72"/>
  <c r="AG151" i="48"/>
  <c r="AG152" i="48" s="1"/>
  <c r="AI120" i="72"/>
  <c r="GI117" i="27"/>
  <c r="AI94" i="48"/>
  <c r="AI109" i="72"/>
  <c r="AI106" i="72"/>
  <c r="AI113" i="72"/>
  <c r="AJ87" i="74"/>
  <c r="AI110" i="74"/>
  <c r="AJ93" i="74"/>
  <c r="AJ93" i="75"/>
  <c r="AG128" i="48"/>
  <c r="AI116" i="76"/>
  <c r="AK89" i="76"/>
  <c r="AL90" i="76"/>
  <c r="AJ87" i="75"/>
  <c r="AJ100" i="76"/>
  <c r="AI110" i="75"/>
  <c r="AK89" i="77"/>
  <c r="AJ88" i="77"/>
  <c r="AJ100" i="77"/>
  <c r="AH107" i="48"/>
  <c r="AH121" i="48"/>
  <c r="AH114" i="48"/>
  <c r="AH112" i="48"/>
  <c r="AI125" i="85" l="1"/>
  <c r="AI167" i="85"/>
  <c r="AI150" i="85"/>
  <c r="AI127" i="85"/>
  <c r="AJ105" i="85"/>
  <c r="AK101" i="85"/>
  <c r="AJ124" i="85"/>
  <c r="AJ104" i="85"/>
  <c r="AG153" i="48"/>
  <c r="AG155" i="48"/>
  <c r="AI114" i="72"/>
  <c r="AI92" i="48"/>
  <c r="AJ92" i="72" s="1"/>
  <c r="AI121" i="72"/>
  <c r="AG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H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I87" i="48"/>
  <c r="AH110" i="48"/>
  <c r="AJ166" i="85" l="1"/>
  <c r="AJ106" i="85"/>
  <c r="AI128" i="85"/>
  <c r="AI151" i="85"/>
  <c r="AJ109" i="85"/>
  <c r="AJ103" i="85"/>
  <c r="AJ120" i="85"/>
  <c r="AJ113" i="85"/>
  <c r="AF138" i="48"/>
  <c r="AI93" i="48"/>
  <c r="GK117" i="27"/>
  <c r="AJ87" i="72"/>
  <c r="AI142" i="48"/>
  <c r="AI141" i="48"/>
  <c r="AI110" i="72"/>
  <c r="AJ117" i="74"/>
  <c r="AI123" i="74"/>
  <c r="AL90" i="74"/>
  <c r="AL90" i="75"/>
  <c r="AH170" i="48"/>
  <c r="AH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J89" i="48"/>
  <c r="AH116" i="48"/>
  <c r="AI88" i="48"/>
  <c r="AI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K90" i="48"/>
  <c r="AK89" i="72"/>
  <c r="AJ120" i="77"/>
  <c r="AJ113" i="77"/>
  <c r="AJ109" i="77"/>
  <c r="AJ106" i="77"/>
  <c r="AH123" i="48"/>
  <c r="AI99" i="48"/>
  <c r="AI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I105" i="48"/>
  <c r="AJ99" i="72"/>
  <c r="AH126" i="48"/>
  <c r="AI123" i="72"/>
  <c r="AH125" i="48"/>
  <c r="AJ121" i="77"/>
  <c r="AJ107" i="77"/>
  <c r="AH138" i="77"/>
  <c r="AH143" i="77" s="1"/>
  <c r="AK92" i="77"/>
  <c r="AJ112" i="77"/>
  <c r="AJ114" i="77"/>
  <c r="AH167" i="48"/>
  <c r="AI104" i="48"/>
  <c r="AJ101" i="48"/>
  <c r="AI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I106" i="48"/>
  <c r="AJ121" i="75"/>
  <c r="AJ114" i="75"/>
  <c r="AJ104" i="72"/>
  <c r="AI103" i="48"/>
  <c r="AH150" i="48"/>
  <c r="AJ107" i="75"/>
  <c r="AJ112" i="74"/>
  <c r="AJ110" i="76"/>
  <c r="AK87" i="76"/>
  <c r="AK88" i="76"/>
  <c r="AJ112" i="75"/>
  <c r="AK92" i="75"/>
  <c r="AH127" i="48"/>
  <c r="AK93" i="77"/>
  <c r="AJ110" i="77"/>
  <c r="AK87" i="77"/>
  <c r="AI166" i="48"/>
  <c r="AI109" i="48"/>
  <c r="AI120" i="48"/>
  <c r="AI113" i="48"/>
  <c r="AJ123" i="85" l="1"/>
  <c r="AJ125" i="85"/>
  <c r="AK99" i="85"/>
  <c r="AM90" i="85"/>
  <c r="AK117" i="85"/>
  <c r="AJ120" i="72"/>
  <c r="AJ103" i="72"/>
  <c r="AI127" i="72"/>
  <c r="AH151" i="48"/>
  <c r="AH154" i="48" s="1"/>
  <c r="GO117" i="27"/>
  <c r="AJ94" i="48"/>
  <c r="AJ106" i="72"/>
  <c r="AJ113" i="72"/>
  <c r="AJ109" i="72"/>
  <c r="AJ110" i="74"/>
  <c r="AK87" i="74"/>
  <c r="AH138" i="74"/>
  <c r="AH143" i="74" s="1"/>
  <c r="AK93" i="74"/>
  <c r="AK93" i="75"/>
  <c r="AH128" i="48"/>
  <c r="AJ116" i="76"/>
  <c r="AK87" i="75"/>
  <c r="AJ110" i="75"/>
  <c r="AL89" i="76"/>
  <c r="AM90" i="76"/>
  <c r="AK100" i="76"/>
  <c r="AK100" i="77"/>
  <c r="AK88" i="77"/>
  <c r="AL89" i="77"/>
  <c r="AI107" i="48"/>
  <c r="AI121" i="48"/>
  <c r="AI114" i="48"/>
  <c r="AI112" i="48"/>
  <c r="AJ167" i="85" l="1"/>
  <c r="AJ126" i="85"/>
  <c r="AK105" i="85"/>
  <c r="AL101" i="85"/>
  <c r="AK124" i="85"/>
  <c r="AK104" i="85"/>
  <c r="AH153" i="48"/>
  <c r="AH152" i="48"/>
  <c r="AG138" i="48"/>
  <c r="AJ114" i="72"/>
  <c r="AJ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I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J87" i="48"/>
  <c r="AI110" i="48"/>
  <c r="AJ127" i="85" l="1"/>
  <c r="AJ150" i="85"/>
  <c r="AJ128" i="85"/>
  <c r="AK106" i="85"/>
  <c r="AK166" i="85"/>
  <c r="AK103" i="85"/>
  <c r="AK109" i="85"/>
  <c r="AK120" i="85"/>
  <c r="AK113" i="85"/>
  <c r="AJ93" i="48"/>
  <c r="AH155" i="48"/>
  <c r="GQ117" i="27"/>
  <c r="AJ141" i="48"/>
  <c r="AJ142" i="48"/>
  <c r="AJ110" i="72"/>
  <c r="AM90" i="74"/>
  <c r="AJ123" i="74"/>
  <c r="AK117" i="74"/>
  <c r="AM90" i="75"/>
  <c r="AI170" i="48"/>
  <c r="AI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K89" i="48"/>
  <c r="AK87" i="72"/>
  <c r="AL101" i="77"/>
  <c r="AK124" i="77"/>
  <c r="AI116" i="48"/>
  <c r="AJ100" i="48"/>
  <c r="AJ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L90" i="48"/>
  <c r="AL89" i="72"/>
  <c r="AK120" i="77"/>
  <c r="AK109" i="77"/>
  <c r="AK113" i="77"/>
  <c r="AK106" i="77"/>
  <c r="AI123" i="48"/>
  <c r="AJ99" i="48"/>
  <c r="AJ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I167" i="48"/>
  <c r="AJ105" i="48"/>
  <c r="AK99" i="72"/>
  <c r="AI125" i="48"/>
  <c r="AI138" i="77"/>
  <c r="AI143" i="77" s="1"/>
  <c r="AK107" i="77"/>
  <c r="AK121" i="77"/>
  <c r="AL92" i="77"/>
  <c r="AK112" i="77"/>
  <c r="AK114" i="77"/>
  <c r="AI126" i="48"/>
  <c r="AJ104" i="48"/>
  <c r="AK101" i="48"/>
  <c r="AJ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J106" i="48"/>
  <c r="AK114" i="75"/>
  <c r="AK121" i="75"/>
  <c r="AK104" i="72"/>
  <c r="AJ103" i="48"/>
  <c r="AK112" i="75"/>
  <c r="AK112" i="74"/>
  <c r="AK110" i="76"/>
  <c r="AL92" i="75"/>
  <c r="AL87" i="76"/>
  <c r="AL88" i="76"/>
  <c r="AK107" i="75"/>
  <c r="AI127" i="48"/>
  <c r="AJ126" i="72"/>
  <c r="AK110" i="77"/>
  <c r="AL93" i="77"/>
  <c r="AL87" i="77"/>
  <c r="AI150" i="48"/>
  <c r="AJ166" i="48"/>
  <c r="AJ120" i="48"/>
  <c r="AJ109" i="48"/>
  <c r="AJ113" i="48"/>
  <c r="AL117" i="85" l="1"/>
  <c r="AK125" i="85"/>
  <c r="AK126" i="85"/>
  <c r="AK167" i="85"/>
  <c r="AL99" i="85"/>
  <c r="AN90" i="85"/>
  <c r="AK103" i="72"/>
  <c r="AI151" i="48"/>
  <c r="AI153" i="48" s="1"/>
  <c r="AJ127" i="72"/>
  <c r="AK120" i="72"/>
  <c r="GU117" i="27"/>
  <c r="AK94" i="48"/>
  <c r="AK106" i="72"/>
  <c r="AK113" i="72"/>
  <c r="AK109" i="72"/>
  <c r="AK110" i="74"/>
  <c r="AI138" i="74"/>
  <c r="AI143" i="74" s="1"/>
  <c r="AL93" i="74"/>
  <c r="AL87" i="74"/>
  <c r="AL93" i="75"/>
  <c r="AI128" i="48"/>
  <c r="AK110" i="75"/>
  <c r="AM89" i="76"/>
  <c r="AN90" i="76"/>
  <c r="AK116" i="76"/>
  <c r="AL87" i="75"/>
  <c r="AL100" i="76"/>
  <c r="AI152" i="48"/>
  <c r="AL88" i="77"/>
  <c r="AL100" i="77"/>
  <c r="AM89" i="77"/>
  <c r="AJ121" i="48"/>
  <c r="AJ107" i="48"/>
  <c r="AJ112" i="48"/>
  <c r="AJ114" i="48"/>
  <c r="AL105" i="85" l="1"/>
  <c r="AM101" i="85"/>
  <c r="AK127" i="85"/>
  <c r="AK150" i="85"/>
  <c r="AL124" i="85"/>
  <c r="AL104" i="85"/>
  <c r="AI154" i="48"/>
  <c r="AK92" i="48"/>
  <c r="AK121" i="72"/>
  <c r="AK114" i="72"/>
  <c r="AI155" i="48"/>
  <c r="GV117" i="27"/>
  <c r="AL94" i="72"/>
  <c r="AK112" i="72"/>
  <c r="AL92" i="72"/>
  <c r="AL88" i="74"/>
  <c r="AL100" i="74"/>
  <c r="AM89" i="74"/>
  <c r="AI138" i="75"/>
  <c r="AI143" i="75" s="1"/>
  <c r="AL88" i="75"/>
  <c r="AK107" i="72"/>
  <c r="AJ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K87" i="48"/>
  <c r="AJ110" i="48"/>
  <c r="AK151" i="85" l="1"/>
  <c r="AK128" i="85"/>
  <c r="AL106" i="85"/>
  <c r="AL166" i="85"/>
  <c r="AL113" i="85"/>
  <c r="AL109" i="85"/>
  <c r="AL103" i="85"/>
  <c r="AL120" i="85"/>
  <c r="AK93" i="48"/>
  <c r="AH138" i="48"/>
  <c r="GW117" i="27"/>
  <c r="AK141" i="48"/>
  <c r="AK142" i="48"/>
  <c r="AK123" i="75"/>
  <c r="AK110" i="72"/>
  <c r="AK126" i="75"/>
  <c r="AN90" i="74"/>
  <c r="AL117" i="74"/>
  <c r="AK123" i="74"/>
  <c r="AK125" i="75"/>
  <c r="AN90" i="75"/>
  <c r="AJ171" i="48"/>
  <c r="AJ170" i="48"/>
  <c r="AL99" i="77"/>
  <c r="AL105" i="77"/>
  <c r="AL99" i="74"/>
  <c r="AK125" i="77"/>
  <c r="AK126" i="77"/>
  <c r="AL104" i="76"/>
  <c r="AL109" i="76"/>
  <c r="AL99" i="75"/>
  <c r="AK126" i="76"/>
  <c r="AL117" i="75"/>
  <c r="AL89" i="48"/>
  <c r="AL87" i="72"/>
  <c r="AL124" i="77"/>
  <c r="AM101" i="77"/>
  <c r="AK100" i="48"/>
  <c r="AK88" i="48"/>
  <c r="AJ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M90" i="48"/>
  <c r="AM89" i="72"/>
  <c r="AL106" i="77"/>
  <c r="AL109" i="77"/>
  <c r="AL120" i="77"/>
  <c r="AL113" i="77"/>
  <c r="AJ123" i="48"/>
  <c r="AK99" i="48"/>
  <c r="AK117" i="48"/>
  <c r="AJ138" i="85" l="1"/>
  <c r="AL169" i="85"/>
  <c r="AL110" i="85"/>
  <c r="AM92" i="85"/>
  <c r="AM87" i="85"/>
  <c r="AK155" i="85"/>
  <c r="AN90" i="72"/>
  <c r="AJ126" i="48"/>
  <c r="GY117" i="27"/>
  <c r="AK127" i="75"/>
  <c r="AL117" i="72"/>
  <c r="AL113" i="74"/>
  <c r="AL120" i="74"/>
  <c r="AL109" i="74"/>
  <c r="AK127" i="74"/>
  <c r="AL106" i="74"/>
  <c r="AL106" i="75"/>
  <c r="AL109" i="75"/>
  <c r="AJ167" i="48"/>
  <c r="AJ138" i="76"/>
  <c r="AJ143" i="76" s="1"/>
  <c r="AL120" i="75"/>
  <c r="AL113" i="75"/>
  <c r="AL112" i="76"/>
  <c r="AM92" i="76"/>
  <c r="AM93" i="76"/>
  <c r="AL107" i="76"/>
  <c r="AK105" i="48"/>
  <c r="AL99" i="72"/>
  <c r="AJ125" i="48"/>
  <c r="AK123" i="72"/>
  <c r="AL121" i="77"/>
  <c r="AL107" i="77"/>
  <c r="AJ138" i="77"/>
  <c r="AJ143" i="77" s="1"/>
  <c r="AM92" i="77"/>
  <c r="AL114" i="77"/>
  <c r="AL112" i="77"/>
  <c r="AK104" i="48"/>
  <c r="AK124" i="48"/>
  <c r="AL101" i="48"/>
  <c r="AM142" i="85" l="1"/>
  <c r="AM88" i="85"/>
  <c r="AM141" i="85"/>
  <c r="AN89" i="85"/>
  <c r="AM100" i="85"/>
  <c r="AL116" i="85"/>
  <c r="AL170" i="85"/>
  <c r="AL171" i="85"/>
  <c r="AM93" i="85"/>
  <c r="AJ150" i="48"/>
  <c r="AJ127" i="48"/>
  <c r="AK127" i="72" s="1"/>
  <c r="AM101" i="72"/>
  <c r="AJ151" i="48"/>
  <c r="AL124" i="72"/>
  <c r="AK125" i="72"/>
  <c r="AK126" i="72"/>
  <c r="GZ117" i="27"/>
  <c r="AL107" i="74"/>
  <c r="AL114" i="74"/>
  <c r="AM92" i="74"/>
  <c r="AL121" i="74"/>
  <c r="AL105" i="72"/>
  <c r="AK106" i="48"/>
  <c r="AL114" i="75"/>
  <c r="AL121" i="75"/>
  <c r="AL104" i="72"/>
  <c r="AK103" i="48"/>
  <c r="AL112" i="75"/>
  <c r="AL107" i="75"/>
  <c r="AL110" i="76"/>
  <c r="AM87" i="76"/>
  <c r="AM88" i="76"/>
  <c r="AL112" i="74"/>
  <c r="AM92" i="75"/>
  <c r="AM93" i="77"/>
  <c r="AL110" i="77"/>
  <c r="AM87" i="77"/>
  <c r="AJ128" i="48"/>
  <c r="AK166" i="48"/>
  <c r="AK113" i="48"/>
  <c r="AK109" i="48"/>
  <c r="AK120" i="48"/>
  <c r="AJ154" i="48"/>
  <c r="AJ153" i="48"/>
  <c r="AL123" i="85" l="1"/>
  <c r="AM99" i="85"/>
  <c r="AO90" i="85"/>
  <c r="AM117" i="85"/>
  <c r="AJ152" i="48"/>
  <c r="AJ155" i="48" s="1"/>
  <c r="AL103" i="72"/>
  <c r="AI138" i="48"/>
  <c r="AL120" i="72"/>
  <c r="HA117" i="27"/>
  <c r="AL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K121" i="48"/>
  <c r="AK107" i="48"/>
  <c r="AK112" i="48"/>
  <c r="AK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L92" i="48"/>
  <c r="AM92" i="72" s="1"/>
  <c r="AL114" i="72"/>
  <c r="HB117" i="27"/>
  <c r="AM94" i="72"/>
  <c r="AL112" i="72"/>
  <c r="AM88" i="74"/>
  <c r="AL116" i="74"/>
  <c r="AM100" i="74"/>
  <c r="AM88" i="75"/>
  <c r="AL107" i="72"/>
  <c r="AK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L87" i="48"/>
  <c r="AK110" i="48"/>
  <c r="AM166" i="85" l="1"/>
  <c r="AM113" i="85"/>
  <c r="AM120" i="85"/>
  <c r="AM109" i="85"/>
  <c r="AM103" i="85"/>
  <c r="AL151" i="85"/>
  <c r="AL128" i="85"/>
  <c r="AM106" i="85"/>
  <c r="AL93" i="48"/>
  <c r="HC117" i="27"/>
  <c r="AL141" i="48"/>
  <c r="AL142" i="48"/>
  <c r="AL110" i="72"/>
  <c r="AL123" i="74"/>
  <c r="AM117" i="74"/>
  <c r="AO90" i="74"/>
  <c r="AL123" i="75"/>
  <c r="AL125" i="75"/>
  <c r="AO90" i="75"/>
  <c r="AK171" i="48"/>
  <c r="AK170" i="48"/>
  <c r="AM99" i="77"/>
  <c r="AM105" i="77"/>
  <c r="AM99" i="74"/>
  <c r="AL125" i="77"/>
  <c r="AL126" i="77"/>
  <c r="AM117" i="75"/>
  <c r="AL126" i="76"/>
  <c r="AM99" i="75"/>
  <c r="AM104" i="76"/>
  <c r="AM109" i="76"/>
  <c r="AM89" i="48"/>
  <c r="AM87" i="72"/>
  <c r="AN101" i="77"/>
  <c r="AM104" i="77"/>
  <c r="AM124" i="77"/>
  <c r="AL88" i="48"/>
  <c r="AL100" i="48"/>
  <c r="AK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N90" i="48"/>
  <c r="AN89" i="72"/>
  <c r="AM109" i="77"/>
  <c r="AM120" i="77"/>
  <c r="AM113" i="77"/>
  <c r="AM106" i="77"/>
  <c r="AK123" i="48"/>
  <c r="AL117" i="48"/>
  <c r="AL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L105" i="48"/>
  <c r="AM99" i="72"/>
  <c r="AK138" i="77"/>
  <c r="AK143" i="77" s="1"/>
  <c r="AM107" i="77"/>
  <c r="AM112" i="77"/>
  <c r="AN92" i="77"/>
  <c r="AM114" i="77"/>
  <c r="AM121" i="77"/>
  <c r="AK167" i="48"/>
  <c r="AK126" i="48"/>
  <c r="AK125" i="48"/>
  <c r="AL104" i="48"/>
  <c r="AM101" i="48"/>
  <c r="AL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L106" i="48"/>
  <c r="AM114" i="75"/>
  <c r="AM121" i="75"/>
  <c r="AM104" i="72"/>
  <c r="AL103" i="48"/>
  <c r="AN87" i="76"/>
  <c r="AN88" i="76"/>
  <c r="AM112" i="74"/>
  <c r="AM112" i="75"/>
  <c r="AM110" i="76"/>
  <c r="AM107" i="75"/>
  <c r="AN92" i="75"/>
  <c r="AK127" i="48"/>
  <c r="AN93" i="77"/>
  <c r="AM110" i="77"/>
  <c r="AN87" i="77"/>
  <c r="AK150" i="48"/>
  <c r="AL166" i="48"/>
  <c r="AL120" i="48"/>
  <c r="AL113" i="48"/>
  <c r="AL109" i="48"/>
  <c r="AM123" i="85" l="1"/>
  <c r="AM125" i="85"/>
  <c r="AN99" i="85"/>
  <c r="AP90" i="85"/>
  <c r="AN117" i="85"/>
  <c r="AM103" i="72"/>
  <c r="AL127" i="72"/>
  <c r="AM120" i="72"/>
  <c r="AK151" i="48"/>
  <c r="HG117" i="27"/>
  <c r="AM106" i="72"/>
  <c r="AM94" i="48"/>
  <c r="AM113" i="72"/>
  <c r="AM109" i="72"/>
  <c r="AM110" i="74"/>
  <c r="AN93" i="74"/>
  <c r="AN87" i="74"/>
  <c r="AN93" i="75"/>
  <c r="AK138" i="75"/>
  <c r="AK143" i="75" s="1"/>
  <c r="AK128" i="48"/>
  <c r="AN87" i="75"/>
  <c r="AO89" i="76"/>
  <c r="AP90" i="76"/>
  <c r="AM110" i="75"/>
  <c r="AM116" i="76"/>
  <c r="AN100" i="76"/>
  <c r="AO89" i="77"/>
  <c r="AN100" i="77"/>
  <c r="AN88" i="77"/>
  <c r="AL107" i="48"/>
  <c r="AL114" i="48"/>
  <c r="AL112" i="48"/>
  <c r="AL121" i="48"/>
  <c r="AM167" i="85" l="1"/>
  <c r="AM126" i="85"/>
  <c r="AN105" i="85"/>
  <c r="AO101" i="85"/>
  <c r="AN124" i="85"/>
  <c r="AN104" i="85"/>
  <c r="AK152" i="48"/>
  <c r="AM114" i="72"/>
  <c r="AK153" i="48"/>
  <c r="AM121" i="72"/>
  <c r="AK154" i="48"/>
  <c r="AM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L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M87" i="48"/>
  <c r="AL110" i="48"/>
  <c r="AM150" i="85" l="1"/>
  <c r="AN166" i="85"/>
  <c r="AM127" i="85"/>
  <c r="AN106" i="85"/>
  <c r="AM151" i="85"/>
  <c r="AN103" i="85"/>
  <c r="AN113" i="85"/>
  <c r="AN120" i="85"/>
  <c r="AN109" i="85"/>
  <c r="AJ138" i="48"/>
  <c r="AM93" i="48"/>
  <c r="AK155" i="48"/>
  <c r="HI117" i="27"/>
  <c r="AM142" i="48"/>
  <c r="AM141" i="48"/>
  <c r="AM110" i="72"/>
  <c r="AM126" i="75"/>
  <c r="AP90" i="74"/>
  <c r="AM123" i="74"/>
  <c r="AN117" i="74"/>
  <c r="AM125" i="75"/>
  <c r="AP90" i="75"/>
  <c r="AL170" i="48"/>
  <c r="AL171" i="48"/>
  <c r="AN99" i="77"/>
  <c r="AN105" i="77"/>
  <c r="AN99" i="74"/>
  <c r="AM125" i="77"/>
  <c r="AM126" i="77"/>
  <c r="AN104" i="76"/>
  <c r="AN109" i="76"/>
  <c r="AN117" i="75"/>
  <c r="AM126" i="76"/>
  <c r="AN99" i="75"/>
  <c r="AN89" i="48"/>
  <c r="AN87" i="72"/>
  <c r="AN124" i="77"/>
  <c r="AO101" i="77"/>
  <c r="AL116" i="48"/>
  <c r="AM100" i="48"/>
  <c r="AM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O90" i="48"/>
  <c r="AO89" i="72"/>
  <c r="AN106" i="77"/>
  <c r="AN120" i="77"/>
  <c r="AN109" i="77"/>
  <c r="AN113" i="77"/>
  <c r="AL123" i="48"/>
  <c r="AM99" i="48"/>
  <c r="AM117" i="48"/>
  <c r="AM155" i="85" l="1"/>
  <c r="AO92" i="85"/>
  <c r="AO87" i="85"/>
  <c r="AN169" i="85"/>
  <c r="AN110" i="85"/>
  <c r="AL138" i="85"/>
  <c r="AP90" i="72"/>
  <c r="AL125" i="48"/>
  <c r="HK117" i="27"/>
  <c r="AM127" i="75"/>
  <c r="AN117" i="72"/>
  <c r="AN109" i="74"/>
  <c r="AM127" i="74"/>
  <c r="AN106" i="74"/>
  <c r="AN113" i="74"/>
  <c r="AN120" i="74"/>
  <c r="AN109" i="75"/>
  <c r="AL126" i="48"/>
  <c r="AN107" i="76"/>
  <c r="AN112" i="76"/>
  <c r="AN120" i="75"/>
  <c r="AN106" i="75"/>
  <c r="AL138" i="76"/>
  <c r="AL143" i="76" s="1"/>
  <c r="AN113" i="75"/>
  <c r="AO92" i="76"/>
  <c r="AO93" i="76"/>
  <c r="AM105" i="48"/>
  <c r="AN99" i="72"/>
  <c r="AL167" i="48"/>
  <c r="AM123" i="72"/>
  <c r="AN112" i="77"/>
  <c r="AO92" i="77"/>
  <c r="AN114" i="77"/>
  <c r="AL138" i="77"/>
  <c r="AL143" i="77" s="1"/>
  <c r="AN121" i="77"/>
  <c r="AN107" i="77"/>
  <c r="AM104" i="48"/>
  <c r="AN101" i="48"/>
  <c r="AM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M106" i="48"/>
  <c r="AN114" i="75"/>
  <c r="AN121" i="75"/>
  <c r="AN104" i="72"/>
  <c r="AM103" i="48"/>
  <c r="AL150" i="48"/>
  <c r="AL127" i="48"/>
  <c r="AN112" i="75"/>
  <c r="AO92" i="75"/>
  <c r="AN112" i="74"/>
  <c r="AN107" i="75"/>
  <c r="AN110" i="76"/>
  <c r="AO87" i="76"/>
  <c r="AO88" i="76"/>
  <c r="AO93" i="77"/>
  <c r="AO87" i="77"/>
  <c r="AN110" i="77"/>
  <c r="AM166" i="48"/>
  <c r="AM113" i="48"/>
  <c r="AM109" i="48"/>
  <c r="AM120" i="48"/>
  <c r="AN123" i="85" l="1"/>
  <c r="AQ90" i="85"/>
  <c r="AO117" i="85"/>
  <c r="AO99" i="85"/>
  <c r="AN125" i="85"/>
  <c r="AN167" i="85"/>
  <c r="AN120" i="72"/>
  <c r="AM127" i="72"/>
  <c r="AN103" i="72"/>
  <c r="AL151" i="48"/>
  <c r="AL154" i="48" s="1"/>
  <c r="HM117" i="27"/>
  <c r="AN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L128" i="48"/>
  <c r="AN110" i="75"/>
  <c r="AP89" i="76"/>
  <c r="AQ90" i="76"/>
  <c r="AN116" i="76"/>
  <c r="AO87" i="75"/>
  <c r="AO100" i="76"/>
  <c r="AO100" i="77"/>
  <c r="AO88" i="77"/>
  <c r="AP89" i="77"/>
  <c r="AM121" i="48"/>
  <c r="AM114" i="48"/>
  <c r="AM112" i="48"/>
  <c r="AM107" i="48"/>
  <c r="AN126" i="85" l="1"/>
  <c r="AN127" i="85"/>
  <c r="AN150" i="85"/>
  <c r="AO105" i="85"/>
  <c r="AP101" i="85"/>
  <c r="AO124" i="85"/>
  <c r="AO104" i="85"/>
  <c r="AK138" i="48"/>
  <c r="AL152" i="48"/>
  <c r="AN114" i="72"/>
  <c r="AN121" i="72"/>
  <c r="AL153" i="48"/>
  <c r="AN92" i="48"/>
  <c r="AO92" i="72" s="1"/>
  <c r="HN117" i="27"/>
  <c r="AO94" i="72"/>
  <c r="AN112" i="72"/>
  <c r="AO88" i="74"/>
  <c r="AO100" i="74"/>
  <c r="AN116" i="74"/>
  <c r="AO88" i="75"/>
  <c r="AN107" i="72"/>
  <c r="AM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N87" i="48"/>
  <c r="AM110" i="48"/>
  <c r="AO166" i="85" l="1"/>
  <c r="AN128" i="85"/>
  <c r="AO106" i="85"/>
  <c r="AN151" i="85"/>
  <c r="AO120" i="85"/>
  <c r="AO113" i="85"/>
  <c r="AO109" i="85"/>
  <c r="AL138" i="72"/>
  <c r="AL143" i="72" s="1"/>
  <c r="AL155" i="48"/>
  <c r="AN93" i="48"/>
  <c r="HO117" i="27"/>
  <c r="AN141" i="48"/>
  <c r="AN142" i="48"/>
  <c r="AN110" i="72"/>
  <c r="AQ90" i="74"/>
  <c r="AO117" i="74"/>
  <c r="AN123" i="74"/>
  <c r="AQ90" i="75"/>
  <c r="AM170" i="48"/>
  <c r="AM171" i="48"/>
  <c r="AO99" i="77"/>
  <c r="AO99" i="74"/>
  <c r="AN125" i="77"/>
  <c r="AN126" i="77"/>
  <c r="AO104" i="76"/>
  <c r="AO109" i="76"/>
  <c r="AN126" i="76"/>
  <c r="AO117" i="75"/>
  <c r="AO99" i="75"/>
  <c r="AN123" i="75"/>
  <c r="AO89" i="48"/>
  <c r="AO87" i="72"/>
  <c r="AO105" i="77"/>
  <c r="AP101" i="77"/>
  <c r="AO124" i="77"/>
  <c r="AM116" i="48"/>
  <c r="AN88" i="48"/>
  <c r="AN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P90" i="48"/>
  <c r="AP89" i="72"/>
  <c r="AO109" i="77"/>
  <c r="AO120" i="77"/>
  <c r="AO113" i="77"/>
  <c r="AO106" i="77"/>
  <c r="AM123" i="48"/>
  <c r="AN99" i="48"/>
  <c r="AN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N105" i="48"/>
  <c r="AO99" i="72"/>
  <c r="AO121" i="77"/>
  <c r="AO107" i="77"/>
  <c r="AM138" i="77"/>
  <c r="AM143" i="77" s="1"/>
  <c r="AO114" i="77"/>
  <c r="AP92" i="77"/>
  <c r="AO112" i="77"/>
  <c r="AM167" i="48"/>
  <c r="AM126" i="48"/>
  <c r="AM125" i="48"/>
  <c r="AN104" i="48"/>
  <c r="AO101" i="48"/>
  <c r="AN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N106" i="48"/>
  <c r="AN103" i="48"/>
  <c r="AO114" i="75"/>
  <c r="AO121" i="75"/>
  <c r="AO112" i="75"/>
  <c r="AO112" i="74"/>
  <c r="AP87" i="76"/>
  <c r="AP88" i="76"/>
  <c r="AP92" i="75"/>
  <c r="AO110" i="76"/>
  <c r="AO107" i="75"/>
  <c r="AN113" i="48"/>
  <c r="AO104" i="72"/>
  <c r="AO110" i="77"/>
  <c r="AP87" i="77"/>
  <c r="AP93" i="77"/>
  <c r="AM127" i="48"/>
  <c r="AM150" i="48"/>
  <c r="AN166" i="48"/>
  <c r="AN109" i="48"/>
  <c r="AN120" i="48"/>
  <c r="AO123" i="85" l="1"/>
  <c r="D161" i="85"/>
  <c r="AP99" i="85"/>
  <c r="AP117" i="85"/>
  <c r="AR90" i="85"/>
  <c r="AO106" i="72"/>
  <c r="AM151" i="48"/>
  <c r="AO103" i="72"/>
  <c r="AO120" i="72"/>
  <c r="HS117" i="27"/>
  <c r="AO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M128" i="48"/>
  <c r="AN127" i="72"/>
  <c r="AN112" i="48"/>
  <c r="AO113" i="72"/>
  <c r="AQ89" i="77"/>
  <c r="AP100" i="77"/>
  <c r="AP88" i="77"/>
  <c r="AM154" i="48"/>
  <c r="AM153" i="48"/>
  <c r="AN114" i="48"/>
  <c r="AN121" i="48"/>
  <c r="AN107" i="48"/>
  <c r="AO126" i="85" l="1"/>
  <c r="AO167" i="85"/>
  <c r="AO125" i="85"/>
  <c r="AP124" i="85"/>
  <c r="AP104" i="85"/>
  <c r="AP105" i="85"/>
  <c r="AQ101" i="85"/>
  <c r="AL138" i="48"/>
  <c r="AO121" i="72"/>
  <c r="AO92" i="48"/>
  <c r="AO114" i="72"/>
  <c r="AM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N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O87" i="48"/>
  <c r="AN110" i="48"/>
  <c r="AO127" i="85" l="1"/>
  <c r="AO150" i="85"/>
  <c r="AP166" i="85"/>
  <c r="AP106" i="85"/>
  <c r="AP113" i="85"/>
  <c r="AP120" i="85"/>
  <c r="AP109" i="85"/>
  <c r="AO128" i="85"/>
  <c r="AO93" i="48"/>
  <c r="AP92" i="72"/>
  <c r="AM155" i="48"/>
  <c r="HU117" i="27"/>
  <c r="AP87" i="72"/>
  <c r="AO141" i="48"/>
  <c r="AO142" i="48"/>
  <c r="AO110" i="72"/>
  <c r="AP117" i="74"/>
  <c r="AO123" i="74"/>
  <c r="AR90" i="74"/>
  <c r="AR90" i="75"/>
  <c r="AN171" i="48"/>
  <c r="AN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P89" i="48"/>
  <c r="AO88" i="48"/>
  <c r="AO100" i="48"/>
  <c r="AN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Q90" i="48"/>
  <c r="AQ89" i="72"/>
  <c r="AP120" i="77"/>
  <c r="AP106" i="77"/>
  <c r="AP113" i="77"/>
  <c r="AP109" i="77"/>
  <c r="AN123" i="48"/>
  <c r="AO117" i="48"/>
  <c r="AO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O105" i="48"/>
  <c r="AP99" i="72"/>
  <c r="AP112" i="77"/>
  <c r="AP114" i="77"/>
  <c r="AQ92" i="77"/>
  <c r="AP107" i="77"/>
  <c r="AN138" i="77"/>
  <c r="AN143" i="77" s="1"/>
  <c r="AP121" i="77"/>
  <c r="AN126" i="48"/>
  <c r="AN167" i="48"/>
  <c r="AN125" i="48"/>
  <c r="AO104" i="48"/>
  <c r="AO124" i="48"/>
  <c r="AP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O106" i="48"/>
  <c r="AP104" i="72"/>
  <c r="AP121" i="75"/>
  <c r="AP114" i="75"/>
  <c r="AQ87" i="76"/>
  <c r="AQ88" i="76"/>
  <c r="AP110" i="76"/>
  <c r="AQ92" i="75"/>
  <c r="AP107" i="75"/>
  <c r="AP112" i="74"/>
  <c r="AP112" i="75"/>
  <c r="AN127" i="48"/>
  <c r="AP110" i="77"/>
  <c r="AQ93" i="77"/>
  <c r="AQ87" i="77"/>
  <c r="AO109" i="48"/>
  <c r="AN150" i="48"/>
  <c r="AO113" i="48"/>
  <c r="AO120" i="48"/>
  <c r="AO166" i="48"/>
  <c r="AP123" i="85" l="1"/>
  <c r="AQ117" i="85"/>
  <c r="AS90" i="85"/>
  <c r="AQ99" i="85"/>
  <c r="AP125" i="85"/>
  <c r="AP126" i="85"/>
  <c r="AP167" i="85"/>
  <c r="AP120" i="72"/>
  <c r="AN151" i="48"/>
  <c r="AN154" i="48" s="1"/>
  <c r="AO127" i="72"/>
  <c r="HY117" i="27"/>
  <c r="AP94" i="48"/>
  <c r="AP113" i="72"/>
  <c r="AP106" i="72"/>
  <c r="AP109" i="72"/>
  <c r="AP110" i="74"/>
  <c r="AQ87" i="74"/>
  <c r="AQ93" i="74"/>
  <c r="AQ93" i="75"/>
  <c r="AN128" i="48"/>
  <c r="AP116" i="76"/>
  <c r="AQ87" i="75"/>
  <c r="AP110" i="75"/>
  <c r="AQ100" i="76"/>
  <c r="AR89" i="76"/>
  <c r="AS90" i="76"/>
  <c r="AQ88" i="77"/>
  <c r="AR89" i="77"/>
  <c r="AQ100" i="77"/>
  <c r="AO107" i="48"/>
  <c r="AO121" i="48"/>
  <c r="AO114" i="48"/>
  <c r="AO112" i="48"/>
  <c r="AQ105" i="85" l="1"/>
  <c r="AR101" i="85"/>
  <c r="AP127" i="85"/>
  <c r="AP150" i="85"/>
  <c r="AQ124" i="85"/>
  <c r="AQ104" i="85"/>
  <c r="AN152" i="48"/>
  <c r="AP121" i="72"/>
  <c r="AP114" i="72"/>
  <c r="AN153" i="48"/>
  <c r="AP92" i="48"/>
  <c r="AM138" i="48"/>
  <c r="HZ117" i="27"/>
  <c r="AQ94" i="72"/>
  <c r="AP112" i="72"/>
  <c r="AN155" i="48"/>
  <c r="AQ100" i="74"/>
  <c r="AN138" i="74"/>
  <c r="AN143" i="74" s="1"/>
  <c r="AQ88" i="74"/>
  <c r="AN138" i="75"/>
  <c r="AN143" i="75" s="1"/>
  <c r="AQ88" i="75"/>
  <c r="AP107" i="72"/>
  <c r="AO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P87" i="48"/>
  <c r="AO110" i="48"/>
  <c r="AQ166" i="85" l="1"/>
  <c r="AP128" i="85"/>
  <c r="AQ106" i="85"/>
  <c r="AP151" i="85"/>
  <c r="AQ109" i="85"/>
  <c r="AQ120" i="85"/>
  <c r="AQ113" i="85"/>
  <c r="AN138" i="72"/>
  <c r="AN143" i="72" s="1"/>
  <c r="AP93" i="48"/>
  <c r="I161" i="48"/>
  <c r="AQ92" i="72"/>
  <c r="IA117" i="27"/>
  <c r="B161" i="48"/>
  <c r="AQ87" i="72"/>
  <c r="AP141" i="48"/>
  <c r="AP142" i="48"/>
  <c r="AP110" i="72"/>
  <c r="AS90" i="74"/>
  <c r="AQ117" i="74"/>
  <c r="AP123" i="74"/>
  <c r="AS90" i="75"/>
  <c r="AO171" i="48"/>
  <c r="AO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Q89" i="48"/>
  <c r="AP88" i="48"/>
  <c r="AP100" i="48"/>
  <c r="AO116" i="48"/>
  <c r="AQ121" i="85" l="1"/>
  <c r="AP154" i="85"/>
  <c r="AP153" i="85"/>
  <c r="AP152" i="85"/>
  <c r="AQ114" i="85"/>
  <c r="AQ112" i="85"/>
  <c r="AR94" i="85"/>
  <c r="AQ107" i="85"/>
  <c r="D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R90" i="48"/>
  <c r="AR89" i="72"/>
  <c r="AQ109" i="77"/>
  <c r="AQ120" i="77"/>
  <c r="AQ113" i="77"/>
  <c r="AQ106" i="77"/>
  <c r="AO123" i="48"/>
  <c r="AP117" i="48"/>
  <c r="AP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P105" i="48"/>
  <c r="AQ99" i="72"/>
  <c r="AO138" i="77"/>
  <c r="AO143" i="77" s="1"/>
  <c r="AR92" i="77"/>
  <c r="AQ114" i="77"/>
  <c r="AQ112" i="77"/>
  <c r="AQ121" i="77"/>
  <c r="AQ107" i="77"/>
  <c r="AO125" i="48"/>
  <c r="AO126" i="48"/>
  <c r="AO167" i="48"/>
  <c r="AP104" i="48"/>
  <c r="AP124" i="48"/>
  <c r="AQ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P106" i="48"/>
  <c r="AQ104" i="72"/>
  <c r="AQ107" i="75"/>
  <c r="AQ121" i="75"/>
  <c r="AQ114" i="75"/>
  <c r="AQ112" i="74"/>
  <c r="AR87" i="76"/>
  <c r="AR88" i="76"/>
  <c r="AQ112" i="75"/>
  <c r="AR92" i="75"/>
  <c r="AQ110" i="76"/>
  <c r="AO127" i="48"/>
  <c r="AP126" i="72"/>
  <c r="AR93" i="77"/>
  <c r="AR87" i="77"/>
  <c r="AQ110" i="77"/>
  <c r="AO150" i="48"/>
  <c r="AP166" i="48"/>
  <c r="AP113" i="48"/>
  <c r="AP120" i="48"/>
  <c r="AP109" i="48"/>
  <c r="AQ123" i="85" l="1"/>
  <c r="AT90" i="85"/>
  <c r="AQ125" i="85"/>
  <c r="AQ126" i="85"/>
  <c r="AQ167" i="85"/>
  <c r="AR117" i="85"/>
  <c r="AR99" i="85"/>
  <c r="AQ106" i="72"/>
  <c r="AQ120" i="72"/>
  <c r="AP127" i="72"/>
  <c r="AO151" i="48"/>
  <c r="AO153" i="48" s="1"/>
  <c r="IE117" i="27"/>
  <c r="AQ94" i="48"/>
  <c r="AQ113" i="72"/>
  <c r="AQ109" i="72"/>
  <c r="AQ110" i="74"/>
  <c r="AR87" i="74"/>
  <c r="AR93" i="74"/>
  <c r="AR93" i="75"/>
  <c r="AQ110" i="75"/>
  <c r="AO128" i="48"/>
  <c r="AQ116" i="76"/>
  <c r="AS89" i="76"/>
  <c r="AT90" i="76"/>
  <c r="AR87" i="75"/>
  <c r="AR100" i="76"/>
  <c r="AO154" i="48"/>
  <c r="AR88" i="77"/>
  <c r="AS89" i="77"/>
  <c r="AR100" i="77"/>
  <c r="AP107" i="48"/>
  <c r="AP121" i="48"/>
  <c r="AP114" i="48"/>
  <c r="AP112" i="48"/>
  <c r="AR124" i="85" l="1"/>
  <c r="AR104" i="85"/>
  <c r="AQ127" i="85"/>
  <c r="AQ150" i="85"/>
  <c r="AR105" i="85"/>
  <c r="AS101" i="85"/>
  <c r="AQ92" i="48"/>
  <c r="AR92" i="72" s="1"/>
  <c r="AQ121" i="72"/>
  <c r="AO152" i="48"/>
  <c r="AQ114" i="72"/>
  <c r="AN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P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Q87" i="48"/>
  <c r="AP110" i="48"/>
  <c r="AR166" i="85" l="1"/>
  <c r="AQ128" i="85"/>
  <c r="AR120" i="85"/>
  <c r="AR113" i="85"/>
  <c r="AR109" i="85"/>
  <c r="AQ151" i="85"/>
  <c r="AR106" i="85"/>
  <c r="AO155" i="48"/>
  <c r="AQ93" i="48"/>
  <c r="IG117" i="27"/>
  <c r="AQ142" i="48"/>
  <c r="AQ141" i="48"/>
  <c r="AQ110" i="72"/>
  <c r="AR117" i="74"/>
  <c r="AQ123" i="74"/>
  <c r="AT90" i="74"/>
  <c r="AR104" i="75"/>
  <c r="AT90" i="75"/>
  <c r="AQ123" i="75"/>
  <c r="AR117" i="75"/>
  <c r="AR124" i="75"/>
  <c r="AP170" i="48"/>
  <c r="AP171" i="48"/>
  <c r="AR99" i="77"/>
  <c r="AR105" i="77"/>
  <c r="AR99" i="74"/>
  <c r="AQ125" i="77"/>
  <c r="AQ126" i="77"/>
  <c r="AR104" i="76"/>
  <c r="AR109" i="76"/>
  <c r="AR99" i="75"/>
  <c r="AQ126" i="76"/>
  <c r="AR89" i="48"/>
  <c r="AR87" i="72"/>
  <c r="AS101" i="77"/>
  <c r="AR124" i="77"/>
  <c r="AP116" i="48"/>
  <c r="AQ100" i="48"/>
  <c r="AQ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S90" i="48"/>
  <c r="AS89" i="72"/>
  <c r="AR120" i="77"/>
  <c r="AR106" i="77"/>
  <c r="AR109" i="77"/>
  <c r="AR113" i="77"/>
  <c r="AP123" i="48"/>
  <c r="AQ99" i="48"/>
  <c r="AQ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Q105" i="48"/>
  <c r="AR99" i="72"/>
  <c r="AP125" i="48"/>
  <c r="AQ123" i="72"/>
  <c r="AP167" i="48"/>
  <c r="AP126" i="48"/>
  <c r="AS92" i="77"/>
  <c r="AR112" i="77"/>
  <c r="AR114" i="77"/>
  <c r="AR107" i="77"/>
  <c r="AR121" i="77"/>
  <c r="AQ104" i="48"/>
  <c r="AR101" i="48"/>
  <c r="AQ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Q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P150" i="48"/>
  <c r="AP127" i="48"/>
  <c r="AS87" i="77"/>
  <c r="AR110" i="77"/>
  <c r="AS93" i="77"/>
  <c r="AQ166" i="48"/>
  <c r="AQ109" i="48"/>
  <c r="AQ120" i="48"/>
  <c r="AQ113" i="48"/>
  <c r="AR123" i="85" l="1"/>
  <c r="AR167" i="85"/>
  <c r="AS117" i="85"/>
  <c r="AS99" i="85"/>
  <c r="AU90" i="85"/>
  <c r="AQ127" i="72"/>
  <c r="AP151" i="48"/>
  <c r="AP154" i="48" s="1"/>
  <c r="AR120" i="72"/>
  <c r="IK117" i="27"/>
  <c r="AR94" i="48"/>
  <c r="AR113" i="72"/>
  <c r="AR106" i="72"/>
  <c r="AR109" i="72"/>
  <c r="AS93" i="74"/>
  <c r="AS87" i="74"/>
  <c r="AR110" i="74"/>
  <c r="AP138" i="75"/>
  <c r="AP143" i="75" s="1"/>
  <c r="AP128" i="48"/>
  <c r="AR116" i="76"/>
  <c r="AR110" i="75"/>
  <c r="AT89" i="76"/>
  <c r="AU90" i="76"/>
  <c r="AS100" i="76"/>
  <c r="AS88" i="77"/>
  <c r="AS100" i="77"/>
  <c r="AT89" i="77"/>
  <c r="AQ121" i="48"/>
  <c r="AQ114" i="48"/>
  <c r="AQ112" i="48"/>
  <c r="AQ107" i="48"/>
  <c r="AP152" i="48" l="1"/>
  <c r="AR125" i="85"/>
  <c r="AR126" i="85"/>
  <c r="AS105" i="85"/>
  <c r="AT101" i="85"/>
  <c r="AS124" i="85"/>
  <c r="AS104" i="85"/>
  <c r="AP155" i="48"/>
  <c r="AR92" i="48"/>
  <c r="AS92" i="72" s="1"/>
  <c r="AP153" i="48"/>
  <c r="AO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Q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R87" i="48"/>
  <c r="AQ110" i="48"/>
  <c r="AR127" i="85" l="1"/>
  <c r="AR150" i="85"/>
  <c r="AS166" i="85"/>
  <c r="AS106" i="85"/>
  <c r="AR128" i="85"/>
  <c r="AS113" i="85"/>
  <c r="AS109" i="85"/>
  <c r="AS120" i="85"/>
  <c r="AR93" i="48"/>
  <c r="AP138" i="72"/>
  <c r="AP143" i="72" s="1"/>
  <c r="IM117" i="27"/>
  <c r="AR141" i="48"/>
  <c r="AR142" i="48"/>
  <c r="AR110" i="72"/>
  <c r="AS117" i="74"/>
  <c r="AR123" i="74"/>
  <c r="AU90" i="74"/>
  <c r="AR126" i="75"/>
  <c r="AS105" i="75"/>
  <c r="AR123" i="75"/>
  <c r="AQ170" i="48"/>
  <c r="AQ171" i="48"/>
  <c r="AS99" i="77"/>
  <c r="AS105" i="77"/>
  <c r="AS99" i="74"/>
  <c r="AR125" i="77"/>
  <c r="AR126" i="77"/>
  <c r="AS117" i="75"/>
  <c r="AR126" i="76"/>
  <c r="AS104" i="76"/>
  <c r="AS109" i="76"/>
  <c r="AS106" i="76"/>
  <c r="AS89" i="48"/>
  <c r="AS87" i="72"/>
  <c r="AS124" i="77"/>
  <c r="AT101" i="77"/>
  <c r="AQ116" i="48"/>
  <c r="AR100" i="48"/>
  <c r="AR88" i="48"/>
  <c r="AR151" i="85" l="1"/>
  <c r="AR152" i="85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T90" i="48"/>
  <c r="AT89" i="72"/>
  <c r="AS109" i="77"/>
  <c r="AS120" i="77"/>
  <c r="AS106" i="77"/>
  <c r="AS113" i="77"/>
  <c r="AQ123" i="48"/>
  <c r="AR99" i="48"/>
  <c r="AR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Q126" i="48"/>
  <c r="AQ125" i="48"/>
  <c r="AS107" i="76"/>
  <c r="AS112" i="76"/>
  <c r="AS120" i="75"/>
  <c r="AQ167" i="48"/>
  <c r="AS113" i="75"/>
  <c r="AS106" i="75"/>
  <c r="AQ138" i="76"/>
  <c r="AQ143" i="76" s="1"/>
  <c r="AT92" i="76"/>
  <c r="AT93" i="76"/>
  <c r="AR105" i="48"/>
  <c r="AS99" i="72"/>
  <c r="AS121" i="77"/>
  <c r="AT92" i="77"/>
  <c r="AS112" i="77"/>
  <c r="AS114" i="77"/>
  <c r="AS107" i="77"/>
  <c r="AR104" i="48"/>
  <c r="AR124" i="48"/>
  <c r="AS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R106" i="48"/>
  <c r="AS104" i="72"/>
  <c r="AS121" i="75"/>
  <c r="AS114" i="75"/>
  <c r="AQ138" i="77"/>
  <c r="AQ143" i="77" s="1"/>
  <c r="AQ150" i="48"/>
  <c r="AQ127" i="48"/>
  <c r="AS107" i="75"/>
  <c r="AS112" i="75"/>
  <c r="AT87" i="76"/>
  <c r="AT88" i="76"/>
  <c r="AT92" i="75"/>
  <c r="AS112" i="74"/>
  <c r="AS110" i="76"/>
  <c r="AT93" i="77"/>
  <c r="AT87" i="77"/>
  <c r="AS110" i="77"/>
  <c r="AR109" i="48"/>
  <c r="AR113" i="48"/>
  <c r="AR120" i="48"/>
  <c r="AR166" i="48"/>
  <c r="AS123" i="85" l="1"/>
  <c r="AT117" i="85"/>
  <c r="AT99" i="85"/>
  <c r="AV90" i="85"/>
  <c r="AR127" i="72"/>
  <c r="AQ151" i="48"/>
  <c r="AQ154" i="48" s="1"/>
  <c r="AS120" i="72"/>
  <c r="IQ117" i="27"/>
  <c r="AS94" i="48"/>
  <c r="AS109" i="72"/>
  <c r="AS113" i="72"/>
  <c r="AS106" i="72"/>
  <c r="AT87" i="74"/>
  <c r="AS110" i="74"/>
  <c r="AT93" i="74"/>
  <c r="AQ138" i="75"/>
  <c r="AQ143" i="75" s="1"/>
  <c r="AT93" i="75"/>
  <c r="AQ128" i="48"/>
  <c r="AT100" i="76"/>
  <c r="AS116" i="76"/>
  <c r="AU89" i="76"/>
  <c r="AV90" i="76"/>
  <c r="AT87" i="75"/>
  <c r="AS110" i="75"/>
  <c r="AT100" i="77"/>
  <c r="AT88" i="77"/>
  <c r="AU89" i="77"/>
  <c r="AR112" i="48"/>
  <c r="AR114" i="48"/>
  <c r="AR107" i="48"/>
  <c r="AR121" i="48"/>
  <c r="AQ153" i="48" l="1"/>
  <c r="AS126" i="85"/>
  <c r="AS125" i="85"/>
  <c r="AS167" i="85"/>
  <c r="AT124" i="85"/>
  <c r="AT104" i="85"/>
  <c r="AT105" i="85"/>
  <c r="AU101" i="85"/>
  <c r="AS92" i="48"/>
  <c r="AT92" i="72" s="1"/>
  <c r="AS114" i="72"/>
  <c r="AP138" i="48"/>
  <c r="AQ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R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S87" i="48"/>
  <c r="AR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Q155" i="48"/>
  <c r="AS93" i="48"/>
  <c r="IS117" i="27"/>
  <c r="AS141" i="48"/>
  <c r="AS142" i="48"/>
  <c r="AS110" i="72"/>
  <c r="AT117" i="74"/>
  <c r="AS123" i="74"/>
  <c r="AV90" i="74"/>
  <c r="AS125" i="75"/>
  <c r="AV90" i="75"/>
  <c r="AR171" i="48"/>
  <c r="AR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T89" i="48"/>
  <c r="AT87" i="72"/>
  <c r="AT124" i="77"/>
  <c r="AU101" i="77"/>
  <c r="AS100" i="48"/>
  <c r="AS88" i="48"/>
  <c r="AR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U90" i="48"/>
  <c r="AU89" i="72"/>
  <c r="AT113" i="77"/>
  <c r="AT109" i="77"/>
  <c r="AT120" i="77"/>
  <c r="AT106" i="77"/>
  <c r="AR123" i="48"/>
  <c r="AS117" i="48"/>
  <c r="AS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S105" i="48"/>
  <c r="AT99" i="72"/>
  <c r="AR126" i="48"/>
  <c r="AS123" i="72"/>
  <c r="AR167" i="48"/>
  <c r="AR125" i="48"/>
  <c r="AT121" i="77"/>
  <c r="AT112" i="77"/>
  <c r="AU92" i="77"/>
  <c r="AT114" i="77"/>
  <c r="AT107" i="77"/>
  <c r="AS104" i="48"/>
  <c r="AS124" i="48"/>
  <c r="AT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S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R150" i="48"/>
  <c r="AR127" i="48"/>
  <c r="AU87" i="77"/>
  <c r="AU93" i="77"/>
  <c r="AT110" i="77"/>
  <c r="AS109" i="48"/>
  <c r="AS120" i="48"/>
  <c r="AS113" i="48"/>
  <c r="AS166" i="48"/>
  <c r="AT123" i="85" l="1"/>
  <c r="AT126" i="85"/>
  <c r="AT125" i="85"/>
  <c r="AT167" i="85"/>
  <c r="AU99" i="85"/>
  <c r="AW90" i="85"/>
  <c r="AU117" i="85"/>
  <c r="AR151" i="48"/>
  <c r="AR154" i="48" s="1"/>
  <c r="AS127" i="72"/>
  <c r="AT120" i="72"/>
  <c r="IW117" i="27"/>
  <c r="AT94" i="48"/>
  <c r="AT106" i="72"/>
  <c r="AT109" i="72"/>
  <c r="AT113" i="72"/>
  <c r="AU93" i="74"/>
  <c r="AU87" i="74"/>
  <c r="AT110" i="74"/>
  <c r="AT110" i="75"/>
  <c r="AR138" i="75"/>
  <c r="AR143" i="75" s="1"/>
  <c r="AU93" i="75"/>
  <c r="AR128" i="48"/>
  <c r="AV89" i="76"/>
  <c r="AW90" i="76"/>
  <c r="AU100" i="76"/>
  <c r="AT116" i="76"/>
  <c r="AU87" i="75"/>
  <c r="AU100" i="77"/>
  <c r="AV89" i="77"/>
  <c r="AU88" i="77"/>
  <c r="AS107" i="48"/>
  <c r="AS121" i="48"/>
  <c r="AS112" i="48"/>
  <c r="AS114" i="48"/>
  <c r="AT150" i="85" l="1"/>
  <c r="AT127" i="85"/>
  <c r="AU105" i="85"/>
  <c r="AV101" i="85"/>
  <c r="AU104" i="85"/>
  <c r="AU124" i="85"/>
  <c r="AR153" i="48"/>
  <c r="AT92" i="48"/>
  <c r="AT121" i="72"/>
  <c r="AT114" i="72"/>
  <c r="AQ138" i="48"/>
  <c r="AR138" i="72" s="1"/>
  <c r="AR143" i="72" s="1"/>
  <c r="AR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S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T87" i="48"/>
  <c r="AS110" i="48"/>
  <c r="AU166" i="85" l="1"/>
  <c r="AU106" i="85"/>
  <c r="AT151" i="85"/>
  <c r="AU113" i="85"/>
  <c r="AU120" i="85"/>
  <c r="AU109" i="85"/>
  <c r="AT128" i="85"/>
  <c r="AR155" i="48"/>
  <c r="AT93" i="48"/>
  <c r="IY117" i="27"/>
  <c r="AT141" i="48"/>
  <c r="AT142" i="48"/>
  <c r="AT110" i="72"/>
  <c r="AT123" i="74"/>
  <c r="AW90" i="74"/>
  <c r="AT123" i="75"/>
  <c r="AT125" i="75"/>
  <c r="AW90" i="75"/>
  <c r="AS171" i="48"/>
  <c r="AS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U89" i="48"/>
  <c r="AU87" i="72"/>
  <c r="AV101" i="77"/>
  <c r="AU124" i="77"/>
  <c r="AS116" i="48"/>
  <c r="AT100" i="48"/>
  <c r="AT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V90" i="48"/>
  <c r="AV89" i="72"/>
  <c r="AU106" i="77"/>
  <c r="AU113" i="77"/>
  <c r="AU109" i="77"/>
  <c r="AU120" i="77"/>
  <c r="AS123" i="48"/>
  <c r="AT99" i="48"/>
  <c r="AT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S125" i="48"/>
  <c r="AT123" i="72"/>
  <c r="AT105" i="48"/>
  <c r="AU99" i="72"/>
  <c r="AS167" i="48"/>
  <c r="AS126" i="48"/>
  <c r="AU107" i="77"/>
  <c r="AU114" i="77"/>
  <c r="AV92" i="77"/>
  <c r="AU112" i="77"/>
  <c r="AU121" i="77"/>
  <c r="AS138" i="77"/>
  <c r="AS143" i="77" s="1"/>
  <c r="AT104" i="48"/>
  <c r="AU101" i="48"/>
  <c r="AT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T106" i="48"/>
  <c r="AU121" i="75"/>
  <c r="AU114" i="75"/>
  <c r="AV92" i="75"/>
  <c r="AU112" i="75"/>
  <c r="AU110" i="76"/>
  <c r="AU107" i="75"/>
  <c r="AV87" i="76"/>
  <c r="AV88" i="76"/>
  <c r="AU112" i="74"/>
  <c r="AU104" i="72"/>
  <c r="AT113" i="48"/>
  <c r="AS150" i="48"/>
  <c r="AS127" i="48"/>
  <c r="AV87" i="77"/>
  <c r="AV93" i="77"/>
  <c r="AU110" i="77"/>
  <c r="AT109" i="48"/>
  <c r="AT120" i="48"/>
  <c r="AT166" i="48"/>
  <c r="AU126" i="85" l="1"/>
  <c r="AU125" i="85"/>
  <c r="AU167" i="85"/>
  <c r="AV117" i="85"/>
  <c r="AV99" i="85"/>
  <c r="AX90" i="85"/>
  <c r="AS151" i="48"/>
  <c r="AS153" i="48" s="1"/>
  <c r="AU106" i="72"/>
  <c r="AU120" i="72"/>
  <c r="AT127" i="72"/>
  <c r="JC117" i="27"/>
  <c r="AU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S128" i="48"/>
  <c r="AU116" i="76"/>
  <c r="AV88" i="77"/>
  <c r="AV100" i="77"/>
  <c r="AW89" i="77"/>
  <c r="AT121" i="48"/>
  <c r="AT112" i="48"/>
  <c r="AT114" i="48"/>
  <c r="AT107" i="48"/>
  <c r="AU150" i="85" l="1"/>
  <c r="AU127" i="85"/>
  <c r="AV124" i="85"/>
  <c r="AV104" i="85"/>
  <c r="AV105" i="85"/>
  <c r="AW101" i="85"/>
  <c r="AS152" i="48"/>
  <c r="AS155" i="48" s="1"/>
  <c r="AU121" i="72"/>
  <c r="AU92" i="48"/>
  <c r="AV94" i="72"/>
  <c r="AU114" i="72"/>
  <c r="AS154" i="48"/>
  <c r="JD117" i="27"/>
  <c r="AU112" i="72"/>
  <c r="AV92" i="72"/>
  <c r="AV100" i="74"/>
  <c r="AV88" i="74"/>
  <c r="AS138" i="74"/>
  <c r="AS143" i="74" s="1"/>
  <c r="AV88" i="75"/>
  <c r="AU107" i="72"/>
  <c r="AT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U87" i="48"/>
  <c r="AT110" i="48"/>
  <c r="AV120" i="85" l="1"/>
  <c r="AV113" i="85"/>
  <c r="AV109" i="85"/>
  <c r="AU151" i="85"/>
  <c r="AV106" i="85"/>
  <c r="AU128" i="85"/>
  <c r="AR138" i="48"/>
  <c r="AU93" i="48"/>
  <c r="AT170" i="48"/>
  <c r="JE117" i="27"/>
  <c r="AV87" i="72"/>
  <c r="AU142" i="48"/>
  <c r="AU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V89" i="48"/>
  <c r="AU88" i="48"/>
  <c r="AU100" i="48"/>
  <c r="AT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W90" i="48"/>
  <c r="AW89" i="72"/>
  <c r="AV106" i="77"/>
  <c r="AV109" i="77"/>
  <c r="AV120" i="77"/>
  <c r="AV113" i="77"/>
  <c r="AT123" i="48"/>
  <c r="AU99" i="48"/>
  <c r="AU117" i="48"/>
  <c r="AV169" i="85" l="1"/>
  <c r="AV110" i="85"/>
  <c r="AU155" i="85"/>
  <c r="AT138" i="85"/>
  <c r="AW92" i="85"/>
  <c r="AW87" i="85"/>
  <c r="AX90" i="72"/>
  <c r="AT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U105" i="48"/>
  <c r="AV99" i="72"/>
  <c r="AT125" i="48"/>
  <c r="AU123" i="72"/>
  <c r="AT167" i="48"/>
  <c r="AV121" i="77"/>
  <c r="AT138" i="77"/>
  <c r="AT143" i="77" s="1"/>
  <c r="AV114" i="77"/>
  <c r="AV112" i="77"/>
  <c r="AW92" i="77"/>
  <c r="AV107" i="77"/>
  <c r="AU104" i="48"/>
  <c r="AU124" i="48"/>
  <c r="AV101" i="48"/>
  <c r="AW142" i="85" l="1"/>
  <c r="AW88" i="85"/>
  <c r="AW141" i="85"/>
  <c r="AX89" i="85"/>
  <c r="AW100" i="85"/>
  <c r="AV170" i="85"/>
  <c r="AV116" i="85"/>
  <c r="AV123" i="85" s="1"/>
  <c r="AW93" i="85"/>
  <c r="AT127" i="48"/>
  <c r="AT150" i="48"/>
  <c r="AU126" i="72"/>
  <c r="AW101" i="72"/>
  <c r="AT151" i="48"/>
  <c r="AV124" i="72"/>
  <c r="AU127" i="72"/>
  <c r="AU125" i="72"/>
  <c r="JH117" i="27"/>
  <c r="AV114" i="74"/>
  <c r="AW92" i="74"/>
  <c r="AV121" i="74"/>
  <c r="AV107" i="74"/>
  <c r="AV105" i="72"/>
  <c r="AU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U113" i="48"/>
  <c r="AU166" i="48"/>
  <c r="AU109" i="48"/>
  <c r="AU120" i="48"/>
  <c r="AT128" i="48"/>
  <c r="AW99" i="85" l="1"/>
  <c r="AW117" i="85"/>
  <c r="AY90" i="85"/>
  <c r="AV125" i="85"/>
  <c r="AV126" i="85"/>
  <c r="AT153" i="48"/>
  <c r="AT154" i="48"/>
  <c r="AS138" i="48" s="1"/>
  <c r="AT152" i="48"/>
  <c r="AT155" i="48" s="1"/>
  <c r="AV120" i="72"/>
  <c r="JI117" i="27"/>
  <c r="AV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U114" i="48"/>
  <c r="AU112" i="48"/>
  <c r="AU121" i="48"/>
  <c r="AU107" i="48"/>
  <c r="AW124" i="85" l="1"/>
  <c r="AW104" i="85"/>
  <c r="AV127" i="85"/>
  <c r="AV150" i="85"/>
  <c r="AW105" i="85"/>
  <c r="AX101" i="85"/>
  <c r="AT138" i="72"/>
  <c r="AT143" i="72" s="1"/>
  <c r="AV92" i="48"/>
  <c r="AV114" i="72"/>
  <c r="AV121" i="72"/>
  <c r="JJ117" i="27"/>
  <c r="AW94" i="72"/>
  <c r="AV112" i="72"/>
  <c r="AW92" i="72"/>
  <c r="AW100" i="74"/>
  <c r="AW88" i="74"/>
  <c r="AT138" i="74"/>
  <c r="AT143" i="74" s="1"/>
  <c r="AW88" i="75"/>
  <c r="AV107" i="72"/>
  <c r="AU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V87" i="48"/>
  <c r="AU110" i="48"/>
  <c r="AW106" i="85" l="1"/>
  <c r="AV151" i="85"/>
  <c r="AV128" i="85"/>
  <c r="AW120" i="85"/>
  <c r="AW113" i="85"/>
  <c r="AW109" i="85"/>
  <c r="AU170" i="48"/>
  <c r="AV93" i="48"/>
  <c r="JK117" i="27"/>
  <c r="AV142" i="48"/>
  <c r="AV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W89" i="48"/>
  <c r="AW87" i="72"/>
  <c r="AW104" i="77"/>
  <c r="AW124" i="77"/>
  <c r="AX101" i="77"/>
  <c r="AV100" i="48"/>
  <c r="AV88" i="48"/>
  <c r="AU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X90" i="48"/>
  <c r="AX89" i="72"/>
  <c r="AW109" i="77"/>
  <c r="AW120" i="77"/>
  <c r="AW113" i="77"/>
  <c r="AW106" i="77"/>
  <c r="AU123" i="48"/>
  <c r="AV99" i="48"/>
  <c r="AV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U126" i="48"/>
  <c r="AU125" i="48"/>
  <c r="AU167" i="48"/>
  <c r="AV105" i="48"/>
  <c r="AW99" i="72"/>
  <c r="AW107" i="77"/>
  <c r="AW114" i="77"/>
  <c r="AW112" i="77"/>
  <c r="AX92" i="77"/>
  <c r="AW121" i="77"/>
  <c r="AU138" i="77"/>
  <c r="AU143" i="77" s="1"/>
  <c r="AV104" i="48"/>
  <c r="AW101" i="48"/>
  <c r="AV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V106" i="48"/>
  <c r="AW121" i="75"/>
  <c r="AW114" i="75"/>
  <c r="AU127" i="48"/>
  <c r="AU150" i="48"/>
  <c r="AW110" i="76"/>
  <c r="AX92" i="75"/>
  <c r="AW107" i="75"/>
  <c r="AX87" i="76"/>
  <c r="AX88" i="76"/>
  <c r="AW112" i="75"/>
  <c r="AW112" i="74"/>
  <c r="AV113" i="48"/>
  <c r="AW104" i="72"/>
  <c r="AX87" i="77"/>
  <c r="AX93" i="77"/>
  <c r="AW110" i="77"/>
  <c r="AV109" i="48"/>
  <c r="AV120" i="48"/>
  <c r="AW123" i="85" l="1"/>
  <c r="AX99" i="85"/>
  <c r="AZ90" i="85"/>
  <c r="AX117" i="85"/>
  <c r="AU151" i="48"/>
  <c r="AU152" i="48" s="1"/>
  <c r="AV127" i="72"/>
  <c r="JO117" i="27"/>
  <c r="AW94" i="48"/>
  <c r="AW120" i="72"/>
  <c r="AW106" i="72"/>
  <c r="AW113" i="72"/>
  <c r="AW109" i="72"/>
  <c r="AW110" i="74"/>
  <c r="AU138" i="74"/>
  <c r="AU143" i="74" s="1"/>
  <c r="AX87" i="74"/>
  <c r="AX93" i="74"/>
  <c r="AX93" i="75"/>
  <c r="AU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V114" i="48"/>
  <c r="AV112" i="48"/>
  <c r="AV121" i="48"/>
  <c r="AV107" i="48"/>
  <c r="AW126" i="85" l="1"/>
  <c r="AW125" i="85"/>
  <c r="AX124" i="85"/>
  <c r="AX104" i="85"/>
  <c r="AX105" i="85"/>
  <c r="AY101" i="85"/>
  <c r="AU154" i="48"/>
  <c r="AT138" i="48" s="1"/>
  <c r="AW121" i="72"/>
  <c r="AW92" i="48"/>
  <c r="AX92" i="72" s="1"/>
  <c r="AU155" i="48"/>
  <c r="AW114" i="72"/>
  <c r="AU153" i="48"/>
  <c r="JP117" i="27"/>
  <c r="AX94" i="72"/>
  <c r="AW112" i="72"/>
  <c r="AX88" i="74"/>
  <c r="AX100" i="74"/>
  <c r="AX88" i="75"/>
  <c r="AU138" i="75"/>
  <c r="AU143" i="75" s="1"/>
  <c r="AW107" i="72"/>
  <c r="AV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W87" i="48"/>
  <c r="AV110" i="48"/>
  <c r="AW127" i="85" l="1"/>
  <c r="AW150" i="85"/>
  <c r="AX106" i="85"/>
  <c r="AX120" i="85"/>
  <c r="AX109" i="85"/>
  <c r="AX113" i="85"/>
  <c r="AW128" i="85"/>
  <c r="AV170" i="48"/>
  <c r="AW93" i="48"/>
  <c r="AU138" i="72"/>
  <c r="AU143" i="72" s="1"/>
  <c r="JQ117" i="27"/>
  <c r="AW141" i="48"/>
  <c r="AW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X89" i="48"/>
  <c r="AX87" i="72"/>
  <c r="AX124" i="77"/>
  <c r="AX104" i="77"/>
  <c r="AY101" i="77"/>
  <c r="AW100" i="48"/>
  <c r="AW88" i="48"/>
  <c r="AV116" i="48"/>
  <c r="AW151" i="85" l="1"/>
  <c r="AW152" i="85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Y90" i="48"/>
  <c r="AY89" i="72"/>
  <c r="AX120" i="77"/>
  <c r="AX113" i="77"/>
  <c r="AX109" i="77"/>
  <c r="AX106" i="77"/>
  <c r="AV123" i="48"/>
  <c r="AW117" i="48"/>
  <c r="AW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W105" i="48"/>
  <c r="AX99" i="72"/>
  <c r="AV126" i="48"/>
  <c r="AW123" i="72"/>
  <c r="AV125" i="48"/>
  <c r="AX107" i="77"/>
  <c r="AX114" i="77"/>
  <c r="AX112" i="77"/>
  <c r="AY92" i="77"/>
  <c r="AX121" i="77"/>
  <c r="AV138" i="77"/>
  <c r="AV143" i="77" s="1"/>
  <c r="AW104" i="48"/>
  <c r="AX101" i="48"/>
  <c r="AW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W106" i="48"/>
  <c r="AX121" i="75"/>
  <c r="AX114" i="75"/>
  <c r="AX107" i="75"/>
  <c r="AX112" i="75"/>
  <c r="AY92" i="75"/>
  <c r="AY87" i="76"/>
  <c r="AY88" i="76"/>
  <c r="AX110" i="76"/>
  <c r="AX112" i="74"/>
  <c r="AV150" i="48"/>
  <c r="AV127" i="48"/>
  <c r="AW113" i="48"/>
  <c r="AX104" i="72"/>
  <c r="AY87" i="77"/>
  <c r="AY93" i="77"/>
  <c r="AX110" i="77"/>
  <c r="AW109" i="48"/>
  <c r="AW120" i="48"/>
  <c r="AX123" i="85" l="1"/>
  <c r="AX125" i="85"/>
  <c r="AX126" i="85"/>
  <c r="AY117" i="85"/>
  <c r="BA90" i="85"/>
  <c r="AY99" i="85"/>
  <c r="AW127" i="72"/>
  <c r="AV151" i="48"/>
  <c r="AV154" i="48" s="1"/>
  <c r="JU117" i="27"/>
  <c r="AX94" i="48"/>
  <c r="AX120" i="72"/>
  <c r="AX106" i="72"/>
  <c r="AX109" i="72"/>
  <c r="AY87" i="74"/>
  <c r="AY93" i="74"/>
  <c r="AV138" i="74"/>
  <c r="AV143" i="74" s="1"/>
  <c r="AY93" i="75"/>
  <c r="AV128" i="48"/>
  <c r="AY100" i="76"/>
  <c r="AY87" i="75"/>
  <c r="AX110" i="74"/>
  <c r="AX110" i="75"/>
  <c r="AX116" i="76"/>
  <c r="AZ89" i="76"/>
  <c r="BA90" i="76"/>
  <c r="AW112" i="48"/>
  <c r="AX113" i="72"/>
  <c r="AX116" i="77"/>
  <c r="AY88" i="77"/>
  <c r="AZ89" i="77"/>
  <c r="AY100" i="77"/>
  <c r="AW121" i="48"/>
  <c r="AW114" i="48"/>
  <c r="AW107" i="48"/>
  <c r="AY105" i="85" l="1"/>
  <c r="AZ101" i="85"/>
  <c r="AY124" i="85"/>
  <c r="AY104" i="85"/>
  <c r="AX127" i="85"/>
  <c r="AX150" i="85"/>
  <c r="AV152" i="48"/>
  <c r="AV155" i="48" s="1"/>
  <c r="AX114" i="72"/>
  <c r="AV153" i="48"/>
  <c r="AX121" i="72"/>
  <c r="AU138" i="48"/>
  <c r="AX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W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X87" i="48"/>
  <c r="AW110" i="48"/>
  <c r="AX128" i="85" l="1"/>
  <c r="AY109" i="85"/>
  <c r="AY113" i="85"/>
  <c r="AY120" i="85"/>
  <c r="AY106" i="85"/>
  <c r="AX151" i="85"/>
  <c r="AV138" i="72"/>
  <c r="AV143" i="72" s="1"/>
  <c r="AW170" i="48"/>
  <c r="AX93" i="48"/>
  <c r="JW117" i="27"/>
  <c r="AY87" i="72"/>
  <c r="AX142" i="48"/>
  <c r="AX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Y89" i="48"/>
  <c r="AX100" i="48"/>
  <c r="AX88" i="48"/>
  <c r="AW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AZ90" i="48"/>
  <c r="AZ89" i="72"/>
  <c r="AY109" i="77"/>
  <c r="AY120" i="77"/>
  <c r="AY113" i="77"/>
  <c r="AY106" i="77"/>
  <c r="AW123" i="48"/>
  <c r="AX117" i="48"/>
  <c r="AX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W126" i="48"/>
  <c r="AX123" i="72"/>
  <c r="AX105" i="48"/>
  <c r="AY99" i="72"/>
  <c r="AW125" i="48"/>
  <c r="AY107" i="77"/>
  <c r="AY121" i="77"/>
  <c r="AY112" i="77"/>
  <c r="AY114" i="77"/>
  <c r="AZ92" i="77"/>
  <c r="AW138" i="77"/>
  <c r="AW143" i="77" s="1"/>
  <c r="AX104" i="48"/>
  <c r="AY101" i="48"/>
  <c r="AX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X106" i="48"/>
  <c r="AY104" i="72"/>
  <c r="AY121" i="75"/>
  <c r="AY114" i="75"/>
  <c r="AW127" i="48"/>
  <c r="AW150" i="48"/>
  <c r="AY112" i="74"/>
  <c r="AY110" i="76"/>
  <c r="AY112" i="75"/>
  <c r="AZ87" i="76"/>
  <c r="AZ88" i="76"/>
  <c r="AZ92" i="75"/>
  <c r="AY107" i="75"/>
  <c r="AZ93" i="77"/>
  <c r="AZ87" i="77"/>
  <c r="AY110" i="77"/>
  <c r="AX109" i="48"/>
  <c r="AX113" i="48"/>
  <c r="AX120" i="48"/>
  <c r="AY123" i="85" l="1"/>
  <c r="AZ99" i="85"/>
  <c r="AY126" i="85"/>
  <c r="AZ117" i="85"/>
  <c r="BB90" i="85"/>
  <c r="AW151" i="48"/>
  <c r="AW152" i="48" s="1"/>
  <c r="AX127" i="72"/>
  <c r="KA117" i="27"/>
  <c r="AY120" i="72"/>
  <c r="AY94" i="48"/>
  <c r="AY113" i="72"/>
  <c r="AY109" i="72"/>
  <c r="AY106" i="72"/>
  <c r="AZ87" i="74"/>
  <c r="AZ93" i="74"/>
  <c r="AY110" i="74"/>
  <c r="AZ93" i="75"/>
  <c r="AW128" i="48"/>
  <c r="AY116" i="76"/>
  <c r="AZ100" i="76"/>
  <c r="BA89" i="76"/>
  <c r="BB90" i="76"/>
  <c r="AY110" i="75"/>
  <c r="AZ87" i="75"/>
  <c r="AZ88" i="77"/>
  <c r="AZ100" i="77"/>
  <c r="BA89" i="77"/>
  <c r="AX121" i="48"/>
  <c r="AX107" i="48"/>
  <c r="AX112" i="48"/>
  <c r="AX114" i="48"/>
  <c r="AY125" i="85" l="1"/>
  <c r="AZ124" i="85"/>
  <c r="AZ104" i="85"/>
  <c r="AY127" i="85"/>
  <c r="AY150" i="85"/>
  <c r="AZ105" i="85"/>
  <c r="BA101" i="85"/>
  <c r="AW154" i="48"/>
  <c r="AZ94" i="72"/>
  <c r="AY121" i="72"/>
  <c r="AY114" i="72"/>
  <c r="AY92" i="48"/>
  <c r="AW155" i="48"/>
  <c r="AV138" i="48"/>
  <c r="AW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X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Y87" i="48"/>
  <c r="AX110" i="48"/>
  <c r="AY128" i="85" l="1"/>
  <c r="AZ106" i="85"/>
  <c r="AY151" i="85"/>
  <c r="AZ120" i="85"/>
  <c r="AZ113" i="85"/>
  <c r="AZ109" i="85"/>
  <c r="AW138" i="72"/>
  <c r="AW143" i="72" s="1"/>
  <c r="AY93" i="48"/>
  <c r="AZ92" i="72"/>
  <c r="AX170" i="48"/>
  <c r="KC117" i="27"/>
  <c r="AY142" i="48"/>
  <c r="AY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AZ89" i="48"/>
  <c r="AZ87" i="72"/>
  <c r="BA101" i="77"/>
  <c r="AZ124" i="77"/>
  <c r="AZ104" i="77"/>
  <c r="AY88" i="48"/>
  <c r="AY100" i="48"/>
  <c r="AX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A90" i="48"/>
  <c r="BA89" i="72"/>
  <c r="AZ106" i="77"/>
  <c r="AZ120" i="77"/>
  <c r="AZ113" i="77"/>
  <c r="AZ109" i="77"/>
  <c r="AX123" i="48"/>
  <c r="AY117" i="48"/>
  <c r="AY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X125" i="48"/>
  <c r="AY123" i="72"/>
  <c r="AY105" i="48"/>
  <c r="AZ99" i="72"/>
  <c r="AX126" i="48"/>
  <c r="AZ107" i="77"/>
  <c r="AZ114" i="77"/>
  <c r="AZ112" i="77"/>
  <c r="BA92" i="77"/>
  <c r="AX138" i="77"/>
  <c r="AX143" i="77" s="1"/>
  <c r="AZ121" i="77"/>
  <c r="AY104" i="48"/>
  <c r="AZ101" i="48"/>
  <c r="AY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Y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X127" i="48"/>
  <c r="AX150" i="48"/>
  <c r="BA87" i="77"/>
  <c r="BA93" i="77"/>
  <c r="AZ110" i="77"/>
  <c r="AY113" i="48"/>
  <c r="AY120" i="48"/>
  <c r="AY109" i="48"/>
  <c r="AZ123" i="85" l="1"/>
  <c r="BC90" i="85"/>
  <c r="BA117" i="85"/>
  <c r="BA99" i="85"/>
  <c r="AY127" i="72"/>
  <c r="AX151" i="48"/>
  <c r="AX152" i="48" s="1"/>
  <c r="KG117" i="27"/>
  <c r="AZ120" i="72"/>
  <c r="AZ94" i="48"/>
  <c r="BA124" i="76"/>
  <c r="AZ113" i="72"/>
  <c r="AZ109" i="72"/>
  <c r="AZ106" i="72"/>
  <c r="BA104" i="76"/>
  <c r="AZ110" i="74"/>
  <c r="BA93" i="74"/>
  <c r="BA87" i="74"/>
  <c r="BA93" i="75"/>
  <c r="AZ127" i="76"/>
  <c r="AX128" i="48"/>
  <c r="BA100" i="76"/>
  <c r="BB89" i="76"/>
  <c r="BC90" i="76"/>
  <c r="BA87" i="75"/>
  <c r="AZ110" i="75"/>
  <c r="BA100" i="77"/>
  <c r="BB89" i="77"/>
  <c r="BA88" i="77"/>
  <c r="AY121" i="48"/>
  <c r="AY112" i="48"/>
  <c r="AY114" i="48"/>
  <c r="AY107" i="48"/>
  <c r="AZ125" i="85" l="1"/>
  <c r="AZ126" i="85"/>
  <c r="BA105" i="85"/>
  <c r="BB101" i="85"/>
  <c r="BA124" i="85"/>
  <c r="BA104" i="85"/>
  <c r="AX154" i="48"/>
  <c r="AW138" i="48" s="1"/>
  <c r="AZ114" i="72"/>
  <c r="AX155" i="48"/>
  <c r="BA94" i="72"/>
  <c r="AZ92" i="48"/>
  <c r="BA92" i="72" s="1"/>
  <c r="AX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Y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AZ87" i="48"/>
  <c r="AY110" i="48"/>
  <c r="AZ127" i="85" l="1"/>
  <c r="AZ150" i="85"/>
  <c r="BA109" i="85"/>
  <c r="BA113" i="85"/>
  <c r="BA120" i="85"/>
  <c r="BA106" i="85"/>
  <c r="AZ151" i="85"/>
  <c r="AZ128" i="85"/>
  <c r="AX138" i="72"/>
  <c r="AX143" i="72" s="1"/>
  <c r="AZ93" i="48"/>
  <c r="AY170" i="48"/>
  <c r="KI117" i="27"/>
  <c r="AZ142" i="48"/>
  <c r="AZ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A89" i="48"/>
  <c r="BA87" i="72"/>
  <c r="BB101" i="77"/>
  <c r="BA124" i="77"/>
  <c r="BA104" i="77"/>
  <c r="BB93" i="76"/>
  <c r="BB87" i="76"/>
  <c r="AZ88" i="48"/>
  <c r="AZ100" i="48"/>
  <c r="AY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B90" i="48"/>
  <c r="BB89" i="72"/>
  <c r="BA113" i="77"/>
  <c r="BA106" i="77"/>
  <c r="BA109" i="77"/>
  <c r="BA120" i="77"/>
  <c r="BB88" i="76"/>
  <c r="BB100" i="76"/>
  <c r="BC89" i="76"/>
  <c r="AY123" i="48"/>
  <c r="AZ117" i="48"/>
  <c r="AZ99" i="48"/>
  <c r="BA169" i="85" l="1"/>
  <c r="BA110" i="85"/>
  <c r="AZ155" i="85"/>
  <c r="AY138" i="85"/>
  <c r="BB92" i="85"/>
  <c r="BB87" i="85"/>
  <c r="AZ123" i="72"/>
  <c r="BC90" i="72"/>
  <c r="KK117" i="27"/>
  <c r="AZ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Y125" i="48"/>
  <c r="AY126" i="48"/>
  <c r="AZ104" i="48"/>
  <c r="BA101" i="48"/>
  <c r="AZ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AZ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Y127" i="48"/>
  <c r="AZ126" i="72"/>
  <c r="BB93" i="77"/>
  <c r="BB87" i="77"/>
  <c r="BA110" i="77"/>
  <c r="BC101" i="76"/>
  <c r="AY150" i="48"/>
  <c r="AZ120" i="48"/>
  <c r="AZ113" i="48"/>
  <c r="AZ109" i="48"/>
  <c r="BA123" i="85" l="1"/>
  <c r="BB99" i="85"/>
  <c r="BD90" i="85"/>
  <c r="BB117" i="85"/>
  <c r="BA125" i="85"/>
  <c r="BA126" i="85"/>
  <c r="AZ127" i="72"/>
  <c r="AY151" i="48"/>
  <c r="AY153" i="48" s="1"/>
  <c r="KM117" i="27"/>
  <c r="BA94" i="48"/>
  <c r="BA120" i="72"/>
  <c r="BA106" i="72"/>
  <c r="BA109" i="72"/>
  <c r="BA113" i="72"/>
  <c r="BA110" i="74"/>
  <c r="BB93" i="74"/>
  <c r="BB87" i="74"/>
  <c r="BB93" i="75"/>
  <c r="AY138" i="75"/>
  <c r="AY143" i="75" s="1"/>
  <c r="AY128" i="48"/>
  <c r="BB87" i="75"/>
  <c r="BA110" i="75"/>
  <c r="BA116" i="76"/>
  <c r="BB88" i="77"/>
  <c r="BC89" i="77"/>
  <c r="BB100" i="77"/>
  <c r="AZ121" i="48"/>
  <c r="AZ114" i="48"/>
  <c r="AZ112" i="48"/>
  <c r="AZ107" i="48"/>
  <c r="BB124" i="85" l="1"/>
  <c r="BB104" i="85"/>
  <c r="BA127" i="85"/>
  <c r="BA150" i="85"/>
  <c r="BB105" i="85"/>
  <c r="BC101" i="85"/>
  <c r="AY154" i="48"/>
  <c r="AX138" i="48" s="1"/>
  <c r="AY152" i="48"/>
  <c r="BA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AZ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A87" i="48"/>
  <c r="AZ110" i="48"/>
  <c r="BB106" i="85" l="1"/>
  <c r="BA128" i="85"/>
  <c r="BA151" i="85"/>
  <c r="BB109" i="85"/>
  <c r="BB120" i="85"/>
  <c r="BB113" i="85"/>
  <c r="AY138" i="72"/>
  <c r="AY143" i="72" s="1"/>
  <c r="BA93" i="48"/>
  <c r="AZ170" i="48"/>
  <c r="AY155" i="48"/>
  <c r="KO117" i="27"/>
  <c r="BA141" i="48"/>
  <c r="BA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B89" i="48"/>
  <c r="BB87" i="72"/>
  <c r="BB124" i="77"/>
  <c r="BB104" i="77"/>
  <c r="BC101" i="77"/>
  <c r="BA100" i="48"/>
  <c r="BA88" i="48"/>
  <c r="AZ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C90" i="48"/>
  <c r="BC89" i="72"/>
  <c r="BB113" i="77"/>
  <c r="BB109" i="77"/>
  <c r="BB120" i="77"/>
  <c r="BB106" i="77"/>
  <c r="AZ123" i="48"/>
  <c r="BA99" i="48"/>
  <c r="BA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A105" i="48"/>
  <c r="BB99" i="72"/>
  <c r="AZ126" i="48"/>
  <c r="BA123" i="72"/>
  <c r="AZ125" i="48"/>
  <c r="BB107" i="77"/>
  <c r="AZ138" i="77"/>
  <c r="AZ143" i="77" s="1"/>
  <c r="BB121" i="77"/>
  <c r="BB112" i="77"/>
  <c r="BC92" i="77"/>
  <c r="BB114" i="77"/>
  <c r="BA104" i="48"/>
  <c r="BA124" i="48"/>
  <c r="BB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A106" i="48"/>
  <c r="BB104" i="72"/>
  <c r="BB114" i="75"/>
  <c r="BB121" i="75"/>
  <c r="BB110" i="76"/>
  <c r="BB112" i="74"/>
  <c r="BB107" i="75"/>
  <c r="BC92" i="75"/>
  <c r="BC87" i="76"/>
  <c r="BC88" i="76"/>
  <c r="BB112" i="75"/>
  <c r="AZ150" i="48"/>
  <c r="AZ127" i="48"/>
  <c r="BC87" i="77"/>
  <c r="BC93" i="77"/>
  <c r="BB110" i="77"/>
  <c r="BA120" i="48"/>
  <c r="BA109" i="48"/>
  <c r="BA113" i="48"/>
  <c r="BB123" i="85" l="1"/>
  <c r="BB125" i="85"/>
  <c r="BB126" i="85"/>
  <c r="BC99" i="85"/>
  <c r="BE90" i="85"/>
  <c r="BC117" i="85"/>
  <c r="AZ151" i="48"/>
  <c r="AZ154" i="48" s="1"/>
  <c r="BA127" i="72"/>
  <c r="BB120" i="72"/>
  <c r="KS117" i="27"/>
  <c r="BB94" i="48"/>
  <c r="BB106" i="72"/>
  <c r="BB113" i="72"/>
  <c r="BB109" i="72"/>
  <c r="BB110" i="74"/>
  <c r="BC87" i="74"/>
  <c r="BC93" i="74"/>
  <c r="BC93" i="75"/>
  <c r="AZ128" i="48"/>
  <c r="BC87" i="75"/>
  <c r="BD89" i="76"/>
  <c r="BE90" i="76"/>
  <c r="BB110" i="75"/>
  <c r="BB116" i="76"/>
  <c r="BC100" i="76"/>
  <c r="BB116" i="77"/>
  <c r="BD89" i="77"/>
  <c r="BC100" i="77"/>
  <c r="BC88" i="77"/>
  <c r="BA121" i="48"/>
  <c r="BA107" i="48"/>
  <c r="BA112" i="48"/>
  <c r="BA114" i="48"/>
  <c r="BC124" i="85" l="1"/>
  <c r="BC104" i="85"/>
  <c r="BC105" i="85"/>
  <c r="BD101" i="85"/>
  <c r="BB127" i="85"/>
  <c r="BB150" i="85"/>
  <c r="AZ153" i="48"/>
  <c r="BB121" i="72"/>
  <c r="BB114" i="72"/>
  <c r="AY138" i="48"/>
  <c r="BB92" i="48"/>
  <c r="AZ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A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B87" i="48"/>
  <c r="BA110" i="48"/>
  <c r="BC106" i="85" l="1"/>
  <c r="BB151" i="85"/>
  <c r="BC109" i="85"/>
  <c r="BC113" i="85"/>
  <c r="BC120" i="85"/>
  <c r="BB128" i="85"/>
  <c r="AZ138" i="72"/>
  <c r="AZ143" i="72" s="1"/>
  <c r="BB93" i="48"/>
  <c r="BC92" i="72"/>
  <c r="BA170" i="48"/>
  <c r="AZ155" i="48"/>
  <c r="KU117" i="27"/>
  <c r="BB142" i="48"/>
  <c r="BB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C89" i="48"/>
  <c r="BC87" i="72"/>
  <c r="BC124" i="77"/>
  <c r="BC104" i="77"/>
  <c r="BD101" i="77"/>
  <c r="BB88" i="48"/>
  <c r="BB100" i="48"/>
  <c r="BA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D90" i="48"/>
  <c r="BD89" i="72"/>
  <c r="BC106" i="77"/>
  <c r="BC120" i="77"/>
  <c r="BC113" i="77"/>
  <c r="BC109" i="77"/>
  <c r="BA123" i="48"/>
  <c r="BB99" i="48"/>
  <c r="BB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B105" i="48"/>
  <c r="BC99" i="72"/>
  <c r="BA125" i="48"/>
  <c r="BB123" i="72"/>
  <c r="BA126" i="48"/>
  <c r="BC112" i="77"/>
  <c r="BD92" i="77"/>
  <c r="BC114" i="77"/>
  <c r="BA138" i="77"/>
  <c r="BA143" i="77" s="1"/>
  <c r="BC121" i="77"/>
  <c r="BC107" i="77"/>
  <c r="BB104" i="48"/>
  <c r="BB124" i="48"/>
  <c r="BC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B106" i="48"/>
  <c r="BC104" i="72"/>
  <c r="BC114" i="75"/>
  <c r="BC121" i="75"/>
  <c r="BC107" i="75"/>
  <c r="BC112" i="74"/>
  <c r="BD87" i="76"/>
  <c r="BD88" i="76"/>
  <c r="BC112" i="75"/>
  <c r="BD92" i="75"/>
  <c r="BC110" i="76"/>
  <c r="BA150" i="48"/>
  <c r="BA127" i="48"/>
  <c r="BD93" i="77"/>
  <c r="BD87" i="77"/>
  <c r="BC110" i="77"/>
  <c r="BB109" i="48"/>
  <c r="BB120" i="48"/>
  <c r="BB113" i="48"/>
  <c r="BC125" i="85" l="1"/>
  <c r="BC126" i="85"/>
  <c r="BD117" i="85"/>
  <c r="BF90" i="85"/>
  <c r="BD99" i="85"/>
  <c r="BA151" i="48"/>
  <c r="BA153" i="48" s="1"/>
  <c r="BC120" i="72"/>
  <c r="BB127" i="72"/>
  <c r="KY117" i="27"/>
  <c r="BC94" i="48"/>
  <c r="BC109" i="72"/>
  <c r="BC106" i="72"/>
  <c r="BC113" i="72"/>
  <c r="BD87" i="74"/>
  <c r="BA138" i="74"/>
  <c r="BA143" i="74" s="1"/>
  <c r="BC110" i="74"/>
  <c r="BD93" i="74"/>
  <c r="BD93" i="75"/>
  <c r="BA128" i="48"/>
  <c r="BC116" i="76"/>
  <c r="BE89" i="76"/>
  <c r="BF90" i="76"/>
  <c r="BD100" i="76"/>
  <c r="BC110" i="75"/>
  <c r="BD87" i="75"/>
  <c r="BD100" i="77"/>
  <c r="BE89" i="77"/>
  <c r="BD88" i="77"/>
  <c r="BB121" i="48"/>
  <c r="BB114" i="48"/>
  <c r="BB112" i="48"/>
  <c r="BB107" i="48"/>
  <c r="BD124" i="85" l="1"/>
  <c r="BD104" i="85"/>
  <c r="BC150" i="85"/>
  <c r="BC127" i="85"/>
  <c r="BD105" i="85"/>
  <c r="BE101" i="85"/>
  <c r="BA154" i="48"/>
  <c r="AZ138" i="48" s="1"/>
  <c r="BC114" i="72"/>
  <c r="BC92" i="48"/>
  <c r="BC121" i="72"/>
  <c r="BA152" i="48"/>
  <c r="KZ117" i="27"/>
  <c r="BD94" i="72"/>
  <c r="BC112" i="72"/>
  <c r="BD100" i="74"/>
  <c r="BD88" i="74"/>
  <c r="BD88" i="75"/>
  <c r="BA138" i="75"/>
  <c r="BA143" i="75" s="1"/>
  <c r="BC107" i="72"/>
  <c r="BB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C87" i="48"/>
  <c r="BB110" i="48"/>
  <c r="BC151" i="85" l="1"/>
  <c r="BD109" i="85"/>
  <c r="BD120" i="85"/>
  <c r="BD113" i="85"/>
  <c r="BC128" i="85"/>
  <c r="BD106" i="85"/>
  <c r="BA138" i="72"/>
  <c r="BA143" i="72" s="1"/>
  <c r="BC93" i="48"/>
  <c r="BB170" i="48"/>
  <c r="BD92" i="72"/>
  <c r="BA155" i="48"/>
  <c r="LA117" i="27"/>
  <c r="BC142" i="48"/>
  <c r="BC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D89" i="48"/>
  <c r="BD87" i="72"/>
  <c r="BC127" i="77"/>
  <c r="BE101" i="77"/>
  <c r="BD104" i="77"/>
  <c r="BD124" i="77"/>
  <c r="BC88" i="48"/>
  <c r="BC100" i="48"/>
  <c r="BB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E90" i="48"/>
  <c r="BE89" i="72"/>
  <c r="BD113" i="77"/>
  <c r="BD120" i="77"/>
  <c r="BD109" i="77"/>
  <c r="BD106" i="77"/>
  <c r="BB123" i="48"/>
  <c r="BC99" i="48"/>
  <c r="BC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C105" i="48"/>
  <c r="BD99" i="72"/>
  <c r="BB138" i="77"/>
  <c r="BB143" i="77" s="1"/>
  <c r="BD107" i="77"/>
  <c r="BD121" i="77"/>
  <c r="BD112" i="77"/>
  <c r="BD114" i="77"/>
  <c r="BE92" i="77"/>
  <c r="BB125" i="48"/>
  <c r="BB126" i="48"/>
  <c r="BC104" i="48"/>
  <c r="BC124" i="48"/>
  <c r="BD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C106" i="48"/>
  <c r="BD104" i="72"/>
  <c r="BD121" i="75"/>
  <c r="BD114" i="75"/>
  <c r="BD110" i="76"/>
  <c r="BE92" i="75"/>
  <c r="BD112" i="74"/>
  <c r="BD112" i="75"/>
  <c r="BE87" i="76"/>
  <c r="BE88" i="76"/>
  <c r="BD107" i="75"/>
  <c r="BB127" i="48"/>
  <c r="BC126" i="72"/>
  <c r="BB150" i="48"/>
  <c r="BE87" i="77"/>
  <c r="BD110" i="77"/>
  <c r="BE93" i="77"/>
  <c r="BC109" i="48"/>
  <c r="BC120" i="48"/>
  <c r="BC113" i="48"/>
  <c r="BD123" i="85" l="1"/>
  <c r="BD126" i="85"/>
  <c r="BD125" i="85"/>
  <c r="BE99" i="85"/>
  <c r="BG90" i="85"/>
  <c r="BE117" i="85"/>
  <c r="BD120" i="72"/>
  <c r="BB151" i="48"/>
  <c r="BB153" i="48" s="1"/>
  <c r="BC127" i="72"/>
  <c r="LE117" i="27"/>
  <c r="BD94" i="48"/>
  <c r="BD113" i="72"/>
  <c r="BD106" i="72"/>
  <c r="BD109" i="72"/>
  <c r="BE87" i="74"/>
  <c r="BD110" i="74"/>
  <c r="BE93" i="74"/>
  <c r="BE93" i="75"/>
  <c r="BB128" i="48"/>
  <c r="BE100" i="76"/>
  <c r="BD110" i="75"/>
  <c r="BE87" i="75"/>
  <c r="BD116" i="76"/>
  <c r="BF89" i="76"/>
  <c r="BG90" i="76"/>
  <c r="BE100" i="77"/>
  <c r="BE88" i="77"/>
  <c r="BF89" i="77"/>
  <c r="BC114" i="48"/>
  <c r="BC112" i="48"/>
  <c r="BC121" i="48"/>
  <c r="BC107" i="48"/>
  <c r="BE105" i="85" l="1"/>
  <c r="BF101" i="85"/>
  <c r="BE104" i="85"/>
  <c r="BE124" i="85"/>
  <c r="BD150" i="85"/>
  <c r="BD127" i="85"/>
  <c r="BB154" i="48"/>
  <c r="BA138" i="48" s="1"/>
  <c r="BB152" i="48"/>
  <c r="BD121" i="72"/>
  <c r="BD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C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D87" i="48"/>
  <c r="BC110" i="48"/>
  <c r="BE109" i="85" l="1"/>
  <c r="BE120" i="85"/>
  <c r="BE113" i="85"/>
  <c r="BD128" i="85"/>
  <c r="BD151" i="85"/>
  <c r="BE106" i="85"/>
  <c r="BB138" i="72"/>
  <c r="BB143" i="72" s="1"/>
  <c r="BB155" i="48"/>
  <c r="BD93" i="48"/>
  <c r="BE92" i="72"/>
  <c r="BC170" i="48"/>
  <c r="LG117" i="27"/>
  <c r="BE87" i="72"/>
  <c r="BD142" i="48"/>
  <c r="BD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E89" i="48"/>
  <c r="BC116" i="48"/>
  <c r="BD88" i="48"/>
  <c r="BD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F90" i="48"/>
  <c r="BF89" i="72"/>
  <c r="BE106" i="77"/>
  <c r="BE109" i="77"/>
  <c r="BE120" i="77"/>
  <c r="BE113" i="77"/>
  <c r="BC123" i="48"/>
  <c r="BD99" i="48"/>
  <c r="BD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C125" i="48"/>
  <c r="BD123" i="72"/>
  <c r="BD105" i="48"/>
  <c r="BE99" i="72"/>
  <c r="BC126" i="48"/>
  <c r="BE114" i="77"/>
  <c r="BF92" i="77"/>
  <c r="BE112" i="77"/>
  <c r="BE121" i="77"/>
  <c r="BC138" i="77"/>
  <c r="BC143" i="77" s="1"/>
  <c r="BE107" i="77"/>
  <c r="BD104" i="48"/>
  <c r="BD124" i="48"/>
  <c r="BE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D106" i="48"/>
  <c r="BE104" i="72"/>
  <c r="BE107" i="75"/>
  <c r="BE121" i="75"/>
  <c r="BE114" i="75"/>
  <c r="BE112" i="74"/>
  <c r="BF92" i="75"/>
  <c r="BE112" i="75"/>
  <c r="BF87" i="76"/>
  <c r="BF88" i="76"/>
  <c r="BE110" i="76"/>
  <c r="BC150" i="48"/>
  <c r="BC127" i="48"/>
  <c r="BF93" i="77"/>
  <c r="BF87" i="77"/>
  <c r="BE110" i="77"/>
  <c r="BD113" i="48"/>
  <c r="BD109" i="48"/>
  <c r="BD120" i="48"/>
  <c r="BF117" i="85" l="1"/>
  <c r="BF99" i="85"/>
  <c r="BH90" i="85"/>
  <c r="BE123" i="85"/>
  <c r="BC151" i="48"/>
  <c r="BC154" i="48" s="1"/>
  <c r="BD127" i="72"/>
  <c r="BE120" i="72"/>
  <c r="LK117" i="27"/>
  <c r="BE94" i="48"/>
  <c r="BE106" i="72"/>
  <c r="BE109" i="72"/>
  <c r="BE113" i="72"/>
  <c r="BF93" i="74"/>
  <c r="BF87" i="74"/>
  <c r="BE110" i="74"/>
  <c r="BF93" i="75"/>
  <c r="BE110" i="75"/>
  <c r="BC128" i="48"/>
  <c r="BE116" i="76"/>
  <c r="BG89" i="76"/>
  <c r="BH90" i="76"/>
  <c r="BF87" i="75"/>
  <c r="BF100" i="76"/>
  <c r="BF88" i="77"/>
  <c r="BF100" i="77"/>
  <c r="BG89" i="77"/>
  <c r="BD112" i="48"/>
  <c r="BD114" i="48"/>
  <c r="BD107" i="48"/>
  <c r="BD121" i="48"/>
  <c r="BE125" i="85" l="1"/>
  <c r="BE126" i="85"/>
  <c r="BF124" i="85"/>
  <c r="BF104" i="85"/>
  <c r="BF105" i="85"/>
  <c r="BG101" i="85"/>
  <c r="BC152" i="48"/>
  <c r="BC155" i="48" s="1"/>
  <c r="BE121" i="72"/>
  <c r="BE114" i="72"/>
  <c r="BE92" i="48"/>
  <c r="BF92" i="72" s="1"/>
  <c r="BB138" i="48"/>
  <c r="BC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D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E87" i="48"/>
  <c r="BD110" i="48"/>
  <c r="BF109" i="85" l="1"/>
  <c r="BF113" i="85"/>
  <c r="BF120" i="85"/>
  <c r="BE150" i="85"/>
  <c r="BE127" i="85"/>
  <c r="BF106" i="85"/>
  <c r="BF107" i="85" s="1"/>
  <c r="BC138" i="72"/>
  <c r="BC143" i="72" s="1"/>
  <c r="BE93" i="48"/>
  <c r="BD170" i="48"/>
  <c r="LM117" i="27"/>
  <c r="BE141" i="48"/>
  <c r="BE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F89" i="48"/>
  <c r="BF87" i="72"/>
  <c r="BF124" i="77"/>
  <c r="BF104" i="77"/>
  <c r="BG101" i="77"/>
  <c r="BD116" i="48"/>
  <c r="BE100" i="48"/>
  <c r="BE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G90" i="48"/>
  <c r="BG89" i="72"/>
  <c r="BF109" i="77"/>
  <c r="BF120" i="77"/>
  <c r="BF106" i="77"/>
  <c r="BF113" i="77"/>
  <c r="BD123" i="48"/>
  <c r="BE99" i="48"/>
  <c r="BE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D125" i="48"/>
  <c r="BE123" i="72"/>
  <c r="BE105" i="48"/>
  <c r="BF99" i="72"/>
  <c r="BD126" i="48"/>
  <c r="BD138" i="77"/>
  <c r="BD143" i="77" s="1"/>
  <c r="BF121" i="77"/>
  <c r="BF107" i="77"/>
  <c r="BF114" i="77"/>
  <c r="BF112" i="77"/>
  <c r="BG92" i="77"/>
  <c r="BE104" i="48"/>
  <c r="BE124" i="48"/>
  <c r="BF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E106" i="48"/>
  <c r="BF104" i="72"/>
  <c r="BF114" i="75"/>
  <c r="BF121" i="75"/>
  <c r="BF112" i="75"/>
  <c r="BG92" i="75"/>
  <c r="BF110" i="76"/>
  <c r="BF112" i="74"/>
  <c r="BF107" i="75"/>
  <c r="BG87" i="76"/>
  <c r="BG88" i="76"/>
  <c r="BD127" i="48"/>
  <c r="BD150" i="48"/>
  <c r="BF110" i="77"/>
  <c r="BG93" i="77"/>
  <c r="BG87" i="77"/>
  <c r="BE113" i="48"/>
  <c r="BE120" i="48"/>
  <c r="BE109" i="48"/>
  <c r="BF125" i="85" l="1"/>
  <c r="BF126" i="85"/>
  <c r="BI90" i="85"/>
  <c r="BG124" i="85"/>
  <c r="BG104" i="85"/>
  <c r="BG99" i="85"/>
  <c r="BF120" i="72"/>
  <c r="BD151" i="48"/>
  <c r="BD153" i="48" s="1"/>
  <c r="BE127" i="72"/>
  <c r="LQ117" i="27"/>
  <c r="BF94" i="48"/>
  <c r="BF113" i="72"/>
  <c r="BF109" i="72"/>
  <c r="BF106" i="72"/>
  <c r="BG87" i="74"/>
  <c r="BF110" i="74"/>
  <c r="BG93" i="74"/>
  <c r="BG93" i="75"/>
  <c r="BG87" i="75"/>
  <c r="BD128" i="48"/>
  <c r="BF116" i="76"/>
  <c r="BG100" i="76"/>
  <c r="BF110" i="75"/>
  <c r="BH89" i="76"/>
  <c r="BI90" i="76"/>
  <c r="BF116" i="77"/>
  <c r="BH89" i="77"/>
  <c r="BG100" i="77"/>
  <c r="BG88" i="77"/>
  <c r="BE121" i="48"/>
  <c r="BE112" i="48"/>
  <c r="BE114" i="48"/>
  <c r="BE107" i="48"/>
  <c r="BG105" i="85" l="1"/>
  <c r="BH101" i="85"/>
  <c r="BF150" i="85"/>
  <c r="BF127" i="85"/>
  <c r="BG109" i="85"/>
  <c r="BG120" i="85"/>
  <c r="BG113" i="85"/>
  <c r="BD152" i="48"/>
  <c r="BD155" i="48" s="1"/>
  <c r="BF114" i="72"/>
  <c r="BF92" i="48"/>
  <c r="BG92" i="72" s="1"/>
  <c r="BD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E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F87" i="48"/>
  <c r="BE110" i="48"/>
  <c r="BF151" i="85" l="1"/>
  <c r="BG114" i="85"/>
  <c r="BG112" i="85"/>
  <c r="BH94" i="85"/>
  <c r="BG121" i="85"/>
  <c r="BG106" i="85"/>
  <c r="BF128" i="85"/>
  <c r="BC138" i="48"/>
  <c r="BE170" i="48"/>
  <c r="BF93" i="48"/>
  <c r="LS117" i="27"/>
  <c r="BG87" i="72"/>
  <c r="BF142" i="48"/>
  <c r="BF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G89" i="48"/>
  <c r="BF88" i="48"/>
  <c r="BF100" i="48"/>
  <c r="BE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H90" i="48"/>
  <c r="BH89" i="72"/>
  <c r="BG120" i="77"/>
  <c r="BG109" i="77"/>
  <c r="BG113" i="77"/>
  <c r="BG106" i="77"/>
  <c r="BE123" i="48"/>
  <c r="BF117" i="48"/>
  <c r="BF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E126" i="48"/>
  <c r="BF123" i="72"/>
  <c r="BF105" i="48"/>
  <c r="BG99" i="72"/>
  <c r="BE125" i="48"/>
  <c r="BH92" i="77"/>
  <c r="BG114" i="77"/>
  <c r="BG112" i="77"/>
  <c r="BG121" i="77"/>
  <c r="BG107" i="77"/>
  <c r="BE138" i="77"/>
  <c r="BE143" i="77" s="1"/>
  <c r="BF104" i="48"/>
  <c r="BG101" i="48"/>
  <c r="BF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F106" i="48"/>
  <c r="BG104" i="72"/>
  <c r="BG121" i="75"/>
  <c r="BG114" i="75"/>
  <c r="BH87" i="76"/>
  <c r="BH88" i="76"/>
  <c r="BG110" i="76"/>
  <c r="BG107" i="75"/>
  <c r="BG112" i="74"/>
  <c r="BE150" i="48"/>
  <c r="BH92" i="75"/>
  <c r="BG112" i="75"/>
  <c r="BE127" i="48"/>
  <c r="BH87" i="77"/>
  <c r="BG110" i="77"/>
  <c r="BH93" i="77"/>
  <c r="BF120" i="48"/>
  <c r="BF109" i="48"/>
  <c r="BF113" i="48"/>
  <c r="BH105" i="85" l="1"/>
  <c r="BI101" i="85"/>
  <c r="BH117" i="85"/>
  <c r="BG123" i="85"/>
  <c r="BG120" i="72"/>
  <c r="BE151" i="48"/>
  <c r="BE153" i="48" s="1"/>
  <c r="BF127" i="72"/>
  <c r="LW117" i="27"/>
  <c r="BG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E128" i="48"/>
  <c r="BG116" i="77"/>
  <c r="BH100" i="77"/>
  <c r="BI89" i="77"/>
  <c r="BH88" i="77"/>
  <c r="BF107" i="48"/>
  <c r="BF114" i="48"/>
  <c r="BF112" i="48"/>
  <c r="BF121" i="48"/>
  <c r="BH104" i="85" l="1"/>
  <c r="BH124" i="85"/>
  <c r="BH106" i="85"/>
  <c r="BG125" i="85"/>
  <c r="BG126" i="85"/>
  <c r="BE154" i="48"/>
  <c r="BD138" i="48" s="1"/>
  <c r="BG114" i="72"/>
  <c r="BE152" i="48"/>
  <c r="BG121" i="72"/>
  <c r="BG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F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G87" i="48"/>
  <c r="BF110" i="48"/>
  <c r="BG127" i="85" l="1"/>
  <c r="BG150" i="85"/>
  <c r="BH109" i="85"/>
  <c r="BH113" i="85"/>
  <c r="BH120" i="85"/>
  <c r="BH107" i="85"/>
  <c r="BE138" i="72"/>
  <c r="BE143" i="72" s="1"/>
  <c r="BE155" i="48"/>
  <c r="BF170" i="48"/>
  <c r="BG93" i="48"/>
  <c r="LY117" i="27"/>
  <c r="BG142" i="48"/>
  <c r="BG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H89" i="48"/>
  <c r="BH87" i="72"/>
  <c r="BH124" i="77"/>
  <c r="BH104" i="77"/>
  <c r="BG127" i="77"/>
  <c r="BI101" i="77"/>
  <c r="BF116" i="48"/>
  <c r="BG88" i="48"/>
  <c r="BG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I90" i="48"/>
  <c r="BI89" i="72"/>
  <c r="BH109" i="77"/>
  <c r="BH120" i="77"/>
  <c r="BH113" i="77"/>
  <c r="BH106" i="77"/>
  <c r="BF123" i="48"/>
  <c r="BG99" i="48"/>
  <c r="BG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G105" i="48"/>
  <c r="BH99" i="72"/>
  <c r="BH107" i="77"/>
  <c r="BH121" i="77"/>
  <c r="BH112" i="77"/>
  <c r="BH114" i="77"/>
  <c r="BI92" i="77"/>
  <c r="BF138" i="77"/>
  <c r="BF143" i="77" s="1"/>
  <c r="BF125" i="48"/>
  <c r="BF126" i="48"/>
  <c r="BG104" i="48"/>
  <c r="BH101" i="48"/>
  <c r="BG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G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F127" i="48"/>
  <c r="BG126" i="72"/>
  <c r="BF150" i="48"/>
  <c r="BI93" i="77"/>
  <c r="BI87" i="77"/>
  <c r="BH110" i="77"/>
  <c r="BG120" i="48"/>
  <c r="BG113" i="48"/>
  <c r="BG109" i="48"/>
  <c r="BI99" i="85" l="1"/>
  <c r="B94" i="85"/>
  <c r="BI124" i="85"/>
  <c r="BI104" i="85"/>
  <c r="BK90" i="85"/>
  <c r="BH125" i="85"/>
  <c r="BH126" i="85"/>
  <c r="BF151" i="48"/>
  <c r="BF152" i="48" s="1"/>
  <c r="BG127" i="72"/>
  <c r="BH120" i="72"/>
  <c r="MC117" i="27"/>
  <c r="BH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F128" i="48"/>
  <c r="BI87" i="75"/>
  <c r="BJ89" i="77"/>
  <c r="BI88" i="77"/>
  <c r="BI100" i="77"/>
  <c r="BG121" i="48"/>
  <c r="BG107" i="48"/>
  <c r="BG112" i="48"/>
  <c r="BG114" i="48"/>
  <c r="BI105" i="85" l="1"/>
  <c r="BJ101" i="85"/>
  <c r="BH127" i="85"/>
  <c r="BH150" i="85"/>
  <c r="BI113" i="85"/>
  <c r="BI109" i="85"/>
  <c r="BI120" i="85"/>
  <c r="BF153" i="48"/>
  <c r="BH114" i="72"/>
  <c r="BH121" i="72"/>
  <c r="BH92" i="48"/>
  <c r="BI92" i="72" s="1"/>
  <c r="BF155" i="48"/>
  <c r="BF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G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H87" i="48"/>
  <c r="BG110" i="48"/>
  <c r="BH128" i="85" l="1"/>
  <c r="BI121" i="85"/>
  <c r="BI106" i="85"/>
  <c r="BH151" i="85"/>
  <c r="BI112" i="85"/>
  <c r="BJ94" i="85"/>
  <c r="BI114" i="85"/>
  <c r="BH93" i="48"/>
  <c r="BG170" i="48"/>
  <c r="BE138" i="48"/>
  <c r="ME117" i="27"/>
  <c r="BH142" i="48"/>
  <c r="BH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I89" i="48"/>
  <c r="BI87" i="72"/>
  <c r="BI124" i="77"/>
  <c r="BI104" i="77"/>
  <c r="BI105" i="77"/>
  <c r="BJ101" i="77"/>
  <c r="BI105" i="74"/>
  <c r="BH88" i="48"/>
  <c r="BH100" i="48"/>
  <c r="BG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J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G123" i="48"/>
  <c r="BH99" i="48"/>
  <c r="BH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H105" i="48"/>
  <c r="BI99" i="72"/>
  <c r="BI112" i="77"/>
  <c r="BI114" i="77"/>
  <c r="BJ92" i="77"/>
  <c r="BI121" i="77"/>
  <c r="BG138" i="77"/>
  <c r="BG143" i="77" s="1"/>
  <c r="BI107" i="77"/>
  <c r="BG125" i="48"/>
  <c r="BG126" i="48"/>
  <c r="BH104" i="48"/>
  <c r="BH124" i="48"/>
  <c r="BI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H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G127" i="48"/>
  <c r="BH126" i="72"/>
  <c r="BG150" i="48"/>
  <c r="BJ93" i="77"/>
  <c r="BJ87" i="77"/>
  <c r="BI110" i="77"/>
  <c r="BH120" i="48"/>
  <c r="BH113" i="48"/>
  <c r="BH109" i="48"/>
  <c r="BI123" i="85" l="1"/>
  <c r="BJ105" i="85"/>
  <c r="BK101" i="85"/>
  <c r="D162" i="85"/>
  <c r="BJ117" i="85"/>
  <c r="BG151" i="48"/>
  <c r="BH127" i="72"/>
  <c r="BI120" i="72"/>
  <c r="MI117" i="27"/>
  <c r="BI94" i="48"/>
  <c r="BI113" i="72"/>
  <c r="BI109" i="72"/>
  <c r="BI106" i="72"/>
  <c r="BI110" i="74"/>
  <c r="BJ93" i="74"/>
  <c r="BG128" i="48"/>
  <c r="BJ87" i="74"/>
  <c r="BJ100" i="76"/>
  <c r="BJ87" i="75"/>
  <c r="BI116" i="76"/>
  <c r="BI110" i="75"/>
  <c r="BJ93" i="75"/>
  <c r="BG152" i="48"/>
  <c r="BG154" i="48"/>
  <c r="BJ88" i="77"/>
  <c r="BJ100" i="77"/>
  <c r="BI116" i="77"/>
  <c r="C94" i="77"/>
  <c r="BH114" i="48"/>
  <c r="BH112" i="48"/>
  <c r="BH121" i="48"/>
  <c r="BH107" i="48"/>
  <c r="BI125" i="85" l="1"/>
  <c r="BI126" i="85"/>
  <c r="BJ104" i="85"/>
  <c r="BJ124" i="85"/>
  <c r="BI121" i="72"/>
  <c r="BI114" i="72"/>
  <c r="BJ94" i="72"/>
  <c r="BG155" i="48"/>
  <c r="BI92" i="48"/>
  <c r="BF138" i="48"/>
  <c r="BG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H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I87" i="48"/>
  <c r="BH110" i="48"/>
  <c r="BI127" i="85" l="1"/>
  <c r="BI150" i="85"/>
  <c r="BJ113" i="85"/>
  <c r="BJ120" i="85"/>
  <c r="BJ109" i="85"/>
  <c r="BI128" i="85"/>
  <c r="BJ106" i="85"/>
  <c r="BH170" i="48"/>
  <c r="BG138" i="72"/>
  <c r="BG143" i="72" s="1"/>
  <c r="BI93" i="48"/>
  <c r="B94" i="48" s="1"/>
  <c r="BJ92" i="72"/>
  <c r="MK117" i="27"/>
  <c r="BJ87" i="72"/>
  <c r="BI141" i="48"/>
  <c r="BJ89" i="48"/>
  <c r="BI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I88" i="48"/>
  <c r="BI100" i="48"/>
  <c r="BH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K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H123" i="48"/>
  <c r="BI117" i="48"/>
  <c r="BI99" i="48"/>
  <c r="BI155" i="85" l="1"/>
  <c r="BK92" i="85"/>
  <c r="BK87" i="85"/>
  <c r="BH138" i="85"/>
  <c r="BJ110" i="85"/>
  <c r="BI123" i="72"/>
  <c r="MM117" i="27"/>
  <c r="BJ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I105" i="48"/>
  <c r="BJ99" i="72"/>
  <c r="BJ121" i="77"/>
  <c r="BJ114" i="77"/>
  <c r="BJ112" i="77"/>
  <c r="BJ107" i="77"/>
  <c r="BH138" i="77"/>
  <c r="BH143" i="77" s="1"/>
  <c r="BH125" i="48"/>
  <c r="BI104" i="48"/>
  <c r="BH126" i="48"/>
  <c r="BI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I106" i="48"/>
  <c r="BJ104" i="72"/>
  <c r="BJ112" i="75"/>
  <c r="BJ114" i="75"/>
  <c r="BJ121" i="75"/>
  <c r="BH150" i="48"/>
  <c r="BJ110" i="76"/>
  <c r="BJ116" i="76"/>
  <c r="BJ107" i="75"/>
  <c r="BJ110" i="77"/>
  <c r="BH127" i="48"/>
  <c r="BI120" i="48"/>
  <c r="BI113" i="48"/>
  <c r="BI109" i="48"/>
  <c r="BJ123" i="85" l="1"/>
  <c r="BJ125" i="85" s="1"/>
  <c r="BK117" i="85"/>
  <c r="BK99" i="85"/>
  <c r="BM90" i="85"/>
  <c r="BJ94" i="48"/>
  <c r="BJ120" i="72"/>
  <c r="BI127" i="72"/>
  <c r="BH151" i="48"/>
  <c r="BH152" i="48" s="1"/>
  <c r="MO117" i="27"/>
  <c r="BJ113" i="72"/>
  <c r="BJ106" i="72"/>
  <c r="BJ109" i="72"/>
  <c r="BH138" i="74"/>
  <c r="BH143" i="74" s="1"/>
  <c r="BJ110" i="74"/>
  <c r="BJ125" i="76"/>
  <c r="BJ110" i="75"/>
  <c r="BJ116" i="77"/>
  <c r="BH128" i="48"/>
  <c r="BI121" i="48"/>
  <c r="BI114" i="48"/>
  <c r="BI112" i="48"/>
  <c r="BI107" i="48"/>
  <c r="BJ126" i="85" l="1"/>
  <c r="BK105" i="85"/>
  <c r="BL101" i="85"/>
  <c r="BK104" i="85"/>
  <c r="BK124" i="85"/>
  <c r="BJ127" i="85"/>
  <c r="BJ114" i="72"/>
  <c r="BH154" i="48"/>
  <c r="BH153" i="48"/>
  <c r="BJ121" i="72"/>
  <c r="MP117" i="27"/>
  <c r="BJ112" i="72"/>
  <c r="BJ92" i="48"/>
  <c r="BJ87" i="48"/>
  <c r="BH155" i="48"/>
  <c r="BJ116" i="75"/>
  <c r="BH138" i="75"/>
  <c r="BH143" i="75" s="1"/>
  <c r="BJ123" i="76"/>
  <c r="BJ107" i="72"/>
  <c r="BI169" i="48"/>
  <c r="BJ116" i="74"/>
  <c r="BJ123" i="77"/>
  <c r="BI110" i="48"/>
  <c r="BK106" i="85" l="1"/>
  <c r="BK120" i="85"/>
  <c r="BK109" i="85"/>
  <c r="BK113" i="85"/>
  <c r="BJ128" i="85"/>
  <c r="BG138" i="48"/>
  <c r="BJ93" i="48"/>
  <c r="MQ117" i="27"/>
  <c r="BJ88" i="48"/>
  <c r="BJ142" i="48"/>
  <c r="BJ141" i="48"/>
  <c r="BJ100" i="48"/>
  <c r="BK89" i="48"/>
  <c r="B162" i="48"/>
  <c r="I162" i="48"/>
  <c r="BJ110" i="72"/>
  <c r="BJ123" i="74"/>
  <c r="BJ126" i="76"/>
  <c r="BJ123" i="75"/>
  <c r="BJ127" i="76"/>
  <c r="BJ126" i="77"/>
  <c r="BJ125" i="77"/>
  <c r="BI116" i="48"/>
  <c r="BK107" i="85" l="1"/>
  <c r="BL94" i="85"/>
  <c r="BK114" i="85"/>
  <c r="BK112" i="85"/>
  <c r="BK121" i="85"/>
  <c r="BK110" i="85"/>
  <c r="BJ99" i="48"/>
  <c r="D162" i="48"/>
  <c r="BJ117" i="48"/>
  <c r="BL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I123" i="48"/>
  <c r="BK116" i="85" l="1"/>
  <c r="BL92" i="85"/>
  <c r="BL87" i="85"/>
  <c r="BK101" i="48"/>
  <c r="BJ105" i="48"/>
  <c r="BJ124" i="48"/>
  <c r="BJ104" i="48"/>
  <c r="MS117" i="27"/>
  <c r="BJ127" i="74"/>
  <c r="BJ127" i="75"/>
  <c r="BI125" i="48"/>
  <c r="BJ123" i="72"/>
  <c r="BI126" i="48"/>
  <c r="BK123" i="85" l="1"/>
  <c r="BM89" i="85"/>
  <c r="BL141" i="85"/>
  <c r="BL100" i="85"/>
  <c r="BL142" i="85"/>
  <c r="BL88" i="85"/>
  <c r="BL93" i="85"/>
  <c r="BK126" i="85"/>
  <c r="BK125" i="85"/>
  <c r="BL117" i="85"/>
  <c r="BJ109" i="48"/>
  <c r="BJ113" i="48"/>
  <c r="BJ114" i="48" s="1"/>
  <c r="BJ106" i="48"/>
  <c r="BJ120" i="48"/>
  <c r="BJ121" i="48" s="1"/>
  <c r="BJ125" i="72"/>
  <c r="BJ107" i="48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I150" i="48"/>
  <c r="BI127" i="48"/>
  <c r="BK94" i="48" l="1"/>
  <c r="BK127" i="85"/>
  <c r="BL104" i="85"/>
  <c r="BL124" i="85"/>
  <c r="BL99" i="85"/>
  <c r="BN90" i="85"/>
  <c r="BJ112" i="48"/>
  <c r="BK92" i="48" s="1"/>
  <c r="BJ110" i="48"/>
  <c r="BI151" i="48"/>
  <c r="BI153" i="48" s="1"/>
  <c r="MU117" i="27"/>
  <c r="C129" i="74"/>
  <c r="C143" i="74" s="1"/>
  <c r="G129" i="74"/>
  <c r="G143" i="74" s="1"/>
  <c r="C129" i="75"/>
  <c r="C143" i="75" s="1"/>
  <c r="BI128" i="48"/>
  <c r="BJ127" i="72"/>
  <c r="E51" i="77"/>
  <c r="E129" i="77"/>
  <c r="BK87" i="48" l="1"/>
  <c r="BL105" i="85"/>
  <c r="BM101" i="85"/>
  <c r="BL109" i="85"/>
  <c r="BL113" i="85"/>
  <c r="BL120" i="85"/>
  <c r="BK128" i="85"/>
  <c r="BI152" i="48"/>
  <c r="BJ116" i="48"/>
  <c r="BK93" i="48"/>
  <c r="BI154" i="48"/>
  <c r="MV117" i="27"/>
  <c r="BK141" i="48"/>
  <c r="BK88" i="48"/>
  <c r="BK142" i="48"/>
  <c r="BK100" i="48"/>
  <c r="BL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I155" i="48"/>
  <c r="BK117" i="48"/>
  <c r="BJ123" i="48"/>
  <c r="BH138" i="48"/>
  <c r="BM90" i="48"/>
  <c r="BK99" i="48"/>
  <c r="MW117" i="27"/>
  <c r="E143" i="74"/>
  <c r="C134" i="78"/>
  <c r="BM92" i="85" l="1"/>
  <c r="BM87" i="85"/>
  <c r="BL107" i="85"/>
  <c r="BK105" i="48"/>
  <c r="BJ125" i="48"/>
  <c r="BJ126" i="48"/>
  <c r="BL101" i="48"/>
  <c r="BK124" i="48"/>
  <c r="BK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K106" i="48"/>
  <c r="BK107" i="48" s="1"/>
  <c r="BJ127" i="48"/>
  <c r="BK120" i="48"/>
  <c r="BK109" i="48"/>
  <c r="BK113" i="48"/>
  <c r="MY117" i="27"/>
  <c r="C113" i="78"/>
  <c r="C112" i="78"/>
  <c r="C114" i="78"/>
  <c r="C108" i="78"/>
  <c r="V129" i="75"/>
  <c r="V143" i="75" s="1"/>
  <c r="BM99" i="85" l="1"/>
  <c r="BO90" i="85"/>
  <c r="BL116" i="85"/>
  <c r="BL94" i="48"/>
  <c r="BK114" i="48"/>
  <c r="BK112" i="48"/>
  <c r="BK121" i="48"/>
  <c r="BJ128" i="48"/>
  <c r="BK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L92" i="48"/>
  <c r="BL87" i="48"/>
  <c r="BK116" i="48"/>
  <c r="BK123" i="48" s="1"/>
  <c r="NA117" i="27"/>
  <c r="C110" i="78"/>
  <c r="D136" i="78"/>
  <c r="D135" i="78"/>
  <c r="BM124" i="85" l="1"/>
  <c r="BM104" i="85"/>
  <c r="BL127" i="85"/>
  <c r="BL93" i="48"/>
  <c r="BM89" i="48"/>
  <c r="BL88" i="48"/>
  <c r="BL142" i="48"/>
  <c r="BL141" i="48"/>
  <c r="BL100" i="48"/>
  <c r="BL117" i="48"/>
  <c r="BK126" i="48"/>
  <c r="BK125" i="48"/>
  <c r="NB117" i="27"/>
  <c r="C116" i="78"/>
  <c r="BM106" i="85" l="1"/>
  <c r="BM120" i="85"/>
  <c r="BM113" i="85"/>
  <c r="BM107" i="85"/>
  <c r="BM109" i="85"/>
  <c r="BL128" i="85"/>
  <c r="BN90" i="48"/>
  <c r="BL99" i="48"/>
  <c r="BK127" i="48"/>
  <c r="BL104" i="48"/>
  <c r="BL124" i="48"/>
  <c r="NC117" i="27"/>
  <c r="D117" i="78"/>
  <c r="C123" i="78"/>
  <c r="D108" i="78"/>
  <c r="BM110" i="85" l="1"/>
  <c r="BM114" i="85"/>
  <c r="BN94" i="85"/>
  <c r="BM112" i="85"/>
  <c r="BM121" i="85"/>
  <c r="BM101" i="48"/>
  <c r="BL105" i="48"/>
  <c r="BL120" i="48"/>
  <c r="BL113" i="48"/>
  <c r="BL109" i="48"/>
  <c r="BK128" i="48"/>
  <c r="ND117" i="27"/>
  <c r="C126" i="78"/>
  <c r="D124" i="78"/>
  <c r="D106" i="78"/>
  <c r="D104" i="78"/>
  <c r="D109" i="78"/>
  <c r="BM116" i="85" l="1"/>
  <c r="BN92" i="85"/>
  <c r="BN87" i="85"/>
  <c r="BL106" i="48"/>
  <c r="BL107" i="48"/>
  <c r="BM94" i="48"/>
  <c r="BL112" i="48"/>
  <c r="BL114" i="48"/>
  <c r="BL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M92" i="48"/>
  <c r="BM87" i="48"/>
  <c r="BL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L116" i="48"/>
  <c r="BL123" i="48" s="1"/>
  <c r="BM141" i="48"/>
  <c r="BM142" i="48"/>
  <c r="BN89" i="48"/>
  <c r="BM100" i="48"/>
  <c r="BM88" i="48"/>
  <c r="BM93" i="48"/>
  <c r="NG117" i="27"/>
  <c r="D110" i="78"/>
  <c r="E88" i="78"/>
  <c r="E87" i="78"/>
  <c r="BM127" i="85" l="1"/>
  <c r="BN109" i="85"/>
  <c r="BN113" i="85"/>
  <c r="BN120" i="85"/>
  <c r="BN105" i="85"/>
  <c r="BO101" i="85"/>
  <c r="BL125" i="48"/>
  <c r="BL126" i="48"/>
  <c r="BO90" i="48"/>
  <c r="BM117" i="48"/>
  <c r="BM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M124" i="48"/>
  <c r="BM104" i="48"/>
  <c r="BL127" i="48"/>
  <c r="BM105" i="48"/>
  <c r="BN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M106" i="48"/>
  <c r="BM120" i="48"/>
  <c r="BM109" i="48"/>
  <c r="BM113" i="48"/>
  <c r="BL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M114" i="48"/>
  <c r="BM112" i="48"/>
  <c r="BN94" i="48"/>
  <c r="BM121" i="48"/>
  <c r="BM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N92" i="48"/>
  <c r="BN87" i="48"/>
  <c r="BM110" i="48"/>
  <c r="NL117" i="27"/>
  <c r="C138" i="78"/>
  <c r="E112" i="78"/>
  <c r="F92" i="78"/>
  <c r="E109" i="78"/>
  <c r="BO117" i="85" l="1"/>
  <c r="BO105" i="85"/>
  <c r="BP101" i="85"/>
  <c r="BN123" i="85"/>
  <c r="BM116" i="48"/>
  <c r="BM123" i="48" s="1"/>
  <c r="BN100" i="48"/>
  <c r="BN142" i="48"/>
  <c r="BO89" i="48"/>
  <c r="BN88" i="48"/>
  <c r="BN141" i="48"/>
  <c r="BN93" i="48"/>
  <c r="NM117" i="27"/>
  <c r="F93" i="78"/>
  <c r="F87" i="78"/>
  <c r="F88" i="78"/>
  <c r="E110" i="78"/>
  <c r="BN125" i="85" l="1"/>
  <c r="BN126" i="85"/>
  <c r="BO104" i="85"/>
  <c r="BO124" i="85"/>
  <c r="BN99" i="48"/>
  <c r="BM125" i="48"/>
  <c r="BM126" i="48"/>
  <c r="BN117" i="48"/>
  <c r="BP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M127" i="48"/>
  <c r="BN104" i="48"/>
  <c r="BN124" i="48"/>
  <c r="BN105" i="48"/>
  <c r="BO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N120" i="48"/>
  <c r="BN109" i="48"/>
  <c r="BN113" i="48"/>
  <c r="BN106" i="48"/>
  <c r="BM128" i="48"/>
  <c r="NP117" i="27"/>
  <c r="E127" i="78"/>
  <c r="F104" i="78"/>
  <c r="F106" i="78"/>
  <c r="G101" i="78"/>
  <c r="F124" i="78"/>
  <c r="BP92" i="85" l="1"/>
  <c r="BP87" i="85"/>
  <c r="BO116" i="85"/>
  <c r="BN121" i="48"/>
  <c r="BN112" i="48"/>
  <c r="BO94" i="48"/>
  <c r="BN114" i="48"/>
  <c r="BN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O92" i="48"/>
  <c r="BO87" i="48"/>
  <c r="BN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O88" i="48"/>
  <c r="BO141" i="48"/>
  <c r="BP89" i="48"/>
  <c r="BO142" i="48"/>
  <c r="BO100" i="48"/>
  <c r="BO93" i="48"/>
  <c r="BN116" i="48"/>
  <c r="BN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O99" i="48"/>
  <c r="BO117" i="48"/>
  <c r="BN125" i="48"/>
  <c r="BN126" i="48"/>
  <c r="BQ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N127" i="48"/>
  <c r="BO124" i="48"/>
  <c r="BO104" i="48"/>
  <c r="BO105" i="48"/>
  <c r="BP101" i="48"/>
  <c r="NU117" i="27"/>
  <c r="G117" i="78"/>
  <c r="F126" i="78"/>
  <c r="G99" i="78"/>
  <c r="G105" i="78"/>
  <c r="BQ92" i="85" l="1"/>
  <c r="BQ87" i="85"/>
  <c r="BP107" i="85"/>
  <c r="BO120" i="48"/>
  <c r="BO109" i="48"/>
  <c r="BO113" i="48"/>
  <c r="BO106" i="48"/>
  <c r="BN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O107" i="48"/>
  <c r="BO121" i="48"/>
  <c r="BO112" i="48"/>
  <c r="BO114" i="48"/>
  <c r="BP94" i="48"/>
  <c r="NW117" i="27"/>
  <c r="G107" i="78"/>
  <c r="E138" i="78"/>
  <c r="G120" i="78"/>
  <c r="G121" i="78"/>
  <c r="G113" i="78"/>
  <c r="G114" i="78"/>
  <c r="BQ99" i="85" l="1"/>
  <c r="BP116" i="85"/>
  <c r="BS90" i="85"/>
  <c r="BP92" i="48"/>
  <c r="BP87" i="48"/>
  <c r="BO110" i="48"/>
  <c r="NX117" i="27"/>
  <c r="G112" i="78"/>
  <c r="G110" i="78"/>
  <c r="H92" i="78"/>
  <c r="BP123" i="85" l="1"/>
  <c r="BQ117" i="85"/>
  <c r="BQ105" i="85"/>
  <c r="BR101" i="85"/>
  <c r="BO116" i="48"/>
  <c r="BO123" i="48" s="1"/>
  <c r="BP88" i="48"/>
  <c r="BP142" i="48"/>
  <c r="BQ89" i="48"/>
  <c r="BP141" i="48"/>
  <c r="BP100" i="48"/>
  <c r="BP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R90" i="48"/>
  <c r="BO126" i="48"/>
  <c r="BO125" i="48"/>
  <c r="BP99" i="48"/>
  <c r="BP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P105" i="48"/>
  <c r="BQ101" i="48"/>
  <c r="BO127" i="48"/>
  <c r="BP124" i="48"/>
  <c r="BP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P120" i="48"/>
  <c r="BP109" i="48"/>
  <c r="BP113" i="48"/>
  <c r="BO128" i="48"/>
  <c r="BP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P114" i="48"/>
  <c r="BP112" i="48"/>
  <c r="BQ94" i="48"/>
  <c r="BP121" i="48"/>
  <c r="BP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P110" i="48"/>
  <c r="BQ92" i="48"/>
  <c r="BQ87" i="48"/>
  <c r="OD117" i="27"/>
  <c r="H107" i="78"/>
  <c r="I87" i="78"/>
  <c r="I88" i="78"/>
  <c r="I93" i="78"/>
  <c r="BT90" i="85" l="1"/>
  <c r="BR99" i="85"/>
  <c r="BQ123" i="85"/>
  <c r="BR117" i="85"/>
  <c r="BQ93" i="48"/>
  <c r="BQ141" i="48"/>
  <c r="BQ88" i="48"/>
  <c r="BQ142" i="48"/>
  <c r="BR89" i="48"/>
  <c r="BQ100" i="48"/>
  <c r="BP116" i="48"/>
  <c r="BP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S90" i="48"/>
  <c r="BQ117" i="48"/>
  <c r="BQ99" i="48"/>
  <c r="BP126" i="48"/>
  <c r="BP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Q105" i="48"/>
  <c r="BR101" i="48"/>
  <c r="BP127" i="48"/>
  <c r="BQ124" i="48"/>
  <c r="BQ104" i="48"/>
  <c r="OG117" i="27"/>
  <c r="J101" i="78"/>
  <c r="I117" i="78"/>
  <c r="H126" i="78"/>
  <c r="BR121" i="85" l="1"/>
  <c r="BR114" i="85"/>
  <c r="BR112" i="85"/>
  <c r="BS94" i="85"/>
  <c r="BR107" i="85"/>
  <c r="BQ128" i="85"/>
  <c r="BP128" i="48"/>
  <c r="BQ109" i="48"/>
  <c r="BQ113" i="48"/>
  <c r="BQ120" i="48"/>
  <c r="BQ106" i="48"/>
  <c r="OH117" i="27"/>
  <c r="H127" i="78"/>
  <c r="I106" i="78"/>
  <c r="I104" i="78"/>
  <c r="I109" i="78"/>
  <c r="I124" i="78"/>
  <c r="BR110" i="85" l="1"/>
  <c r="BS92" i="85"/>
  <c r="BS87" i="85"/>
  <c r="BQ112" i="48"/>
  <c r="BQ114" i="48"/>
  <c r="BR94" i="48"/>
  <c r="BQ121" i="48"/>
  <c r="BQ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R92" i="48"/>
  <c r="BR87" i="48"/>
  <c r="BQ110" i="48"/>
  <c r="OJ117" i="27"/>
  <c r="J92" i="78"/>
  <c r="I112" i="78"/>
  <c r="I110" i="78"/>
  <c r="BR123" i="85" l="1"/>
  <c r="BR125" i="85"/>
  <c r="BR126" i="85"/>
  <c r="BU90" i="85"/>
  <c r="BS117" i="85"/>
  <c r="BS99" i="85"/>
  <c r="BQ116" i="48"/>
  <c r="BQ123" i="48" s="1"/>
  <c r="BR141" i="48"/>
  <c r="BR100" i="48"/>
  <c r="BR88" i="48"/>
  <c r="BS89" i="48"/>
  <c r="BR142" i="48"/>
  <c r="BR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Q125" i="48"/>
  <c r="BQ126" i="48"/>
  <c r="BR99" i="48"/>
  <c r="BT90" i="48"/>
  <c r="BR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R105" i="48"/>
  <c r="BS101" i="48"/>
  <c r="BQ127" i="48"/>
  <c r="BR124" i="48"/>
  <c r="BR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R120" i="48"/>
  <c r="BR113" i="48"/>
  <c r="BR109" i="48"/>
  <c r="BQ128" i="48"/>
  <c r="BR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R112" i="48"/>
  <c r="BR114" i="48"/>
  <c r="BS94" i="48"/>
  <c r="BR121" i="48"/>
  <c r="BR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R110" i="48"/>
  <c r="BS92" i="48"/>
  <c r="BS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S93" i="48"/>
  <c r="BS88" i="48"/>
  <c r="BS141" i="48"/>
  <c r="BT89" i="48"/>
  <c r="BS142" i="48"/>
  <c r="BS100" i="48"/>
  <c r="BR116" i="48"/>
  <c r="BR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U90" i="48"/>
  <c r="BS117" i="48"/>
  <c r="BS99" i="48"/>
  <c r="BR126" i="48"/>
  <c r="BR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S105" i="48"/>
  <c r="BT101" i="48"/>
  <c r="BS124" i="48"/>
  <c r="BS104" i="48"/>
  <c r="BR127" i="48"/>
  <c r="OS117" i="27"/>
  <c r="L101" i="78"/>
  <c r="J127" i="78"/>
  <c r="K124" i="78"/>
  <c r="K104" i="78"/>
  <c r="K109" i="78"/>
  <c r="K106" i="78"/>
  <c r="BU92" i="85" l="1"/>
  <c r="BU87" i="85"/>
  <c r="BT107" i="85"/>
  <c r="BR128" i="48"/>
  <c r="BS113" i="48"/>
  <c r="BS120" i="48"/>
  <c r="BS109" i="48"/>
  <c r="BS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S121" i="48"/>
  <c r="BT94" i="48"/>
  <c r="BS114" i="48"/>
  <c r="BS112" i="48"/>
  <c r="BS107" i="48"/>
  <c r="OU117" i="27"/>
  <c r="L92" i="78"/>
  <c r="L93" i="78"/>
  <c r="K107" i="78"/>
  <c r="K112" i="78"/>
  <c r="BW90" i="85" l="1"/>
  <c r="BT116" i="85"/>
  <c r="BU99" i="85"/>
  <c r="BT92" i="48"/>
  <c r="BT87" i="48"/>
  <c r="BS110" i="48"/>
  <c r="OV117" i="27"/>
  <c r="K110" i="78"/>
  <c r="L88" i="78"/>
  <c r="L87" i="78"/>
  <c r="BT123" i="85" l="1"/>
  <c r="BT125" i="85" s="1"/>
  <c r="BU105" i="85"/>
  <c r="BV101" i="85"/>
  <c r="BU117" i="85"/>
  <c r="BS116" i="48"/>
  <c r="BS123" i="48" s="1"/>
  <c r="BT93" i="48"/>
  <c r="BU89" i="48"/>
  <c r="BT100" i="48"/>
  <c r="BT142" i="48"/>
  <c r="BT88" i="48"/>
  <c r="BT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S125" i="48"/>
  <c r="BS126" i="48"/>
  <c r="BT99" i="48"/>
  <c r="BV90" i="48"/>
  <c r="BT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T104" i="48"/>
  <c r="BT124" i="48"/>
  <c r="BS127" i="48"/>
  <c r="BT105" i="48"/>
  <c r="BU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S128" i="48"/>
  <c r="BT113" i="48"/>
  <c r="BT120" i="48"/>
  <c r="BT109" i="48"/>
  <c r="BT106" i="48"/>
  <c r="OZ117" i="27"/>
  <c r="L113" i="78"/>
  <c r="L114" i="78"/>
  <c r="J138" i="78"/>
  <c r="J143" i="78" s="1"/>
  <c r="L120" i="78"/>
  <c r="L121" i="78"/>
  <c r="BV92" i="85" l="1"/>
  <c r="BV87" i="85"/>
  <c r="BU116" i="85"/>
  <c r="BT114" i="48"/>
  <c r="BU94" i="48"/>
  <c r="BT112" i="48"/>
  <c r="BT121" i="48"/>
  <c r="BT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T110" i="48"/>
  <c r="BU92" i="48"/>
  <c r="BU87" i="48"/>
  <c r="PB117" i="27"/>
  <c r="M87" i="78"/>
  <c r="M88" i="78"/>
  <c r="L110" i="78"/>
  <c r="BU126" i="85" l="1"/>
  <c r="BV99" i="85"/>
  <c r="BV104" i="85"/>
  <c r="BV124" i="85"/>
  <c r="BX90" i="85"/>
  <c r="BU127" i="85"/>
  <c r="BU93" i="48"/>
  <c r="BU88" i="48"/>
  <c r="BU142" i="48"/>
  <c r="BV89" i="48"/>
  <c r="BU100" i="48"/>
  <c r="BU141" i="48"/>
  <c r="BT116" i="48"/>
  <c r="BT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U117" i="48"/>
  <c r="BU99" i="48"/>
  <c r="BW90" i="48"/>
  <c r="BT126" i="48"/>
  <c r="BT125" i="48"/>
  <c r="PD117" i="27"/>
  <c r="L126" i="78"/>
  <c r="M105" i="78"/>
  <c r="M99" i="78"/>
  <c r="M117" i="78"/>
  <c r="BV121" i="85" l="1"/>
  <c r="BV106" i="85"/>
  <c r="BV114" i="85"/>
  <c r="BV112" i="85"/>
  <c r="BW94" i="85"/>
  <c r="BT127" i="48"/>
  <c r="BU105" i="48"/>
  <c r="BV101" i="48"/>
  <c r="BU124" i="48"/>
  <c r="BU104" i="48"/>
  <c r="PE117" i="27"/>
  <c r="M106" i="78"/>
  <c r="M104" i="78"/>
  <c r="M109" i="78"/>
  <c r="M124" i="78"/>
  <c r="N101" i="78"/>
  <c r="L127" i="78"/>
  <c r="BV107" i="85" l="1"/>
  <c r="BW92" i="85"/>
  <c r="BW87" i="85"/>
  <c r="BU106" i="48"/>
  <c r="BU120" i="48"/>
  <c r="BU109" i="48"/>
  <c r="BU113" i="48"/>
  <c r="BT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U112" i="48"/>
  <c r="BV94" i="48"/>
  <c r="BU114" i="48"/>
  <c r="BU121" i="48"/>
  <c r="BU107" i="48"/>
  <c r="PG117" i="27"/>
  <c r="M112" i="78"/>
  <c r="N92" i="78"/>
  <c r="N93" i="78"/>
  <c r="M107" i="78"/>
  <c r="BY90" i="85" l="1"/>
  <c r="BV116" i="85"/>
  <c r="BW99" i="85"/>
  <c r="BU110" i="48"/>
  <c r="BV92" i="48"/>
  <c r="BV87" i="48"/>
  <c r="PH117" i="27"/>
  <c r="M110" i="78"/>
  <c r="N88" i="78"/>
  <c r="N87" i="78"/>
  <c r="BW105" i="85" l="1"/>
  <c r="BX101" i="85"/>
  <c r="BV123" i="85"/>
  <c r="BW117" i="85"/>
  <c r="BV93" i="48"/>
  <c r="BV142" i="48"/>
  <c r="BV88" i="48"/>
  <c r="BV141" i="48"/>
  <c r="BV100" i="48"/>
  <c r="BW89" i="48"/>
  <c r="BU116" i="48"/>
  <c r="BU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V117" i="48"/>
  <c r="BV99" i="48"/>
  <c r="BU126" i="48"/>
  <c r="BU125" i="48"/>
  <c r="BX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V105" i="48"/>
  <c r="BW101" i="48"/>
  <c r="BU127" i="48"/>
  <c r="BV124" i="48"/>
  <c r="BV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U128" i="48"/>
  <c r="BV120" i="48"/>
  <c r="BV109" i="48"/>
  <c r="BV113" i="48"/>
  <c r="BV106" i="48"/>
  <c r="PL117" i="27"/>
  <c r="N113" i="78"/>
  <c r="N114" i="78"/>
  <c r="N120" i="78"/>
  <c r="N121" i="78"/>
  <c r="L138" i="78"/>
  <c r="L143" i="78" s="1"/>
  <c r="BW116" i="85" l="1"/>
  <c r="BX92" i="85"/>
  <c r="BX87" i="85"/>
  <c r="BW94" i="48"/>
  <c r="BV114" i="48"/>
  <c r="BV112" i="48"/>
  <c r="BV121" i="48"/>
  <c r="BV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V110" i="48"/>
  <c r="BW92" i="48"/>
  <c r="BW87" i="48"/>
  <c r="PN117" i="27"/>
  <c r="O87" i="78"/>
  <c r="O88" i="78"/>
  <c r="N110" i="78"/>
  <c r="BZ90" i="85" l="1"/>
  <c r="BX99" i="85"/>
  <c r="BX124" i="85"/>
  <c r="BX104" i="85"/>
  <c r="BW127" i="85"/>
  <c r="BW88" i="48"/>
  <c r="BW141" i="48"/>
  <c r="BW142" i="48"/>
  <c r="BW100" i="48"/>
  <c r="BX89" i="48"/>
  <c r="BW93" i="48"/>
  <c r="BV116" i="48"/>
  <c r="BV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W99" i="48"/>
  <c r="BY90" i="48"/>
  <c r="BV126" i="48"/>
  <c r="BV125" i="48"/>
  <c r="BW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W104" i="48"/>
  <c r="BW124" i="48"/>
  <c r="BV127" i="48"/>
  <c r="BW105" i="48"/>
  <c r="BX101" i="48"/>
  <c r="PQ117" i="27"/>
  <c r="O124" i="78"/>
  <c r="P101" i="78"/>
  <c r="N126" i="78"/>
  <c r="O104" i="78"/>
  <c r="O109" i="78"/>
  <c r="O106" i="78"/>
  <c r="BX107" i="85" l="1"/>
  <c r="BY92" i="85"/>
  <c r="BY87" i="85"/>
  <c r="BV128" i="48"/>
  <c r="BW120" i="48"/>
  <c r="BW109" i="48"/>
  <c r="BW113" i="48"/>
  <c r="BW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W112" i="48"/>
  <c r="BX94" i="48"/>
  <c r="BW114" i="48"/>
  <c r="BW121" i="48"/>
  <c r="BW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W110" i="48"/>
  <c r="BX92" i="48"/>
  <c r="BX87" i="48"/>
  <c r="PT117" i="27"/>
  <c r="O110" i="78"/>
  <c r="P88" i="78"/>
  <c r="P87" i="78"/>
  <c r="BY105" i="85" l="1"/>
  <c r="BY117" i="85"/>
  <c r="BX125" i="85"/>
  <c r="BX126" i="85"/>
  <c r="BZ101" i="85"/>
  <c r="BW116" i="48"/>
  <c r="BW123" i="48" s="1"/>
  <c r="BX142" i="48"/>
  <c r="BX88" i="48"/>
  <c r="BY89" i="48"/>
  <c r="BX141" i="48"/>
  <c r="BX100" i="48"/>
  <c r="BX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W125" i="48"/>
  <c r="BW126" i="48"/>
  <c r="BZ90" i="48"/>
  <c r="BX117" i="48"/>
  <c r="BX99" i="48"/>
  <c r="PV117" i="27"/>
  <c r="P117" i="78"/>
  <c r="O126" i="78"/>
  <c r="P99" i="78"/>
  <c r="P105" i="78"/>
  <c r="BY120" i="85" l="1"/>
  <c r="BY113" i="85"/>
  <c r="BY109" i="85"/>
  <c r="BY107" i="85"/>
  <c r="BX128" i="85"/>
  <c r="BX105" i="48"/>
  <c r="BY101" i="48"/>
  <c r="BW127" i="48"/>
  <c r="BX124" i="48"/>
  <c r="BX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X120" i="48"/>
  <c r="BX109" i="48"/>
  <c r="BX113" i="48"/>
  <c r="BW128" i="48"/>
  <c r="BX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X121" i="48"/>
  <c r="BY94" i="48"/>
  <c r="BX112" i="48"/>
  <c r="BX114" i="48"/>
  <c r="BX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X110" i="48"/>
  <c r="BY92" i="48"/>
  <c r="BY87" i="48"/>
  <c r="PZ117" i="27"/>
  <c r="Q87" i="78"/>
  <c r="Q88" i="78"/>
  <c r="P110" i="78"/>
  <c r="BZ99" i="85" l="1"/>
  <c r="BY127" i="85"/>
  <c r="BZ124" i="85"/>
  <c r="BZ104" i="85"/>
  <c r="BY93" i="48"/>
  <c r="BY142" i="48"/>
  <c r="BY141" i="48"/>
  <c r="BZ89" i="48"/>
  <c r="BY100" i="48"/>
  <c r="BY88" i="48"/>
  <c r="BX116" i="48"/>
  <c r="BX123" i="48"/>
  <c r="QA117" i="27"/>
  <c r="P116" i="78"/>
  <c r="Q100" i="78"/>
  <c r="R89" i="78"/>
  <c r="S90" i="78"/>
  <c r="BZ120" i="85" l="1"/>
  <c r="BZ113" i="85"/>
  <c r="BZ109" i="85"/>
  <c r="BY128" i="85"/>
  <c r="BZ105" i="85"/>
  <c r="CA101" i="85"/>
  <c r="BY99" i="48"/>
  <c r="BX126" i="48"/>
  <c r="BX125" i="48"/>
  <c r="CA90" i="48"/>
  <c r="BY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Y104" i="48"/>
  <c r="BY124" i="48"/>
  <c r="BX127" i="48"/>
  <c r="BY105" i="48"/>
  <c r="BZ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Y106" i="48"/>
  <c r="BX128" i="48"/>
  <c r="BY109" i="48"/>
  <c r="BY113" i="48"/>
  <c r="BY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Y121" i="48"/>
  <c r="BY114" i="48"/>
  <c r="BY112" i="48"/>
  <c r="BZ94" i="48"/>
  <c r="BY107" i="48"/>
  <c r="QE117" i="27"/>
  <c r="R92" i="78"/>
  <c r="R93" i="78"/>
  <c r="O138" i="78"/>
  <c r="O143" i="78" s="1"/>
  <c r="Q107" i="78"/>
  <c r="Q112" i="78"/>
  <c r="CA105" i="85" l="1"/>
  <c r="CB101" i="85"/>
  <c r="BZ116" i="85"/>
  <c r="BZ92" i="48"/>
  <c r="BZ87" i="48"/>
  <c r="BY110" i="48"/>
  <c r="QF117" i="27"/>
  <c r="R87" i="78"/>
  <c r="R88" i="78"/>
  <c r="Q110" i="78"/>
  <c r="CA117" i="85" l="1"/>
  <c r="BZ123" i="85"/>
  <c r="BY116" i="48"/>
  <c r="BY123" i="48" s="1"/>
  <c r="BZ141" i="48"/>
  <c r="BZ100" i="48"/>
  <c r="CA89" i="48"/>
  <c r="BZ88" i="48"/>
  <c r="BZ142" i="48"/>
  <c r="BZ93" i="48"/>
  <c r="QG117" i="27"/>
  <c r="S89" i="78"/>
  <c r="T90" i="78"/>
  <c r="Q116" i="78"/>
  <c r="R100" i="78"/>
  <c r="BZ126" i="85" l="1"/>
  <c r="BZ125" i="85"/>
  <c r="CA124" i="85"/>
  <c r="CA104" i="85"/>
  <c r="BY125" i="48"/>
  <c r="BY126" i="48"/>
  <c r="CB90" i="48"/>
  <c r="BZ117" i="48"/>
  <c r="BZ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BZ124" i="48"/>
  <c r="BZ104" i="48"/>
  <c r="BY127" i="48"/>
  <c r="BZ105" i="48"/>
  <c r="CA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BZ120" i="48"/>
  <c r="BZ113" i="48"/>
  <c r="BZ109" i="48"/>
  <c r="BZ106" i="48"/>
  <c r="BY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BZ107" i="48"/>
  <c r="CA94" i="48"/>
  <c r="BZ114" i="48"/>
  <c r="BZ112" i="48"/>
  <c r="BZ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A92" i="48"/>
  <c r="CA87" i="48"/>
  <c r="BZ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BZ116" i="48"/>
  <c r="BZ123" i="48" s="1"/>
  <c r="CA88" i="48"/>
  <c r="CA142" i="48"/>
  <c r="CA141" i="48"/>
  <c r="CA100" i="48"/>
  <c r="CB89" i="48"/>
  <c r="CA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A99" i="48"/>
  <c r="BZ125" i="48"/>
  <c r="BZ126" i="48"/>
  <c r="CA117" i="48"/>
  <c r="CC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BZ127" i="48"/>
  <c r="CA104" i="48"/>
  <c r="CA124" i="48"/>
  <c r="CA105" i="48"/>
  <c r="CB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A113" i="48"/>
  <c r="CA120" i="48"/>
  <c r="CA109" i="48"/>
  <c r="CA106" i="48"/>
  <c r="BZ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A107" i="48"/>
  <c r="CA121" i="48"/>
  <c r="CA114" i="48"/>
  <c r="CA112" i="48"/>
  <c r="CB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B92" i="48"/>
  <c r="CB87" i="48"/>
  <c r="CA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B100" i="48"/>
  <c r="CC89" i="48"/>
  <c r="CB141" i="48"/>
  <c r="CB88" i="48"/>
  <c r="CB142" i="48"/>
  <c r="CA116" i="48"/>
  <c r="CA123" i="48" s="1"/>
  <c r="CB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D90" i="48"/>
  <c r="CA125" i="48"/>
  <c r="CA126" i="48"/>
  <c r="CB99" i="48"/>
  <c r="CB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A127" i="48"/>
  <c r="CB104" i="48"/>
  <c r="CB124" i="48"/>
  <c r="CB105" i="48"/>
  <c r="CC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B106" i="48"/>
  <c r="CB120" i="48"/>
  <c r="CB109" i="48"/>
  <c r="CB113" i="48"/>
  <c r="CA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B121" i="48"/>
  <c r="CB114" i="48"/>
  <c r="CC94" i="48"/>
  <c r="CB112" i="48"/>
  <c r="CB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B110" i="48"/>
  <c r="CC92" i="48"/>
  <c r="CC87" i="48"/>
  <c r="QX117" i="27"/>
  <c r="T116" i="78"/>
  <c r="U87" i="78"/>
  <c r="U88" i="78"/>
  <c r="CE116" i="85" l="1"/>
  <c r="CF117" i="85" s="1"/>
  <c r="CF92" i="85"/>
  <c r="CF93" i="85" s="1"/>
  <c r="CF87" i="85"/>
  <c r="CD89" i="48"/>
  <c r="CC142" i="48"/>
  <c r="CC141" i="48"/>
  <c r="CC100" i="48"/>
  <c r="CC88" i="48"/>
  <c r="CC93" i="48"/>
  <c r="CB116" i="48"/>
  <c r="CB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C99" i="48"/>
  <c r="CE90" i="48"/>
  <c r="CB125" i="48"/>
  <c r="CB126" i="48"/>
  <c r="CC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B127" i="48"/>
  <c r="CC124" i="48"/>
  <c r="CC104" i="48"/>
  <c r="CC105" i="48"/>
  <c r="CD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C120" i="48"/>
  <c r="CC109" i="48"/>
  <c r="CC113" i="48"/>
  <c r="CC106" i="48"/>
  <c r="CB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C107" i="48"/>
  <c r="CD94" i="48"/>
  <c r="CC114" i="48"/>
  <c r="CC112" i="48"/>
  <c r="CC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D92" i="48"/>
  <c r="CD87" i="48"/>
  <c r="CC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C116" i="48"/>
  <c r="CC123" i="48"/>
  <c r="CD100" i="48"/>
  <c r="CE89" i="48"/>
  <c r="CD142" i="48"/>
  <c r="CD141" i="48"/>
  <c r="CD88" i="48"/>
  <c r="CD93" i="48"/>
  <c r="RE117" i="27"/>
  <c r="U116" i="78"/>
  <c r="V99" i="78"/>
  <c r="V105" i="78"/>
  <c r="CH92" i="85" l="1"/>
  <c r="CH93" i="85" s="1"/>
  <c r="CH87" i="85"/>
  <c r="CG116" i="85"/>
  <c r="CH117" i="85" s="1"/>
  <c r="CG123" i="85"/>
  <c r="CD99" i="48"/>
  <c r="CF90" i="48"/>
  <c r="CC126" i="48"/>
  <c r="CC125" i="48"/>
  <c r="CD117" i="48"/>
  <c r="RF117" i="27"/>
  <c r="V124" i="78"/>
  <c r="V117" i="78"/>
  <c r="U123" i="78"/>
  <c r="U125" i="78"/>
  <c r="W101" i="78"/>
  <c r="CG125" i="85" l="1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C127" i="48"/>
  <c r="CD124" i="48"/>
  <c r="CD104" i="48"/>
  <c r="CD105" i="48"/>
  <c r="CE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D106" i="48"/>
  <c r="CD120" i="48"/>
  <c r="CD109" i="48"/>
  <c r="CD113" i="48"/>
  <c r="CC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D112" i="48"/>
  <c r="CE94" i="48"/>
  <c r="CD114" i="48"/>
  <c r="CD121" i="48"/>
  <c r="CD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D110" i="48"/>
  <c r="CE92" i="48"/>
  <c r="CE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E142" i="48"/>
  <c r="CE100" i="48"/>
  <c r="CF89" i="48"/>
  <c r="CE141" i="48"/>
  <c r="CE88" i="48"/>
  <c r="CE93" i="48"/>
  <c r="CD116" i="48"/>
  <c r="CD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D126" i="48"/>
  <c r="CD125" i="48"/>
  <c r="CG90" i="48"/>
  <c r="CE117" i="48"/>
  <c r="CE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D127" i="48"/>
  <c r="CE105" i="48"/>
  <c r="CF101" i="48"/>
  <c r="CE104" i="48"/>
  <c r="CE124" i="48"/>
  <c r="RM117" i="27"/>
  <c r="W104" i="78"/>
  <c r="W109" i="78"/>
  <c r="V126" i="78"/>
  <c r="CI116" i="85" l="1"/>
  <c r="CJ117" i="85" s="1"/>
  <c r="CJ92" i="85"/>
  <c r="CJ93" i="85" s="1"/>
  <c r="CJ87" i="85"/>
  <c r="CE120" i="48"/>
  <c r="CE109" i="48"/>
  <c r="CE113" i="48"/>
  <c r="CE106" i="48"/>
  <c r="CD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E114" i="48"/>
  <c r="CE112" i="48"/>
  <c r="CF94" i="48"/>
  <c r="CE107" i="48"/>
  <c r="CE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E110" i="48"/>
  <c r="CF92" i="48"/>
  <c r="CF87" i="48"/>
  <c r="RP117" i="27"/>
  <c r="X87" i="78"/>
  <c r="X88" i="78"/>
  <c r="W110" i="78"/>
  <c r="CJ112" i="85" l="1"/>
  <c r="CJ114" i="85"/>
  <c r="CK94" i="85"/>
  <c r="CJ110" i="85"/>
  <c r="CF93" i="48"/>
  <c r="CG89" i="48"/>
  <c r="CF141" i="48"/>
  <c r="CF88" i="48"/>
  <c r="CF100" i="48"/>
  <c r="CF142" i="48"/>
  <c r="CE116" i="48"/>
  <c r="CE123" i="48" s="1"/>
  <c r="RQ117" i="27"/>
  <c r="W116" i="78"/>
  <c r="Z90" i="78"/>
  <c r="Y89" i="78"/>
  <c r="X100" i="78"/>
  <c r="CJ116" i="85" l="1"/>
  <c r="CK117" i="85" s="1"/>
  <c r="CK92" i="85"/>
  <c r="CK93" i="85" s="1"/>
  <c r="CK87" i="85"/>
  <c r="CF99" i="48"/>
  <c r="CH90" i="48"/>
  <c r="CF117" i="48"/>
  <c r="CE125" i="48"/>
  <c r="CE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F124" i="48"/>
  <c r="CF104" i="48"/>
  <c r="CE127" i="48"/>
  <c r="CF105" i="48"/>
  <c r="CG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E128" i="48"/>
  <c r="CF106" i="48"/>
  <c r="CF120" i="48"/>
  <c r="CF113" i="48"/>
  <c r="CF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F107" i="48"/>
  <c r="CF121" i="48"/>
  <c r="CG94" i="48"/>
  <c r="CF114" i="48"/>
  <c r="CF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G92" i="48"/>
  <c r="CG87" i="48"/>
  <c r="CF110" i="48"/>
  <c r="RV117" i="27"/>
  <c r="Y87" i="78"/>
  <c r="Y88" i="78"/>
  <c r="X110" i="78"/>
  <c r="CK123" i="85" l="1"/>
  <c r="CK125" i="85" s="1"/>
  <c r="CK126" i="85"/>
  <c r="CK127" i="85" s="1"/>
  <c r="CK128" i="85" s="1"/>
  <c r="CL104" i="85"/>
  <c r="CL124" i="85"/>
  <c r="CL142" i="85"/>
  <c r="CM89" i="85"/>
  <c r="CN90" i="85" s="1"/>
  <c r="CL88" i="85"/>
  <c r="CL141" i="85"/>
  <c r="CL100" i="85"/>
  <c r="CL99" i="85" s="1"/>
  <c r="CG141" i="48"/>
  <c r="CG88" i="48"/>
  <c r="CG142" i="48"/>
  <c r="CG100" i="48"/>
  <c r="CH89" i="48"/>
  <c r="CG93" i="48"/>
  <c r="CF116" i="48"/>
  <c r="CF123" i="48" s="1"/>
  <c r="RW117" i="27"/>
  <c r="Y100" i="78"/>
  <c r="X116" i="78"/>
  <c r="Z89" i="78"/>
  <c r="AA90" i="78"/>
  <c r="CL113" i="85" l="1"/>
  <c r="CL109" i="85"/>
  <c r="CL120" i="85"/>
  <c r="CL121" i="85" s="1"/>
  <c r="CL105" i="85"/>
  <c r="CL106" i="85" s="1"/>
  <c r="CL107" i="85" s="1"/>
  <c r="CL110" i="85" s="1"/>
  <c r="CM101" i="85"/>
  <c r="CF125" i="48"/>
  <c r="CF126" i="48"/>
  <c r="CI90" i="48"/>
  <c r="CG117" i="48"/>
  <c r="CG99" i="48"/>
  <c r="RX117" i="27"/>
  <c r="Y124" i="78"/>
  <c r="Y117" i="78"/>
  <c r="Z101" i="78"/>
  <c r="Y99" i="78"/>
  <c r="Y105" i="78"/>
  <c r="X123" i="78"/>
  <c r="X125" i="78"/>
  <c r="CL116" i="85" l="1"/>
  <c r="CM117" i="85" s="1"/>
  <c r="CL123" i="85"/>
  <c r="CL112" i="85"/>
  <c r="CL114" i="85"/>
  <c r="CM94" i="85"/>
  <c r="CF127" i="48"/>
  <c r="CG105" i="48"/>
  <c r="CH101" i="48"/>
  <c r="CG104" i="48"/>
  <c r="CG124" i="48"/>
  <c r="RY117" i="27"/>
  <c r="Y104" i="78"/>
  <c r="Y109" i="78"/>
  <c r="X126" i="78"/>
  <c r="CM92" i="85" l="1"/>
  <c r="CM93" i="85" s="1"/>
  <c r="CM87" i="85"/>
  <c r="CL125" i="85"/>
  <c r="CL126" i="85"/>
  <c r="CL127" i="85" s="1"/>
  <c r="CL128" i="85" s="1"/>
  <c r="CM104" i="85"/>
  <c r="CM124" i="85"/>
  <c r="CG109" i="48"/>
  <c r="CG113" i="48"/>
  <c r="CG120" i="48"/>
  <c r="CG106" i="48"/>
  <c r="CF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G121" i="48"/>
  <c r="CG112" i="48"/>
  <c r="CH94" i="48"/>
  <c r="CG114" i="48"/>
  <c r="CG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G110" i="48"/>
  <c r="CH92" i="48"/>
  <c r="CH87" i="48"/>
  <c r="SB117" i="27"/>
  <c r="Z87" i="78"/>
  <c r="Z88" i="78"/>
  <c r="Y110" i="78"/>
  <c r="CN92" i="85" l="1"/>
  <c r="CN93" i="85" s="1"/>
  <c r="CN87" i="85"/>
  <c r="CM116" i="85"/>
  <c r="CN117" i="85" s="1"/>
  <c r="CM123" i="85"/>
  <c r="CH93" i="48"/>
  <c r="CH100" i="48"/>
  <c r="CI89" i="48"/>
  <c r="CH142" i="48"/>
  <c r="CH88" i="48"/>
  <c r="CH141" i="48"/>
  <c r="CG116" i="48"/>
  <c r="CG123" i="48" s="1"/>
  <c r="SC117" i="27"/>
  <c r="Y123" i="78"/>
  <c r="Y125" i="78"/>
  <c r="Y116" i="78"/>
  <c r="AA89" i="78"/>
  <c r="AB90" i="78"/>
  <c r="Z100" i="78"/>
  <c r="CM126" i="85" l="1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J90" i="48"/>
  <c r="CH99" i="48"/>
  <c r="CH117" i="48"/>
  <c r="CG126" i="48"/>
  <c r="CG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G127" i="48"/>
  <c r="CH105" i="48"/>
  <c r="CI101" i="48"/>
  <c r="CH124" i="48"/>
  <c r="CH104" i="48"/>
  <c r="SE117" i="27"/>
  <c r="Z104" i="78"/>
  <c r="Z109" i="78"/>
  <c r="Y127" i="78"/>
  <c r="CN114" i="85" l="1"/>
  <c r="CN112" i="85"/>
  <c r="CO94" i="85"/>
  <c r="CN110" i="85"/>
  <c r="CH113" i="48"/>
  <c r="CH120" i="48"/>
  <c r="CH109" i="48"/>
  <c r="CH106" i="48"/>
  <c r="CG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H107" i="48"/>
  <c r="CH121" i="48"/>
  <c r="CH114" i="48"/>
  <c r="CH112" i="48"/>
  <c r="CI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I92" i="48"/>
  <c r="CI87" i="48"/>
  <c r="CH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H116" i="48"/>
  <c r="CH123" i="48" s="1"/>
  <c r="CI88" i="48"/>
  <c r="CI142" i="48"/>
  <c r="CI141" i="48"/>
  <c r="CI100" i="48"/>
  <c r="CJ89" i="48"/>
  <c r="CI93" i="48"/>
  <c r="SI117" i="27"/>
  <c r="AA100" i="78"/>
  <c r="Z116" i="78"/>
  <c r="AB89" i="78"/>
  <c r="AC90" i="78"/>
  <c r="CO110" i="85" l="1"/>
  <c r="CP94" i="85"/>
  <c r="CO112" i="85"/>
  <c r="CO114" i="85"/>
  <c r="CH125" i="48"/>
  <c r="CH126" i="48"/>
  <c r="CI117" i="48"/>
  <c r="CI99" i="48"/>
  <c r="CK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I124" i="48"/>
  <c r="CI104" i="48"/>
  <c r="CH127" i="48"/>
  <c r="CI105" i="48"/>
  <c r="CJ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H128" i="48"/>
  <c r="CI120" i="48"/>
  <c r="CI109" i="48"/>
  <c r="CI113" i="48"/>
  <c r="CI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I121" i="48"/>
  <c r="CJ94" i="48"/>
  <c r="CI114" i="48"/>
  <c r="CI112" i="48"/>
  <c r="CI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I110" i="48"/>
  <c r="CJ92" i="48"/>
  <c r="CJ87" i="48"/>
  <c r="SN117" i="27"/>
  <c r="AB87" i="78"/>
  <c r="AB88" i="78"/>
  <c r="AA110" i="78"/>
  <c r="CQ104" i="85" l="1"/>
  <c r="CQ124" i="85"/>
  <c r="CQ92" i="85"/>
  <c r="CQ93" i="85" s="1"/>
  <c r="CQ87" i="85"/>
  <c r="CP123" i="85"/>
  <c r="CJ93" i="48"/>
  <c r="CJ141" i="48"/>
  <c r="CK89" i="48"/>
  <c r="CJ100" i="48"/>
  <c r="CJ142" i="48"/>
  <c r="CJ88" i="48"/>
  <c r="CI116" i="48"/>
  <c r="CI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J99" i="48"/>
  <c r="CI125" i="48"/>
  <c r="CI126" i="48"/>
  <c r="CL90" i="48"/>
  <c r="CJ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J124" i="48"/>
  <c r="CJ104" i="48"/>
  <c r="CI127" i="48"/>
  <c r="CJ105" i="48"/>
  <c r="CK101" i="48"/>
  <c r="SQ117" i="27"/>
  <c r="AB104" i="78"/>
  <c r="AB109" i="78"/>
  <c r="AB106" i="78"/>
  <c r="AA127" i="78"/>
  <c r="CR92" i="85" l="1"/>
  <c r="CR93" i="85" s="1"/>
  <c r="CR87" i="85"/>
  <c r="CQ116" i="85"/>
  <c r="CR117" i="85" s="1"/>
  <c r="CQ123" i="85"/>
  <c r="CJ106" i="48"/>
  <c r="CI128" i="48"/>
  <c r="CJ120" i="48"/>
  <c r="CJ109" i="48"/>
  <c r="CJ113" i="48"/>
  <c r="SR117" i="27"/>
  <c r="AB107" i="78"/>
  <c r="AB121" i="78"/>
  <c r="AB120" i="78"/>
  <c r="Z138" i="78"/>
  <c r="Z143" i="78" s="1"/>
  <c r="AB114" i="78"/>
  <c r="AB113" i="78"/>
  <c r="CR124" i="85" l="1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J107" i="48"/>
  <c r="CJ121" i="48"/>
  <c r="CJ114" i="48"/>
  <c r="CJ112" i="48"/>
  <c r="CK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K92" i="48"/>
  <c r="CK87" i="48"/>
  <c r="CJ110" i="48"/>
  <c r="ST117" i="27"/>
  <c r="AB116" i="78"/>
  <c r="AC87" i="78"/>
  <c r="AC88" i="78"/>
  <c r="CR114" i="85" l="1"/>
  <c r="CS94" i="85"/>
  <c r="CR112" i="85"/>
  <c r="CR110" i="85"/>
  <c r="CJ116" i="48"/>
  <c r="CJ123" i="48" s="1"/>
  <c r="CL89" i="48"/>
  <c r="CK141" i="48"/>
  <c r="CK100" i="48"/>
  <c r="CK88" i="48"/>
  <c r="CK142" i="48"/>
  <c r="CK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K99" i="48"/>
  <c r="CJ125" i="48"/>
  <c r="CJ126" i="48"/>
  <c r="CM90" i="48"/>
  <c r="CK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J127" i="48"/>
  <c r="CK104" i="48"/>
  <c r="CK124" i="48"/>
  <c r="CK105" i="48"/>
  <c r="CL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K106" i="48"/>
  <c r="CK120" i="48"/>
  <c r="CK113" i="48"/>
  <c r="CK109" i="48"/>
  <c r="CJ128" i="48"/>
  <c r="SX117" i="27"/>
  <c r="AC112" i="78"/>
  <c r="AC106" i="78"/>
  <c r="AD93" i="78"/>
  <c r="AD92" i="78"/>
  <c r="AA138" i="78"/>
  <c r="AA143" i="78" s="1"/>
  <c r="CS116" i="85" l="1"/>
  <c r="CT117" i="85" s="1"/>
  <c r="CS123" i="85"/>
  <c r="CS114" i="85"/>
  <c r="CT94" i="85"/>
  <c r="CS112" i="85"/>
  <c r="CK107" i="48"/>
  <c r="CK114" i="48"/>
  <c r="CL94" i="48"/>
  <c r="CK112" i="48"/>
  <c r="CK121" i="48"/>
  <c r="SY117" i="27"/>
  <c r="AC107" i="78"/>
  <c r="AD87" i="78"/>
  <c r="AD88" i="78"/>
  <c r="CS126" i="85" l="1"/>
  <c r="CS127" i="85" s="1"/>
  <c r="CS128" i="85" s="1"/>
  <c r="CS125" i="85"/>
  <c r="CT92" i="85"/>
  <c r="CT93" i="85" s="1"/>
  <c r="CT87" i="85"/>
  <c r="CT104" i="85"/>
  <c r="CT124" i="85"/>
  <c r="CL92" i="48"/>
  <c r="CL87" i="48"/>
  <c r="CK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M89" i="48"/>
  <c r="CL141" i="48"/>
  <c r="CL142" i="48"/>
  <c r="CL88" i="48"/>
  <c r="CL100" i="48"/>
  <c r="CL93" i="48"/>
  <c r="CK116" i="48"/>
  <c r="CK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K125" i="48"/>
  <c r="CK126" i="48"/>
  <c r="CL117" i="48"/>
  <c r="CL99" i="48"/>
  <c r="CN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L104" i="48"/>
  <c r="CL124" i="48"/>
  <c r="CK127" i="48"/>
  <c r="CL105" i="48"/>
  <c r="CM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K128" i="48"/>
  <c r="CL106" i="48"/>
  <c r="CL113" i="48"/>
  <c r="CL120" i="48"/>
  <c r="CL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L112" i="48"/>
  <c r="CM94" i="48"/>
  <c r="CL114" i="48"/>
  <c r="CL107" i="48"/>
  <c r="CL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L110" i="48"/>
  <c r="CM92" i="48"/>
  <c r="CM87" i="48"/>
  <c r="TF117" i="27"/>
  <c r="AD110" i="78"/>
  <c r="AE87" i="78"/>
  <c r="AE88" i="78"/>
  <c r="CV92" i="85" l="1"/>
  <c r="CV93" i="85" s="1"/>
  <c r="CV87" i="85"/>
  <c r="CU116" i="85"/>
  <c r="CV117" i="85" s="1"/>
  <c r="CM93" i="48"/>
  <c r="CN89" i="48"/>
  <c r="CM141" i="48"/>
  <c r="CM100" i="48"/>
  <c r="CM88" i="48"/>
  <c r="CM142" i="48"/>
  <c r="CL116" i="48"/>
  <c r="CL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M99" i="48"/>
  <c r="CO90" i="48"/>
  <c r="CM117" i="48"/>
  <c r="CL126" i="48"/>
  <c r="CL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L127" i="48"/>
  <c r="CM124" i="48"/>
  <c r="CM104" i="48"/>
  <c r="CM105" i="48"/>
  <c r="CN101" i="48"/>
  <c r="TI117" i="27"/>
  <c r="AE109" i="78"/>
  <c r="AE104" i="78"/>
  <c r="AD127" i="78"/>
  <c r="CV114" i="85" l="1"/>
  <c r="CV112" i="85"/>
  <c r="CW94" i="85"/>
  <c r="CV110" i="85"/>
  <c r="CM106" i="48"/>
  <c r="CM120" i="48"/>
  <c r="CM113" i="48"/>
  <c r="CM109" i="48"/>
  <c r="CL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M112" i="48"/>
  <c r="CM114" i="48"/>
  <c r="CN94" i="48"/>
  <c r="CM107" i="48"/>
  <c r="CM121" i="48"/>
  <c r="TK117" i="27"/>
  <c r="AF93" i="78"/>
  <c r="AF92" i="78"/>
  <c r="AE112" i="78"/>
  <c r="AE107" i="78"/>
  <c r="CV123" i="85" l="1"/>
  <c r="CV126" i="85" s="1"/>
  <c r="CV127" i="85" s="1"/>
  <c r="CV128" i="85" s="1"/>
  <c r="CV125" i="85"/>
  <c r="CW124" i="85"/>
  <c r="CW104" i="85"/>
  <c r="CW88" i="85"/>
  <c r="CW141" i="85"/>
  <c r="CW142" i="85"/>
  <c r="CW100" i="85"/>
  <c r="CW99" i="85" s="1"/>
  <c r="CW105" i="85" s="1"/>
  <c r="CN92" i="48"/>
  <c r="CN87" i="48"/>
  <c r="CM110" i="48"/>
  <c r="TL117" i="27"/>
  <c r="AF88" i="78"/>
  <c r="AF87" i="78"/>
  <c r="AE110" i="78"/>
  <c r="CW106" i="85" l="1"/>
  <c r="CW107" i="85" s="1"/>
  <c r="CW120" i="85"/>
  <c r="CW121" i="85" s="1"/>
  <c r="CW109" i="85"/>
  <c r="CW110" i="85" s="1"/>
  <c r="CW113" i="85"/>
  <c r="CM116" i="48"/>
  <c r="CM123" i="48" s="1"/>
  <c r="CO89" i="48"/>
  <c r="CN100" i="48"/>
  <c r="CN88" i="48"/>
  <c r="CN142" i="48"/>
  <c r="CN141" i="48"/>
  <c r="CN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N99" i="48"/>
  <c r="CM125" i="48"/>
  <c r="CM126" i="48"/>
  <c r="CN117" i="48"/>
  <c r="CP90" i="48"/>
  <c r="TN117" i="27"/>
  <c r="AF117" i="78"/>
  <c r="AF124" i="78"/>
  <c r="AE126" i="78"/>
  <c r="AG101" i="78"/>
  <c r="AF99" i="78"/>
  <c r="AF105" i="78"/>
  <c r="CW126" i="85" l="1"/>
  <c r="CW127" i="85" s="1"/>
  <c r="CW128" i="85" s="1"/>
  <c r="CW125" i="85"/>
  <c r="CM127" i="48"/>
  <c r="CN124" i="48"/>
  <c r="CN104" i="48"/>
  <c r="CN105" i="48"/>
  <c r="CO101" i="48"/>
  <c r="TO117" i="27"/>
  <c r="AF104" i="78"/>
  <c r="AF109" i="78"/>
  <c r="AE127" i="78"/>
  <c r="CN106" i="48" l="1"/>
  <c r="CN120" i="48"/>
  <c r="CN113" i="48"/>
  <c r="CN109" i="48"/>
  <c r="CM128" i="48"/>
  <c r="TP117" i="27"/>
  <c r="AD138" i="78"/>
  <c r="AD143" i="78" s="1"/>
  <c r="AF114" i="78"/>
  <c r="AF113" i="78"/>
  <c r="AF120" i="78"/>
  <c r="AF121" i="78"/>
  <c r="AF106" i="78"/>
  <c r="CN114" i="48" l="1"/>
  <c r="CN112" i="48"/>
  <c r="CO94" i="48"/>
  <c r="CN121" i="48"/>
  <c r="CN107" i="48"/>
  <c r="TQ117" i="27"/>
  <c r="AF107" i="78"/>
  <c r="AF112" i="78"/>
  <c r="AG92" i="78"/>
  <c r="AG93" i="78"/>
  <c r="CN110" i="48" l="1"/>
  <c r="CO92" i="48"/>
  <c r="CO87" i="48"/>
  <c r="TR117" i="27"/>
  <c r="AG87" i="78"/>
  <c r="AG88" i="78"/>
  <c r="AF110" i="78"/>
  <c r="CO93" i="48" l="1"/>
  <c r="CN116" i="48"/>
  <c r="CN123" i="48" s="1"/>
  <c r="CO88" i="48"/>
  <c r="CO142" i="48"/>
  <c r="CO100" i="48"/>
  <c r="CP89" i="48"/>
  <c r="CO141" i="48"/>
  <c r="TS117" i="27"/>
  <c r="AF116" i="78"/>
  <c r="AI90" i="78"/>
  <c r="AH89" i="78"/>
  <c r="AG100" i="78"/>
  <c r="CO117" i="48" l="1"/>
  <c r="CN126" i="48"/>
  <c r="CN125" i="48"/>
  <c r="CQ90" i="48"/>
  <c r="CO99" i="48"/>
  <c r="TT117" i="27"/>
  <c r="AG105" i="78"/>
  <c r="AH101" i="78"/>
  <c r="AG99" i="78"/>
  <c r="AG117" i="78"/>
  <c r="AG124" i="78"/>
  <c r="AF123" i="78"/>
  <c r="AF125" i="78"/>
  <c r="CN127" i="48" l="1"/>
  <c r="CO105" i="48"/>
  <c r="CP101" i="48"/>
  <c r="CO124" i="48"/>
  <c r="CO104" i="48"/>
  <c r="TU117" i="27"/>
  <c r="AG104" i="78"/>
  <c r="AG109" i="78"/>
  <c r="AF126" i="78"/>
  <c r="CO106" i="48" l="1"/>
  <c r="CO120" i="48"/>
  <c r="CO113" i="48"/>
  <c r="CO109" i="48"/>
  <c r="CN128" i="48"/>
  <c r="TV117" i="27"/>
  <c r="AF127" i="78"/>
  <c r="AG121" i="78"/>
  <c r="AG120" i="78"/>
  <c r="AG114" i="78"/>
  <c r="AG113" i="78"/>
  <c r="AG106" i="78"/>
  <c r="CO112" i="48" l="1"/>
  <c r="CO114" i="48"/>
  <c r="CP94" i="48"/>
  <c r="CO121" i="48"/>
  <c r="CO107" i="48"/>
  <c r="TW117" i="27"/>
  <c r="AG107" i="78"/>
  <c r="AH92" i="78"/>
  <c r="AH93" i="78"/>
  <c r="AG112" i="78"/>
  <c r="AE138" i="78"/>
  <c r="AE143" i="78" s="1"/>
  <c r="CO110" i="48" l="1"/>
  <c r="CP92" i="48"/>
  <c r="CP87" i="48"/>
  <c r="TX117" i="27"/>
  <c r="AH88" i="78"/>
  <c r="AH87" i="78"/>
  <c r="AG110" i="78"/>
  <c r="CP93" i="48" l="1"/>
  <c r="CO116" i="48"/>
  <c r="CO123" i="48" s="1"/>
  <c r="CP142" i="48"/>
  <c r="CP88" i="48"/>
  <c r="CP141" i="48"/>
  <c r="CP100" i="48"/>
  <c r="CQ89" i="48"/>
  <c r="TY117" i="27"/>
  <c r="AI89" i="78"/>
  <c r="AJ90" i="78"/>
  <c r="AG116" i="78"/>
  <c r="AH100" i="78"/>
  <c r="CP117" i="48" l="1"/>
  <c r="CR90" i="48"/>
  <c r="CO125" i="48"/>
  <c r="CO126" i="48"/>
  <c r="CP99" i="48"/>
  <c r="TZ117" i="27"/>
  <c r="AG125" i="78"/>
  <c r="AG123" i="78"/>
  <c r="AI101" i="78"/>
  <c r="AH99" i="78"/>
  <c r="AH105" i="78"/>
  <c r="AH117" i="78"/>
  <c r="AH124" i="78"/>
  <c r="CP105" i="48" l="1"/>
  <c r="CQ101" i="48"/>
  <c r="CO127" i="48"/>
  <c r="CP104" i="48"/>
  <c r="CP124" i="48"/>
  <c r="UA117" i="27"/>
  <c r="AG126" i="78"/>
  <c r="AH109" i="78"/>
  <c r="AH104" i="78"/>
  <c r="CP120" i="48" l="1"/>
  <c r="CP109" i="48"/>
  <c r="CP113" i="48"/>
  <c r="CO128" i="48"/>
  <c r="CP106" i="48"/>
  <c r="UB117" i="27"/>
  <c r="AH114" i="78"/>
  <c r="AH113" i="78"/>
  <c r="AG127" i="78"/>
  <c r="AH120" i="78"/>
  <c r="AH121" i="78"/>
  <c r="AH106" i="78"/>
  <c r="CP112" i="48" l="1"/>
  <c r="CQ94" i="48"/>
  <c r="CP114" i="48"/>
  <c r="CP121" i="48"/>
  <c r="CP107" i="48"/>
  <c r="UC117" i="27"/>
  <c r="AI92" i="78"/>
  <c r="AI93" i="78"/>
  <c r="AH107" i="78"/>
  <c r="AF138" i="78"/>
  <c r="AF143" i="78" s="1"/>
  <c r="AH112" i="78"/>
  <c r="CP110" i="48" l="1"/>
  <c r="CQ92" i="48"/>
  <c r="CQ87" i="48"/>
  <c r="UD117" i="27"/>
  <c r="AH110" i="78"/>
  <c r="AI87" i="78"/>
  <c r="AI88" i="78"/>
  <c r="CQ93" i="48" l="1"/>
  <c r="CP116" i="48"/>
  <c r="CP123" i="48"/>
  <c r="CQ88" i="48"/>
  <c r="CQ100" i="48"/>
  <c r="CR89" i="48"/>
  <c r="CQ141" i="48"/>
  <c r="CQ142" i="48"/>
  <c r="UE117" i="27"/>
  <c r="AI100" i="78"/>
  <c r="AJ89" i="78"/>
  <c r="AK90" i="78"/>
  <c r="AH116" i="78"/>
  <c r="CQ99" i="48" l="1"/>
  <c r="CQ117" i="48"/>
  <c r="CP126" i="48"/>
  <c r="CP125" i="48"/>
  <c r="CS90" i="48"/>
  <c r="UF117" i="27"/>
  <c r="AI117" i="78"/>
  <c r="AI124" i="78"/>
  <c r="AH125" i="78"/>
  <c r="AH123" i="78"/>
  <c r="AJ101" i="78"/>
  <c r="AI105" i="78"/>
  <c r="AI99" i="78"/>
  <c r="CQ124" i="48" l="1"/>
  <c r="CQ104" i="48"/>
  <c r="CP127" i="48"/>
  <c r="CQ105" i="48"/>
  <c r="CR101" i="48"/>
  <c r="UG117" i="27"/>
  <c r="AH126" i="78"/>
  <c r="AI104" i="78"/>
  <c r="AI109" i="78"/>
  <c r="CQ106" i="48" l="1"/>
  <c r="CP128" i="48"/>
  <c r="CQ120" i="48"/>
  <c r="CQ109" i="48"/>
  <c r="CQ113" i="48"/>
  <c r="UH117" i="27"/>
  <c r="AI121" i="78"/>
  <c r="AI120" i="78"/>
  <c r="AH127" i="78"/>
  <c r="AI106" i="78"/>
  <c r="AI114" i="78"/>
  <c r="AI113" i="78"/>
  <c r="CQ121" i="48" l="1"/>
  <c r="CQ114" i="48"/>
  <c r="CQ112" i="48"/>
  <c r="CR94" i="48"/>
  <c r="CQ107" i="48"/>
  <c r="UI117" i="27"/>
  <c r="AJ92" i="78"/>
  <c r="AJ93" i="78"/>
  <c r="AI107" i="78"/>
  <c r="AG138" i="78"/>
  <c r="AG143" i="78" s="1"/>
  <c r="AI112" i="78"/>
  <c r="CQ110" i="48" l="1"/>
  <c r="CR92" i="48"/>
  <c r="CR87" i="48"/>
  <c r="UJ117" i="27"/>
  <c r="AJ88" i="78"/>
  <c r="AJ87" i="78"/>
  <c r="AI110" i="78"/>
  <c r="CR93" i="48" l="1"/>
  <c r="CR88" i="48"/>
  <c r="CR142" i="48"/>
  <c r="CR100" i="48"/>
  <c r="CR141" i="48"/>
  <c r="CS89" i="48"/>
  <c r="CQ116" i="48"/>
  <c r="CQ123" i="48" s="1"/>
  <c r="UK117" i="27"/>
  <c r="AJ100" i="78"/>
  <c r="AI116" i="78"/>
  <c r="AK89" i="78"/>
  <c r="AL90" i="78"/>
  <c r="CT90" i="48" l="1"/>
  <c r="CQ125" i="48"/>
  <c r="CQ126" i="48"/>
  <c r="CR117" i="48"/>
  <c r="CR99" i="48"/>
  <c r="UL117" i="27"/>
  <c r="AJ117" i="78"/>
  <c r="AJ124" i="78"/>
  <c r="AJ99" i="78"/>
  <c r="AK101" i="78"/>
  <c r="AJ105" i="78"/>
  <c r="AI123" i="78"/>
  <c r="AI125" i="78"/>
  <c r="CQ127" i="48" l="1"/>
  <c r="CR104" i="48"/>
  <c r="CR124" i="48"/>
  <c r="CR105" i="48"/>
  <c r="CS101" i="48"/>
  <c r="UM117" i="27"/>
  <c r="AI126" i="78"/>
  <c r="AJ109" i="78"/>
  <c r="AJ104" i="78"/>
  <c r="CR106" i="48" l="1"/>
  <c r="CR120" i="48"/>
  <c r="CR113" i="48"/>
  <c r="CR109" i="48"/>
  <c r="CQ128" i="48"/>
  <c r="UN117" i="27"/>
  <c r="AJ113" i="78"/>
  <c r="AJ114" i="78"/>
  <c r="AJ106" i="78"/>
  <c r="AI127" i="78"/>
  <c r="AJ120" i="78"/>
  <c r="AJ121" i="78"/>
  <c r="CR107" i="48" l="1"/>
  <c r="CR110" i="48" s="1"/>
  <c r="CR112" i="48"/>
  <c r="CR114" i="48"/>
  <c r="CS94" i="48"/>
  <c r="CR121" i="48"/>
  <c r="UO117" i="27"/>
  <c r="AH138" i="78"/>
  <c r="AH143" i="78" s="1"/>
  <c r="AJ112" i="78"/>
  <c r="AJ107" i="78"/>
  <c r="AK92" i="78"/>
  <c r="AK93" i="78"/>
  <c r="CR116" i="48" l="1"/>
  <c r="CR123" i="48" s="1"/>
  <c r="CS92" i="48"/>
  <c r="CS87" i="48"/>
  <c r="UP117" i="27"/>
  <c r="AK87" i="78"/>
  <c r="AK88" i="78"/>
  <c r="AJ110" i="78"/>
  <c r="CR125" i="48" l="1"/>
  <c r="CR126" i="48"/>
  <c r="CS93" i="48"/>
  <c r="CS117" i="48"/>
  <c r="CS100" i="48"/>
  <c r="CS142" i="48"/>
  <c r="CT89" i="48"/>
  <c r="CS141" i="48"/>
  <c r="CS88" i="48"/>
  <c r="UQ117" i="27"/>
  <c r="AK100" i="78"/>
  <c r="AJ116" i="78"/>
  <c r="AL89" i="78"/>
  <c r="AM90" i="78"/>
  <c r="AJ123" i="78"/>
  <c r="AJ125" i="78"/>
  <c r="CS124" i="48" l="1"/>
  <c r="CS104" i="48"/>
  <c r="CU90" i="48"/>
  <c r="CR127" i="48"/>
  <c r="CS99" i="48"/>
  <c r="UR117" i="27"/>
  <c r="AK117" i="78"/>
  <c r="AK124" i="78"/>
  <c r="AK99" i="78"/>
  <c r="AL101" i="78"/>
  <c r="AK105" i="78"/>
  <c r="AJ126" i="78"/>
  <c r="CS120" i="48" l="1"/>
  <c r="CS109" i="48"/>
  <c r="CS113" i="48"/>
  <c r="CS105" i="48"/>
  <c r="CT101" i="48"/>
  <c r="CR128" i="48"/>
  <c r="US117" i="27"/>
  <c r="AK109" i="78"/>
  <c r="AK104" i="78"/>
  <c r="AJ127" i="78"/>
  <c r="CT94" i="48" l="1"/>
  <c r="CS112" i="48"/>
  <c r="CS114" i="48"/>
  <c r="CS106" i="48"/>
  <c r="CS121" i="48"/>
  <c r="UT117" i="27"/>
  <c r="AK121" i="78"/>
  <c r="AK120" i="78"/>
  <c r="AI138" i="78"/>
  <c r="AI143" i="78" s="1"/>
  <c r="AK113" i="78"/>
  <c r="AK114" i="78"/>
  <c r="AK106" i="78"/>
  <c r="CT92" i="48" l="1"/>
  <c r="CT87" i="48"/>
  <c r="CS107" i="48"/>
  <c r="UU117" i="27"/>
  <c r="AK112" i="78"/>
  <c r="AK107" i="78"/>
  <c r="AL93" i="78"/>
  <c r="AL92" i="78"/>
  <c r="CS110" i="48" l="1"/>
  <c r="CT100" i="48"/>
  <c r="CT142" i="48"/>
  <c r="CT88" i="48"/>
  <c r="CT141" i="48"/>
  <c r="CU89" i="48"/>
  <c r="CT93" i="48"/>
  <c r="UV117" i="27"/>
  <c r="AK110" i="78"/>
  <c r="AL87" i="78"/>
  <c r="AL88" i="78"/>
  <c r="CT99" i="48" l="1"/>
  <c r="CV90" i="48"/>
  <c r="CS116" i="48"/>
  <c r="UW117" i="27"/>
  <c r="AN90" i="78"/>
  <c r="AM89" i="78"/>
  <c r="AK116" i="78"/>
  <c r="AL100" i="78"/>
  <c r="CT117" i="48" l="1"/>
  <c r="CS123" i="48"/>
  <c r="CT105" i="48"/>
  <c r="CU101" i="48"/>
  <c r="UX117" i="27"/>
  <c r="AL124" i="78"/>
  <c r="AL117" i="78"/>
  <c r="AK125" i="78"/>
  <c r="AK123" i="78"/>
  <c r="AM101" i="78"/>
  <c r="AL105" i="78"/>
  <c r="AL99" i="78"/>
  <c r="CS125" i="48" l="1"/>
  <c r="CS126" i="48"/>
  <c r="CT124" i="48"/>
  <c r="CT104" i="48"/>
  <c r="CT106" i="48" s="1"/>
  <c r="UY117" i="27"/>
  <c r="AK126" i="78"/>
  <c r="AL106" i="78"/>
  <c r="AL109" i="78"/>
  <c r="AL104" i="78"/>
  <c r="CT107" i="48" l="1"/>
  <c r="CS127" i="48"/>
  <c r="CT120" i="48"/>
  <c r="CT109" i="48"/>
  <c r="CT113" i="48"/>
  <c r="UZ117" i="27"/>
  <c r="AL114" i="78"/>
  <c r="AL113" i="78"/>
  <c r="AK127" i="78"/>
  <c r="AL120" i="78"/>
  <c r="AL121" i="78"/>
  <c r="CT112" i="48" l="1"/>
  <c r="CU94" i="48"/>
  <c r="CT114" i="48"/>
  <c r="CT121" i="48"/>
  <c r="CS128" i="48"/>
  <c r="CT110" i="48"/>
  <c r="VA117" i="27"/>
  <c r="AL112" i="78"/>
  <c r="AL107" i="78"/>
  <c r="AM93" i="78"/>
  <c r="AM92" i="78"/>
  <c r="AJ138" i="78"/>
  <c r="AJ143" i="78" s="1"/>
  <c r="CU92" i="48" l="1"/>
  <c r="CU87" i="48"/>
  <c r="CT116" i="48"/>
  <c r="CT123" i="48" s="1"/>
  <c r="VB117" i="27"/>
  <c r="AL110" i="78"/>
  <c r="AM88" i="78"/>
  <c r="AM87" i="78"/>
  <c r="CU141" i="48" l="1"/>
  <c r="CU142" i="48"/>
  <c r="CU88" i="48"/>
  <c r="CV89" i="48"/>
  <c r="CU100" i="48"/>
  <c r="CU93" i="48"/>
  <c r="CT126" i="48"/>
  <c r="CT125" i="48"/>
  <c r="CU117" i="48"/>
  <c r="VC117" i="27"/>
  <c r="AN89" i="78"/>
  <c r="AO90" i="78"/>
  <c r="AM100" i="78"/>
  <c r="AL125" i="78"/>
  <c r="AL123" i="78"/>
  <c r="AL116" i="78"/>
  <c r="CU99" i="48" l="1"/>
  <c r="CU124" i="48"/>
  <c r="CU104" i="48"/>
  <c r="CT127" i="48"/>
  <c r="CW90" i="48"/>
  <c r="VD117" i="27"/>
  <c r="AL126" i="78"/>
  <c r="AM99" i="78"/>
  <c r="AM105" i="78"/>
  <c r="AN101" i="78"/>
  <c r="AM124" i="78"/>
  <c r="AM117" i="78"/>
  <c r="CT128" i="48" l="1"/>
  <c r="CU120" i="48"/>
  <c r="CU109" i="48"/>
  <c r="CU113" i="48"/>
  <c r="CU105" i="48"/>
  <c r="CV101" i="48"/>
  <c r="VE117" i="27"/>
  <c r="AL127" i="78"/>
  <c r="AM104" i="78"/>
  <c r="AM109" i="78"/>
  <c r="CU106" i="48" l="1"/>
  <c r="CU121" i="48"/>
  <c r="CU112" i="48"/>
  <c r="CV94" i="48"/>
  <c r="CU114" i="48"/>
  <c r="VF117" i="27"/>
  <c r="AK138" i="78"/>
  <c r="AK143" i="78" s="1"/>
  <c r="AM106" i="78"/>
  <c r="AM114" i="78"/>
  <c r="AM113" i="78"/>
  <c r="AM121" i="78"/>
  <c r="AM120" i="78"/>
  <c r="CV92" i="48" l="1"/>
  <c r="CV87" i="48"/>
  <c r="CU107" i="48"/>
  <c r="VG117" i="27"/>
  <c r="AM107" i="78"/>
  <c r="AM112" i="78"/>
  <c r="AN92" i="78"/>
  <c r="AN93" i="78"/>
  <c r="CU110" i="48" l="1"/>
  <c r="CV141" i="48"/>
  <c r="CV142" i="48"/>
  <c r="CW89" i="48"/>
  <c r="CV88" i="48"/>
  <c r="CV100" i="48"/>
  <c r="CV93" i="48"/>
  <c r="VH117" i="27"/>
  <c r="AN87" i="78"/>
  <c r="AN88" i="78"/>
  <c r="AM110" i="78"/>
  <c r="CU116" i="48" l="1"/>
  <c r="CU123" i="48" s="1"/>
  <c r="CV99" i="48"/>
  <c r="VI117" i="27"/>
  <c r="AP90" i="78"/>
  <c r="AO89" i="78"/>
  <c r="AM116" i="78"/>
  <c r="AN100" i="78"/>
  <c r="CU125" i="48" l="1"/>
  <c r="CU126" i="48"/>
  <c r="CV117" i="48"/>
  <c r="CV105" i="48"/>
  <c r="CW101" i="48"/>
  <c r="VJ117" i="27"/>
  <c r="AN124" i="78"/>
  <c r="AN117" i="78"/>
  <c r="AM123" i="78"/>
  <c r="AM125" i="78"/>
  <c r="AO101" i="78"/>
  <c r="AN105" i="78"/>
  <c r="AN99" i="78"/>
  <c r="CV104" i="48" l="1"/>
  <c r="CV106" i="48" s="1"/>
  <c r="CV124" i="48"/>
  <c r="CU127" i="48"/>
  <c r="VK117" i="27"/>
  <c r="AN104" i="78"/>
  <c r="AN109" i="78"/>
  <c r="AM126" i="78"/>
  <c r="CV107" i="48" l="1"/>
  <c r="CV120" i="48"/>
  <c r="CV109" i="48"/>
  <c r="CV113" i="48"/>
  <c r="CU128" i="48"/>
  <c r="VL117" i="27"/>
  <c r="AN114" i="78"/>
  <c r="AN113" i="78"/>
  <c r="AN106" i="78"/>
  <c r="AM127" i="78"/>
  <c r="AN120" i="78"/>
  <c r="AN121" i="78"/>
  <c r="CV121" i="48" l="1"/>
  <c r="CV112" i="48"/>
  <c r="CV114" i="48"/>
  <c r="CW94" i="48"/>
  <c r="CV110" i="48"/>
  <c r="VM117" i="27"/>
  <c r="AN107" i="78"/>
  <c r="AO92" i="78"/>
  <c r="AO93" i="78"/>
  <c r="AN112" i="78"/>
  <c r="AL138" i="78"/>
  <c r="AL143" i="78" s="1"/>
  <c r="CV116" i="48" l="1"/>
  <c r="CV123" i="48" s="1"/>
  <c r="CW92" i="48"/>
  <c r="CW87" i="48"/>
  <c r="VN117" i="27"/>
  <c r="AO87" i="78"/>
  <c r="AO88" i="78"/>
  <c r="AN110" i="78"/>
  <c r="CV126" i="48" l="1"/>
  <c r="CV125" i="48"/>
  <c r="CW88" i="48"/>
  <c r="CW142" i="48"/>
  <c r="CW100" i="48"/>
  <c r="CW141" i="48"/>
  <c r="CW117" i="48"/>
  <c r="CW93" i="48"/>
  <c r="VO117" i="27"/>
  <c r="AP89" i="78"/>
  <c r="AQ90" i="78"/>
  <c r="AO100" i="78"/>
  <c r="AN116" i="78"/>
  <c r="CW104" i="48" l="1"/>
  <c r="CW124" i="48"/>
  <c r="CV127" i="48"/>
  <c r="CW99" i="48"/>
  <c r="VP117" i="27"/>
  <c r="AN125" i="78"/>
  <c r="AN123" i="78"/>
  <c r="AO99" i="78"/>
  <c r="AO105" i="78"/>
  <c r="AP101" i="78"/>
  <c r="AO124" i="78"/>
  <c r="AO117" i="78"/>
  <c r="CW105" i="48" l="1"/>
  <c r="CW120" i="48"/>
  <c r="CW113" i="48"/>
  <c r="CW109" i="48"/>
  <c r="CV128" i="48"/>
  <c r="VQ117" i="27"/>
  <c r="AO109" i="78"/>
  <c r="AO104" i="78"/>
  <c r="AO106" i="78"/>
  <c r="AN126" i="78"/>
  <c r="CW114" i="48" l="1"/>
  <c r="CW112" i="48"/>
  <c r="CW106" i="48"/>
  <c r="CW121" i="48"/>
  <c r="VR117" i="27"/>
  <c r="AN127" i="78"/>
  <c r="AO114" i="78"/>
  <c r="AO113" i="78"/>
  <c r="AO120" i="78"/>
  <c r="AO121" i="78"/>
  <c r="CW107" i="48" l="1"/>
  <c r="VS117" i="27"/>
  <c r="AO112" i="78"/>
  <c r="AM138" i="78"/>
  <c r="AM143" i="78" s="1"/>
  <c r="AP93" i="78"/>
  <c r="AP92" i="78"/>
  <c r="AO107" i="78"/>
  <c r="CW110" i="48" l="1"/>
  <c r="VT117" i="27"/>
  <c r="AP87" i="78"/>
  <c r="AP88" i="78"/>
  <c r="AO110" i="78"/>
  <c r="CW116" i="48" l="1"/>
  <c r="CW123" i="48" s="1"/>
  <c r="VU117" i="27"/>
  <c r="AO125" i="78"/>
  <c r="AO123" i="78"/>
  <c r="AP100" i="78"/>
  <c r="AQ89" i="78"/>
  <c r="AR90" i="78"/>
  <c r="AO116" i="78"/>
  <c r="CW125" i="48" l="1"/>
  <c r="CW126" i="48"/>
  <c r="VV117" i="27"/>
  <c r="AO126" i="78"/>
  <c r="AP124" i="78"/>
  <c r="AP117" i="78"/>
  <c r="AP105" i="78"/>
  <c r="AQ101" i="78"/>
  <c r="AP99" i="78"/>
  <c r="AO127" i="78"/>
  <c r="CW127" i="48" l="1"/>
  <c r="VW117" i="27"/>
  <c r="AP104" i="78"/>
  <c r="AP109" i="78"/>
  <c r="AP106" i="78"/>
  <c r="AN138" i="78"/>
  <c r="AN143" i="78" s="1"/>
  <c r="CW128" i="48" l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B163" i="48" l="1"/>
  <c r="B129" i="48"/>
  <c r="D50" i="48" l="1"/>
  <c r="D163" i="48"/>
  <c r="C129" i="72"/>
  <c r="C143" i="72" s="1"/>
  <c r="D129" i="48"/>
  <c r="B164" i="48"/>
  <c r="B129" i="85" l="1"/>
  <c r="D51" i="48"/>
  <c r="E50" i="72"/>
  <c r="C164" i="48"/>
  <c r="E129" i="72"/>
  <c r="B164" i="85" l="1"/>
  <c r="D129" i="85"/>
  <c r="D51" i="85"/>
  <c r="E51" i="72"/>
  <c r="E143" i="72" s="1"/>
  <c r="C164" i="85" l="1"/>
</calcChain>
</file>

<file path=xl/sharedStrings.xml><?xml version="1.0" encoding="utf-8"?>
<sst xmlns="http://schemas.openxmlformats.org/spreadsheetml/2006/main" count="1903" uniqueCount="434">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</sst>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(* #,##0.00_);_(* \(#,##0.00\);_(* &quot;-&quot;??_);_(@_)"/>
    <numFmt numFmtId="164" formatCode="0.00000"/>
    <numFmt numFmtId="165" formatCode="_(* #,##0.0000_);_(* \(#,##0.0000\);_(* &quot;-&quot;??_);_(@_)"/>
    <numFmt numFmtId="166" formatCode="_(* #,##0.0_);_(* \(#,##0.0\);_(* &quot;-&quot;??_);_(@_)"/>
    <numFmt numFmtId="167" formatCode="_(* #,##0.000_);_(* \(#,##0.000\);_(* &quot;-&quot;??_);_(@_)"/>
    <numFmt numFmtId="168" formatCode="_(* #,##0.00000_);_(* \(#,##0.00000\);_(* &quot;-&quot;??_);_(@_)"/>
    <numFmt numFmtId="169" formatCode="_(* #,##0.000000_);_(* \(#,##0.000000\);_(* &quot;-&quot;??_);_(@_)"/>
    <numFmt numFmtId="170" formatCode="#,##0.000000"/>
    <numFmt numFmtId="171" formatCode="0.0000000"/>
    <numFmt numFmtId="172" formatCode="#,##0.0000"/>
    <numFmt numFmtId="173" formatCode="#,##0.0"/>
    <numFmt numFmtId="174" formatCode="0.000"/>
    <numFmt numFmtId="175" formatCode="0.000000"/>
    <numFmt numFmtId="176" formatCode="0.0%"/>
    <numFmt numFmtId="177" formatCode="0.000%"/>
    <numFmt numFmtId="178" formatCode="_(* #,##0_);_(* \(#,##0\);_(* &quot;-&quot;??_);_(@_)"/>
    <numFmt numFmtId="179" formatCode="0_);\(0\)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43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07">
    <xf numFmtId="0" fontId="0" fillId="0" borderId="0" xfId="0"/>
    <xf numFmtId="0" fontId="3" fillId="0" borderId="0" xfId="0" applyFont="1"/>
    <xf numFmtId="167" fontId="5" fillId="2" borderId="2" xfId="1" applyNumberFormat="1" applyFont="1" applyFill="1" applyBorder="1"/>
    <xf numFmtId="165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 applyAlignment="1">
      <alignment horizontal="right"/>
    </xf>
    <xf numFmtId="167" fontId="7" fillId="2" borderId="2" xfId="1" applyNumberFormat="1" applyFont="1" applyFill="1" applyBorder="1"/>
    <xf numFmtId="167" fontId="5" fillId="6" borderId="2" xfId="1" applyNumberFormat="1" applyFont="1" applyFill="1" applyBorder="1"/>
    <xf numFmtId="167" fontId="5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left" vertical="center" wrapText="1"/>
    </xf>
    <xf numFmtId="165" fontId="7" fillId="2" borderId="2" xfId="1" applyNumberFormat="1" applyFont="1" applyFill="1" applyBorder="1"/>
    <xf numFmtId="167" fontId="15" fillId="2" borderId="3" xfId="1" applyNumberFormat="1" applyFont="1" applyFill="1" applyBorder="1" applyAlignment="1">
      <alignment horizontal="left" vertical="center" wrapText="1"/>
    </xf>
    <xf numFmtId="167" fontId="14" fillId="2" borderId="4" xfId="1" applyNumberFormat="1" applyFont="1" applyFill="1" applyBorder="1" applyAlignment="1">
      <alignment horizontal="left" vertical="center" wrapText="1"/>
    </xf>
    <xf numFmtId="167" fontId="14" fillId="3" borderId="4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left"/>
    </xf>
    <xf numFmtId="167" fontId="5" fillId="2" borderId="2" xfId="1" applyNumberFormat="1" applyFont="1" applyFill="1" applyBorder="1" applyAlignment="1">
      <alignment wrapText="1"/>
    </xf>
    <xf numFmtId="167" fontId="7" fillId="2" borderId="1" xfId="1" applyNumberFormat="1" applyFont="1" applyFill="1" applyBorder="1"/>
    <xf numFmtId="167" fontId="3" fillId="2" borderId="2" xfId="1" applyNumberFormat="1" applyFont="1" applyFill="1" applyBorder="1"/>
    <xf numFmtId="167" fontId="9" fillId="2" borderId="2" xfId="1" applyNumberFormat="1" applyFont="1" applyFill="1" applyBorder="1"/>
    <xf numFmtId="167" fontId="13" fillId="2" borderId="3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center"/>
    </xf>
    <xf numFmtId="167" fontId="15" fillId="2" borderId="2" xfId="1" applyNumberFormat="1" applyFont="1" applyFill="1" applyBorder="1" applyAlignment="1">
      <alignment horizontal="left" vertical="center" wrapText="1"/>
    </xf>
    <xf numFmtId="167" fontId="5" fillId="5" borderId="2" xfId="1" applyNumberFormat="1" applyFont="1" applyFill="1" applyBorder="1" applyAlignment="1">
      <alignment horizontal="left" vertical="center" wrapText="1"/>
    </xf>
    <xf numFmtId="167" fontId="15" fillId="2" borderId="3" xfId="1" applyNumberFormat="1" applyFont="1" applyFill="1" applyBorder="1" applyAlignment="1">
      <alignment horizontal="left" vertical="center"/>
    </xf>
    <xf numFmtId="167" fontId="5" fillId="2" borderId="2" xfId="1" applyNumberFormat="1" applyFont="1" applyFill="1" applyBorder="1" applyAlignment="1"/>
    <xf numFmtId="167" fontId="11" fillId="2" borderId="2" xfId="1" applyNumberFormat="1" applyFont="1" applyFill="1" applyBorder="1"/>
    <xf numFmtId="165" fontId="7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right"/>
    </xf>
    <xf numFmtId="165" fontId="5" fillId="2" borderId="2" xfId="1" applyNumberFormat="1" applyFont="1" applyFill="1" applyBorder="1" applyAlignment="1">
      <alignment wrapText="1"/>
    </xf>
    <xf numFmtId="165" fontId="3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/>
    <xf numFmtId="165" fontId="12" fillId="2" borderId="2" xfId="1" applyNumberFormat="1" applyFont="1" applyFill="1" applyBorder="1"/>
    <xf numFmtId="165" fontId="13" fillId="2" borderId="3" xfId="1" applyNumberFormat="1" applyFont="1" applyFill="1" applyBorder="1" applyAlignment="1">
      <alignment horizontal="left" vertical="center" wrapText="1"/>
    </xf>
    <xf numFmtId="165" fontId="16" fillId="2" borderId="2" xfId="1" applyNumberFormat="1" applyFont="1" applyFill="1" applyBorder="1" applyAlignment="1">
      <alignment horizontal="left"/>
    </xf>
    <xf numFmtId="165" fontId="13" fillId="2" borderId="3" xfId="1" applyNumberFormat="1" applyFont="1" applyFill="1" applyBorder="1" applyAlignment="1">
      <alignment horizontal="left" vertical="center"/>
    </xf>
    <xf numFmtId="167" fontId="19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vertical="center"/>
    </xf>
    <xf numFmtId="165" fontId="5" fillId="7" borderId="2" xfId="1" applyNumberFormat="1" applyFont="1" applyFill="1" applyBorder="1"/>
    <xf numFmtId="10" fontId="5" fillId="8" borderId="5" xfId="5" applyNumberFormat="1" applyFont="1" applyFill="1" applyBorder="1"/>
    <xf numFmtId="171" fontId="0" fillId="0" borderId="0" xfId="0" applyNumberFormat="1"/>
    <xf numFmtId="167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center" vertical="center"/>
    </xf>
    <xf numFmtId="174" fontId="5" fillId="2" borderId="2" xfId="1" applyNumberFormat="1" applyFont="1" applyFill="1" applyBorder="1" applyAlignment="1">
      <alignment horizontal="right"/>
    </xf>
    <xf numFmtId="174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left"/>
    </xf>
    <xf numFmtId="174" fontId="5" fillId="2" borderId="2" xfId="1" applyNumberFormat="1" applyFont="1" applyFill="1" applyBorder="1" applyAlignment="1">
      <alignment wrapText="1"/>
    </xf>
    <xf numFmtId="174" fontId="3" fillId="2" borderId="2" xfId="1" applyNumberFormat="1" applyFont="1" applyFill="1" applyBorder="1"/>
    <xf numFmtId="174" fontId="9" fillId="2" borderId="2" xfId="1" applyNumberFormat="1" applyFont="1" applyFill="1" applyBorder="1"/>
    <xf numFmtId="174" fontId="7" fillId="2" borderId="2" xfId="1" applyNumberFormat="1" applyFont="1" applyFill="1" applyBorder="1"/>
    <xf numFmtId="174" fontId="3" fillId="2" borderId="2" xfId="1" applyNumberFormat="1" applyFont="1" applyFill="1" applyBorder="1" applyAlignment="1"/>
    <xf numFmtId="174" fontId="17" fillId="2" borderId="2" xfId="1" applyNumberFormat="1" applyFont="1" applyFill="1" applyBorder="1" applyAlignment="1">
      <alignment horizontal="center"/>
    </xf>
    <xf numFmtId="174" fontId="10" fillId="2" borderId="2" xfId="1" applyNumberFormat="1" applyFont="1" applyFill="1" applyBorder="1"/>
    <xf numFmtId="174" fontId="5" fillId="6" borderId="2" xfId="1" applyNumberFormat="1" applyFont="1" applyFill="1" applyBorder="1" applyAlignment="1">
      <alignment horizontal="right"/>
    </xf>
    <xf numFmtId="174" fontId="5" fillId="7" borderId="2" xfId="1" applyNumberFormat="1" applyFont="1" applyFill="1" applyBorder="1"/>
    <xf numFmtId="174" fontId="5" fillId="7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 applyAlignment="1">
      <alignment horizontal="right"/>
    </xf>
    <xf numFmtId="171" fontId="5" fillId="2" borderId="2" xfId="1" applyNumberFormat="1" applyFont="1" applyFill="1" applyBorder="1" applyAlignment="1">
      <alignment horizontal="right"/>
    </xf>
    <xf numFmtId="167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5" fontId="0" fillId="0" borderId="0" xfId="0" applyNumberFormat="1"/>
    <xf numFmtId="175" fontId="5" fillId="2" borderId="2" xfId="1" applyNumberFormat="1" applyFont="1" applyFill="1" applyBorder="1"/>
    <xf numFmtId="169" fontId="7" fillId="2" borderId="2" xfId="1" applyNumberFormat="1" applyFont="1" applyFill="1" applyBorder="1"/>
    <xf numFmtId="167" fontId="33" fillId="0" borderId="3" xfId="1" applyNumberFormat="1" applyFont="1" applyFill="1" applyBorder="1"/>
    <xf numFmtId="172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/>
    <xf numFmtId="167" fontId="34" fillId="0" borderId="0" xfId="1" applyNumberFormat="1" applyFont="1" applyFill="1"/>
    <xf numFmtId="169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2" fontId="36" fillId="0" borderId="0" xfId="0" applyNumberFormat="1" applyFont="1" applyFill="1" applyAlignment="1">
      <alignment horizontal="right" vertical="center"/>
    </xf>
    <xf numFmtId="172" fontId="36" fillId="0" borderId="0" xfId="0" applyNumberFormat="1" applyFont="1" applyFill="1"/>
    <xf numFmtId="167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 applyAlignment="1">
      <alignment horizontal="center" vertical="center"/>
    </xf>
    <xf numFmtId="172" fontId="36" fillId="0" borderId="0" xfId="1" applyNumberFormat="1" applyFont="1" applyFill="1" applyAlignment="1">
      <alignment horizontal="right" vertical="center"/>
    </xf>
    <xf numFmtId="172" fontId="36" fillId="0" borderId="0" xfId="1" applyNumberFormat="1" applyFont="1" applyFill="1" applyAlignment="1">
      <alignment horizontal="center" vertical="center"/>
    </xf>
    <xf numFmtId="43" fontId="36" fillId="0" borderId="0" xfId="1" applyFont="1" applyFill="1" applyAlignment="1">
      <alignment horizontal="center" vertical="center"/>
    </xf>
    <xf numFmtId="173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7" fontId="37" fillId="0" borderId="4" xfId="14" applyNumberFormat="1" applyFont="1" applyFill="1"/>
    <xf numFmtId="174" fontId="5" fillId="0" borderId="2" xfId="1" applyNumberFormat="1" applyFont="1" applyFill="1" applyBorder="1" applyAlignment="1">
      <alignment horizontal="right"/>
    </xf>
    <xf numFmtId="167" fontId="33" fillId="0" borderId="3" xfId="13" applyNumberFormat="1" applyFont="1" applyFill="1"/>
    <xf numFmtId="172" fontId="34" fillId="0" borderId="0" xfId="1" applyNumberFormat="1" applyFont="1" applyFill="1" applyAlignment="1">
      <alignment horizontal="right"/>
    </xf>
    <xf numFmtId="170" fontId="34" fillId="0" borderId="0" xfId="1" applyNumberFormat="1" applyFont="1" applyFill="1"/>
    <xf numFmtId="168" fontId="34" fillId="0" borderId="0" xfId="1" applyNumberFormat="1" applyFont="1" applyFill="1"/>
    <xf numFmtId="10" fontId="34" fillId="0" borderId="0" xfId="5" applyNumberFormat="1" applyFont="1" applyFill="1"/>
    <xf numFmtId="164" fontId="34" fillId="0" borderId="2" xfId="2" applyNumberFormat="1" applyFont="1" applyFill="1" applyBorder="1" applyAlignment="1">
      <alignment horizontal="left" vertical="center" wrapText="1"/>
    </xf>
    <xf numFmtId="172" fontId="34" fillId="0" borderId="2" xfId="1" applyNumberFormat="1" applyFont="1" applyFill="1" applyBorder="1" applyAlignment="1">
      <alignment horizontal="right" vertical="center"/>
    </xf>
    <xf numFmtId="172" fontId="34" fillId="0" borderId="2" xfId="1" applyNumberFormat="1" applyFont="1" applyFill="1" applyBorder="1" applyAlignment="1">
      <alignment horizontal="right"/>
    </xf>
    <xf numFmtId="164" fontId="34" fillId="0" borderId="2" xfId="2" applyNumberFormat="1" applyFont="1" applyFill="1" applyBorder="1"/>
    <xf numFmtId="167" fontId="5" fillId="2" borderId="2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/>
    <xf numFmtId="169" fontId="5" fillId="2" borderId="2" xfId="1" applyNumberFormat="1" applyFont="1" applyFill="1" applyBorder="1" applyAlignment="1">
      <alignment horizontal="right"/>
    </xf>
    <xf numFmtId="167" fontId="34" fillId="0" borderId="0" xfId="7" quotePrefix="1" applyNumberFormat="1" applyFont="1" applyFill="1"/>
    <xf numFmtId="10" fontId="5" fillId="2" borderId="2" xfId="5" applyNumberFormat="1" applyFont="1" applyFill="1" applyBorder="1"/>
    <xf numFmtId="177" fontId="14" fillId="3" borderId="4" xfId="5" applyNumberFormat="1" applyFont="1" applyFill="1" applyBorder="1" applyAlignment="1">
      <alignment horizontal="left" vertical="center" wrapText="1"/>
    </xf>
    <xf numFmtId="177" fontId="5" fillId="2" borderId="2" xfId="5" applyNumberFormat="1" applyFont="1" applyFill="1" applyBorder="1" applyAlignment="1">
      <alignment horizontal="right"/>
    </xf>
    <xf numFmtId="177" fontId="5" fillId="2" borderId="2" xfId="5" applyNumberFormat="1" applyFont="1" applyFill="1" applyBorder="1"/>
    <xf numFmtId="178" fontId="34" fillId="0" borderId="0" xfId="1" applyNumberFormat="1" applyFont="1" applyFill="1"/>
    <xf numFmtId="178" fontId="34" fillId="0" borderId="0" xfId="1" applyNumberFormat="1" applyFont="1" applyFill="1" applyAlignment="1">
      <alignment horizontal="right" vertical="center"/>
    </xf>
    <xf numFmtId="170" fontId="34" fillId="40" borderId="0" xfId="1" applyNumberFormat="1" applyFont="1" applyFill="1" applyAlignment="1">
      <alignment horizontal="right" vertical="center"/>
    </xf>
    <xf numFmtId="172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5" fontId="34" fillId="40" borderId="0" xfId="1" applyNumberFormat="1" applyFont="1" applyFill="1" applyAlignment="1">
      <alignment horizontal="right" vertical="center"/>
    </xf>
    <xf numFmtId="167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2" fontId="39" fillId="0" borderId="0" xfId="1" applyNumberFormat="1" applyFont="1" applyFill="1"/>
    <xf numFmtId="167" fontId="39" fillId="0" borderId="0" xfId="1" quotePrefix="1" applyNumberFormat="1" applyFont="1" applyFill="1"/>
    <xf numFmtId="0" fontId="40" fillId="0" borderId="0" xfId="2" applyFont="1" applyFill="1"/>
    <xf numFmtId="172" fontId="39" fillId="0" borderId="0" xfId="1" applyNumberFormat="1" applyFont="1" applyFill="1" applyAlignment="1">
      <alignment horizontal="right" vertical="center"/>
    </xf>
    <xf numFmtId="169" fontId="39" fillId="0" borderId="0" xfId="1" applyNumberFormat="1" applyFont="1" applyFill="1"/>
    <xf numFmtId="176" fontId="5" fillId="2" borderId="2" xfId="5" applyNumberFormat="1" applyFont="1" applyFill="1" applyBorder="1"/>
    <xf numFmtId="178" fontId="36" fillId="40" borderId="0" xfId="1" applyNumberFormat="1" applyFont="1" applyFill="1" applyAlignment="1">
      <alignment horizontal="right" vertical="center"/>
    </xf>
    <xf numFmtId="178" fontId="34" fillId="40" borderId="0" xfId="1" applyNumberFormat="1" applyFont="1" applyFill="1"/>
    <xf numFmtId="165" fontId="36" fillId="40" borderId="0" xfId="1" applyNumberFormat="1" applyFont="1" applyFill="1"/>
    <xf numFmtId="179" fontId="34" fillId="0" borderId="0" xfId="1" applyNumberFormat="1" applyFont="1" applyFill="1" applyAlignment="1">
      <alignment horizontal="left"/>
    </xf>
    <xf numFmtId="167" fontId="7" fillId="2" borderId="2" xfId="1" applyNumberFormat="1" applyFont="1" applyFill="1" applyBorder="1" applyAlignment="1">
      <alignment horizontal="left" vertical="center" wrapText="1"/>
    </xf>
    <xf numFmtId="166" fontId="34" fillId="0" borderId="0" xfId="1" applyNumberFormat="1" applyFont="1" applyFill="1" applyAlignment="1">
      <alignment horizontal="right" vertical="center"/>
    </xf>
    <xf numFmtId="166" fontId="34" fillId="0" borderId="0" xfId="1" applyNumberFormat="1" applyFont="1" applyFill="1"/>
    <xf numFmtId="166" fontId="41" fillId="0" borderId="0" xfId="1" applyNumberFormat="1" applyFont="1"/>
    <xf numFmtId="1" fontId="39" fillId="0" borderId="0" xfId="1" applyNumberFormat="1" applyFont="1" applyFill="1"/>
    <xf numFmtId="167" fontId="39" fillId="0" borderId="0" xfId="1" applyNumberFormat="1" applyFont="1" applyFill="1" applyAlignment="1">
      <alignment horizontal="right" vertical="center"/>
    </xf>
    <xf numFmtId="177" fontId="39" fillId="0" borderId="0" xfId="5" applyNumberFormat="1" applyFont="1" applyFill="1"/>
    <xf numFmtId="43" fontId="39" fillId="0" borderId="0" xfId="1" applyFont="1" applyFill="1"/>
    <xf numFmtId="10" fontId="34" fillId="0" borderId="0" xfId="12" applyNumberFormat="1" applyFont="1" applyFill="1"/>
    <xf numFmtId="167" fontId="5" fillId="4" borderId="2" xfId="7" applyNumberFormat="1" applyFont="1" applyFill="1" applyBorder="1" applyAlignment="1"/>
    <xf numFmtId="168" fontId="5" fillId="2" borderId="2" xfId="1" applyNumberFormat="1" applyFont="1" applyFill="1" applyBorder="1" applyAlignment="1">
      <alignment horizontal="left" vertical="center" wrapText="1"/>
    </xf>
    <xf numFmtId="167" fontId="38" fillId="0" borderId="0" xfId="1" applyNumberFormat="1" applyFont="1" applyFill="1" applyAlignment="1">
      <alignment horizontal="center"/>
    </xf>
    <xf numFmtId="167" fontId="34" fillId="0" borderId="0" xfId="1" applyNumberFormat="1" applyFont="1" applyFill="1" applyAlignment="1">
      <alignment horizontal="center"/>
    </xf>
    <xf numFmtId="172" fontId="34" fillId="0" borderId="0" xfId="1" applyNumberFormat="1" applyFont="1" applyFill="1" applyAlignment="1">
      <alignment horizontal="center"/>
    </xf>
    <xf numFmtId="169" fontId="34" fillId="0" borderId="0" xfId="1" applyNumberFormat="1" applyFont="1" applyFill="1" applyAlignment="1">
      <alignment horizontal="center"/>
    </xf>
    <xf numFmtId="167" fontId="41" fillId="0" borderId="22" xfId="1" applyNumberFormat="1" applyFont="1" applyFill="1" applyBorder="1" applyAlignment="1">
      <alignment horizontal="center"/>
    </xf>
    <xf numFmtId="167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2" fontId="34" fillId="40" borderId="0" xfId="1" applyNumberFormat="1" applyFont="1" applyFill="1" applyAlignment="1">
      <alignment horizontal="center"/>
    </xf>
    <xf numFmtId="172" fontId="34" fillId="40" borderId="0" xfId="7" applyNumberFormat="1" applyFont="1" applyFill="1" applyAlignment="1">
      <alignment horizontal="center"/>
    </xf>
    <xf numFmtId="167" fontId="38" fillId="0" borderId="20" xfId="1" applyNumberFormat="1" applyFont="1" applyFill="1" applyBorder="1" applyAlignment="1">
      <alignment horizontal="center" vertical="center"/>
    </xf>
    <xf numFmtId="167" fontId="41" fillId="0" borderId="23" xfId="1" applyNumberFormat="1" applyFont="1" applyFill="1" applyBorder="1" applyAlignment="1">
      <alignment horizontal="left" vertical="center"/>
    </xf>
    <xf numFmtId="167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7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7" fontId="41" fillId="0" borderId="21" xfId="7" applyNumberFormat="1" applyFont="1" applyFill="1" applyBorder="1" applyAlignment="1">
      <alignment horizontal="center" vertical="center" wrapText="1"/>
    </xf>
    <xf numFmtId="167" fontId="38" fillId="0" borderId="14" xfId="1" applyNumberFormat="1" applyFont="1" applyFill="1" applyBorder="1" applyAlignment="1">
      <alignment horizontal="center" vertical="center"/>
    </xf>
    <xf numFmtId="167" fontId="41" fillId="0" borderId="18" xfId="1" applyNumberFormat="1" applyFont="1" applyFill="1" applyBorder="1" applyAlignment="1">
      <alignment horizontal="left" vertical="center"/>
    </xf>
    <xf numFmtId="167" fontId="41" fillId="0" borderId="19" xfId="1" applyNumberFormat="1" applyFont="1" applyFill="1" applyBorder="1" applyAlignment="1">
      <alignment horizontal="center"/>
    </xf>
    <xf numFmtId="167" fontId="38" fillId="0" borderId="25" xfId="1" applyNumberFormat="1" applyFont="1" applyFill="1" applyBorder="1" applyAlignment="1">
      <alignment horizontal="center"/>
    </xf>
    <xf numFmtId="167" fontId="38" fillId="0" borderId="24" xfId="1" applyNumberFormat="1" applyFont="1" applyFill="1" applyBorder="1" applyAlignment="1">
      <alignment horizontal="center"/>
    </xf>
    <xf numFmtId="179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7" fontId="41" fillId="0" borderId="18" xfId="7" applyNumberFormat="1" applyFont="1" applyFill="1" applyBorder="1" applyAlignment="1">
      <alignment horizontal="center" vertical="center"/>
    </xf>
    <xf numFmtId="167" fontId="38" fillId="0" borderId="15" xfId="1" applyNumberFormat="1" applyFont="1" applyFill="1" applyBorder="1" applyAlignment="1">
      <alignment horizontal="center" vertical="center"/>
    </xf>
    <xf numFmtId="167" fontId="34" fillId="0" borderId="16" xfId="1" applyNumberFormat="1" applyFont="1" applyFill="1" applyBorder="1" applyAlignment="1">
      <alignment horizontal="center" vertical="center"/>
    </xf>
    <xf numFmtId="178" fontId="0" fillId="0" borderId="0" xfId="1" applyNumberFormat="1" applyFont="1"/>
    <xf numFmtId="178" fontId="34" fillId="0" borderId="0" xfId="1" applyNumberFormat="1" applyFont="1" applyFill="1" applyAlignment="1">
      <alignment horizontal="left" vertical="center"/>
    </xf>
    <xf numFmtId="179" fontId="34" fillId="0" borderId="0" xfId="1" applyNumberFormat="1" applyFont="1" applyFill="1" applyAlignment="1">
      <alignment vertical="center"/>
    </xf>
    <xf numFmtId="174" fontId="5" fillId="40" borderId="2" xfId="1" applyNumberFormat="1" applyFont="1" applyFill="1" applyBorder="1"/>
    <xf numFmtId="167" fontId="38" fillId="0" borderId="21" xfId="1" applyNumberFormat="1" applyFont="1" applyFill="1" applyBorder="1" applyAlignment="1">
      <alignment horizontal="center" vertical="center"/>
    </xf>
    <xf numFmtId="167" fontId="38" fillId="0" borderId="0" xfId="1" applyNumberFormat="1" applyFont="1" applyFill="1" applyBorder="1" applyAlignment="1">
      <alignment horizontal="center"/>
    </xf>
    <xf numFmtId="167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7" fontId="43" fillId="0" borderId="0" xfId="1" applyNumberFormat="1" applyFont="1" applyFill="1" applyAlignment="1">
      <alignment horizontal="right" vertical="center"/>
    </xf>
    <xf numFmtId="172" fontId="43" fillId="0" borderId="0" xfId="1" applyNumberFormat="1" applyFont="1" applyFill="1" applyAlignment="1">
      <alignment vertical="center"/>
    </xf>
    <xf numFmtId="43" fontId="43" fillId="0" borderId="0" xfId="1" applyFont="1" applyFill="1" applyAlignment="1">
      <alignment vertical="center"/>
    </xf>
    <xf numFmtId="174" fontId="5" fillId="40" borderId="2" xfId="1" applyNumberFormat="1" applyFont="1" applyFill="1" applyBorder="1" applyAlignment="1">
      <alignment horizontal="right"/>
    </xf>
    <xf numFmtId="165" fontId="0" fillId="0" borderId="0" xfId="1" applyNumberFormat="1" applyFont="1"/>
    <xf numFmtId="167" fontId="43" fillId="0" borderId="0" xfId="1" applyNumberFormat="1" applyFont="1" applyFill="1"/>
    <xf numFmtId="172" fontId="43" fillId="0" borderId="0" xfId="1" applyNumberFormat="1" applyFont="1" applyFill="1" applyAlignment="1">
      <alignment horizontal="right" vertical="center"/>
    </xf>
    <xf numFmtId="169" fontId="5" fillId="2" borderId="2" xfId="1" applyNumberFormat="1" applyFont="1" applyFill="1" applyBorder="1" applyAlignment="1">
      <alignment horizontal="left" vertical="center" wrapText="1"/>
    </xf>
    <xf numFmtId="168" fontId="34" fillId="0" borderId="0" xfId="1" applyNumberFormat="1" applyFont="1" applyFill="1" applyAlignment="1">
      <alignment horizontal="right" vertical="center"/>
    </xf>
    <xf numFmtId="174" fontId="45" fillId="40" borderId="0" xfId="7" applyNumberFormat="1" applyFont="1" applyFill="1"/>
    <xf numFmtId="175" fontId="45" fillId="40" borderId="0" xfId="7" applyNumberFormat="1" applyFont="1" applyFill="1"/>
    <xf numFmtId="171" fontId="45" fillId="40" borderId="0" xfId="7" applyNumberFormat="1" applyFont="1" applyFill="1"/>
    <xf numFmtId="168" fontId="5" fillId="2" borderId="2" xfId="1" applyNumberFormat="1" applyFont="1" applyFill="1" applyBorder="1" applyAlignment="1">
      <alignment horizontal="right"/>
    </xf>
    <xf numFmtId="169" fontId="36" fillId="40" borderId="0" xfId="1" applyNumberFormat="1" applyFont="1" applyFill="1"/>
    <xf numFmtId="168" fontId="11" fillId="2" borderId="2" xfId="1" applyNumberFormat="1" applyFont="1" applyFill="1" applyBorder="1"/>
    <xf numFmtId="164" fontId="5" fillId="2" borderId="2" xfId="1" applyNumberFormat="1" applyFont="1" applyFill="1" applyBorder="1" applyAlignment="1">
      <alignment horizontal="right"/>
    </xf>
    <xf numFmtId="167" fontId="46" fillId="2" borderId="3" xfId="1" applyNumberFormat="1" applyFont="1" applyFill="1" applyBorder="1" applyAlignment="1">
      <alignment horizontal="left" vertical="center" wrapText="1"/>
    </xf>
    <xf numFmtId="167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7" fontId="47" fillId="3" borderId="4" xfId="5" applyNumberFormat="1" applyFont="1" applyFill="1" applyBorder="1" applyAlignment="1">
      <alignment horizontal="left" vertical="center" wrapText="1"/>
    </xf>
    <xf numFmtId="167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7" fontId="48" fillId="2" borderId="3" xfId="1" applyNumberFormat="1" applyFont="1" applyFill="1" applyBorder="1" applyAlignment="1">
      <alignment horizontal="left" vertical="center" wrapText="1"/>
    </xf>
    <xf numFmtId="167" fontId="46" fillId="2" borderId="2" xfId="1" applyNumberFormat="1" applyFont="1" applyFill="1" applyBorder="1" applyAlignment="1">
      <alignment horizontal="left" vertical="center" wrapText="1"/>
    </xf>
    <xf numFmtId="167" fontId="46" fillId="2" borderId="3" xfId="1" applyNumberFormat="1" applyFont="1" applyFill="1" applyBorder="1" applyAlignment="1">
      <alignment horizontal="left" vertical="center"/>
    </xf>
    <xf numFmtId="168" fontId="3" fillId="0" borderId="0" xfId="1" applyNumberFormat="1" applyFont="1"/>
    <xf numFmtId="165" fontId="3" fillId="0" borderId="0" xfId="1" applyNumberFormat="1" applyFont="1"/>
    <xf numFmtId="165" fontId="48" fillId="2" borderId="3" xfId="1" applyNumberFormat="1" applyFont="1" applyFill="1" applyBorder="1" applyAlignment="1">
      <alignment horizontal="left" vertical="center"/>
    </xf>
    <xf numFmtId="165" fontId="49" fillId="2" borderId="2" xfId="1" applyNumberFormat="1" applyFont="1" applyFill="1" applyBorder="1" applyAlignment="1">
      <alignment horizontal="left"/>
    </xf>
    <xf numFmtId="165" fontId="48" fillId="2" borderId="3" xfId="1" applyNumberFormat="1" applyFont="1" applyFill="1" applyBorder="1" applyAlignment="1">
      <alignment horizontal="left" vertical="center" wrapText="1"/>
    </xf>
    <xf numFmtId="43" fontId="5" fillId="2" borderId="2" xfId="1" applyFont="1" applyFill="1" applyBorder="1" applyAlignment="1">
      <alignment horizontal="left" vertical="center" wrapText="1"/>
    </xf>
    <xf numFmtId="43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</cellXfs>
  <cellStyles count="69">
    <cellStyle name="20% - Accent1" xfId="30" builtinId="30" customBuiltin="1"/>
    <cellStyle name="20% - Accent1 2" xfId="57"/>
    <cellStyle name="20% - Accent2" xfId="34" builtinId="34" customBuiltin="1"/>
    <cellStyle name="20% - Accent2 2" xfId="59"/>
    <cellStyle name="20% - Accent3" xfId="38" builtinId="38" customBuiltin="1"/>
    <cellStyle name="20% - Accent3 2" xfId="61"/>
    <cellStyle name="20% - Accent4" xfId="42" builtinId="42" customBuiltin="1"/>
    <cellStyle name="20% - Accent4 2" xfId="63"/>
    <cellStyle name="20% - Accent5" xfId="46" builtinId="46" customBuiltin="1"/>
    <cellStyle name="20% - Accent5 2" xfId="65"/>
    <cellStyle name="20% - Accent6" xfId="50" builtinId="50" customBuiltin="1"/>
    <cellStyle name="20% - Accent6 2" xfId="67"/>
    <cellStyle name="40% - Accent1" xfId="31" builtinId="31" customBuiltin="1"/>
    <cellStyle name="40% - Accent1 2" xfId="58"/>
    <cellStyle name="40% - Accent2" xfId="35" builtinId="35" customBuiltin="1"/>
    <cellStyle name="40% - Accent2 2" xfId="60"/>
    <cellStyle name="40% - Accent3" xfId="39" builtinId="39" customBuiltin="1"/>
    <cellStyle name="40% - Accent3 2" xfId="62"/>
    <cellStyle name="40% - Accent4" xfId="43" builtinId="43" customBuiltin="1"/>
    <cellStyle name="40% - Accent4 2" xfId="64"/>
    <cellStyle name="40% - Accent5" xfId="47" builtinId="47" customBuiltin="1"/>
    <cellStyle name="40% - Accent5 2" xfId="66"/>
    <cellStyle name="40% - Accent6" xfId="51" builtinId="51" customBuiltin="1"/>
    <cellStyle name="40% - Accent6 2" xfId="68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/>
    <cellStyle name="Normal 2 2" xfId="3"/>
    <cellStyle name="Normal 3" xfId="4"/>
    <cellStyle name="Normal 4" xfId="6"/>
    <cellStyle name="Normal 5" xfId="8"/>
    <cellStyle name="Normal 6" xfId="9"/>
    <cellStyle name="Normal 6 2" xfId="11"/>
    <cellStyle name="Normal 7" xfId="10"/>
    <cellStyle name="Normal 8" xfId="53"/>
    <cellStyle name="Normal 9" xfId="55"/>
    <cellStyle name="Note 2" xfId="54"/>
    <cellStyle name="Note 3" xfId="56"/>
    <cellStyle name="Output" xfId="22" builtinId="21" customBuiltin="1"/>
    <cellStyle name="Percent" xfId="5" builtinId="5"/>
    <cellStyle name="Percent 2" xfId="12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Base!$C$154:$T$154</c:f>
              <c:numCache>
                <c:formatCode>_(* #,##0.0000_);_(* \(#,##0.0000\);_(* "-"??_);_(@_)</c:formatCode>
                <c:ptCount val="18"/>
                <c:pt idx="0">
                  <c:v>5.0985233798044316E-2</c:v>
                </c:pt>
                <c:pt idx="1">
                  <c:v>4.9847853353266691E-2</c:v>
                </c:pt>
                <c:pt idx="2">
                  <c:v>4.8731405084677881E-2</c:v>
                </c:pt>
                <c:pt idx="3">
                  <c:v>4.7645229712202752E-2</c:v>
                </c:pt>
                <c:pt idx="4">
                  <c:v>4.6593128337137024E-2</c:v>
                </c:pt>
                <c:pt idx="5">
                  <c:v>4.5576091120795192E-2</c:v>
                </c:pt>
                <c:pt idx="6">
                  <c:v>4.4593762994517894E-2</c:v>
                </c:pt>
                <c:pt idx="7">
                  <c:v>4.3645213958160012E-2</c:v>
                </c:pt>
                <c:pt idx="8">
                  <c:v>4.2729329994416254E-2</c:v>
                </c:pt>
                <c:pt idx="9">
                  <c:v>4.1844999155256968E-2</c:v>
                </c:pt>
                <c:pt idx="10">
                  <c:v>4.0991190712703407E-2</c:v>
                </c:pt>
                <c:pt idx="11">
                  <c:v>4.0166982872033463E-2</c:v>
                </c:pt>
                <c:pt idx="12">
                  <c:v>3.9371568782595734E-2</c:v>
                </c:pt>
                <c:pt idx="13">
                  <c:v>3.8604265178436625E-2</c:v>
                </c:pt>
                <c:pt idx="14">
                  <c:v>3.7864536871408339E-2</c:v>
                </c:pt>
                <c:pt idx="15">
                  <c:v>3.7152059572001406E-2</c:v>
                </c:pt>
                <c:pt idx="16">
                  <c:v>3.6466852256338722E-2</c:v>
                </c:pt>
                <c:pt idx="17">
                  <c:v>3.5816156268140276E-2</c:v>
                </c:pt>
              </c:numCache>
            </c:numRef>
          </c:val>
          <c:smooth val="0"/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3.7517795487059358E-2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Base!$B$135:$Z$135</c:f>
              <c:numCache>
                <c:formatCode>_(* #,##0.0000_);_(* \(#,##0.0000\);_(* "-"??_);_(@_)</c:formatCode>
                <c:ptCount val="25"/>
                <c:pt idx="0">
                  <c:v>2.9882509507732399E-2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Base!$B$137:$Z$137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</c:ser>
        <c:ser>
          <c:idx val="2"/>
          <c:order val="2"/>
          <c:tx>
            <c:v>Base-2016</c:v>
          </c:tx>
          <c:val>
            <c:numRef>
              <c:f>Base!$B$99:$AN$99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1.0163451840920545</c:v>
                </c:pt>
                <c:pt idx="2">
                  <c:v>1.1892366337833096</c:v>
                </c:pt>
                <c:pt idx="3">
                  <c:v>1.3679298491821201</c:v>
                </c:pt>
                <c:pt idx="4">
                  <c:v>1.551746530524603</c:v>
                </c:pt>
                <c:pt idx="5">
                  <c:v>1.7400208636100756</c:v>
                </c:pt>
                <c:pt idx="6">
                  <c:v>1.9320774318994012</c:v>
                </c:pt>
                <c:pt idx="7">
                  <c:v>2.1272273346265949</c:v>
                </c:pt>
                <c:pt idx="8">
                  <c:v>2.3247739002330876</c:v>
                </c:pt>
                <c:pt idx="9">
                  <c:v>2.5240226181638037</c:v>
                </c:pt>
                <c:pt idx="10">
                  <c:v>2.7242920719757606</c:v>
                </c:pt>
                <c:pt idx="11">
                  <c:v>2.9249240757924415</c:v>
                </c:pt>
                <c:pt idx="12">
                  <c:v>3.1252921250819492</c:v>
                </c:pt>
                <c:pt idx="13">
                  <c:v>3.3248078343672818</c:v>
                </c:pt>
                <c:pt idx="14">
                  <c:v>3.5229253637649096</c:v>
                </c:pt>
                <c:pt idx="15">
                  <c:v>3.7191440137029579</c:v>
                </c:pt>
                <c:pt idx="16">
                  <c:v>3.9130092479454706</c:v>
                </c:pt>
                <c:pt idx="17">
                  <c:v>4.104112426306882</c:v>
                </c:pt>
                <c:pt idx="18">
                  <c:v>4.2891336318202233</c:v>
                </c:pt>
                <c:pt idx="19">
                  <c:v>4.4681302663415936</c:v>
                </c:pt>
                <c:pt idx="20">
                  <c:v>4.6411510312561459</c:v>
                </c:pt>
                <c:pt idx="21">
                  <c:v>4.8082396302700623</c:v>
                </c:pt>
                <c:pt idx="22">
                  <c:v>4.9694372635125355</c:v>
                </c:pt>
                <c:pt idx="23">
                  <c:v>5.1247842337144398</c:v>
                </c:pt>
                <c:pt idx="24">
                  <c:v>5.2743208944768663</c:v>
                </c:pt>
                <c:pt idx="25">
                  <c:v>5.4180881095014337</c:v>
                </c:pt>
                <c:pt idx="26">
                  <c:v>5.5561273488521152</c:v>
                </c:pt>
                <c:pt idx="27">
                  <c:v>5.6884805172449555</c:v>
                </c:pt>
                <c:pt idx="28">
                  <c:v>5.8151895861125968</c:v>
                </c:pt>
                <c:pt idx="29">
                  <c:v>5.9362960834015199</c:v>
                </c:pt>
                <c:pt idx="30">
                  <c:v>6.0518404812348914</c:v>
                </c:pt>
                <c:pt idx="31">
                  <c:v>6.1618615106452816</c:v>
                </c:pt>
                <c:pt idx="32">
                  <c:v>6.2663954239139619</c:v>
                </c:pt>
                <c:pt idx="33">
                  <c:v>6.3654752180814729</c:v>
                </c:pt>
                <c:pt idx="34">
                  <c:v>6.4591298275298366</c:v>
                </c:pt>
                <c:pt idx="35">
                  <c:v>6.5473832888916332</c:v>
                </c:pt>
                <c:pt idx="36">
                  <c:v>6.6302538776253028</c:v>
                </c:pt>
                <c:pt idx="37">
                  <c:v>6.7077532122103554</c:v>
                </c:pt>
                <c:pt idx="38">
                  <c:v>6.77988531883683</c:v>
                </c:pt>
              </c:numCache>
            </c:numRef>
          </c:val>
          <c:smooth val="0"/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 formatCode="0.000">
                  <c:v>35.744713654023876</c:v>
                </c:pt>
                <c:pt idx="1">
                  <c:v>39.383563713895761</c:v>
                </c:pt>
                <c:pt idx="2">
                  <c:v>42.93148531900934</c:v>
                </c:pt>
                <c:pt idx="3">
                  <c:v>46.349699342542593</c:v>
                </c:pt>
                <c:pt idx="4">
                  <c:v>49.605972118494023</c:v>
                </c:pt>
                <c:pt idx="5">
                  <c:v>52.674069905097369</c:v>
                </c:pt>
                <c:pt idx="6">
                  <c:v>55.533137541206898</c:v>
                </c:pt>
                <c:pt idx="7">
                  <c:v>58.167056307329595</c:v>
                </c:pt>
                <c:pt idx="8">
                  <c:v>60.563817782728322</c:v>
                </c:pt>
                <c:pt idx="9">
                  <c:v>62.714936559669141</c:v>
                </c:pt>
                <c:pt idx="10">
                  <c:v>64.614914292798332</c:v>
                </c:pt>
                <c:pt idx="11">
                  <c:v>66.260760148598735</c:v>
                </c:pt>
                <c:pt idx="12">
                  <c:v>67.651567604859366</c:v>
                </c:pt>
                <c:pt idx="13">
                  <c:v>68.788144002771475</c:v>
                </c:pt>
                <c:pt idx="14">
                  <c:v>69.672686992860847</c:v>
                </c:pt>
                <c:pt idx="15">
                  <c:v>70.308499814448979</c:v>
                </c:pt>
                <c:pt idx="16">
                  <c:v>70.699735170526168</c:v>
                </c:pt>
                <c:pt idx="17">
                  <c:v>70.851153899944364</c:v>
                </c:pt>
                <c:pt idx="18">
                  <c:v>70.767878420948861</c:v>
                </c:pt>
              </c:numCache>
            </c:numRef>
          </c:val>
          <c:smooth val="0"/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17.336839811616976</c:v>
                </c:pt>
                <c:pt idx="17">
                  <c:v>12.745875614172032</c:v>
                </c:pt>
                <c:pt idx="18">
                  <c:v>7.7774879146958558</c:v>
                </c:pt>
              </c:numCache>
            </c:numRef>
          </c:val>
          <c:smooth val="0"/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Base!$B$110:$T$110</c:f>
              <c:numCache>
                <c:formatCode>_(* #,##0.00_);_(* \(#,##0.00\);_(* "-"??_);_(@_)</c:formatCode>
                <c:ptCount val="19"/>
                <c:pt idx="0">
                  <c:v>104.99723699656077</c:v>
                </c:pt>
                <c:pt idx="1">
                  <c:v>125.04045324546543</c:v>
                </c:pt>
                <c:pt idx="2">
                  <c:v>147.2765387179831</c:v>
                </c:pt>
                <c:pt idx="3">
                  <c:v>171.74453248029457</c:v>
                </c:pt>
                <c:pt idx="4">
                  <c:v>198.47664637962419</c:v>
                </c:pt>
                <c:pt idx="5">
                  <c:v>227.49890266990033</c:v>
                </c:pt>
                <c:pt idx="6">
                  <c:v>258.83162332671935</c:v>
                </c:pt>
                <c:pt idx="7">
                  <c:v>292.48981053045691</c:v>
                </c:pt>
                <c:pt idx="8">
                  <c:v>328.48345139249687</c:v>
                </c:pt>
                <c:pt idx="9">
                  <c:v>366.81777310603309</c:v>
                </c:pt>
                <c:pt idx="10">
                  <c:v>407.49346726432981</c:v>
                </c:pt>
                <c:pt idx="11">
                  <c:v>450.50689469486463</c:v>
                </c:pt>
                <c:pt idx="12">
                  <c:v>495.85027415688018</c:v>
                </c:pt>
                <c:pt idx="13">
                  <c:v>543.51184799408838</c:v>
                </c:pt>
                <c:pt idx="14">
                  <c:v>593.47600453919495</c:v>
                </c:pt>
                <c:pt idx="15">
                  <c:v>645.72331157516089</c:v>
                </c:pt>
                <c:pt idx="16">
                  <c:v>700.230372058434</c:v>
                </c:pt>
                <c:pt idx="17">
                  <c:v>756.96932966565942</c:v>
                </c:pt>
                <c:pt idx="18">
                  <c:v>815.9577559374078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0"/>
  <sheetViews>
    <sheetView tabSelected="1" topLeftCell="A13" workbookViewId="0">
      <selection activeCell="E29" sqref="E29"/>
    </sheetView>
  </sheetViews>
  <sheetFormatPr defaultColWidth="8.7109375" defaultRowHeight="17.25" customHeight="1" x14ac:dyDescent="0.25"/>
  <cols>
    <col min="1" max="1" width="11" style="204" bestFit="1" customWidth="1"/>
    <col min="2" max="16384" width="8.7109375" style="204"/>
  </cols>
  <sheetData>
    <row r="1" spans="1:1" s="201" customFormat="1" ht="17.25" customHeight="1" x14ac:dyDescent="0.25">
      <c r="A1" s="201" t="s">
        <v>427</v>
      </c>
    </row>
    <row r="2" spans="1:1" s="201" customFormat="1" ht="17.25" customHeight="1" x14ac:dyDescent="0.25">
      <c r="A2" s="201" t="s">
        <v>428</v>
      </c>
    </row>
    <row r="3" spans="1:1" s="201" customFormat="1" ht="17.25" customHeight="1" x14ac:dyDescent="0.25">
      <c r="A3" s="201" t="s">
        <v>429</v>
      </c>
    </row>
    <row r="4" spans="1:1" s="201" customFormat="1" ht="17.25" customHeight="1" x14ac:dyDescent="0.25"/>
    <row r="5" spans="1:1" s="201" customFormat="1" ht="17.25" customHeight="1" x14ac:dyDescent="0.25">
      <c r="A5" s="202">
        <v>42669</v>
      </c>
    </row>
    <row r="6" spans="1:1" ht="17.25" customHeight="1" thickBot="1" x14ac:dyDescent="0.3">
      <c r="A6" s="203"/>
    </row>
    <row r="7" spans="1:1" ht="17.25" customHeight="1" thickTop="1" x14ac:dyDescent="0.25"/>
    <row r="8" spans="1:1" ht="17.25" customHeight="1" x14ac:dyDescent="0.25">
      <c r="A8" s="204" t="s">
        <v>350</v>
      </c>
    </row>
    <row r="9" spans="1:1" ht="17.25" customHeight="1" x14ac:dyDescent="0.25">
      <c r="A9" s="204" t="s">
        <v>387</v>
      </c>
    </row>
    <row r="10" spans="1:1" ht="17.25" customHeight="1" x14ac:dyDescent="0.25">
      <c r="A10" s="204" t="s">
        <v>430</v>
      </c>
    </row>
    <row r="11" spans="1:1" ht="17.25" customHeight="1" x14ac:dyDescent="0.25">
      <c r="A11" s="204" t="s">
        <v>351</v>
      </c>
    </row>
    <row r="13" spans="1:1" ht="17.25" customHeight="1" thickBot="1" x14ac:dyDescent="0.3">
      <c r="A13" s="205" t="s">
        <v>352</v>
      </c>
    </row>
    <row r="14" spans="1:1" ht="17.25" customHeight="1" thickTop="1" x14ac:dyDescent="0.25">
      <c r="A14" s="204" t="s">
        <v>388</v>
      </c>
    </row>
    <row r="16" spans="1:1" ht="17.25" customHeight="1" thickBot="1" x14ac:dyDescent="0.3">
      <c r="A16" s="205" t="s">
        <v>210</v>
      </c>
    </row>
    <row r="17" spans="1:1" ht="17.25" customHeight="1" thickTop="1" x14ac:dyDescent="0.25">
      <c r="A17" s="204" t="s">
        <v>431</v>
      </c>
    </row>
    <row r="18" spans="1:1" ht="17.25" customHeight="1" x14ac:dyDescent="0.25">
      <c r="A18" s="204" t="s">
        <v>432</v>
      </c>
    </row>
    <row r="20" spans="1:1" ht="17.25" customHeight="1" thickBot="1" x14ac:dyDescent="0.3">
      <c r="A20" s="205" t="s">
        <v>188</v>
      </c>
    </row>
    <row r="21" spans="1:1" ht="17.25" customHeight="1" thickTop="1" x14ac:dyDescent="0.25">
      <c r="A21" s="206" t="s">
        <v>433</v>
      </c>
    </row>
    <row r="22" spans="1:1" ht="17.25" customHeight="1" x14ac:dyDescent="0.25">
      <c r="A22" s="206"/>
    </row>
    <row r="23" spans="1:1" ht="17.25" customHeight="1" x14ac:dyDescent="0.25">
      <c r="A23" s="206"/>
    </row>
    <row r="24" spans="1:1" ht="17.25" customHeight="1" x14ac:dyDescent="0.25">
      <c r="A24" s="206"/>
    </row>
    <row r="25" spans="1:1" ht="17.25" customHeight="1" x14ac:dyDescent="0.25">
      <c r="A25" s="206"/>
    </row>
    <row r="26" spans="1:1" ht="17.25" customHeight="1" thickBot="1" x14ac:dyDescent="0.3">
      <c r="A26" s="205"/>
    </row>
    <row r="27" spans="1:1" ht="17.25" customHeight="1" thickTop="1" x14ac:dyDescent="0.25"/>
    <row r="29" spans="1:1" ht="17.25" customHeight="1" thickBot="1" x14ac:dyDescent="0.3">
      <c r="A29" s="205"/>
    </row>
    <row r="30" spans="1:1" ht="17.25" customHeight="1" thickTop="1" x14ac:dyDescent="0.25"/>
    <row r="34" spans="1:1" ht="17.25" customHeight="1" thickBot="1" x14ac:dyDescent="0.3">
      <c r="A34" s="205"/>
    </row>
    <row r="35" spans="1:1" ht="17.25" customHeight="1" thickTop="1" x14ac:dyDescent="0.25"/>
    <row r="39" spans="1:1" ht="17.25" customHeight="1" thickBot="1" x14ac:dyDescent="0.3">
      <c r="A39" s="205"/>
    </row>
    <row r="40" spans="1:1" ht="17.25" customHeight="1" thickTop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Y190"/>
  <sheetViews>
    <sheetView showGridLines="0" zoomScale="85" zoomScaleNormal="85" workbookViewId="0">
      <selection activeCell="E106" sqref="E106"/>
    </sheetView>
  </sheetViews>
  <sheetFormatPr defaultColWidth="10.5703125" defaultRowHeight="14.25" customHeight="1" x14ac:dyDescent="0.2"/>
  <cols>
    <col min="1" max="1" width="62" style="70" customWidth="1"/>
    <col min="2" max="2" width="18" style="68" customWidth="1"/>
    <col min="3" max="3" width="2.7109375" style="69" customWidth="1"/>
    <col min="4" max="4" width="12.5703125" style="70" customWidth="1"/>
    <col min="5" max="5" width="15.5703125" style="70" customWidth="1"/>
    <col min="6" max="8" width="12.42578125" style="70" customWidth="1"/>
    <col min="9" max="9" width="10.28515625" style="70" customWidth="1"/>
    <col min="10" max="10" width="11.7109375" style="70" customWidth="1"/>
    <col min="11" max="11" width="10.28515625" style="70" customWidth="1"/>
    <col min="12" max="13" width="11.28515625" style="70" customWidth="1"/>
    <col min="14" max="15" width="9.42578125" style="70" customWidth="1"/>
    <col min="16" max="19" width="7.5703125" style="70" customWidth="1"/>
    <col min="20" max="74" width="12.5703125" style="70" bestFit="1" customWidth="1"/>
    <col min="75" max="101" width="13.7109375" style="70" bestFit="1" customWidth="1"/>
    <col min="102" max="125" width="15.42578125" style="70" bestFit="1" customWidth="1"/>
    <col min="126" max="126" width="14" style="70" customWidth="1"/>
    <col min="127" max="141" width="10.7109375" style="70" bestFit="1" customWidth="1"/>
    <col min="142" max="16384" width="10.5703125" style="70"/>
  </cols>
  <sheetData>
    <row r="1" spans="1:5" ht="21" customHeight="1" thickBot="1" x14ac:dyDescent="0.3">
      <c r="A1" s="67" t="s">
        <v>426</v>
      </c>
    </row>
    <row r="2" spans="1:5" ht="21" customHeight="1" thickTop="1" x14ac:dyDescent="0.2">
      <c r="B2" s="68" t="s">
        <v>101</v>
      </c>
      <c r="D2" s="70" t="s">
        <v>92</v>
      </c>
    </row>
    <row r="3" spans="1:5" ht="14.25" customHeight="1" x14ac:dyDescent="0.2">
      <c r="E3" s="71"/>
    </row>
    <row r="4" spans="1:5" ht="17.25" customHeight="1" thickBot="1" x14ac:dyDescent="0.3">
      <c r="A4" s="67" t="s">
        <v>85</v>
      </c>
    </row>
    <row r="5" spans="1:5" ht="17.25" customHeight="1" thickTop="1" x14ac:dyDescent="0.2">
      <c r="A5" s="70" t="s">
        <v>20</v>
      </c>
      <c r="B5" s="68">
        <v>1.4999999999999999E-2</v>
      </c>
      <c r="D5" s="70" t="s">
        <v>93</v>
      </c>
    </row>
    <row r="6" spans="1:5" ht="17.25" customHeight="1" x14ac:dyDescent="0.2">
      <c r="A6" s="70" t="s">
        <v>24</v>
      </c>
      <c r="B6" s="68">
        <v>1.45</v>
      </c>
      <c r="D6" s="70" t="s">
        <v>93</v>
      </c>
    </row>
    <row r="7" spans="1:5" ht="17.25" customHeight="1" x14ac:dyDescent="0.2">
      <c r="A7" s="70" t="s">
        <v>64</v>
      </c>
      <c r="B7" s="68">
        <v>0</v>
      </c>
      <c r="D7" s="70" t="s">
        <v>408</v>
      </c>
    </row>
    <row r="8" spans="1:5" ht="17.25" customHeight="1" x14ac:dyDescent="0.2">
      <c r="A8" s="70" t="s">
        <v>65</v>
      </c>
      <c r="B8" s="104">
        <v>2.2000000000000001E-3</v>
      </c>
      <c r="D8" s="70" t="s">
        <v>408</v>
      </c>
    </row>
    <row r="9" spans="1:5" ht="17.25" customHeight="1" x14ac:dyDescent="0.2">
      <c r="A9" s="70" t="s">
        <v>17</v>
      </c>
      <c r="B9" s="68">
        <v>2</v>
      </c>
      <c r="D9" s="70" t="s">
        <v>94</v>
      </c>
    </row>
    <row r="10" spans="1:5" ht="17.25" customHeight="1" x14ac:dyDescent="0.3">
      <c r="A10" s="70" t="s">
        <v>386</v>
      </c>
      <c r="B10" s="172">
        <v>550</v>
      </c>
      <c r="D10" s="70" t="s">
        <v>408</v>
      </c>
    </row>
    <row r="11" spans="1:5" ht="17.25" customHeight="1" x14ac:dyDescent="0.2">
      <c r="A11" s="70" t="s">
        <v>27</v>
      </c>
      <c r="B11" s="105">
        <v>2.6</v>
      </c>
      <c r="D11" s="70" t="s">
        <v>408</v>
      </c>
    </row>
    <row r="12" spans="1:5" ht="17.25" customHeight="1" x14ac:dyDescent="0.2">
      <c r="A12" s="70" t="s">
        <v>95</v>
      </c>
      <c r="B12" s="68">
        <v>2250</v>
      </c>
      <c r="D12" s="70" t="s">
        <v>96</v>
      </c>
    </row>
    <row r="13" spans="1:5" ht="17.25" customHeight="1" x14ac:dyDescent="0.2">
      <c r="A13" s="70" t="s">
        <v>19</v>
      </c>
      <c r="B13" s="68">
        <v>6000</v>
      </c>
      <c r="D13" s="70" t="s">
        <v>408</v>
      </c>
    </row>
    <row r="14" spans="1:5" ht="17.25" customHeight="1" x14ac:dyDescent="0.2">
      <c r="A14" s="70" t="s">
        <v>58</v>
      </c>
      <c r="B14" s="68">
        <v>3.1</v>
      </c>
      <c r="D14" s="70" t="s">
        <v>408</v>
      </c>
    </row>
    <row r="15" spans="1:5" ht="17.25" customHeight="1" x14ac:dyDescent="0.2">
      <c r="A15" s="70" t="s">
        <v>86</v>
      </c>
      <c r="B15" s="68">
        <v>-1.52E-2</v>
      </c>
      <c r="D15" s="70" t="s">
        <v>408</v>
      </c>
    </row>
    <row r="16" spans="1:5" ht="17.25" customHeight="1" x14ac:dyDescent="0.2">
      <c r="A16" s="70" t="s">
        <v>100</v>
      </c>
      <c r="B16" s="68">
        <v>8.8000000000000007</v>
      </c>
      <c r="D16" s="72" t="s">
        <v>410</v>
      </c>
    </row>
    <row r="17" spans="1:4" ht="17.25" customHeight="1" x14ac:dyDescent="0.2">
      <c r="A17" s="70" t="s">
        <v>63</v>
      </c>
      <c r="B17" s="68">
        <v>6.4397046086323555E-3</v>
      </c>
      <c r="D17" s="70" t="s">
        <v>353</v>
      </c>
    </row>
    <row r="18" spans="1:4" ht="17.25" customHeight="1" x14ac:dyDescent="0.2">
      <c r="A18" s="70" t="s">
        <v>61</v>
      </c>
      <c r="B18" s="68">
        <v>4</v>
      </c>
      <c r="D18" s="70" t="s">
        <v>353</v>
      </c>
    </row>
    <row r="19" spans="1:4" ht="17.25" customHeight="1" x14ac:dyDescent="0.2">
      <c r="A19" s="70" t="s">
        <v>62</v>
      </c>
      <c r="B19" s="68">
        <v>3</v>
      </c>
      <c r="D19" s="70" t="s">
        <v>353</v>
      </c>
    </row>
    <row r="20" spans="1:4" ht="17.25" customHeight="1" x14ac:dyDescent="0.2">
      <c r="A20" s="70" t="s">
        <v>117</v>
      </c>
      <c r="B20" s="68">
        <v>0</v>
      </c>
      <c r="D20" s="70" t="s">
        <v>353</v>
      </c>
    </row>
    <row r="21" spans="1:4" ht="17.25" customHeight="1" x14ac:dyDescent="0.2">
      <c r="A21" s="70" t="s">
        <v>106</v>
      </c>
      <c r="B21" s="68">
        <v>5</v>
      </c>
      <c r="D21" s="70" t="s">
        <v>354</v>
      </c>
    </row>
    <row r="22" spans="1:4" ht="17.25" customHeight="1" x14ac:dyDescent="0.2">
      <c r="A22" s="70" t="s">
        <v>128</v>
      </c>
      <c r="B22" s="68">
        <v>0</v>
      </c>
      <c r="D22" s="70" t="s">
        <v>353</v>
      </c>
    </row>
    <row r="23" spans="1:4" ht="17.25" customHeight="1" x14ac:dyDescent="0.2">
      <c r="A23" s="70" t="s">
        <v>123</v>
      </c>
      <c r="B23" s="68">
        <v>1.2</v>
      </c>
      <c r="D23" s="70" t="s">
        <v>353</v>
      </c>
    </row>
    <row r="24" spans="1:4" ht="17.25" customHeight="1" x14ac:dyDescent="0.2">
      <c r="A24" s="70" t="s">
        <v>127</v>
      </c>
      <c r="B24" s="68">
        <v>0.5</v>
      </c>
      <c r="D24" s="70" t="s">
        <v>353</v>
      </c>
    </row>
    <row r="25" spans="1:4" ht="17.25" customHeight="1" x14ac:dyDescent="0.2">
      <c r="A25" s="70" t="s">
        <v>109</v>
      </c>
      <c r="B25" s="105">
        <v>1.25</v>
      </c>
      <c r="D25" s="72" t="s">
        <v>409</v>
      </c>
    </row>
    <row r="26" spans="1:4" ht="17.25" customHeight="1" x14ac:dyDescent="0.2">
      <c r="A26" s="70" t="s">
        <v>118</v>
      </c>
      <c r="B26" s="68">
        <v>2.5000000000000001E-2</v>
      </c>
      <c r="D26" s="70" t="s">
        <v>129</v>
      </c>
    </row>
    <row r="27" spans="1:4" ht="17.25" customHeight="1" x14ac:dyDescent="0.2">
      <c r="A27" s="70" t="s">
        <v>132</v>
      </c>
      <c r="B27" s="68" t="s">
        <v>411</v>
      </c>
      <c r="D27" s="70" t="s">
        <v>353</v>
      </c>
    </row>
    <row r="28" spans="1:4" ht="17.25" customHeight="1" x14ac:dyDescent="0.2">
      <c r="A28" s="70" t="s">
        <v>191</v>
      </c>
      <c r="B28" s="68">
        <v>0.8</v>
      </c>
      <c r="D28" s="70" t="s">
        <v>83</v>
      </c>
    </row>
    <row r="29" spans="1:4" ht="17.25" customHeight="1" x14ac:dyDescent="0.2">
      <c r="A29" s="70" t="s">
        <v>88</v>
      </c>
      <c r="B29" s="68">
        <v>1</v>
      </c>
      <c r="D29" s="70" t="s">
        <v>355</v>
      </c>
    </row>
    <row r="30" spans="1:4" ht="17.649999999999999" customHeight="1" x14ac:dyDescent="0.2">
      <c r="A30" s="70" t="s">
        <v>147</v>
      </c>
      <c r="B30" s="68">
        <v>0</v>
      </c>
      <c r="D30" s="70" t="s">
        <v>355</v>
      </c>
    </row>
    <row r="31" spans="1:4" ht="25.9" customHeight="1" thickBot="1" x14ac:dyDescent="0.3">
      <c r="A31" s="67" t="s">
        <v>84</v>
      </c>
    </row>
    <row r="32" spans="1:4" ht="17.25" customHeight="1" thickTop="1" x14ac:dyDescent="0.2">
      <c r="A32" s="70" t="s">
        <v>38</v>
      </c>
      <c r="B32" s="68">
        <v>0.3</v>
      </c>
      <c r="D32" s="70" t="s">
        <v>74</v>
      </c>
    </row>
    <row r="33" spans="1:62" ht="17.25" customHeight="1" x14ac:dyDescent="0.2">
      <c r="A33" s="70" t="s">
        <v>35</v>
      </c>
      <c r="B33" s="68">
        <v>0.1</v>
      </c>
      <c r="D33" s="70" t="s">
        <v>74</v>
      </c>
    </row>
    <row r="34" spans="1:62" ht="17.25" customHeight="1" x14ac:dyDescent="0.2">
      <c r="A34" s="70" t="s">
        <v>367</v>
      </c>
      <c r="B34" s="73"/>
      <c r="C34" s="74"/>
    </row>
    <row r="35" spans="1:62" ht="17.25" customHeight="1" x14ac:dyDescent="0.2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 x14ac:dyDescent="0.2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 x14ac:dyDescent="0.2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 x14ac:dyDescent="0.2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 x14ac:dyDescent="0.2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 x14ac:dyDescent="0.2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2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 x14ac:dyDescent="0.2">
      <c r="A42" s="70" t="s">
        <v>10</v>
      </c>
      <c r="B42" s="81">
        <v>223</v>
      </c>
      <c r="D42" s="70" t="s">
        <v>76</v>
      </c>
    </row>
    <row r="43" spans="1:62" ht="17.25" customHeight="1" x14ac:dyDescent="0.2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 x14ac:dyDescent="0.2">
      <c r="A44" s="70" t="s">
        <v>121</v>
      </c>
    </row>
    <row r="45" spans="1:62" ht="26.65" customHeight="1" thickBot="1" x14ac:dyDescent="0.3">
      <c r="A45" s="67" t="s">
        <v>36</v>
      </c>
    </row>
    <row r="46" spans="1:62" ht="17.25" customHeight="1" thickTop="1" x14ac:dyDescent="0.2"/>
    <row r="47" spans="1:62" ht="17.25" customHeight="1" x14ac:dyDescent="0.2">
      <c r="A47" s="70" t="s">
        <v>358</v>
      </c>
      <c r="B47" s="68">
        <v>1</v>
      </c>
      <c r="D47" s="70" t="s">
        <v>74</v>
      </c>
    </row>
    <row r="48" spans="1:62" ht="29.65" customHeight="1" thickBot="1" x14ac:dyDescent="0.3">
      <c r="A48" s="67" t="s">
        <v>130</v>
      </c>
    </row>
    <row r="49" spans="1:6" s="124" customFormat="1" ht="17.25" customHeight="1" thickTop="1" x14ac:dyDescent="0.2">
      <c r="B49" s="113"/>
      <c r="C49" s="110"/>
    </row>
    <row r="50" spans="1:6" s="108" customFormat="1" ht="17.25" customHeight="1" x14ac:dyDescent="0.2">
      <c r="B50" s="113"/>
      <c r="C50" s="110"/>
    </row>
    <row r="51" spans="1:6" s="108" customFormat="1" ht="17.25" customHeight="1" x14ac:dyDescent="0.2">
      <c r="B51" s="113"/>
      <c r="C51" s="110"/>
    </row>
    <row r="52" spans="1:6" s="108" customFormat="1" ht="17.25" customHeight="1" x14ac:dyDescent="0.2">
      <c r="B52" s="113"/>
      <c r="C52" s="110"/>
    </row>
    <row r="53" spans="1:6" s="108" customFormat="1" ht="17.25" customHeight="1" x14ac:dyDescent="0.2">
      <c r="B53" s="113"/>
      <c r="C53" s="110"/>
    </row>
    <row r="54" spans="1:6" ht="25.9" customHeight="1" thickBot="1" x14ac:dyDescent="0.3">
      <c r="A54" s="67" t="s">
        <v>28</v>
      </c>
    </row>
    <row r="55" spans="1:6" ht="17.25" customHeight="1" thickTop="1" x14ac:dyDescent="0.2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 x14ac:dyDescent="0.2">
      <c r="A56" s="163">
        <v>2010</v>
      </c>
      <c r="B56" s="162">
        <v>33516.379999999997</v>
      </c>
    </row>
    <row r="57" spans="1:6" s="162" customFormat="1" ht="17.25" customHeight="1" x14ac:dyDescent="0.2">
      <c r="A57" s="163">
        <v>2015</v>
      </c>
      <c r="B57" s="162">
        <v>35700</v>
      </c>
    </row>
    <row r="58" spans="1:6" ht="17.25" customHeight="1" x14ac:dyDescent="0.2">
      <c r="A58" s="70" t="s">
        <v>134</v>
      </c>
      <c r="D58" s="117">
        <v>35705000</v>
      </c>
      <c r="E58" s="70" t="s">
        <v>375</v>
      </c>
    </row>
    <row r="59" spans="1:6" ht="17.25" customHeight="1" x14ac:dyDescent="0.2">
      <c r="A59" s="70" t="s">
        <v>30</v>
      </c>
    </row>
    <row r="60" spans="1:6" ht="17.25" customHeight="1" x14ac:dyDescent="0.2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 x14ac:dyDescent="0.2">
      <c r="A61" s="70" t="s">
        <v>376</v>
      </c>
      <c r="D61" s="118">
        <f>+B57/B36/(1-E61)</f>
        <v>0.35013954691243165</v>
      </c>
      <c r="E61" s="70">
        <f>+Base!B136</f>
        <v>2.9882509507732399E-2</v>
      </c>
    </row>
    <row r="62" spans="1:6" ht="17.25" customHeight="1" x14ac:dyDescent="0.2">
      <c r="A62" s="70" t="s">
        <v>377</v>
      </c>
      <c r="D62" s="182">
        <f>+B57/B36/(1-E62)</f>
        <v>0.35013954691243165</v>
      </c>
      <c r="E62" s="70">
        <f>+Base!B135</f>
        <v>2.9882509507732399E-2</v>
      </c>
      <c r="F62" s="70">
        <v>1.018</v>
      </c>
    </row>
    <row r="63" spans="1:6" ht="17.25" customHeight="1" x14ac:dyDescent="0.2">
      <c r="A63" s="70" t="s">
        <v>381</v>
      </c>
      <c r="D63" s="82">
        <v>2.6</v>
      </c>
      <c r="E63" s="70" t="s">
        <v>384</v>
      </c>
    </row>
    <row r="64" spans="1:6" ht="17.25" customHeight="1" x14ac:dyDescent="0.2">
      <c r="A64" s="70" t="s">
        <v>382</v>
      </c>
      <c r="D64" s="71">
        <v>0.115</v>
      </c>
      <c r="E64" s="70" t="s">
        <v>383</v>
      </c>
    </row>
    <row r="65" spans="1:6" ht="17.25" customHeight="1" x14ac:dyDescent="0.2">
      <c r="A65" s="70" t="s">
        <v>139</v>
      </c>
      <c r="B65" s="68">
        <v>10</v>
      </c>
      <c r="D65" s="70" t="s">
        <v>140</v>
      </c>
    </row>
    <row r="66" spans="1:6" ht="20.65" customHeight="1" x14ac:dyDescent="0.2">
      <c r="A66" s="174" t="s">
        <v>190</v>
      </c>
      <c r="B66" s="175">
        <v>-1E-3</v>
      </c>
    </row>
    <row r="67" spans="1:6" ht="17.25" customHeight="1" thickBot="1" x14ac:dyDescent="0.3">
      <c r="A67" s="67" t="s">
        <v>7</v>
      </c>
      <c r="B67" s="68" t="s">
        <v>113</v>
      </c>
      <c r="D67" s="70" t="s">
        <v>114</v>
      </c>
    </row>
    <row r="68" spans="1:6" ht="17.25" customHeight="1" thickTop="1" x14ac:dyDescent="0.2">
      <c r="A68" s="70" t="s">
        <v>362</v>
      </c>
    </row>
    <row r="69" spans="1:6" ht="17.25" customHeight="1" x14ac:dyDescent="0.2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 x14ac:dyDescent="0.25">
      <c r="A70" s="119">
        <v>2015</v>
      </c>
      <c r="B70" s="123">
        <v>399.4</v>
      </c>
      <c r="C70" s="122"/>
      <c r="D70" s="70">
        <v>851</v>
      </c>
    </row>
    <row r="71" spans="1:6" ht="17.25" customHeight="1" x14ac:dyDescent="0.2"/>
    <row r="72" spans="1:6" ht="17.25" customHeight="1" x14ac:dyDescent="0.2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 x14ac:dyDescent="0.2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 x14ac:dyDescent="0.3">
      <c r="A74" s="83" t="s">
        <v>135</v>
      </c>
      <c r="B74" s="68" t="s">
        <v>136</v>
      </c>
    </row>
    <row r="75" spans="1:6" ht="17.25" customHeight="1" thickTop="1" x14ac:dyDescent="0.2">
      <c r="A75" s="70" t="s">
        <v>52</v>
      </c>
      <c r="B75" s="68">
        <f>100-B77</f>
        <v>88</v>
      </c>
      <c r="D75" s="72" t="s">
        <v>356</v>
      </c>
    </row>
    <row r="76" spans="1:6" ht="17.25" customHeight="1" x14ac:dyDescent="0.2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 x14ac:dyDescent="0.2">
      <c r="A77" s="70" t="s">
        <v>54</v>
      </c>
      <c r="B77" s="179">
        <v>12</v>
      </c>
      <c r="D77" s="70" t="s">
        <v>75</v>
      </c>
    </row>
    <row r="78" spans="1:6" ht="17.25" customHeight="1" x14ac:dyDescent="0.2">
      <c r="A78" s="70" t="s">
        <v>66</v>
      </c>
      <c r="B78" s="68">
        <f>100-B76-B80</f>
        <v>79.7</v>
      </c>
      <c r="D78" s="70" t="s">
        <v>76</v>
      </c>
    </row>
    <row r="79" spans="1:6" ht="17.25" customHeight="1" x14ac:dyDescent="0.2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 x14ac:dyDescent="0.2">
      <c r="A80" s="70" t="s">
        <v>68</v>
      </c>
      <c r="B80" s="180">
        <v>0.7</v>
      </c>
      <c r="D80" s="70" t="s">
        <v>75</v>
      </c>
    </row>
    <row r="81" spans="1:4" ht="17.25" customHeight="1" x14ac:dyDescent="0.2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 x14ac:dyDescent="0.2">
      <c r="A82" s="70" t="s">
        <v>97</v>
      </c>
      <c r="B82" s="68">
        <v>588</v>
      </c>
      <c r="D82" s="70" t="s">
        <v>76</v>
      </c>
    </row>
    <row r="83" spans="1:4" ht="17.25" customHeight="1" x14ac:dyDescent="0.2">
      <c r="A83" s="70" t="s">
        <v>98</v>
      </c>
      <c r="B83" s="178">
        <v>360</v>
      </c>
      <c r="D83" s="70" t="s">
        <v>75</v>
      </c>
    </row>
    <row r="84" spans="1:4" ht="17.25" customHeight="1" x14ac:dyDescent="0.2">
      <c r="A84" s="70" t="s">
        <v>99</v>
      </c>
      <c r="B84" s="178">
        <v>1720</v>
      </c>
      <c r="D84" s="70" t="s">
        <v>137</v>
      </c>
    </row>
    <row r="85" spans="1:4" ht="17.25" customHeight="1" x14ac:dyDescent="0.2"/>
    <row r="86" spans="1:4" ht="17.25" customHeight="1" thickBot="1" x14ac:dyDescent="0.3">
      <c r="A86" s="67" t="s">
        <v>60</v>
      </c>
    </row>
    <row r="87" spans="1:4" ht="17.25" customHeight="1" thickTop="1" x14ac:dyDescent="0.3">
      <c r="A87" s="70" t="s">
        <v>406</v>
      </c>
      <c r="B87" s="84">
        <v>0.5</v>
      </c>
      <c r="D87" s="72" t="s">
        <v>390</v>
      </c>
    </row>
    <row r="88" spans="1:4" ht="17.25" customHeight="1" x14ac:dyDescent="0.3">
      <c r="A88" s="70" t="s">
        <v>31</v>
      </c>
      <c r="B88" s="84">
        <v>1</v>
      </c>
      <c r="D88" s="72" t="s">
        <v>390</v>
      </c>
    </row>
    <row r="89" spans="1:4" ht="17.25" customHeight="1" x14ac:dyDescent="0.2">
      <c r="A89" s="70" t="s">
        <v>402</v>
      </c>
      <c r="B89" s="68">
        <v>0.68700000000000006</v>
      </c>
      <c r="D89" s="72" t="s">
        <v>390</v>
      </c>
    </row>
    <row r="90" spans="1:4" ht="17.25" customHeight="1" x14ac:dyDescent="0.2">
      <c r="A90" s="70">
        <v>2015</v>
      </c>
      <c r="B90" s="68">
        <v>0.85</v>
      </c>
      <c r="D90" s="72"/>
    </row>
    <row r="91" spans="1:4" ht="17.25" customHeight="1" x14ac:dyDescent="0.2">
      <c r="A91" s="70" t="s">
        <v>403</v>
      </c>
      <c r="B91" s="68">
        <v>6.7999999999999996E-3</v>
      </c>
      <c r="D91" s="70" t="s">
        <v>75</v>
      </c>
    </row>
    <row r="92" spans="1:4" ht="17.25" customHeight="1" x14ac:dyDescent="0.2">
      <c r="A92" s="70" t="s">
        <v>58</v>
      </c>
      <c r="B92" s="68">
        <v>3.1</v>
      </c>
      <c r="D92" s="72" t="s">
        <v>390</v>
      </c>
    </row>
    <row r="93" spans="1:4" ht="17.25" customHeight="1" x14ac:dyDescent="0.2">
      <c r="A93" s="70" t="s">
        <v>16</v>
      </c>
      <c r="B93" s="68">
        <v>3.6812999999999998</v>
      </c>
      <c r="D93" s="72" t="s">
        <v>390</v>
      </c>
    </row>
    <row r="94" spans="1:4" ht="25.15" customHeight="1" thickBot="1" x14ac:dyDescent="0.3">
      <c r="A94" s="85" t="s">
        <v>141</v>
      </c>
    </row>
    <row r="95" spans="1:4" ht="17.25" customHeight="1" thickTop="1" x14ac:dyDescent="0.2">
      <c r="A95" s="70" t="s">
        <v>29</v>
      </c>
      <c r="B95" s="68">
        <v>0.10050000000000001</v>
      </c>
      <c r="D95" s="72" t="s">
        <v>356</v>
      </c>
    </row>
    <row r="96" spans="1:4" ht="17.25" customHeight="1" x14ac:dyDescent="0.2">
      <c r="A96" s="70" t="s">
        <v>59</v>
      </c>
      <c r="B96" s="68">
        <v>8.7999999999999995E-2</v>
      </c>
      <c r="D96" s="70" t="s">
        <v>75</v>
      </c>
    </row>
    <row r="97" spans="1:12" ht="17.25" customHeight="1" x14ac:dyDescent="0.2">
      <c r="A97" s="70" t="s">
        <v>13</v>
      </c>
      <c r="B97" s="68">
        <v>2.5000000000000001E-2</v>
      </c>
      <c r="D97" s="70" t="s">
        <v>75</v>
      </c>
    </row>
    <row r="98" spans="1:12" ht="24" customHeight="1" thickBot="1" x14ac:dyDescent="0.3">
      <c r="A98" s="67" t="s">
        <v>91</v>
      </c>
      <c r="C98" s="86"/>
    </row>
    <row r="99" spans="1:12" ht="17.25" customHeight="1" thickTop="1" x14ac:dyDescent="0.2"/>
    <row r="100" spans="1:12" ht="17.25" customHeight="1" x14ac:dyDescent="0.2">
      <c r="A100" s="70" t="s">
        <v>209</v>
      </c>
      <c r="B100" s="73">
        <v>0</v>
      </c>
      <c r="C100" s="74"/>
    </row>
    <row r="101" spans="1:12" ht="17.25" customHeight="1" x14ac:dyDescent="0.2">
      <c r="A101" s="70" t="s">
        <v>192</v>
      </c>
      <c r="B101" s="68">
        <v>400</v>
      </c>
    </row>
    <row r="102" spans="1:12" ht="17.25" customHeight="1" x14ac:dyDescent="0.2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+Base!C107</f>
        <v>125.04156958224515</v>
      </c>
    </row>
    <row r="103" spans="1:12" s="108" customFormat="1" ht="33.6" customHeight="1" x14ac:dyDescent="0.2">
      <c r="B103" s="109"/>
      <c r="C103" s="110"/>
      <c r="E103" s="111"/>
    </row>
    <row r="104" spans="1:12" s="108" customFormat="1" ht="17.25" customHeight="1" x14ac:dyDescent="0.2">
      <c r="A104" s="112"/>
      <c r="B104" s="113"/>
      <c r="C104" s="110"/>
      <c r="D104" s="114"/>
    </row>
    <row r="105" spans="1:12" s="108" customFormat="1" ht="17.25" customHeight="1" x14ac:dyDescent="0.2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 x14ac:dyDescent="0.2">
      <c r="A106" s="169" t="s">
        <v>400</v>
      </c>
      <c r="B106" s="171">
        <f>+Base!B104</f>
        <v>105.17742197545904</v>
      </c>
      <c r="C106" s="171"/>
      <c r="D106" s="171">
        <f>+Base!C104</f>
        <v>125.34713830127831</v>
      </c>
      <c r="E106" s="142"/>
      <c r="F106" s="143" t="s">
        <v>395</v>
      </c>
      <c r="G106" s="154"/>
      <c r="H106" s="155"/>
    </row>
    <row r="107" spans="1:12" s="131" customFormat="1" ht="24" customHeight="1" x14ac:dyDescent="0.2">
      <c r="A107" s="169" t="s">
        <v>401</v>
      </c>
      <c r="B107" s="170">
        <f>+B106/B105*1000</f>
        <v>1.1881351212670164</v>
      </c>
      <c r="C107" s="170"/>
      <c r="D107" s="170">
        <f>+D106/D105*1000</f>
        <v>1.1926464158066443</v>
      </c>
      <c r="E107" s="165"/>
      <c r="F107" s="152"/>
      <c r="G107" s="166"/>
      <c r="H107" s="167"/>
    </row>
    <row r="108" spans="1:12" s="131" customFormat="1" ht="24" customHeight="1" x14ac:dyDescent="0.25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 x14ac:dyDescent="0.25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 x14ac:dyDescent="0.2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 x14ac:dyDescent="0.2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+Base!J170</f>
        <v>2.1207581909517437E-2</v>
      </c>
      <c r="H111" s="146">
        <f>+Base!T170</f>
        <v>1.8423974435809676E-2</v>
      </c>
      <c r="I111" s="137"/>
      <c r="J111" s="139"/>
      <c r="K111" s="137"/>
      <c r="L111" s="137"/>
    </row>
    <row r="112" spans="1:12" ht="27" customHeight="1" x14ac:dyDescent="0.2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 x14ac:dyDescent="0.2">
      <c r="A113" s="70" t="s">
        <v>194</v>
      </c>
      <c r="F113" s="128"/>
      <c r="G113" s="128"/>
    </row>
    <row r="114" spans="1:727" ht="14.25" customHeight="1" x14ac:dyDescent="0.2">
      <c r="A114" s="70" t="s">
        <v>195</v>
      </c>
    </row>
    <row r="115" spans="1:727" ht="14.25" customHeight="1" x14ac:dyDescent="0.2">
      <c r="A115" s="70" t="s">
        <v>196</v>
      </c>
      <c r="D115" s="70">
        <f>+LN(D117/B117)/5</f>
        <v>1.5808641468090575E-2</v>
      </c>
    </row>
    <row r="116" spans="1:727" s="102" customFormat="1" ht="14.25" customHeight="1" x14ac:dyDescent="0.2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 x14ac:dyDescent="0.2">
      <c r="A117" s="88" t="s">
        <v>198</v>
      </c>
      <c r="B117" s="177">
        <f>+B108</f>
        <v>5.1150000000000002</v>
      </c>
      <c r="C117" s="88">
        <f>+B117</f>
        <v>5.1150000000000002</v>
      </c>
      <c r="D117" s="88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 x14ac:dyDescent="0.2">
      <c r="A118" s="88" t="s">
        <v>197</v>
      </c>
      <c r="B118" s="177">
        <f>+EXP(-$B$110*5*(Base!B1-1))*$B$109</f>
        <v>7.5999999999999998E-2</v>
      </c>
      <c r="D118" s="88">
        <f>+EXP(-$B$110*5*(Base!C1-1))*$B$109</f>
        <v>7.4123553314153282E-2</v>
      </c>
      <c r="E118" s="88">
        <f>+EXP(-$B$110*5*(Base!D1-1))*$B$109</f>
        <v>7.229343626205427E-2</v>
      </c>
      <c r="F118" s="88">
        <f>+EXP(-$B$110*5*(Base!E1-1))*$B$109</f>
        <v>7.0508504960970012E-2</v>
      </c>
      <c r="G118" s="88">
        <f>+EXP(-$B$110*5*(Base!F1-1))*$B$109</f>
        <v>6.8767643770732925E-2</v>
      </c>
      <c r="H118" s="88">
        <f>+EXP(-$B$110*5*(Base!G1-1))*$B$109</f>
        <v>6.7069764596429257E-2</v>
      </c>
      <c r="I118" s="88">
        <f>+EXP(-$B$110*5*(Base!H1-1))*$B$109</f>
        <v>6.5413806208304393E-2</v>
      </c>
      <c r="J118" s="88">
        <f>+EXP(-$B$110*5*(Base!I1-1))*$B$109</f>
        <v>6.3798733578459763E-2</v>
      </c>
      <c r="K118" s="88">
        <f>+EXP(-$B$110*5*(Base!J1-1))*$B$109</f>
        <v>6.2223537233926617E-2</v>
      </c>
      <c r="L118" s="88">
        <f>+EXP(-$B$110*5*(Base!K1-1))*$B$109</f>
        <v>6.0687232625712656E-2</v>
      </c>
      <c r="M118" s="88">
        <f>+EXP(-$B$110*5*(Base!L1-1))*$B$109</f>
        <v>5.918885951342677E-2</v>
      </c>
      <c r="N118" s="88">
        <f>+EXP(-$B$110*5*(Base!M1-1))*$B$109</f>
        <v>5.7727481365097602E-2</v>
      </c>
      <c r="O118" s="88">
        <f>+EXP(-$B$110*5*(Base!N1-1))*$B$109</f>
        <v>5.6302184771810558E-2</v>
      </c>
      <c r="P118" s="88">
        <f>+EXP(-$B$110*5*(Base!O1-1))*$B$109</f>
        <v>5.4912078876797485E-2</v>
      </c>
      <c r="Q118" s="88">
        <f>+EXP(-$B$110*5*(Base!P1-1))*$B$109</f>
        <v>5.3556294818622223E-2</v>
      </c>
      <c r="R118" s="88">
        <f>+EXP(-$B$110*5*(Base!Q1-1))*$B$109</f>
        <v>5.2233985188113889E-2</v>
      </c>
      <c r="S118" s="88">
        <f>+EXP(-$B$110*5*(Base!R1-1))*$B$109</f>
        <v>5.0944323498708588E-2</v>
      </c>
      <c r="T118" s="88">
        <f>+EXP(-$B$110*5*(Base!S1-1))*$B$109</f>
        <v>4.968650366986839E-2</v>
      </c>
      <c r="U118" s="88">
        <f>+EXP(-$B$110*5*(Base!T1-1))*$B$109</f>
        <v>4.8459739523254775E-2</v>
      </c>
      <c r="V118" s="88">
        <f>+EXP(-$B$110*5*(Base!U1-1))*$B$109</f>
        <v>4.726326429134152E-2</v>
      </c>
      <c r="W118" s="88">
        <f>+EXP(-$B$110*5*(Base!V1-1))*$B$109</f>
        <v>4.6096330138160141E-2</v>
      </c>
      <c r="X118" s="88">
        <f>+EXP(-$B$110*5*(Base!W1-1))*$B$109</f>
        <v>4.4958207691877944E-2</v>
      </c>
      <c r="Y118" s="88">
        <f>+EXP(-$B$110*5*(Base!X1-1))*$B$109</f>
        <v>4.3848185588916982E-2</v>
      </c>
      <c r="Z118" s="88">
        <f>+EXP(-$B$110*5*(Base!Y1-1))*$B$109</f>
        <v>4.2765570029328633E-2</v>
      </c>
      <c r="AA118" s="88">
        <f>+EXP(-$B$110*5*(Base!Z1-1))*$B$109</f>
        <v>4.1709684343146002E-2</v>
      </c>
      <c r="AB118" s="88">
        <f>+EXP(-$B$110*5*(Base!AA1-1))*$B$109</f>
        <v>4.067986856744326E-2</v>
      </c>
      <c r="AC118" s="88">
        <f>+EXP(-$B$110*5*(Base!AB1-1))*$B$109</f>
        <v>3.9675479033837217E-2</v>
      </c>
      <c r="AD118" s="88">
        <f>+EXP(-$B$110*5*(Base!AC1-1))*$B$109</f>
        <v>3.8695887966173736E-2</v>
      </c>
      <c r="AE118" s="88">
        <f>+EXP(-$B$110*5*(Base!AD1-1))*$B$109</f>
        <v>3.774048308814712E-2</v>
      </c>
      <c r="AF118" s="88">
        <f>+EXP(-$B$110*5*(Base!AE1-1))*$B$109</f>
        <v>3.6808667240607544E-2</v>
      </c>
      <c r="AG118" s="88">
        <f>+EXP(-$B$110*5*(Base!AF1-1))*$B$109</f>
        <v>3.5899858008317118E-2</v>
      </c>
      <c r="AH118" s="88">
        <f>+EXP(-$B$110*5*(Base!AG1-1))*$B$109</f>
        <v>3.5013487355921399E-2</v>
      </c>
      <c r="AI118" s="88">
        <f>+EXP(-$B$110*5*(Base!AH1-1))*$B$109</f>
        <v>3.414900127290884E-2</v>
      </c>
      <c r="AJ118" s="88">
        <f>+EXP(-$B$110*5*(Base!AI1-1))*$B$109</f>
        <v>3.3305859427336139E-2</v>
      </c>
      <c r="AK118" s="88">
        <f>+EXP(-$B$110*5*(Base!AJ1-1))*$B$109</f>
        <v>3.2483534828103226E-2</v>
      </c>
      <c r="AL118" s="88">
        <f>+EXP(-$B$110*5*(Base!AK1-1))*$B$109</f>
        <v>3.1681513495566638E-2</v>
      </c>
      <c r="AM118" s="88">
        <f>+EXP(-$B$110*5*(Base!AL1-1))*$B$109</f>
        <v>3.089929414028553E-2</v>
      </c>
      <c r="AN118" s="88">
        <f>+EXP(-$B$110*5*(Base!AM1-1))*$B$109</f>
        <v>3.0136387849699454E-2</v>
      </c>
      <c r="AO118" s="88">
        <f>+EXP(-$B$110*5*(Base!AN1-1))*$B$109</f>
        <v>2.9392317782542088E-2</v>
      </c>
      <c r="AP118" s="88">
        <f>+EXP(-$B$110*5*(Base!AO1-1))*$B$109</f>
        <v>2.8666618870799923E-2</v>
      </c>
      <c r="AQ118" s="88">
        <f>+EXP(-$B$110*5*(Base!AP1-1))*$B$109</f>
        <v>2.7958837529029616E-2</v>
      </c>
      <c r="AR118" s="88">
        <f>+EXP(-$B$110*5*(Base!AQ1-1))*$B$109</f>
        <v>2.7268531370852316E-2</v>
      </c>
      <c r="AS118" s="88">
        <f>+EXP(-$B$110*5*(Base!AR1-1))*$B$109</f>
        <v>2.6595268932447805E-2</v>
      </c>
      <c r="AT118" s="88">
        <f>+EXP(-$B$110*5*(Base!AS1-1))*$B$109</f>
        <v>2.5938629402875522E-2</v>
      </c>
      <c r="AU118" s="88">
        <f>+EXP(-$B$110*5*(Base!AT1-1))*$B$109</f>
        <v>2.5298202361054047E-2</v>
      </c>
      <c r="AV118" s="88">
        <f>+EXP(-$B$110*5*(Base!AU1-1))*$B$109</f>
        <v>2.4673587519234579E-2</v>
      </c>
      <c r="AW118" s="88">
        <f>+EXP(-$B$110*5*(Base!AV1-1))*$B$109</f>
        <v>2.4064394472808039E-2</v>
      </c>
      <c r="AX118" s="88">
        <f>+EXP(-$B$110*5*(Base!AW1-1))*$B$109</f>
        <v>2.3470242456289508E-2</v>
      </c>
      <c r="AY118" s="88">
        <f>+EXP(-$B$110*5*(Base!AX1-1))*$B$109</f>
        <v>2.2890760105327354E-2</v>
      </c>
      <c r="AZ118" s="88">
        <f>+EXP(-$B$110*5*(Base!AY1-1))*$B$109</f>
        <v>2.2325585224588489E-2</v>
      </c>
      <c r="BA118" s="88">
        <f>+EXP(-$B$110*5*(Base!AZ1-1))*$B$109</f>
        <v>2.1774364561374448E-2</v>
      </c>
      <c r="BB118" s="88">
        <f>+EXP(-$B$110*5*(Base!BA1-1))*$B$109</f>
        <v>2.1236753584826951E-2</v>
      </c>
      <c r="BC118" s="88">
        <f>+EXP(-$B$110*5*(Base!BB1-1))*$B$109</f>
        <v>2.0712416270584958E-2</v>
      </c>
      <c r="BD118" s="88">
        <f>+EXP(-$B$110*5*(Base!BC1-1))*$B$109</f>
        <v>2.0201024890758416E-2</v>
      </c>
      <c r="BE118" s="88">
        <f>+EXP(-$B$110*5*(Base!BD1-1))*$B$109</f>
        <v>1.9702259809087755E-2</v>
      </c>
      <c r="BF118" s="88">
        <f>+EXP(-$B$110*5*(Base!BE1-1))*$B$109</f>
        <v>1.921580928116073E-2</v>
      </c>
      <c r="BG118" s="88">
        <f>+EXP(-$B$110*5*(Base!BF1-1))*$B$109</f>
        <v>1.8741369259562088E-2</v>
      </c>
      <c r="BH118" s="88">
        <f>+EXP(-$B$110*5*(Base!BG1-1))*$B$109</f>
        <v>1.8278643203834002E-2</v>
      </c>
      <c r="BI118" s="88">
        <f>+EXP(-$B$110*5*(Base!BH1-1))*$B$109</f>
        <v>1.7827341895128621E-2</v>
      </c>
      <c r="BJ118" s="88">
        <f>+EXP(-$B$110*5*(Base!BI1-1))*$B$109</f>
        <v>1.7387183255436905E-2</v>
      </c>
      <c r="BK118" s="88">
        <f>+EXP(-$B$110*5*(Base!BJ1-1))*$B$109</f>
        <v>1.6957892171280665E-2</v>
      </c>
      <c r="BL118" s="88">
        <f>+EXP(-$B$110*5*(Base!BK1-1))*$B$109</f>
        <v>1.6539200321757694E-2</v>
      </c>
      <c r="BM118" s="88">
        <f>+EXP(-$B$110*5*(Base!BL1-1))*$B$109</f>
        <v>1.6130846010832471E-2</v>
      </c>
      <c r="BN118" s="88">
        <f>+EXP(-$B$110*5*(Base!BM1-1))*$B$109</f>
        <v>1.5732574003767597E-2</v>
      </c>
      <c r="BO118" s="88">
        <f>+EXP(-$B$110*5*(Base!BN1-1))*$B$109</f>
        <v>1.534413536759381E-2</v>
      </c>
      <c r="BP118" s="88">
        <f>+EXP(-$B$110*5*(Base!BO1-1))*$B$109</f>
        <v>1.4965287315518747E-2</v>
      </c>
      <c r="BQ118" s="88">
        <f>+EXP(-$B$110*5*(Base!BP1-1))*$B$109</f>
        <v>1.459579305517731E-2</v>
      </c>
      <c r="BR118" s="88">
        <f>+EXP(-$B$110*5*(Base!BQ1-1))*$B$109</f>
        <v>1.4235421640628734E-2</v>
      </c>
      <c r="BS118" s="88">
        <f>+EXP(-$B$110*5*(Base!BR1-1))*$B$109</f>
        <v>1.388394782800783E-2</v>
      </c>
      <c r="BT118" s="88">
        <f>+EXP(-$B$110*5*(Base!BS1-1))*$B$109</f>
        <v>1.354115193474028E-2</v>
      </c>
      <c r="BU118" s="88">
        <f>+EXP(-$B$110*5*(Base!BT1-1))*$B$109</f>
        <v>1.320681970223383E-2</v>
      </c>
      <c r="BV118" s="88">
        <f>+EXP(-$B$110*5*(Base!BU1-1))*$B$109</f>
        <v>1.2880742161959724E-2</v>
      </c>
      <c r="BW118" s="88">
        <f>+EXP(-$B$110*5*(Base!BV1-1))*$B$109</f>
        <v>1.2562715504840576E-2</v>
      </c>
      <c r="BX118" s="88">
        <f>+EXP(-$B$110*5*(Base!BW1-1))*$B$109</f>
        <v>1.2252540953863031E-2</v>
      </c>
      <c r="BY118" s="88">
        <f>+EXP(-$B$110*5*(Base!BX1-1))*$B$109</f>
        <v>1.1950024639835698E-2</v>
      </c>
      <c r="BZ118" s="88">
        <f>+EXP(-$B$110*5*(Base!BY1-1))*$B$109</f>
        <v>1.1654977480214563E-2</v>
      </c>
      <c r="CA118" s="88">
        <f>+EXP(-$B$110*5*(Base!BZ1-1))*$B$109</f>
        <v>1.1367215060920262E-2</v>
      </c>
      <c r="CB118" s="88">
        <f>+EXP(-$B$110*5*(Base!CA1-1))*$B$109</f>
        <v>1.1086557521073279E-2</v>
      </c>
      <c r="CC118" s="88">
        <f>+EXP(-$B$110*5*(Base!CB1-1))*$B$109</f>
        <v>1.0812829440575029E-2</v>
      </c>
      <c r="CD118" s="88">
        <f>+EXP(-$B$110*5*(Base!CC1-1))*$B$109</f>
        <v>1.0545859730464598E-2</v>
      </c>
      <c r="CE118" s="88">
        <f>+EXP(-$B$110*5*(Base!CD1-1))*$B$109</f>
        <v>1.0285481525982566E-2</v>
      </c>
      <c r="CF118" s="88">
        <f>+EXP(-$B$110*5*(Base!CE1-1))*$B$109</f>
        <v>1.0031532082275097E-2</v>
      </c>
      <c r="CG118" s="88">
        <f>+EXP(-$B$110*5*(Base!CF1-1))*$B$109</f>
        <v>9.7838526726731177E-3</v>
      </c>
      <c r="CH118" s="88">
        <f>+EXP(-$B$110*5*(Base!CG1-1))*$B$109</f>
        <v>9.5422884894829866E-3</v>
      </c>
      <c r="CI118" s="88">
        <f>+EXP(-$B$110*5*(Base!CH1-1))*$B$109</f>
        <v>9.3066885472266239E-3</v>
      </c>
      <c r="CJ118" s="88">
        <f>+EXP(-$B$110*5*(Base!CI1-1))*$B$109</f>
        <v>9.0769055882706905E-3</v>
      </c>
      <c r="CK118" s="88">
        <f>+EXP(-$B$110*5*(Base!CJ1-1))*$B$109</f>
        <v>8.8527959907857695E-3</v>
      </c>
      <c r="CL118" s="88">
        <f>+EXP(-$B$110*5*(Base!CK1-1))*$B$109</f>
        <v>8.6342196789780425E-3</v>
      </c>
      <c r="CM118" s="88">
        <f>+EXP(-$B$110*5*(Base!CL1-1))*$B$109</f>
        <v>8.4210400355373746E-3</v>
      </c>
      <c r="CN118" s="88">
        <f>+EXP(-$B$110*5*(Base!CM1-1))*$B$109</f>
        <v>8.2131238162470241E-3</v>
      </c>
      <c r="CO118" s="88">
        <f>+EXP(-$B$110*5*(Base!CN1-1))*$B$109</f>
        <v>8.0103410667016883E-3</v>
      </c>
      <c r="CP118" s="88">
        <f>+EXP(-$B$110*5*(Base!CO1-1))*$B$109</f>
        <v>7.8125650410817652E-3</v>
      </c>
      <c r="CQ118" s="88">
        <f>+EXP(-$B$110*5*(Base!CP1-1))*$B$109</f>
        <v>7.6196721229330813E-3</v>
      </c>
      <c r="CR118" s="88">
        <f>+EXP(-$B$110*5*(Base!CQ1-1))*$B$109</f>
        <v>7.4315417479026034E-3</v>
      </c>
      <c r="CS118" s="88">
        <f>+EXP(-$B$110*5*(Base!CR1-1))*$B$109</f>
        <v>7.2480563283817707E-3</v>
      </c>
      <c r="CT118" s="88">
        <f>+EXP(-$B$110*5*(Base!CS1-1))*$B$109</f>
        <v>7.0691011800104253E-3</v>
      </c>
      <c r="CU118" s="88">
        <f>+EXP(-$B$110*5*(Base!CT1-1))*$B$109</f>
        <v>6.8945644499953471E-3</v>
      </c>
      <c r="CV118" s="88">
        <f>+EXP(-$B$110*5*(Base!CU1-1))*$B$109</f>
        <v>6.7243370471986325E-3</v>
      </c>
      <c r="CW118" s="88">
        <f>+EXP(-$B$110*5*(Base!CV1-1))*$B$109</f>
        <v>6.5583125739521577E-3</v>
      </c>
      <c r="CX118" s="88">
        <f>+EXP(-$B$110*5*(Base!CW1-1))*$B$109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+EXP(-$B$110*5*(Base!CX1-1))*$B$109</f>
        <v>7.7923949159856593E-2</v>
      </c>
      <c r="WK118" s="88">
        <f>+EXP(-$B$110*5*(Base!CY1-1))*$B$109</f>
        <v>7.7923949159856593E-2</v>
      </c>
      <c r="WL118" s="88">
        <f>+EXP(-$B$110*5*(Base!CZ1-1))*$B$109</f>
        <v>7.7923949159856593E-2</v>
      </c>
      <c r="WM118" s="88">
        <f>+EXP(-$B$110*5*(Base!DA1-1))*$B$109</f>
        <v>7.7923949159856593E-2</v>
      </c>
      <c r="WN118" s="88">
        <f>+EXP(-$B$110*5*(Base!DB1-1))*$B$109</f>
        <v>7.7923949159856593E-2</v>
      </c>
      <c r="WO118" s="88">
        <f>+EXP(-$B$110*5*(Base!DC1-1))*$B$109</f>
        <v>7.7923949159856593E-2</v>
      </c>
      <c r="WP118" s="88">
        <f>+EXP(-$B$110*5*(Base!DD1-1))*$B$109</f>
        <v>7.7923949159856593E-2</v>
      </c>
      <c r="WQ118" s="88">
        <f>+EXP(-$B$110*5*(Base!DE1-1))*$B$109</f>
        <v>7.7923949159856593E-2</v>
      </c>
      <c r="WR118" s="88">
        <f>+EXP(-$B$110*5*(Base!DF1-1))*$B$109</f>
        <v>7.7923949159856593E-2</v>
      </c>
      <c r="WS118" s="88">
        <f>+EXP(-$B$110*5*(Base!DG1-1))*$B$109</f>
        <v>7.7923949159856593E-2</v>
      </c>
      <c r="WT118" s="88">
        <f>+EXP(-$B$110*5*(Base!DH1-1))*$B$109</f>
        <v>7.7923949159856593E-2</v>
      </c>
      <c r="WU118" s="88">
        <f>+EXP(-$B$110*5*(Base!DI1-1))*$B$109</f>
        <v>7.7923949159856593E-2</v>
      </c>
      <c r="WV118" s="88">
        <f>+EXP(-$B$110*5*(Base!DJ1-1))*$B$109</f>
        <v>7.7923949159856593E-2</v>
      </c>
      <c r="WW118" s="88">
        <f>+EXP(-$B$110*5*(Base!DK1-1))*$B$109</f>
        <v>7.7923949159856593E-2</v>
      </c>
      <c r="WX118" s="88">
        <f>+EXP(-$B$110*5*(Base!DL1-1))*$B$109</f>
        <v>7.7923949159856593E-2</v>
      </c>
      <c r="WY118" s="88">
        <f>+EXP(-$B$110*5*(Base!DM1-1))*$B$109</f>
        <v>7.7923949159856593E-2</v>
      </c>
      <c r="WZ118" s="88">
        <f>+EXP(-$B$110*5*(Base!DN1-1))*$B$109</f>
        <v>7.7923949159856593E-2</v>
      </c>
      <c r="XA118" s="88">
        <f>+EXP(-$B$110*5*(Base!DO1-1))*$B$109</f>
        <v>7.7923949159856593E-2</v>
      </c>
      <c r="XB118" s="88">
        <f>+EXP(-$B$110*5*(Base!DP1-1))*$B$109</f>
        <v>7.7923949159856593E-2</v>
      </c>
      <c r="XC118" s="88">
        <f>+EXP(-$B$110*5*(Base!DQ1-1))*$B$109</f>
        <v>7.7923949159856593E-2</v>
      </c>
      <c r="XD118" s="88">
        <f>+EXP(-$B$110*5*(Base!DR1-1))*$B$109</f>
        <v>7.7923949159856593E-2</v>
      </c>
      <c r="XE118" s="88">
        <f>+EXP(-$B$110*5*(Base!DS1-1))*$B$109</f>
        <v>7.7923949159856593E-2</v>
      </c>
      <c r="XF118" s="88">
        <f>+EXP(-$B$110*5*(Base!DT1-1))*$B$109</f>
        <v>7.7923949159856593E-2</v>
      </c>
      <c r="XG118" s="88">
        <f>+EXP(-$B$110*5*(Base!DU1-1))*$B$109</f>
        <v>7.7923949159856593E-2</v>
      </c>
      <c r="XH118" s="88">
        <f>+EXP(-$B$110*5*(Base!DV1-1))*$B$109</f>
        <v>7.7923949159856593E-2</v>
      </c>
      <c r="XI118" s="88">
        <f>+EXP(-$B$110*5*(Base!DW1-1))*$B$109</f>
        <v>7.7923949159856593E-2</v>
      </c>
      <c r="XJ118" s="88">
        <f>+EXP(-$B$110*5*(Base!DX1-1))*$B$109</f>
        <v>7.7923949159856593E-2</v>
      </c>
      <c r="XK118" s="88">
        <f>+EXP(-$B$110*5*(Base!DY1-1))*$B$109</f>
        <v>7.7923949159856593E-2</v>
      </c>
      <c r="XL118" s="88">
        <f>+EXP(-$B$110*5*(Base!DZ1-1))*$B$109</f>
        <v>7.7923949159856593E-2</v>
      </c>
      <c r="XM118" s="88">
        <f>+EXP(-$B$110*5*(Base!EA1-1))*$B$109</f>
        <v>7.7923949159856593E-2</v>
      </c>
      <c r="XN118" s="88">
        <f>+EXP(-$B$110*5*(Base!EB1-1))*$B$109</f>
        <v>7.7923949159856593E-2</v>
      </c>
      <c r="XO118" s="88">
        <f>+EXP(-$B$110*5*(Base!EC1-1))*$B$109</f>
        <v>7.7923949159856593E-2</v>
      </c>
      <c r="XP118" s="88">
        <f>+EXP(-$B$110*5*(Base!ED1-1))*$B$109</f>
        <v>7.7923949159856593E-2</v>
      </c>
      <c r="XQ118" s="88">
        <f>+EXP(-$B$110*5*(Base!EE1-1))*$B$109</f>
        <v>7.7923949159856593E-2</v>
      </c>
      <c r="XR118" s="88">
        <f>+EXP(-$B$110*5*(Base!EF1-1))*$B$109</f>
        <v>7.7923949159856593E-2</v>
      </c>
      <c r="XS118" s="88">
        <f>+EXP(-$B$110*5*(Base!EG1-1))*$B$109</f>
        <v>7.7923949159856593E-2</v>
      </c>
      <c r="XT118" s="88">
        <f>+EXP(-$B$110*5*(Base!EH1-1))*$B$109</f>
        <v>7.7923949159856593E-2</v>
      </c>
      <c r="XU118" s="88">
        <f>+EXP(-$B$110*5*(Base!EI1-1))*$B$109</f>
        <v>7.7923949159856593E-2</v>
      </c>
      <c r="XV118" s="88">
        <f>+EXP(-$B$110*5*(Base!EJ1-1))*$B$109</f>
        <v>7.7923949159856593E-2</v>
      </c>
      <c r="XW118" s="88">
        <f>+EXP(-$B$110*5*(Base!EK1-1))*$B$109</f>
        <v>7.7923949159856593E-2</v>
      </c>
      <c r="XX118" s="88">
        <f>+EXP(-$B$110*5*(Base!EL1-1))*$B$109</f>
        <v>7.7923949159856593E-2</v>
      </c>
      <c r="XY118" s="88">
        <f>+EXP(-$B$110*5*(Base!EM1-1))*$B$109</f>
        <v>7.7923949159856593E-2</v>
      </c>
      <c r="XZ118" s="88">
        <f>+EXP(-$B$110*5*(Base!EN1-1))*$B$109</f>
        <v>7.7923949159856593E-2</v>
      </c>
      <c r="YA118" s="88">
        <f>+EXP(-$B$110*5*(Base!EO1-1))*$B$109</f>
        <v>7.7923949159856593E-2</v>
      </c>
      <c r="YB118" s="88">
        <f>+EXP(-$B$110*5*(Base!EP1-1))*$B$109</f>
        <v>7.7923949159856593E-2</v>
      </c>
      <c r="YC118" s="88">
        <f>+EXP(-$B$110*5*(Base!EQ1-1))*$B$109</f>
        <v>7.7923949159856593E-2</v>
      </c>
      <c r="YD118" s="88">
        <f>+EXP(-$B$110*5*(Base!ER1-1))*$B$109</f>
        <v>7.7923949159856593E-2</v>
      </c>
      <c r="YE118" s="88">
        <f>+EXP(-$B$110*5*(Base!ES1-1))*$B$109</f>
        <v>7.7923949159856593E-2</v>
      </c>
      <c r="YF118" s="88">
        <f>+EXP(-$B$110*5*(Base!ET1-1))*$B$109</f>
        <v>7.7923949159856593E-2</v>
      </c>
      <c r="YG118" s="88">
        <f>+EXP(-$B$110*5*(Base!EU1-1))*$B$109</f>
        <v>7.7923949159856593E-2</v>
      </c>
      <c r="YH118" s="88">
        <f>+EXP(-$B$110*5*(Base!EV1-1))*$B$109</f>
        <v>7.7923949159856593E-2</v>
      </c>
      <c r="YI118" s="88">
        <f>+EXP(-$B$110*5*(Base!EW1-1))*$B$109</f>
        <v>7.7923949159856593E-2</v>
      </c>
      <c r="YJ118" s="88">
        <f>+EXP(-$B$110*5*(Base!EX1-1))*$B$109</f>
        <v>7.7923949159856593E-2</v>
      </c>
      <c r="YK118" s="88">
        <f>+EXP(-$B$110*5*(Base!EY1-1))*$B$109</f>
        <v>7.7923949159856593E-2</v>
      </c>
      <c r="YL118" s="88">
        <f>+EXP(-$B$110*5*(Base!EZ1-1))*$B$109</f>
        <v>7.7923949159856593E-2</v>
      </c>
      <c r="YM118" s="88">
        <f>+EXP(-$B$110*5*(Base!FA1-1))*$B$109</f>
        <v>7.7923949159856593E-2</v>
      </c>
      <c r="YN118" s="88">
        <f>+EXP(-$B$110*5*(Base!FB1-1))*$B$109</f>
        <v>7.7923949159856593E-2</v>
      </c>
      <c r="YO118" s="88">
        <f>+EXP(-$B$110*5*(Base!FC1-1))*$B$109</f>
        <v>7.7923949159856593E-2</v>
      </c>
      <c r="YP118" s="88">
        <f>+EXP(-$B$110*5*(Base!FD1-1))*$B$109</f>
        <v>7.7923949159856593E-2</v>
      </c>
      <c r="YQ118" s="88">
        <f>+EXP(-$B$110*5*(Base!FE1-1))*$B$109</f>
        <v>7.7923949159856593E-2</v>
      </c>
      <c r="YR118" s="88">
        <f>+EXP(-$B$110*5*(Base!FF1-1))*$B$109</f>
        <v>7.7923949159856593E-2</v>
      </c>
      <c r="YS118" s="88">
        <f>+EXP(-$B$110*5*(Base!FG1-1))*$B$109</f>
        <v>7.7923949159856593E-2</v>
      </c>
      <c r="YT118" s="88">
        <f>+EXP(-$B$110*5*(Base!FH1-1))*$B$109</f>
        <v>7.7923949159856593E-2</v>
      </c>
      <c r="YU118" s="88">
        <f>+EXP(-$B$110*5*(Base!FI1-1))*$B$109</f>
        <v>7.7923949159856593E-2</v>
      </c>
      <c r="YV118" s="88">
        <f>+EXP(-$B$110*5*(Base!FJ1-1))*$B$109</f>
        <v>7.7923949159856593E-2</v>
      </c>
      <c r="YW118" s="88">
        <f>+EXP(-$B$110*5*(Base!FK1-1))*$B$109</f>
        <v>7.7923949159856593E-2</v>
      </c>
      <c r="YX118" s="88">
        <f>+EXP(-$B$110*5*(Base!FL1-1))*$B$109</f>
        <v>7.7923949159856593E-2</v>
      </c>
      <c r="YY118" s="88">
        <f>+EXP(-$B$110*5*(Base!FM1-1))*$B$109</f>
        <v>7.7923949159856593E-2</v>
      </c>
      <c r="YZ118" s="88">
        <f>+EXP(-$B$110*5*(Base!FN1-1))*$B$109</f>
        <v>7.7923949159856593E-2</v>
      </c>
      <c r="ZA118" s="88">
        <f>+EXP(-$B$110*5*(Base!FO1-1))*$B$109</f>
        <v>7.7923949159856593E-2</v>
      </c>
      <c r="ZB118" s="88">
        <f>+EXP(-$B$110*5*(Base!FP1-1))*$B$109</f>
        <v>7.7923949159856593E-2</v>
      </c>
      <c r="ZC118" s="88">
        <f>+EXP(-$B$110*5*(Base!FQ1-1))*$B$109</f>
        <v>7.7923949159856593E-2</v>
      </c>
      <c r="ZD118" s="88">
        <f>+EXP(-$B$110*5*(Base!FR1-1))*$B$109</f>
        <v>7.7923949159856593E-2</v>
      </c>
      <c r="ZE118" s="88">
        <f>+EXP(-$B$110*5*(Base!FS1-1))*$B$109</f>
        <v>7.7923949159856593E-2</v>
      </c>
      <c r="ZF118" s="88">
        <f>+EXP(-$B$110*5*(Base!FT1-1))*$B$109</f>
        <v>7.7923949159856593E-2</v>
      </c>
      <c r="ZG118" s="88">
        <f>+EXP(-$B$110*5*(Base!FU1-1))*$B$109</f>
        <v>7.7923949159856593E-2</v>
      </c>
      <c r="ZH118" s="88">
        <f>+EXP(-$B$110*5*(Base!FV1-1))*$B$109</f>
        <v>7.7923949159856593E-2</v>
      </c>
      <c r="ZI118" s="88">
        <f>+EXP(-$B$110*5*(Base!FW1-1))*$B$109</f>
        <v>7.7923949159856593E-2</v>
      </c>
      <c r="ZJ118" s="88">
        <f>+EXP(-$B$110*5*(Base!FX1-1))*$B$109</f>
        <v>7.7923949159856593E-2</v>
      </c>
      <c r="ZK118" s="88">
        <f>+EXP(-$B$110*5*(Base!FY1-1))*$B$109</f>
        <v>7.7923949159856593E-2</v>
      </c>
      <c r="ZL118" s="88">
        <f>+EXP(-$B$110*5*(Base!FZ1-1))*$B$109</f>
        <v>7.7923949159856593E-2</v>
      </c>
      <c r="ZM118" s="88">
        <f>+EXP(-$B$110*5*(Base!GA1-1))*$B$109</f>
        <v>7.7923949159856593E-2</v>
      </c>
      <c r="ZN118" s="88">
        <f>+EXP(-$B$110*5*(Base!GB1-1))*$B$109</f>
        <v>7.7923949159856593E-2</v>
      </c>
      <c r="ZO118" s="88">
        <f>+EXP(-$B$110*5*(Base!GC1-1))*$B$109</f>
        <v>7.7923949159856593E-2</v>
      </c>
      <c r="ZP118" s="88">
        <f>+EXP(-$B$110*5*(Base!GD1-1))*$B$109</f>
        <v>7.7923949159856593E-2</v>
      </c>
      <c r="ZQ118" s="88">
        <f>+EXP(-$B$110*5*(Base!GE1-1))*$B$109</f>
        <v>7.7923949159856593E-2</v>
      </c>
      <c r="ZR118" s="88">
        <f>+EXP(-$B$110*5*(Base!GF1-1))*$B$109</f>
        <v>7.7923949159856593E-2</v>
      </c>
      <c r="ZS118" s="88">
        <f>+EXP(-$B$110*5*(Base!GG1-1))*$B$109</f>
        <v>7.7923949159856593E-2</v>
      </c>
      <c r="ZT118" s="88">
        <f>+EXP(-$B$110*5*(Base!GH1-1))*$B$109</f>
        <v>7.7923949159856593E-2</v>
      </c>
      <c r="ZU118" s="88">
        <f>+EXP(-$B$110*5*(Base!GI1-1))*$B$109</f>
        <v>7.7923949159856593E-2</v>
      </c>
      <c r="ZV118" s="88">
        <f>+EXP(-$B$110*5*(Base!GJ1-1))*$B$109</f>
        <v>7.7923949159856593E-2</v>
      </c>
      <c r="ZW118" s="88">
        <f>+EXP(-$B$110*5*(Base!GK1-1))*$B$109</f>
        <v>7.7923949159856593E-2</v>
      </c>
      <c r="ZX118" s="88">
        <f>+EXP(-$B$110*5*(Base!GL1-1))*$B$109</f>
        <v>7.7923949159856593E-2</v>
      </c>
      <c r="ZY118" s="88">
        <f>+EXP(-$B$110*5*(Base!GM1-1))*$B$109</f>
        <v>7.7923949159856593E-2</v>
      </c>
      <c r="ZZ118" s="88">
        <f>+EXP(-$B$110*5*(Base!GN1-1))*$B$109</f>
        <v>7.7923949159856593E-2</v>
      </c>
      <c r="AAA118" s="88">
        <f>+EXP(-$B$110*5*(Base!GO1-1))*$B$109</f>
        <v>7.7923949159856593E-2</v>
      </c>
      <c r="AAB118" s="88">
        <f>+EXP(-$B$110*5*(Base!GP1-1))*$B$109</f>
        <v>7.7923949159856593E-2</v>
      </c>
      <c r="AAC118" s="88">
        <f>+EXP(-$B$110*5*(Base!GQ1-1))*$B$109</f>
        <v>7.7923949159856593E-2</v>
      </c>
      <c r="AAD118" s="88">
        <f>+EXP(-$B$110*5*(Base!GR1-1))*$B$109</f>
        <v>7.7923949159856593E-2</v>
      </c>
      <c r="AAE118" s="88">
        <f>+EXP(-$B$110*5*(Base!GS1-1))*$B$109</f>
        <v>7.7923949159856593E-2</v>
      </c>
      <c r="AAF118" s="88">
        <f>+EXP(-$B$110*5*(Base!GT1-1))*$B$109</f>
        <v>7.7923949159856593E-2</v>
      </c>
      <c r="AAG118" s="88">
        <f>+EXP(-$B$110*5*(Base!GU1-1))*$B$109</f>
        <v>7.7923949159856593E-2</v>
      </c>
      <c r="AAH118" s="88">
        <f>+EXP(-$B$110*5*(Base!GV1-1))*$B$109</f>
        <v>7.7923949159856593E-2</v>
      </c>
      <c r="AAI118" s="88">
        <f>+EXP(-$B$110*5*(Base!GW1-1))*$B$109</f>
        <v>7.7923949159856593E-2</v>
      </c>
      <c r="AAJ118" s="88">
        <f>+EXP(-$B$110*5*(Base!GX1-1))*$B$109</f>
        <v>7.7923949159856593E-2</v>
      </c>
      <c r="AAK118" s="88">
        <f>+EXP(-$B$110*5*(Base!GY1-1))*$B$109</f>
        <v>7.7923949159856593E-2</v>
      </c>
      <c r="AAL118" s="88">
        <f>+EXP(-$B$110*5*(Base!GZ1-1))*$B$109</f>
        <v>7.7923949159856593E-2</v>
      </c>
      <c r="AAM118" s="88">
        <f>+EXP(-$B$110*5*(Base!HA1-1))*$B$109</f>
        <v>7.7923949159856593E-2</v>
      </c>
      <c r="AAN118" s="88">
        <f>+EXP(-$B$110*5*(Base!HB1-1))*$B$109</f>
        <v>7.7923949159856593E-2</v>
      </c>
      <c r="AAO118" s="88">
        <f>+EXP(-$B$110*5*(Base!HC1-1))*$B$109</f>
        <v>7.7923949159856593E-2</v>
      </c>
      <c r="AAP118" s="88">
        <f>+EXP(-$B$110*5*(Base!HD1-1))*$B$109</f>
        <v>7.7923949159856593E-2</v>
      </c>
      <c r="AAQ118" s="88">
        <f>+EXP(-$B$110*5*(Base!HE1-1))*$B$109</f>
        <v>7.7923949159856593E-2</v>
      </c>
      <c r="AAR118" s="88">
        <f>+EXP(-$B$110*5*(Base!HF1-1))*$B$109</f>
        <v>7.7923949159856593E-2</v>
      </c>
      <c r="AAS118" s="88">
        <f>+EXP(-$B$110*5*(Base!HG1-1))*$B$109</f>
        <v>7.7923949159856593E-2</v>
      </c>
      <c r="AAT118" s="88">
        <f>+EXP(-$B$110*5*(Base!HH1-1))*$B$109</f>
        <v>7.7923949159856593E-2</v>
      </c>
      <c r="AAU118" s="88">
        <f>+EXP(-$B$110*5*(Base!HI1-1))*$B$109</f>
        <v>7.7923949159856593E-2</v>
      </c>
      <c r="AAV118" s="88">
        <f>+EXP(-$B$110*5*(Base!HJ1-1))*$B$109</f>
        <v>7.7923949159856593E-2</v>
      </c>
      <c r="AAW118" s="88">
        <f>+EXP(-$B$110*5*(Base!HK1-1))*$B$109</f>
        <v>7.7923949159856593E-2</v>
      </c>
      <c r="AAX118" s="88">
        <f>+EXP(-$B$110*5*(Base!HL1-1))*$B$109</f>
        <v>7.7923949159856593E-2</v>
      </c>
      <c r="AAY118" s="88">
        <f>+EXP(-$B$110*5*(Base!HM1-1))*$B$109</f>
        <v>7.7923949159856593E-2</v>
      </c>
    </row>
    <row r="119" spans="1:727" s="108" customFormat="1" ht="14.25" customHeight="1" x14ac:dyDescent="0.2">
      <c r="B119" s="125"/>
      <c r="D119" s="108">
        <f>+D117/B117</f>
        <v>1.0822510822510822</v>
      </c>
      <c r="E119" s="108">
        <f>+E117/C117</f>
        <v>1.1688936316772878</v>
      </c>
    </row>
    <row r="120" spans="1:727" s="108" customFormat="1" ht="14.25" customHeight="1" x14ac:dyDescent="0.2">
      <c r="B120" s="125"/>
    </row>
    <row r="121" spans="1:727" s="108" customFormat="1" ht="14.25" customHeight="1" x14ac:dyDescent="0.2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65" customHeight="1" x14ac:dyDescent="0.2">
      <c r="B122" s="113"/>
      <c r="C122" s="110"/>
    </row>
    <row r="127" spans="1:727" s="108" customFormat="1" ht="14.25" customHeight="1" x14ac:dyDescent="0.2">
      <c r="B127" s="113"/>
      <c r="C127" s="110"/>
    </row>
    <row r="128" spans="1:727" s="108" customFormat="1" ht="14.25" customHeight="1" x14ac:dyDescent="0.2">
      <c r="B128" s="113"/>
      <c r="C128" s="110"/>
    </row>
    <row r="129" spans="2:67" s="108" customFormat="1" ht="14.25" customHeight="1" x14ac:dyDescent="0.2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 x14ac:dyDescent="0.2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 x14ac:dyDescent="0.2">
      <c r="B131" s="113"/>
      <c r="C131" s="110"/>
    </row>
    <row r="132" spans="2:67" s="108" customFormat="1" ht="14.25" customHeight="1" x14ac:dyDescent="0.2">
      <c r="B132" s="113"/>
      <c r="C132" s="110"/>
    </row>
    <row r="133" spans="2:67" s="108" customFormat="1" ht="14.25" customHeight="1" x14ac:dyDescent="0.2">
      <c r="B133" s="113"/>
      <c r="C133" s="110"/>
    </row>
    <row r="134" spans="2:67" s="108" customFormat="1" ht="14.25" customHeight="1" x14ac:dyDescent="0.2">
      <c r="B134" s="113"/>
      <c r="C134" s="110"/>
    </row>
    <row r="135" spans="2:67" s="108" customFormat="1" ht="14.25" customHeight="1" x14ac:dyDescent="0.2">
      <c r="B135" s="113"/>
      <c r="C135" s="110"/>
    </row>
    <row r="168" spans="2:3" s="71" customFormat="1" ht="14.25" customHeight="1" x14ac:dyDescent="0.2">
      <c r="B168" s="68"/>
      <c r="C168" s="69"/>
    </row>
    <row r="169" spans="2:3" s="87" customFormat="1" ht="14.25" customHeight="1" x14ac:dyDescent="0.2">
      <c r="B169" s="68"/>
      <c r="C169" s="69"/>
    </row>
    <row r="170" spans="2:3" s="87" customFormat="1" ht="14.25" customHeight="1" x14ac:dyDescent="0.2">
      <c r="B170" s="68"/>
      <c r="C170" s="69"/>
    </row>
    <row r="171" spans="2:3" s="87" customFormat="1" ht="14.25" customHeight="1" x14ac:dyDescent="0.2">
      <c r="B171" s="68"/>
      <c r="C171" s="69"/>
    </row>
    <row r="175" spans="2:3" s="71" customFormat="1" ht="13.9" customHeight="1" x14ac:dyDescent="0.2">
      <c r="B175" s="68"/>
      <c r="C175" s="69"/>
    </row>
    <row r="176" spans="2:3" s="88" customFormat="1" ht="14.25" customHeight="1" x14ac:dyDescent="0.2">
      <c r="B176" s="68"/>
      <c r="C176" s="69"/>
    </row>
    <row r="182" spans="1:125" ht="14.25" customHeight="1" x14ac:dyDescent="0.2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 x14ac:dyDescent="0.2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 x14ac:dyDescent="0.2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 x14ac:dyDescent="0.2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 x14ac:dyDescent="0.2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57:B157"/>
  <sheetViews>
    <sheetView topLeftCell="A52" zoomScale="55" zoomScaleNormal="55" workbookViewId="0">
      <selection activeCell="J169" sqref="J169"/>
    </sheetView>
  </sheetViews>
  <sheetFormatPr defaultRowHeight="12.75" x14ac:dyDescent="0.2"/>
  <sheetData>
    <row r="157" spans="1:2" x14ac:dyDescent="0.2">
      <c r="A157" s="1"/>
      <c r="B157" s="1"/>
    </row>
  </sheetData>
  <sortState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373"/>
  <sheetViews>
    <sheetView zoomScale="85" zoomScaleNormal="85" workbookViewId="0">
      <pane xSplit="1" ySplit="2" topLeftCell="B110" activePane="bottomRight" state="frozen"/>
      <selection pane="topRight" activeCell="B1" sqref="B1"/>
      <selection pane="bottomLeft" activeCell="A3" sqref="A3"/>
      <selection pane="bottomRight" activeCell="B5" sqref="B5:B84"/>
    </sheetView>
  </sheetViews>
  <sheetFormatPr defaultColWidth="12.28515625" defaultRowHeight="20.65" customHeight="1" x14ac:dyDescent="0.3"/>
  <cols>
    <col min="1" max="1" width="49.28515625" style="9" customWidth="1"/>
    <col min="2" max="2" width="17.28515625" style="46" bestFit="1" customWidth="1"/>
    <col min="3" max="6" width="15.7109375" style="3" bestFit="1" customWidth="1"/>
    <col min="7" max="7" width="17.85546875" style="3" bestFit="1" customWidth="1"/>
    <col min="8" max="17" width="15.7109375" style="3" bestFit="1" customWidth="1"/>
    <col min="18" max="61" width="16.85546875" style="3" bestFit="1" customWidth="1"/>
    <col min="62" max="101" width="13" style="3" bestFit="1" customWidth="1"/>
    <col min="102" max="16384" width="12.28515625" style="3"/>
  </cols>
  <sheetData>
    <row r="1" spans="1:101" s="42" customFormat="1" ht="20.65" customHeight="1" x14ac:dyDescent="0.2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BH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ref="BI1" si="1">+BH1+1</f>
        <v>60</v>
      </c>
      <c r="BJ1" s="42">
        <f t="shared" ref="BJ1" si="2">+BI1+1</f>
        <v>61</v>
      </c>
      <c r="BK1" s="42">
        <f t="shared" ref="BK1" si="3">+BJ1+1</f>
        <v>62</v>
      </c>
      <c r="BL1" s="42">
        <f t="shared" ref="BL1" si="4">+BK1+1</f>
        <v>63</v>
      </c>
      <c r="BM1" s="42">
        <f t="shared" ref="BM1" si="5">+BL1+1</f>
        <v>64</v>
      </c>
      <c r="BN1" s="42">
        <f t="shared" ref="BN1" si="6">+BM1+1</f>
        <v>65</v>
      </c>
      <c r="BO1" s="42">
        <f t="shared" ref="BO1" si="7">+BN1+1</f>
        <v>66</v>
      </c>
      <c r="BP1" s="42">
        <f t="shared" ref="BP1" si="8">+BO1+1</f>
        <v>67</v>
      </c>
      <c r="BQ1" s="42">
        <f t="shared" ref="BQ1" si="9">+BP1+1</f>
        <v>68</v>
      </c>
      <c r="BR1" s="42">
        <f t="shared" ref="BR1" si="10">+BQ1+1</f>
        <v>69</v>
      </c>
      <c r="BS1" s="42">
        <f t="shared" ref="BS1" si="11">+BR1+1</f>
        <v>70</v>
      </c>
      <c r="BT1" s="42">
        <f t="shared" ref="BT1" si="12">+BS1+1</f>
        <v>71</v>
      </c>
      <c r="BU1" s="42">
        <f t="shared" ref="BU1" si="13">+BT1+1</f>
        <v>72</v>
      </c>
      <c r="BV1" s="42">
        <f t="shared" ref="BV1" si="14">+BU1+1</f>
        <v>73</v>
      </c>
      <c r="BW1" s="42">
        <f t="shared" ref="BW1" si="15">+BV1+1</f>
        <v>74</v>
      </c>
      <c r="BX1" s="42">
        <f t="shared" ref="BX1" si="16">+BW1+1</f>
        <v>75</v>
      </c>
      <c r="BY1" s="42">
        <f t="shared" ref="BY1" si="17">+BX1+1</f>
        <v>76</v>
      </c>
      <c r="BZ1" s="42">
        <f t="shared" ref="BZ1" si="18">+BY1+1</f>
        <v>77</v>
      </c>
      <c r="CA1" s="42">
        <f t="shared" ref="CA1" si="19">+BZ1+1</f>
        <v>78</v>
      </c>
      <c r="CB1" s="42">
        <f t="shared" ref="CB1" si="20">+CA1+1</f>
        <v>79</v>
      </c>
      <c r="CC1" s="42">
        <f t="shared" ref="CC1" si="21">+CB1+1</f>
        <v>80</v>
      </c>
      <c r="CD1" s="42">
        <f t="shared" ref="CD1" si="22">+CC1+1</f>
        <v>81</v>
      </c>
      <c r="CE1" s="42">
        <f t="shared" ref="CE1" si="23">+CD1+1</f>
        <v>82</v>
      </c>
      <c r="CF1" s="42">
        <f t="shared" ref="CF1" si="24">+CE1+1</f>
        <v>83</v>
      </c>
      <c r="CG1" s="42">
        <f t="shared" ref="CG1" si="25">+CF1+1</f>
        <v>84</v>
      </c>
      <c r="CH1" s="42">
        <f t="shared" ref="CH1" si="26">+CG1+1</f>
        <v>85</v>
      </c>
      <c r="CI1" s="42">
        <f t="shared" ref="CI1" si="27">+CH1+1</f>
        <v>86</v>
      </c>
      <c r="CJ1" s="42">
        <f t="shared" ref="CJ1" si="28">+CI1+1</f>
        <v>87</v>
      </c>
      <c r="CK1" s="42">
        <f t="shared" ref="CK1" si="29">+CJ1+1</f>
        <v>88</v>
      </c>
      <c r="CL1" s="42">
        <f t="shared" ref="CL1" si="30">+CK1+1</f>
        <v>89</v>
      </c>
      <c r="CM1" s="42">
        <f t="shared" ref="CM1" si="31">+CL1+1</f>
        <v>90</v>
      </c>
      <c r="CN1" s="42">
        <f t="shared" ref="CN1" si="32">+CM1+1</f>
        <v>91</v>
      </c>
      <c r="CO1" s="42">
        <f t="shared" ref="CO1" si="33">+CN1+1</f>
        <v>92</v>
      </c>
      <c r="CP1" s="42">
        <f t="shared" ref="CP1" si="34">+CO1+1</f>
        <v>93</v>
      </c>
      <c r="CQ1" s="42">
        <f t="shared" ref="CQ1" si="35">+CP1+1</f>
        <v>94</v>
      </c>
      <c r="CR1" s="42">
        <f t="shared" ref="CR1" si="36">+CQ1+1</f>
        <v>95</v>
      </c>
      <c r="CS1" s="42">
        <f t="shared" ref="CS1" si="37">+CR1+1</f>
        <v>96</v>
      </c>
      <c r="CT1" s="42">
        <f t="shared" ref="CT1" si="38">+CS1+1</f>
        <v>97</v>
      </c>
      <c r="CU1" s="42">
        <f t="shared" ref="CU1" si="39">+CT1+1</f>
        <v>98</v>
      </c>
      <c r="CV1" s="42">
        <f t="shared" ref="CV1" si="40">+CU1+1</f>
        <v>99</v>
      </c>
      <c r="CW1" s="42">
        <f t="shared" ref="CW1" si="41">+CV1+1</f>
        <v>100</v>
      </c>
    </row>
    <row r="2" spans="1:101" s="42" customFormat="1" ht="20.65" customHeight="1" x14ac:dyDescent="0.2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65" customHeight="1" thickBot="1" x14ac:dyDescent="0.35">
      <c r="A3" s="185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65" customHeight="1" thickTop="1" thickBot="1" x14ac:dyDescent="0.35">
      <c r="A4" s="186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65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65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65" customHeight="1" x14ac:dyDescent="0.3">
      <c r="A7" s="8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65" customHeight="1" x14ac:dyDescent="0.3">
      <c r="A8" s="8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65" customHeight="1" x14ac:dyDescent="0.3">
      <c r="A9" s="8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65" customHeight="1" x14ac:dyDescent="0.3">
      <c r="A10" s="8" t="s">
        <v>423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65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65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65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65" customHeight="1" thickBot="1" x14ac:dyDescent="0.35">
      <c r="A14" s="186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65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H15" si="42">+C15</f>
        <v>1.4999999999999999E-2</v>
      </c>
      <c r="E15" s="2">
        <f t="shared" si="42"/>
        <v>1.4999999999999999E-2</v>
      </c>
      <c r="F15" s="2">
        <f t="shared" si="42"/>
        <v>1.4999999999999999E-2</v>
      </c>
      <c r="G15" s="2">
        <f t="shared" si="42"/>
        <v>1.4999999999999999E-2</v>
      </c>
      <c r="H15" s="2">
        <f t="shared" si="42"/>
        <v>1.4999999999999999E-2</v>
      </c>
      <c r="I15" s="2">
        <f t="shared" si="42"/>
        <v>1.4999999999999999E-2</v>
      </c>
      <c r="J15" s="2">
        <f t="shared" si="42"/>
        <v>1.4999999999999999E-2</v>
      </c>
      <c r="K15" s="2">
        <f t="shared" si="42"/>
        <v>1.4999999999999999E-2</v>
      </c>
      <c r="L15" s="2">
        <f t="shared" si="42"/>
        <v>1.4999999999999999E-2</v>
      </c>
      <c r="M15" s="2">
        <f t="shared" si="42"/>
        <v>1.4999999999999999E-2</v>
      </c>
      <c r="N15" s="2">
        <f t="shared" si="42"/>
        <v>1.4999999999999999E-2</v>
      </c>
      <c r="O15" s="2">
        <f t="shared" si="42"/>
        <v>1.4999999999999999E-2</v>
      </c>
      <c r="P15" s="2">
        <f t="shared" si="42"/>
        <v>1.4999999999999999E-2</v>
      </c>
      <c r="Q15" s="2">
        <f t="shared" si="42"/>
        <v>1.4999999999999999E-2</v>
      </c>
      <c r="R15" s="2">
        <f t="shared" si="42"/>
        <v>1.4999999999999999E-2</v>
      </c>
      <c r="S15" s="2">
        <f t="shared" si="42"/>
        <v>1.4999999999999999E-2</v>
      </c>
      <c r="T15" s="2">
        <f t="shared" si="42"/>
        <v>1.4999999999999999E-2</v>
      </c>
      <c r="U15" s="2">
        <f t="shared" si="42"/>
        <v>1.4999999999999999E-2</v>
      </c>
      <c r="V15" s="2">
        <f t="shared" si="42"/>
        <v>1.4999999999999999E-2</v>
      </c>
      <c r="W15" s="2">
        <f t="shared" si="42"/>
        <v>1.4999999999999999E-2</v>
      </c>
      <c r="X15" s="2">
        <f t="shared" si="42"/>
        <v>1.4999999999999999E-2</v>
      </c>
      <c r="Y15" s="2">
        <f t="shared" si="42"/>
        <v>1.4999999999999999E-2</v>
      </c>
      <c r="Z15" s="2">
        <f t="shared" si="42"/>
        <v>1.4999999999999999E-2</v>
      </c>
      <c r="AA15" s="2">
        <f t="shared" si="42"/>
        <v>1.4999999999999999E-2</v>
      </c>
      <c r="AB15" s="2">
        <f t="shared" si="42"/>
        <v>1.4999999999999999E-2</v>
      </c>
      <c r="AC15" s="2">
        <f t="shared" si="42"/>
        <v>1.4999999999999999E-2</v>
      </c>
      <c r="AD15" s="2">
        <f t="shared" si="42"/>
        <v>1.4999999999999999E-2</v>
      </c>
      <c r="AE15" s="2">
        <f t="shared" si="42"/>
        <v>1.4999999999999999E-2</v>
      </c>
      <c r="AF15" s="2">
        <f t="shared" si="42"/>
        <v>1.4999999999999999E-2</v>
      </c>
      <c r="AG15" s="2">
        <f t="shared" si="42"/>
        <v>1.4999999999999999E-2</v>
      </c>
      <c r="AH15" s="2">
        <f t="shared" si="42"/>
        <v>1.4999999999999999E-2</v>
      </c>
      <c r="AI15" s="2">
        <f t="shared" si="42"/>
        <v>1.4999999999999999E-2</v>
      </c>
      <c r="AJ15" s="2">
        <f t="shared" si="42"/>
        <v>1.4999999999999999E-2</v>
      </c>
      <c r="AK15" s="2">
        <f t="shared" si="42"/>
        <v>1.4999999999999999E-2</v>
      </c>
      <c r="AL15" s="2">
        <f t="shared" si="42"/>
        <v>1.4999999999999999E-2</v>
      </c>
      <c r="AM15" s="2">
        <f t="shared" si="42"/>
        <v>1.4999999999999999E-2</v>
      </c>
      <c r="AN15" s="2">
        <f t="shared" si="42"/>
        <v>1.4999999999999999E-2</v>
      </c>
      <c r="AO15" s="2">
        <f t="shared" si="42"/>
        <v>1.4999999999999999E-2</v>
      </c>
      <c r="AP15" s="2">
        <f t="shared" si="42"/>
        <v>1.4999999999999999E-2</v>
      </c>
      <c r="AQ15" s="2">
        <f t="shared" si="42"/>
        <v>1.4999999999999999E-2</v>
      </c>
      <c r="AR15" s="2">
        <f t="shared" si="42"/>
        <v>1.4999999999999999E-2</v>
      </c>
      <c r="AS15" s="2">
        <f t="shared" si="42"/>
        <v>1.4999999999999999E-2</v>
      </c>
      <c r="AT15" s="2">
        <f t="shared" si="42"/>
        <v>1.4999999999999999E-2</v>
      </c>
      <c r="AU15" s="2">
        <f t="shared" si="42"/>
        <v>1.4999999999999999E-2</v>
      </c>
      <c r="AV15" s="2">
        <f t="shared" si="42"/>
        <v>1.4999999999999999E-2</v>
      </c>
      <c r="AW15" s="2">
        <f t="shared" si="42"/>
        <v>1.4999999999999999E-2</v>
      </c>
      <c r="AX15" s="2">
        <f t="shared" si="42"/>
        <v>1.4999999999999999E-2</v>
      </c>
      <c r="AY15" s="2">
        <f t="shared" si="42"/>
        <v>1.4999999999999999E-2</v>
      </c>
      <c r="AZ15" s="2">
        <f t="shared" si="42"/>
        <v>1.4999999999999999E-2</v>
      </c>
      <c r="BA15" s="2">
        <f t="shared" si="42"/>
        <v>1.4999999999999999E-2</v>
      </c>
      <c r="BB15" s="2">
        <f t="shared" si="42"/>
        <v>1.4999999999999999E-2</v>
      </c>
      <c r="BC15" s="2">
        <f t="shared" si="42"/>
        <v>1.4999999999999999E-2</v>
      </c>
      <c r="BD15" s="2">
        <f t="shared" si="42"/>
        <v>1.4999999999999999E-2</v>
      </c>
      <c r="BE15" s="2">
        <f t="shared" si="42"/>
        <v>1.4999999999999999E-2</v>
      </c>
      <c r="BF15" s="2">
        <f t="shared" si="42"/>
        <v>1.4999999999999999E-2</v>
      </c>
      <c r="BG15" s="2">
        <f t="shared" si="42"/>
        <v>1.4999999999999999E-2</v>
      </c>
      <c r="BH15" s="2">
        <f t="shared" si="42"/>
        <v>1.4999999999999999E-2</v>
      </c>
      <c r="BI15" s="2">
        <f t="shared" ref="BI15" si="43">+BH15</f>
        <v>1.4999999999999999E-2</v>
      </c>
      <c r="BJ15" s="2">
        <f t="shared" ref="BJ15" si="44">+BI15</f>
        <v>1.4999999999999999E-2</v>
      </c>
      <c r="BK15" s="2">
        <f t="shared" ref="BK15" si="45">+BJ15</f>
        <v>1.4999999999999999E-2</v>
      </c>
      <c r="BL15" s="2">
        <f t="shared" ref="BL15" si="46">+BK15</f>
        <v>1.4999999999999999E-2</v>
      </c>
      <c r="BM15" s="2">
        <f t="shared" ref="BM15" si="47">+BL15</f>
        <v>1.4999999999999999E-2</v>
      </c>
      <c r="BN15" s="2">
        <f t="shared" ref="BN15" si="48">+BM15</f>
        <v>1.4999999999999999E-2</v>
      </c>
      <c r="BO15" s="2">
        <f t="shared" ref="BO15" si="49">+BN15</f>
        <v>1.4999999999999999E-2</v>
      </c>
      <c r="BP15" s="2">
        <f t="shared" ref="BP15" si="50">+BO15</f>
        <v>1.4999999999999999E-2</v>
      </c>
      <c r="BQ15" s="2">
        <f t="shared" ref="BQ15" si="51">+BP15</f>
        <v>1.4999999999999999E-2</v>
      </c>
      <c r="BR15" s="2">
        <f t="shared" ref="BR15" si="52">+BQ15</f>
        <v>1.4999999999999999E-2</v>
      </c>
      <c r="BS15" s="2">
        <f t="shared" ref="BS15" si="53">+BR15</f>
        <v>1.4999999999999999E-2</v>
      </c>
      <c r="BT15" s="2">
        <f t="shared" ref="BT15" si="54">+BS15</f>
        <v>1.4999999999999999E-2</v>
      </c>
      <c r="BU15" s="2">
        <f t="shared" ref="BU15" si="55">+BT15</f>
        <v>1.4999999999999999E-2</v>
      </c>
      <c r="BV15" s="2">
        <f t="shared" ref="BV15" si="56">+BU15</f>
        <v>1.4999999999999999E-2</v>
      </c>
      <c r="BW15" s="2">
        <f t="shared" ref="BW15" si="57">+BV15</f>
        <v>1.4999999999999999E-2</v>
      </c>
      <c r="BX15" s="2">
        <f t="shared" ref="BX15" si="58">+BW15</f>
        <v>1.4999999999999999E-2</v>
      </c>
      <c r="BY15" s="2">
        <f t="shared" ref="BY15" si="59">+BX15</f>
        <v>1.4999999999999999E-2</v>
      </c>
      <c r="BZ15" s="2">
        <f t="shared" ref="BZ15" si="60">+BY15</f>
        <v>1.4999999999999999E-2</v>
      </c>
      <c r="CA15" s="2">
        <f t="shared" ref="CA15" si="61">+BZ15</f>
        <v>1.4999999999999999E-2</v>
      </c>
      <c r="CB15" s="2">
        <f t="shared" ref="CB15" si="62">+CA15</f>
        <v>1.4999999999999999E-2</v>
      </c>
      <c r="CC15" s="2">
        <f t="shared" ref="CC15" si="63">+CB15</f>
        <v>1.4999999999999999E-2</v>
      </c>
      <c r="CD15" s="2">
        <f t="shared" ref="CD15" si="64">+CC15</f>
        <v>1.4999999999999999E-2</v>
      </c>
      <c r="CE15" s="2">
        <f t="shared" ref="CE15" si="65">+CD15</f>
        <v>1.4999999999999999E-2</v>
      </c>
      <c r="CF15" s="2">
        <f t="shared" ref="CF15" si="66">+CE15</f>
        <v>1.4999999999999999E-2</v>
      </c>
      <c r="CG15" s="2">
        <f t="shared" ref="CG15" si="67">+CF15</f>
        <v>1.4999999999999999E-2</v>
      </c>
      <c r="CH15" s="2">
        <f t="shared" ref="CH15" si="68">+CG15</f>
        <v>1.4999999999999999E-2</v>
      </c>
      <c r="CI15" s="2">
        <f t="shared" ref="CI15" si="69">+CH15</f>
        <v>1.4999999999999999E-2</v>
      </c>
      <c r="CJ15" s="2">
        <f t="shared" ref="CJ15" si="70">+CI15</f>
        <v>1.4999999999999999E-2</v>
      </c>
      <c r="CK15" s="2">
        <f t="shared" ref="CK15" si="71">+CJ15</f>
        <v>1.4999999999999999E-2</v>
      </c>
      <c r="CL15" s="2">
        <f t="shared" ref="CL15" si="72">+CK15</f>
        <v>1.4999999999999999E-2</v>
      </c>
      <c r="CM15" s="2">
        <f t="shared" ref="CM15" si="73">+CL15</f>
        <v>1.4999999999999999E-2</v>
      </c>
      <c r="CN15" s="2">
        <f t="shared" ref="CN15" si="74">+CM15</f>
        <v>1.4999999999999999E-2</v>
      </c>
      <c r="CO15" s="2">
        <f t="shared" ref="CO15" si="75">+CN15</f>
        <v>1.4999999999999999E-2</v>
      </c>
      <c r="CP15" s="2">
        <f t="shared" ref="CP15" si="76">+CO15</f>
        <v>1.4999999999999999E-2</v>
      </c>
      <c r="CQ15" s="2">
        <f t="shared" ref="CQ15" si="77">+CP15</f>
        <v>1.4999999999999999E-2</v>
      </c>
      <c r="CR15" s="2">
        <f t="shared" ref="CR15" si="78">+CQ15</f>
        <v>1.4999999999999999E-2</v>
      </c>
      <c r="CS15" s="2">
        <f t="shared" ref="CS15" si="79">+CR15</f>
        <v>1.4999999999999999E-2</v>
      </c>
      <c r="CT15" s="2">
        <f t="shared" ref="CT15" si="80">+CS15</f>
        <v>1.4999999999999999E-2</v>
      </c>
      <c r="CU15" s="2">
        <f t="shared" ref="CU15" si="81">+CT15</f>
        <v>1.4999999999999999E-2</v>
      </c>
      <c r="CV15" s="2">
        <f t="shared" ref="CV15" si="82">+CU15</f>
        <v>1.4999999999999999E-2</v>
      </c>
      <c r="CW15" s="2">
        <f t="shared" ref="CW15" si="83">+CV15</f>
        <v>1.4999999999999999E-2</v>
      </c>
    </row>
    <row r="16" spans="1:101" ht="20.65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65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65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AH18" si="84">D18/(1+D15)^(E2-D2)</f>
        <v>0.79985150490981205</v>
      </c>
      <c r="F18" s="2">
        <f t="shared" si="84"/>
        <v>0.74247041822377302</v>
      </c>
      <c r="G18" s="2">
        <f t="shared" si="84"/>
        <v>0.68920583202446117</v>
      </c>
      <c r="H18" s="2">
        <f t="shared" si="84"/>
        <v>0.63976242990649113</v>
      </c>
      <c r="I18" s="2">
        <f t="shared" si="84"/>
        <v>0.59386608136730235</v>
      </c>
      <c r="J18" s="2">
        <f t="shared" si="84"/>
        <v>0.55126232193738434</v>
      </c>
      <c r="K18" s="2">
        <f t="shared" si="84"/>
        <v>0.51171494234546511</v>
      </c>
      <c r="L18" s="2">
        <f t="shared" si="84"/>
        <v>0.47500467889652975</v>
      </c>
      <c r="M18" s="2">
        <f t="shared" si="84"/>
        <v>0.44092799780169423</v>
      </c>
      <c r="N18" s="2">
        <f t="shared" si="84"/>
        <v>0.40929596671985802</v>
      </c>
      <c r="O18" s="2">
        <f t="shared" si="84"/>
        <v>0.3799332072545914</v>
      </c>
      <c r="P18" s="2">
        <f t="shared" si="84"/>
        <v>0.35267692259855549</v>
      </c>
      <c r="Q18" s="2">
        <f t="shared" si="84"/>
        <v>0.32737599493439484</v>
      </c>
      <c r="R18" s="2">
        <f t="shared" si="84"/>
        <v>0.30389014758779648</v>
      </c>
      <c r="S18" s="2">
        <f t="shared" si="84"/>
        <v>0.2820891672874159</v>
      </c>
      <c r="T18" s="2">
        <f t="shared" si="84"/>
        <v>0.2618521822196227</v>
      </c>
      <c r="U18" s="2">
        <f t="shared" si="84"/>
        <v>0.2430669918753639</v>
      </c>
      <c r="V18" s="2">
        <f t="shared" si="84"/>
        <v>0.22562944497359536</v>
      </c>
      <c r="W18" s="2">
        <f t="shared" si="84"/>
        <v>0.20944286201228357</v>
      </c>
      <c r="X18" s="2">
        <f t="shared" si="84"/>
        <v>0.19441749924541091</v>
      </c>
      <c r="Y18" s="2">
        <f t="shared" si="84"/>
        <v>0.18047005111409589</v>
      </c>
      <c r="Z18" s="2">
        <f t="shared" si="84"/>
        <v>0.16752318837314314</v>
      </c>
      <c r="AA18" s="2">
        <f t="shared" si="84"/>
        <v>0.15550512935224417</v>
      </c>
      <c r="AB18" s="2">
        <f t="shared" si="84"/>
        <v>0.14434924197476032</v>
      </c>
      <c r="AC18" s="2">
        <f t="shared" si="84"/>
        <v>0.13399367432754847</v>
      </c>
      <c r="AD18" s="2">
        <f t="shared" si="84"/>
        <v>0.12438101173358748</v>
      </c>
      <c r="AE18" s="2">
        <f t="shared" si="84"/>
        <v>0.11545795842610264</v>
      </c>
      <c r="AF18" s="2">
        <f t="shared" si="84"/>
        <v>0.10717504205928489</v>
      </c>
      <c r="AG18" s="2">
        <f t="shared" si="84"/>
        <v>9.9486339417314953E-2</v>
      </c>
      <c r="AH18" s="2">
        <f t="shared" si="84"/>
        <v>9.2349221800932732E-2</v>
      </c>
      <c r="AI18" s="2">
        <f t="shared" ref="AI18:BI18" si="85">AH18/(1+AH15)^(AI2-AH2)</f>
        <v>8.5724118679891437E-2</v>
      </c>
      <c r="AJ18" s="2">
        <f t="shared" si="85"/>
        <v>7.9574298300907731E-2</v>
      </c>
      <c r="AK18" s="2">
        <f t="shared" si="85"/>
        <v>7.3865664034726081E-2</v>
      </c>
      <c r="AL18" s="2">
        <f t="shared" si="85"/>
        <v>6.8566565333178509E-2</v>
      </c>
      <c r="AM18" s="2">
        <f t="shared" si="85"/>
        <v>6.3647622248123356E-2</v>
      </c>
      <c r="AN18" s="2">
        <f t="shared" si="85"/>
        <v>5.9081562539338238E-2</v>
      </c>
      <c r="AO18" s="2">
        <f t="shared" si="85"/>
        <v>5.4843070468239781E-2</v>
      </c>
      <c r="AP18" s="2">
        <f t="shared" si="85"/>
        <v>5.0908646439092702E-2</v>
      </c>
      <c r="AQ18" s="2">
        <f t="shared" si="85"/>
        <v>4.7256476709512864E-2</v>
      </c>
      <c r="AR18" s="2">
        <f t="shared" si="85"/>
        <v>4.3866312447896461E-2</v>
      </c>
      <c r="AS18" s="2">
        <f t="shared" si="85"/>
        <v>4.0719357467229843E-2</v>
      </c>
      <c r="AT18" s="2">
        <f t="shared" si="85"/>
        <v>3.779816401283935E-2</v>
      </c>
      <c r="AU18" s="2">
        <f t="shared" si="85"/>
        <v>3.5086536026294003E-2</v>
      </c>
      <c r="AV18" s="2">
        <f t="shared" si="85"/>
        <v>3.2569439349124381E-2</v>
      </c>
      <c r="AW18" s="2">
        <f t="shared" si="85"/>
        <v>3.0232918368497452E-2</v>
      </c>
      <c r="AX18" s="2">
        <f t="shared" si="85"/>
        <v>2.8064018642703595E-2</v>
      </c>
      <c r="AY18" s="2">
        <f t="shared" si="85"/>
        <v>2.6050715077465987E-2</v>
      </c>
      <c r="AZ18" s="2">
        <f t="shared" si="85"/>
        <v>2.4181845254858191E-2</v>
      </c>
      <c r="BA18" s="2">
        <f t="shared" si="85"/>
        <v>2.2447047545183493E-2</v>
      </c>
      <c r="BB18" s="2">
        <f t="shared" si="85"/>
        <v>2.0836703658687901E-2</v>
      </c>
      <c r="BC18" s="2">
        <f t="shared" si="85"/>
        <v>1.9341885318594518E-2</v>
      </c>
      <c r="BD18" s="2">
        <f t="shared" si="85"/>
        <v>1.7954304759797118E-2</v>
      </c>
      <c r="BE18" s="2">
        <f t="shared" si="85"/>
        <v>1.6666268778761303E-2</v>
      </c>
      <c r="BF18" s="2">
        <f t="shared" si="85"/>
        <v>1.5470636079870826E-2</v>
      </c>
      <c r="BG18" s="2">
        <f t="shared" si="85"/>
        <v>1.4360777681733128E-2</v>
      </c>
      <c r="BH18" s="2">
        <f t="shared" si="85"/>
        <v>1.3330540163923646E-2</v>
      </c>
      <c r="BI18" s="2">
        <f t="shared" si="85"/>
        <v>1.2374211550396717E-2</v>
      </c>
      <c r="BJ18" s="2">
        <f t="shared" ref="BJ18" si="86">BI18/(1+BI15)^(BJ2-BI2)</f>
        <v>1.1486489640409485E-2</v>
      </c>
      <c r="BK18" s="2">
        <f t="shared" ref="BK18" si="87">BJ18/(1+BJ15)^(BK2-BJ2)</f>
        <v>1.0662452611375021E-2</v>
      </c>
      <c r="BL18" s="2">
        <f t="shared" ref="BL18" si="88">BK18/(1+BK15)^(BL2-BK2)</f>
        <v>9.8975317306571921E-3</v>
      </c>
      <c r="BM18" s="2">
        <f t="shared" ref="BM18" si="89">BL18/(1+BL15)^(BM2-BL2)</f>
        <v>9.187486025012492E-3</v>
      </c>
      <c r="BN18" s="2">
        <f t="shared" ref="BN18" si="90">BM18/(1+BM15)^(BN2-BM2)</f>
        <v>8.5283787672378649E-3</v>
      </c>
      <c r="BO18" s="2">
        <f t="shared" ref="BO18" si="91">BN18/(1+BN15)^(BO2-BN2)</f>
        <v>7.9165556496587717E-3</v>
      </c>
      <c r="BP18" s="2">
        <f t="shared" ref="BP18" si="92">BO18/(1+BO15)^(BP2-BO2)</f>
        <v>7.348624523444109E-3</v>
      </c>
      <c r="BQ18" s="2">
        <f t="shared" ref="BQ18" si="93">BP18/(1+BP15)^(BQ2-BP2)</f>
        <v>6.8214365914160951E-3</v>
      </c>
      <c r="BR18" s="2">
        <f t="shared" ref="BR18" si="94">BQ18/(1+BQ15)^(BR2-BQ2)</f>
        <v>6.3320689500818437E-3</v>
      </c>
      <c r="BS18" s="2">
        <f t="shared" ref="BS18" si="95">BR18/(1+BR15)^(BS2-BR2)</f>
        <v>5.8778083840939216E-3</v>
      </c>
      <c r="BT18" s="2">
        <f t="shared" ref="BT18" si="96">BS18/(1+BS15)^(BT2-BS2)</f>
        <v>5.4561363232910227E-3</v>
      </c>
      <c r="BU18" s="2">
        <f t="shared" ref="BU18" si="97">BT18/(1+BT15)^(BU2-BT2)</f>
        <v>5.0647148789156569E-3</v>
      </c>
      <c r="BV18" s="2">
        <f t="shared" ref="BV18" si="98">BU18/(1+BU15)^(BV2-BU2)</f>
        <v>4.7013738815890344E-3</v>
      </c>
      <c r="BW18" s="2">
        <f t="shared" ref="BW18" si="99">BV18/(1+BV15)^(BW2-BV2)</f>
        <v>4.3640988491774136E-3</v>
      </c>
      <c r="BX18" s="2">
        <f t="shared" ref="BX18" si="100">BW18/(1+BW15)^(BX2-BW2)</f>
        <v>4.0510198178398049E-3</v>
      </c>
      <c r="BY18" s="2">
        <f t="shared" ref="BY18" si="101">BX18/(1+BX15)^(BY2-BX2)</f>
        <v>3.7604009743326737E-3</v>
      </c>
      <c r="BZ18" s="2">
        <f t="shared" ref="BZ18" si="102">BY18/(1+BY15)^(BZ2-BY2)</f>
        <v>3.4906310320897333E-3</v>
      </c>
      <c r="CA18" s="2">
        <f t="shared" ref="CA18" si="103">BZ18/(1+BZ15)^(CA2-BZ2)</f>
        <v>3.2402142977186409E-3</v>
      </c>
      <c r="CB18" s="2">
        <f t="shared" ref="CB18" si="104">CA18/(1+CA15)^(CB2-CA2)</f>
        <v>3.0077623783843128E-3</v>
      </c>
      <c r="CC18" s="2">
        <f t="shared" ref="CC18" si="105">CB18/(1+CB15)^(CC2-CB2)</f>
        <v>2.7919864841018638E-3</v>
      </c>
      <c r="CD18" s="2">
        <f t="shared" ref="CD18" si="106">CC18/(1+CC15)^(CD2-CC2)</f>
        <v>2.5916902822605446E-3</v>
      </c>
      <c r="CE18" s="2">
        <f t="shared" ref="CE18" si="107">CD18/(1+CD15)^(CE2-CD2)</f>
        <v>2.405763264761808E-3</v>
      </c>
      <c r="CF18" s="2">
        <f t="shared" ref="CF18" si="108">CE18/(1+CE15)^(CF2-CE2)</f>
        <v>2.2331745909967308E-3</v>
      </c>
      <c r="CG18" s="2">
        <f t="shared" ref="CG18" si="109">CF18/(1+CF15)^(CG2-CF2)</f>
        <v>2.0729673725262323E-3</v>
      </c>
      <c r="CH18" s="2">
        <f t="shared" ref="CH18" si="110">CG18/(1+CG15)^(CH2-CG2)</f>
        <v>1.924253367776475E-3</v>
      </c>
      <c r="CI18" s="2">
        <f t="shared" ref="CI18" si="111">CH18/(1+CH15)^(CI2-CH2)</f>
        <v>1.7862080573350892E-3</v>
      </c>
      <c r="CJ18" s="2">
        <f t="shared" ref="CJ18" si="112">CI18/(1+CI15)^(CJ2-CI2)</f>
        <v>1.658066072544046E-3</v>
      </c>
      <c r="CK18" s="2">
        <f t="shared" ref="CK18" si="113">CJ18/(1+CJ15)^(CK2-CJ2)</f>
        <v>1.5391169520437877E-3</v>
      </c>
      <c r="CL18" s="2">
        <f t="shared" ref="CL18" si="114">CK18/(1+CK15)^(CL2-CK2)</f>
        <v>1.4287012027415032E-3</v>
      </c>
      <c r="CM18" s="2">
        <f t="shared" ref="CM18" si="115">CL18/(1+CL15)^(CM2-CL2)</f>
        <v>1.326206643364257E-3</v>
      </c>
      <c r="CN18" s="2">
        <f t="shared" ref="CN18" si="116">CM18/(1+CM15)^(CN2-CM2)</f>
        <v>1.2310650103244268E-3</v>
      </c>
      <c r="CO18" s="2">
        <f t="shared" ref="CO18" si="117">CN18/(1+CN15)^(CO2-CN2)</f>
        <v>1.1427488070792499E-3</v>
      </c>
      <c r="CP18" s="2">
        <f t="shared" ref="CP18" si="118">CO18/(1+CO15)^(CP2-CO2)</f>
        <v>1.0607683795162914E-3</v>
      </c>
      <c r="CQ18" s="2">
        <f t="shared" ref="CQ18" si="119">CP18/(1+CP15)^(CQ2-CP2)</f>
        <v>9.846692011498061E-4</v>
      </c>
      <c r="CR18" s="2">
        <f t="shared" ref="CR18" si="120">CQ18/(1+CQ15)^(CR2-CQ2)</f>
        <v>9.1402935307623059E-4</v>
      </c>
      <c r="CS18" s="2">
        <f t="shared" ref="CS18" si="121">CR18/(1+CR15)^(CS2-CR2)</f>
        <v>8.4845718471684842E-4</v>
      </c>
      <c r="CT18" s="2">
        <f t="shared" ref="CT18" si="122">CS18/(1+CS15)^(CT2-CS2)</f>
        <v>7.8758914237801487E-4</v>
      </c>
      <c r="CU18" s="2">
        <f t="shared" ref="CU18" si="123">CT18/(1+CT15)^(CU2-CT2)</f>
        <v>7.3108775358976497E-4</v>
      </c>
      <c r="CV18" s="2">
        <f t="shared" ref="CV18" si="124">CU18/(1+CU15)^(CV2-CU2)</f>
        <v>6.786397560473136E-4</v>
      </c>
      <c r="CW18" s="2">
        <f t="shared" ref="CW18" si="125">CV18/(1+CV15)^(CW2-CV2)</f>
        <v>6.2995436078168345E-4</v>
      </c>
    </row>
    <row r="19" spans="1:101" ht="20.65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65" customHeight="1" thickBot="1" x14ac:dyDescent="0.35">
      <c r="A20" s="188" t="s">
        <v>12</v>
      </c>
      <c r="B20" s="100"/>
      <c r="C20" s="101">
        <f>+(C21/$B21)^(1/(C2-$B2))-1</f>
        <v>1.5934259115782501E-2</v>
      </c>
      <c r="D20" s="101">
        <f t="shared" ref="D20:T20" si="126">+(D21/$B21)^(1/(D2-$B2))-1</f>
        <v>1.5728174674741302E-2</v>
      </c>
      <c r="E20" s="101">
        <f t="shared" si="126"/>
        <v>1.5525791047107163E-2</v>
      </c>
      <c r="F20" s="101">
        <f t="shared" si="126"/>
        <v>1.5327027744796773E-2</v>
      </c>
      <c r="G20" s="101">
        <f t="shared" si="126"/>
        <v>1.5131806384780733E-2</v>
      </c>
      <c r="H20" s="101">
        <f t="shared" si="126"/>
        <v>1.4940050621439882E-2</v>
      </c>
      <c r="I20" s="101">
        <f t="shared" si="126"/>
        <v>1.4751686081614368E-2</v>
      </c>
      <c r="J20" s="101">
        <f t="shared" si="126"/>
        <v>1.4566640302210221E-2</v>
      </c>
      <c r="K20" s="101">
        <f t="shared" si="126"/>
        <v>1.4384842670247533E-2</v>
      </c>
      <c r="L20" s="101">
        <f t="shared" si="126"/>
        <v>1.4206224365228337E-2</v>
      </c>
      <c r="M20" s="101">
        <f t="shared" si="126"/>
        <v>1.4030718303719381E-2</v>
      </c>
      <c r="N20" s="101">
        <f t="shared" si="126"/>
        <v>1.3858259086045654E-2</v>
      </c>
      <c r="O20" s="101">
        <f t="shared" si="126"/>
        <v>1.3688782944995648E-2</v>
      </c>
      <c r="P20" s="101">
        <f t="shared" si="126"/>
        <v>1.3522227696447731E-2</v>
      </c>
      <c r="Q20" s="101">
        <f t="shared" si="126"/>
        <v>1.3358532691831071E-2</v>
      </c>
      <c r="R20" s="101">
        <f t="shared" si="126"/>
        <v>1.3197638772335596E-2</v>
      </c>
      <c r="S20" s="101">
        <f t="shared" si="126"/>
        <v>1.3039488224796392E-2</v>
      </c>
      <c r="T20" s="101">
        <f t="shared" si="126"/>
        <v>1.2884024739176603E-2</v>
      </c>
    </row>
    <row r="21" spans="1:101" s="95" customFormat="1" ht="20.65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65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65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65" customHeight="1" thickBot="1" x14ac:dyDescent="0.35">
      <c r="A24" s="186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65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65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65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65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65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65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65" customHeight="1" thickBot="1" x14ac:dyDescent="0.35">
      <c r="A31" s="186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65" customHeight="1" thickTop="1" x14ac:dyDescent="0.3">
      <c r="A32" s="8" t="s">
        <v>26</v>
      </c>
      <c r="B32" s="47">
        <f>+B34*B41/$B39/1000</f>
        <v>7.4106159642307684E-2</v>
      </c>
      <c r="C32" s="2">
        <f t="shared" ref="C32:BI32" si="127">+C34*C41/$B39/1000</f>
        <v>6.6965720018308417E-2</v>
      </c>
      <c r="D32" s="2">
        <f t="shared" si="127"/>
        <v>6.0536245190856167E-2</v>
      </c>
      <c r="E32" s="2">
        <f t="shared" si="127"/>
        <v>5.4744727398482712E-2</v>
      </c>
      <c r="F32" s="2">
        <f t="shared" si="127"/>
        <v>4.9525877330402049E-2</v>
      </c>
      <c r="G32" s="2">
        <f t="shared" si="127"/>
        <v>4.4821285332469103E-2</v>
      </c>
      <c r="H32" s="2">
        <f t="shared" si="127"/>
        <v>4.0578676183362986E-2</v>
      </c>
      <c r="I32" s="2">
        <f t="shared" si="127"/>
        <v>3.6751246739876578E-2</v>
      </c>
      <c r="J32" s="2">
        <f t="shared" si="127"/>
        <v>3.3297077003429057E-2</v>
      </c>
      <c r="K32" s="2">
        <f t="shared" si="127"/>
        <v>3.0178606263014218E-2</v>
      </c>
      <c r="L32" s="2">
        <f t="shared" si="127"/>
        <v>2.7362166941136083E-2</v>
      </c>
      <c r="M32" s="2">
        <f>+M34*M41/$B39/1000</f>
        <v>2.4817569624949205E-2</v>
      </c>
      <c r="N32" s="2">
        <f t="shared" si="127"/>
        <v>2.2517733518893465E-2</v>
      </c>
      <c r="O32" s="2">
        <f t="shared" si="127"/>
        <v>2.0438357219920943E-2</v>
      </c>
      <c r="P32" s="2">
        <f t="shared" si="127"/>
        <v>1.8557625302757629E-2</v>
      </c>
      <c r="Q32" s="2">
        <f t="shared" si="127"/>
        <v>1.6855946719990762E-2</v>
      </c>
      <c r="R32" s="2">
        <f t="shared" si="127"/>
        <v>1.531572147842439E-2</v>
      </c>
      <c r="S32" s="2">
        <f t="shared" si="127"/>
        <v>1.39211324563808E-2</v>
      </c>
      <c r="T32" s="2">
        <f t="shared" si="127"/>
        <v>1.2657959582832652E-2</v>
      </c>
      <c r="U32" s="2">
        <f t="shared" si="127"/>
        <v>1.1513413914037093E-2</v>
      </c>
      <c r="V32" s="2">
        <f t="shared" si="127"/>
        <v>1.047598942163451E-2</v>
      </c>
      <c r="W32" s="2">
        <f t="shared" si="127"/>
        <v>9.5353305522965226E-3</v>
      </c>
      <c r="X32" s="2">
        <f t="shared" si="127"/>
        <v>8.6821138367638509E-3</v>
      </c>
      <c r="Y32" s="2">
        <f t="shared" si="127"/>
        <v>7.9079420188473016E-3</v>
      </c>
      <c r="Z32" s="2">
        <f t="shared" si="127"/>
        <v>7.205249345615795E-3</v>
      </c>
      <c r="AA32" s="2">
        <f t="shared" si="127"/>
        <v>6.567216811151147E-3</v>
      </c>
      <c r="AB32" s="2">
        <f t="shared" si="127"/>
        <v>5.9876962801884018E-3</v>
      </c>
      <c r="AC32" s="2">
        <f t="shared" si="127"/>
        <v>5.461142536688517E-3</v>
      </c>
      <c r="AD32" s="2">
        <f t="shared" si="127"/>
        <v>4.9825524076741942E-3</v>
      </c>
      <c r="AE32" s="2">
        <f t="shared" si="127"/>
        <v>4.5474102060569475E-3</v>
      </c>
      <c r="AF32" s="2">
        <f t="shared" si="127"/>
        <v>4.1516388190669306E-3</v>
      </c>
      <c r="AG32" s="2">
        <f t="shared" si="127"/>
        <v>3.7915558424774219E-3</v>
      </c>
      <c r="AH32" s="2">
        <f t="shared" si="127"/>
        <v>3.4638342261616843E-3</v>
      </c>
      <c r="AI32" s="2">
        <f t="shared" si="127"/>
        <v>3.1654669545738067E-3</v>
      </c>
      <c r="AJ32" s="2">
        <f t="shared" si="127"/>
        <v>2.8937353373398931E-3</v>
      </c>
      <c r="AK32" s="2">
        <f t="shared" si="127"/>
        <v>2.6461805310168656E-3</v>
      </c>
      <c r="AL32" s="2">
        <f t="shared" si="127"/>
        <v>2.4205779538729686E-3</v>
      </c>
      <c r="AM32" s="2">
        <f t="shared" si="127"/>
        <v>2.2149142918412319E-3</v>
      </c>
      <c r="AN32" s="2">
        <f t="shared" si="127"/>
        <v>2.0273668261025506E-3</v>
      </c>
      <c r="AO32" s="2">
        <f t="shared" si="127"/>
        <v>1.8562848415179431E-3</v>
      </c>
      <c r="AP32" s="2">
        <f t="shared" si="127"/>
        <v>1.7001729007475727E-3</v>
      </c>
      <c r="AQ32" s="2">
        <f t="shared" si="127"/>
        <v>1.5576757917192014E-3</v>
      </c>
      <c r="AR32" s="2">
        <f t="shared" si="127"/>
        <v>1.4275649764525476E-3</v>
      </c>
      <c r="AS32" s="2">
        <f t="shared" si="127"/>
        <v>1.3087263873847095E-3</v>
      </c>
      <c r="AT32" s="2">
        <f t="shared" si="127"/>
        <v>1.2001494335200143E-3</v>
      </c>
      <c r="AU32" s="2">
        <f t="shared" si="127"/>
        <v>1.1009170931623297E-3</v>
      </c>
      <c r="AV32" s="2">
        <f t="shared" si="127"/>
        <v>1.0101969828713959E-3</v>
      </c>
      <c r="AW32" s="2">
        <f t="shared" si="127"/>
        <v>9.2723330378774037E-4</v>
      </c>
      <c r="AX32" s="2">
        <f t="shared" si="127"/>
        <v>8.5133957674472392E-4</v>
      </c>
      <c r="AY32" s="2">
        <f t="shared" si="127"/>
        <v>7.8189208676565463E-4</v>
      </c>
      <c r="AZ32" s="2">
        <f t="shared" si="127"/>
        <v>7.1832396574814854E-4</v>
      </c>
      <c r="BA32" s="2">
        <f t="shared" si="127"/>
        <v>6.6011984947306765E-4</v>
      </c>
      <c r="BB32" s="2">
        <f t="shared" si="127"/>
        <v>6.0681105163572148E-4</v>
      </c>
      <c r="BC32" s="2">
        <f t="shared" si="127"/>
        <v>5.579712034663991E-4</v>
      </c>
      <c r="BD32" s="2">
        <f t="shared" si="127"/>
        <v>5.1321231276022709E-4</v>
      </c>
      <c r="BE32" s="2">
        <f t="shared" si="127"/>
        <v>4.7218120083915982E-4</v>
      </c>
      <c r="BF32" s="2">
        <f t="shared" si="127"/>
        <v>4.345562801805875E-4</v>
      </c>
      <c r="BG32" s="2">
        <f t="shared" si="127"/>
        <v>4.0004463922016254E-4</v>
      </c>
      <c r="BH32" s="2">
        <f t="shared" si="127"/>
        <v>3.6837940421775151E-4</v>
      </c>
      <c r="BI32" s="2">
        <f t="shared" si="127"/>
        <v>3.3931735110661622E-4</v>
      </c>
      <c r="BJ32" s="2">
        <f t="shared" ref="BJ32:CW32" si="128">+BJ34*BJ41/$B39/1000</f>
        <v>3.1263674296414152E-4</v>
      </c>
      <c r="BK32" s="2">
        <f t="shared" si="128"/>
        <v>2.8813537118077748E-4</v>
      </c>
      <c r="BL32" s="2">
        <f t="shared" si="128"/>
        <v>2.6562878059186378E-4</v>
      </c>
      <c r="BM32" s="2">
        <f t="shared" si="128"/>
        <v>2.4494866080099773E-4</v>
      </c>
      <c r="BN32" s="2">
        <f t="shared" si="128"/>
        <v>2.2594138768709083E-4</v>
      </c>
      <c r="BO32" s="2">
        <f t="shared" si="128"/>
        <v>2.0846670067120964E-4</v>
      </c>
      <c r="BP32" s="2">
        <f t="shared" si="128"/>
        <v>1.9239650274244699E-4</v>
      </c>
      <c r="BQ32" s="2">
        <f t="shared" si="128"/>
        <v>1.776137715211427E-4</v>
      </c>
      <c r="BR32" s="2">
        <f t="shared" si="128"/>
        <v>1.6401157078772775E-4</v>
      </c>
      <c r="BS32" s="2">
        <f t="shared" si="128"/>
        <v>1.5149215293965034E-4</v>
      </c>
      <c r="BT32" s="2">
        <f t="shared" si="128"/>
        <v>1.3996614376921097E-4</v>
      </c>
      <c r="BU32" s="2">
        <f t="shared" si="128"/>
        <v>1.2935180179236245E-4</v>
      </c>
      <c r="BV32" s="2">
        <f t="shared" si="128"/>
        <v>1.1957434511218291E-4</v>
      </c>
      <c r="BW32" s="2">
        <f t="shared" si="128"/>
        <v>1.1056533947935286E-4</v>
      </c>
      <c r="BX32" s="2">
        <f t="shared" si="128"/>
        <v>1.0226214182322296E-4</v>
      </c>
      <c r="BY32" s="2">
        <f t="shared" si="128"/>
        <v>9.4607394077799944E-5</v>
      </c>
      <c r="BZ32" s="2">
        <f t="shared" si="128"/>
        <v>8.7548562623348812E-5</v>
      </c>
      <c r="CA32" s="2">
        <f t="shared" si="128"/>
        <v>8.1037519111812337E-5</v>
      </c>
      <c r="CB32" s="2">
        <f t="shared" si="128"/>
        <v>7.5030158847816172E-5</v>
      </c>
      <c r="CC32" s="2">
        <f t="shared" si="128"/>
        <v>6.9486053261084621E-5</v>
      </c>
      <c r="CD32" s="2">
        <f t="shared" si="128"/>
        <v>6.4368133334602803E-5</v>
      </c>
      <c r="CE32" s="2">
        <f t="shared" si="128"/>
        <v>5.9642401149386321E-5</v>
      </c>
      <c r="CF32" s="2">
        <f t="shared" si="128"/>
        <v>5.5277666974451701E-5</v>
      </c>
      <c r="CG32" s="2">
        <f t="shared" si="128"/>
        <v>5.1245309572389419E-5</v>
      </c>
      <c r="CH32" s="2">
        <f t="shared" si="128"/>
        <v>4.7519057609398233E-5</v>
      </c>
      <c r="CI32" s="2">
        <f t="shared" si="128"/>
        <v>4.4074790256059218E-5</v>
      </c>
      <c r="CJ32" s="2">
        <f t="shared" si="128"/>
        <v>4.0890355243588686E-5</v>
      </c>
      <c r="CK32" s="2">
        <f t="shared" si="128"/>
        <v>3.794540280167666E-5</v>
      </c>
      <c r="CL32" s="2">
        <f t="shared" si="128"/>
        <v>3.5221234049973853E-5</v>
      </c>
      <c r="CM32" s="2">
        <f t="shared" si="128"/>
        <v>3.270066254734277E-5</v>
      </c>
      <c r="CN32" s="2">
        <f t="shared" si="128"/>
        <v>3.036788782249781E-5</v>
      </c>
      <c r="CO32" s="2">
        <f t="shared" si="128"/>
        <v>2.820837981784685E-5</v>
      </c>
      <c r="CP32" s="2">
        <f t="shared" si="128"/>
        <v>2.6208773276313174E-5</v>
      </c>
      <c r="CQ32" s="2">
        <f t="shared" si="128"/>
        <v>2.4356771189652806E-5</v>
      </c>
      <c r="CR32" s="2">
        <f t="shared" si="128"/>
        <v>2.264105650718063E-5</v>
      </c>
      <c r="CS32" s="2">
        <f t="shared" si="128"/>
        <v>2.1051211376682585E-5</v>
      </c>
      <c r="CT32" s="2">
        <f t="shared" si="128"/>
        <v>1.9577643255345978E-5</v>
      </c>
      <c r="CU32" s="2">
        <f t="shared" si="128"/>
        <v>1.8211517288438137E-5</v>
      </c>
      <c r="CV32" s="2">
        <f t="shared" si="128"/>
        <v>1.6944694407793869E-5</v>
      </c>
      <c r="CW32" s="2">
        <f t="shared" si="128"/>
        <v>1.5769674651466526E-5</v>
      </c>
    </row>
    <row r="33" spans="1:101" ht="20.65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65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I34" si="129">+G34*(1-$B$36)</f>
        <v>472.48756556396484</v>
      </c>
      <c r="I34" s="2">
        <f t="shared" si="129"/>
        <v>460.6753764248657</v>
      </c>
      <c r="J34" s="2">
        <f t="shared" si="129"/>
        <v>449.15849201424408</v>
      </c>
      <c r="K34" s="2">
        <f t="shared" si="129"/>
        <v>437.92952971388797</v>
      </c>
      <c r="L34" s="2">
        <f t="shared" si="129"/>
        <v>426.98129147104078</v>
      </c>
      <c r="M34" s="2">
        <f>+L34*(1-$B$36)</f>
        <v>416.30675918426476</v>
      </c>
      <c r="N34" s="2">
        <f t="shared" si="129"/>
        <v>405.89909020465814</v>
      </c>
      <c r="O34" s="2">
        <f t="shared" si="129"/>
        <v>395.75161294954165</v>
      </c>
      <c r="P34" s="2">
        <f t="shared" si="129"/>
        <v>385.85782262580312</v>
      </c>
      <c r="Q34" s="2">
        <f t="shared" si="129"/>
        <v>376.21137706015804</v>
      </c>
      <c r="R34" s="2">
        <f t="shared" si="129"/>
        <v>366.80609263365409</v>
      </c>
      <c r="S34" s="2">
        <f t="shared" si="129"/>
        <v>357.63594031781275</v>
      </c>
      <c r="T34" s="2">
        <f t="shared" si="129"/>
        <v>348.6950418098674</v>
      </c>
      <c r="U34" s="2">
        <f t="shared" si="129"/>
        <v>339.97766576462072</v>
      </c>
      <c r="V34" s="2">
        <f t="shared" si="129"/>
        <v>331.47822412050522</v>
      </c>
      <c r="W34" s="2">
        <f t="shared" si="129"/>
        <v>323.19126851749257</v>
      </c>
      <c r="X34" s="2">
        <f t="shared" si="129"/>
        <v>315.11148680455523</v>
      </c>
      <c r="Y34" s="2">
        <f t="shared" si="129"/>
        <v>307.23369963444134</v>
      </c>
      <c r="Z34" s="2">
        <f t="shared" si="129"/>
        <v>299.5528571435803</v>
      </c>
      <c r="AA34" s="2">
        <f t="shared" si="129"/>
        <v>292.06403571499078</v>
      </c>
      <c r="AB34" s="2">
        <f t="shared" si="129"/>
        <v>284.76243482211601</v>
      </c>
      <c r="AC34" s="2">
        <f t="shared" si="129"/>
        <v>277.64337395156309</v>
      </c>
      <c r="AD34" s="2">
        <f t="shared" si="129"/>
        <v>270.70228960277399</v>
      </c>
      <c r="AE34" s="2">
        <f t="shared" si="129"/>
        <v>263.93473236270461</v>
      </c>
      <c r="AF34" s="2">
        <f t="shared" si="129"/>
        <v>257.336364053637</v>
      </c>
      <c r="AG34" s="2">
        <f t="shared" si="129"/>
        <v>250.90295495229606</v>
      </c>
      <c r="AH34" s="2">
        <f t="shared" si="129"/>
        <v>244.63038107848865</v>
      </c>
      <c r="AI34" s="2">
        <f t="shared" si="129"/>
        <v>238.51462155152643</v>
      </c>
      <c r="AJ34" s="2">
        <f t="shared" si="129"/>
        <v>232.55175601273825</v>
      </c>
      <c r="AK34" s="2">
        <f t="shared" si="129"/>
        <v>226.73796211241978</v>
      </c>
      <c r="AL34" s="2">
        <f t="shared" si="129"/>
        <v>221.06951305960928</v>
      </c>
      <c r="AM34" s="2">
        <f t="shared" si="129"/>
        <v>215.54277523311904</v>
      </c>
      <c r="AN34" s="2">
        <f t="shared" si="129"/>
        <v>210.15420585229106</v>
      </c>
      <c r="AO34" s="2">
        <f t="shared" si="129"/>
        <v>204.90035070598378</v>
      </c>
      <c r="AP34" s="2">
        <f t="shared" si="129"/>
        <v>199.77784193833418</v>
      </c>
      <c r="AQ34" s="2">
        <f t="shared" si="129"/>
        <v>194.78339588987581</v>
      </c>
      <c r="AR34" s="2">
        <f t="shared" si="129"/>
        <v>189.9138109926289</v>
      </c>
      <c r="AS34" s="2">
        <f t="shared" si="129"/>
        <v>185.16596571781318</v>
      </c>
      <c r="AT34" s="2">
        <f t="shared" si="129"/>
        <v>180.53681657486786</v>
      </c>
      <c r="AU34" s="2">
        <f t="shared" si="129"/>
        <v>176.02339616049616</v>
      </c>
      <c r="AV34" s="2">
        <f t="shared" si="129"/>
        <v>171.62281125648374</v>
      </c>
      <c r="AW34" s="2">
        <f>+AV34*(1-$B$36)</f>
        <v>167.33224097507164</v>
      </c>
      <c r="AX34" s="2">
        <f t="shared" si="129"/>
        <v>163.14893495069484</v>
      </c>
      <c r="AY34" s="2">
        <f t="shared" si="129"/>
        <v>159.07021157692745</v>
      </c>
      <c r="AZ34" s="2">
        <f t="shared" si="129"/>
        <v>155.09345628750427</v>
      </c>
      <c r="BA34" s="2">
        <f t="shared" si="129"/>
        <v>151.21611988031665</v>
      </c>
      <c r="BB34" s="2">
        <f t="shared" si="129"/>
        <v>147.43571688330874</v>
      </c>
      <c r="BC34" s="2">
        <f t="shared" si="129"/>
        <v>143.74982396122601</v>
      </c>
      <c r="BD34" s="2">
        <f t="shared" si="129"/>
        <v>140.15607836219536</v>
      </c>
      <c r="BE34" s="2">
        <f t="shared" si="129"/>
        <v>136.65217640314046</v>
      </c>
      <c r="BF34" s="2">
        <f t="shared" si="129"/>
        <v>133.23587199306195</v>
      </c>
      <c r="BG34" s="2">
        <f t="shared" si="129"/>
        <v>129.9049751932354</v>
      </c>
      <c r="BH34" s="2">
        <f t="shared" si="129"/>
        <v>126.65735081340452</v>
      </c>
      <c r="BI34" s="2">
        <f t="shared" si="129"/>
        <v>123.4909170430694</v>
      </c>
      <c r="BJ34" s="2">
        <f t="shared" ref="BJ34" si="130">+BI34*(1-$B$36)</f>
        <v>120.40364411699267</v>
      </c>
      <c r="BK34" s="2">
        <f t="shared" ref="BK34" si="131">+BJ34*(1-$B$36)</f>
        <v>117.39355301406785</v>
      </c>
      <c r="BL34" s="2">
        <f t="shared" ref="BL34" si="132">+BK34*(1-$B$36)</f>
        <v>114.45871418871614</v>
      </c>
      <c r="BM34" s="2">
        <f t="shared" ref="BM34" si="133">+BL34*(1-$B$36)</f>
        <v>111.59724633399824</v>
      </c>
      <c r="BN34" s="2">
        <f t="shared" ref="BN34" si="134">+BM34*(1-$B$36)</f>
        <v>108.80731517564828</v>
      </c>
      <c r="BO34" s="2">
        <f t="shared" ref="BO34" si="135">+BN34*(1-$B$36)</f>
        <v>106.08713229625708</v>
      </c>
      <c r="BP34" s="2">
        <f t="shared" ref="BP34" si="136">+BO34*(1-$B$36)</f>
        <v>103.43495398885065</v>
      </c>
      <c r="BQ34" s="2">
        <f t="shared" ref="BQ34" si="137">+BP34*(1-$B$36)</f>
        <v>100.84908013912938</v>
      </c>
      <c r="BR34" s="2">
        <f t="shared" ref="BR34" si="138">+BQ34*(1-$B$36)</f>
        <v>98.327853135651154</v>
      </c>
      <c r="BS34" s="2">
        <f t="shared" ref="BS34" si="139">+BR34*(1-$B$36)</f>
        <v>95.869656807259872</v>
      </c>
      <c r="BT34" s="2">
        <f t="shared" ref="BT34" si="140">+BS34*(1-$B$36)</f>
        <v>93.472915387078373</v>
      </c>
      <c r="BU34" s="2">
        <f t="shared" ref="BU34" si="141">+BT34*(1-$B$36)</f>
        <v>91.136092502401411</v>
      </c>
      <c r="BV34" s="2">
        <f t="shared" ref="BV34" si="142">+BU34*(1-$B$36)</f>
        <v>88.857690189841378</v>
      </c>
      <c r="BW34" s="2">
        <f t="shared" ref="BW34" si="143">+BV34*(1-$B$36)</f>
        <v>86.636247935095341</v>
      </c>
      <c r="BX34" s="2">
        <f t="shared" ref="BX34" si="144">+BW34*(1-$B$36)</f>
        <v>84.470341736717955</v>
      </c>
      <c r="BY34" s="2">
        <f t="shared" ref="BY34" si="145">+BX34*(1-$B$36)</f>
        <v>82.358583193300007</v>
      </c>
      <c r="BZ34" s="2">
        <f t="shared" ref="BZ34" si="146">+BY34*(1-$B$36)</f>
        <v>80.299618613467501</v>
      </c>
      <c r="CA34" s="2">
        <f t="shared" ref="CA34" si="147">+BZ34*(1-$B$36)</f>
        <v>78.292128148130814</v>
      </c>
      <c r="CB34" s="2">
        <f t="shared" ref="CB34" si="148">+CA34*(1-$B$36)</f>
        <v>76.334824944427538</v>
      </c>
      <c r="CC34" s="2">
        <f t="shared" ref="CC34" si="149">+CB34*(1-$B$36)</f>
        <v>74.426454320816845</v>
      </c>
      <c r="CD34" s="2">
        <f t="shared" ref="CD34" si="150">+CC34*(1-$B$36)</f>
        <v>72.565792962796422</v>
      </c>
      <c r="CE34" s="2">
        <f t="shared" ref="CE34" si="151">+CD34*(1-$B$36)</f>
        <v>70.751648138726509</v>
      </c>
      <c r="CF34" s="2">
        <f t="shared" ref="CF34" si="152">+CE34*(1-$B$36)</f>
        <v>68.98285693525834</v>
      </c>
      <c r="CG34" s="2">
        <f t="shared" ref="CG34" si="153">+CF34*(1-$B$36)</f>
        <v>67.258285511876878</v>
      </c>
      <c r="CH34" s="2">
        <f t="shared" ref="CH34" si="154">+CG34*(1-$B$36)</f>
        <v>65.576828374079952</v>
      </c>
      <c r="CI34" s="2">
        <f t="shared" ref="CI34" si="155">+CH34*(1-$B$36)</f>
        <v>63.937407664727949</v>
      </c>
      <c r="CJ34" s="2">
        <f t="shared" ref="CJ34" si="156">+CI34*(1-$B$36)</f>
        <v>62.338972473109749</v>
      </c>
      <c r="CK34" s="2">
        <f t="shared" ref="CK34" si="157">+CJ34*(1-$B$36)</f>
        <v>60.780498161282004</v>
      </c>
      <c r="CL34" s="2">
        <f t="shared" ref="CL34" si="158">+CK34*(1-$B$36)</f>
        <v>59.260985707249951</v>
      </c>
      <c r="CM34" s="2">
        <f t="shared" ref="CM34" si="159">+CL34*(1-$B$36)</f>
        <v>57.7794610645687</v>
      </c>
      <c r="CN34" s="2">
        <f t="shared" ref="CN34" si="160">+CM34*(1-$B$36)</f>
        <v>56.33497453795448</v>
      </c>
      <c r="CO34" s="2">
        <f t="shared" ref="CO34" si="161">+CN34*(1-$B$36)</f>
        <v>54.926600174505616</v>
      </c>
      <c r="CP34" s="2">
        <f t="shared" ref="CP34" si="162">+CO34*(1-$B$36)</f>
        <v>53.553435170142976</v>
      </c>
      <c r="CQ34" s="2">
        <f t="shared" ref="CQ34" si="163">+CP34*(1-$B$36)</f>
        <v>52.214599290889403</v>
      </c>
      <c r="CR34" s="2">
        <f t="shared" ref="CR34" si="164">+CQ34*(1-$B$36)</f>
        <v>50.909234308617165</v>
      </c>
      <c r="CS34" s="2">
        <f t="shared" ref="CS34" si="165">+CR34*(1-$B$36)</f>
        <v>49.636503450901735</v>
      </c>
      <c r="CT34" s="2">
        <f t="shared" ref="CT34" si="166">+CS34*(1-$B$36)</f>
        <v>48.395590864629192</v>
      </c>
      <c r="CU34" s="2">
        <f t="shared" ref="CU34" si="167">+CT34*(1-$B$36)</f>
        <v>47.185701093013463</v>
      </c>
      <c r="CV34" s="2">
        <f t="shared" ref="CV34" si="168">+CU34*(1-$B$36)</f>
        <v>46.006058565688129</v>
      </c>
      <c r="CW34" s="2">
        <f t="shared" ref="CW34" si="169">+CV34*(1-$B$36)</f>
        <v>44.855907101545924</v>
      </c>
    </row>
    <row r="35" spans="1:101" ht="20.65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70">+E34/D34</f>
        <v>0.97499999999999998</v>
      </c>
      <c r="F35" s="2">
        <f t="shared" si="170"/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0.97500000000000009</v>
      </c>
      <c r="T35" s="2">
        <f t="shared" si="170"/>
        <v>0.97499999999999987</v>
      </c>
      <c r="U35" s="2">
        <f t="shared" si="170"/>
        <v>0.97499999999999998</v>
      </c>
      <c r="V35" s="2">
        <f t="shared" si="170"/>
        <v>0.97500000000000009</v>
      </c>
      <c r="W35" s="2">
        <f t="shared" si="170"/>
        <v>0.97499999999999998</v>
      </c>
      <c r="X35" s="2">
        <f t="shared" si="170"/>
        <v>0.97499999999999987</v>
      </c>
      <c r="Y35" s="2">
        <f t="shared" si="170"/>
        <v>0.97499999999999998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65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65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65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65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65" customHeight="1" thickBot="1" x14ac:dyDescent="0.35">
      <c r="A40" s="186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65" customHeight="1" thickTop="1" x14ac:dyDescent="0.3">
      <c r="A41" s="9" t="s">
        <v>370</v>
      </c>
      <c r="B41" s="96">
        <f>+B42</f>
        <v>0.35032002740000001</v>
      </c>
      <c r="C41" s="3">
        <f t="shared" ref="C41:AH41" si="171">+B41*EXP(B43*(C2-B2))</f>
        <v>0.32468227887664686</v>
      </c>
      <c r="D41" s="3">
        <f t="shared" si="171"/>
        <v>0.30103494112003065</v>
      </c>
      <c r="E41" s="3">
        <f t="shared" si="171"/>
        <v>0.27921523347900251</v>
      </c>
      <c r="F41" s="3">
        <f t="shared" si="171"/>
        <v>0.25907432380923329</v>
      </c>
      <c r="G41" s="3">
        <f t="shared" si="171"/>
        <v>0.24047608148626962</v>
      </c>
      <c r="H41" s="3">
        <f t="shared" si="171"/>
        <v>0.22329594631937605</v>
      </c>
      <c r="I41" s="3">
        <f t="shared" si="171"/>
        <v>0.20741990219931683</v>
      </c>
      <c r="J41" s="3">
        <f t="shared" si="171"/>
        <v>0.19274354542576499</v>
      </c>
      <c r="K41" s="3">
        <f t="shared" si="171"/>
        <v>0.17917123865819237</v>
      </c>
      <c r="L41" s="3">
        <f t="shared" si="171"/>
        <v>0.16661534233000197</v>
      </c>
      <c r="M41" s="3">
        <f t="shared" si="171"/>
        <v>0.15499551617010313</v>
      </c>
      <c r="N41" s="3">
        <f t="shared" si="171"/>
        <v>0.14423808419871922</v>
      </c>
      <c r="O41" s="3">
        <f t="shared" si="171"/>
        <v>0.13427545721353704</v>
      </c>
      <c r="P41" s="3">
        <f t="shared" si="171"/>
        <v>0.12504560736601034</v>
      </c>
      <c r="Q41" s="3">
        <f t="shared" si="171"/>
        <v>0.11649158995254968</v>
      </c>
      <c r="R41" s="3">
        <f t="shared" si="171"/>
        <v>0.10856110801756592</v>
      </c>
      <c r="S41" s="3">
        <f t="shared" si="171"/>
        <v>0.10120611579033552</v>
      </c>
      <c r="T41" s="3">
        <f t="shared" si="171"/>
        <v>9.438245736029155E-2</v>
      </c>
      <c r="U41" s="3">
        <f t="shared" si="171"/>
        <v>8.8049537339965969E-2</v>
      </c>
      <c r="V41" s="3">
        <f t="shared" si="171"/>
        <v>8.2170020575311795E-2</v>
      </c>
      <c r="W41" s="3">
        <f t="shared" si="171"/>
        <v>7.6709558242997883E-2</v>
      </c>
      <c r="X41" s="3">
        <f t="shared" si="171"/>
        <v>7.1636537926613258E-2</v>
      </c>
      <c r="Y41" s="3">
        <f t="shared" si="171"/>
        <v>6.6921855491330701E-2</v>
      </c>
      <c r="Z41" s="3">
        <f t="shared" si="171"/>
        <v>6.2538706781961162E-2</v>
      </c>
      <c r="AA41" s="3">
        <f t="shared" si="171"/>
        <v>5.8462397354720197E-2</v>
      </c>
      <c r="AB41" s="3">
        <f t="shared" si="171"/>
        <v>5.4670168620431954E-2</v>
      </c>
      <c r="AC41" s="3">
        <f t="shared" si="171"/>
        <v>5.1141038928115244E-2</v>
      </c>
      <c r="AD41" s="3">
        <f t="shared" si="171"/>
        <v>4.7855658254543826E-2</v>
      </c>
      <c r="AE41" s="3">
        <f t="shared" si="171"/>
        <v>4.4796175288897885E-2</v>
      </c>
      <c r="AF41" s="3">
        <f t="shared" si="171"/>
        <v>4.1946115813325774E-2</v>
      </c>
      <c r="AG41" s="3">
        <f t="shared" si="171"/>
        <v>3.9290271381282049E-2</v>
      </c>
      <c r="AH41" s="3">
        <f t="shared" si="171"/>
        <v>3.6814597386948644E-2</v>
      </c>
      <c r="AI41" s="3">
        <f t="shared" ref="AI41:BI41" si="172">+AH41*EXP(AH43*(AI2-AH2))</f>
        <v>3.4506119701822643E-2</v>
      </c>
      <c r="AJ41" s="3">
        <f t="shared" si="172"/>
        <v>3.2352849129514222E-2</v>
      </c>
      <c r="AK41" s="3">
        <f t="shared" si="172"/>
        <v>3.0343702997703663E-2</v>
      </c>
      <c r="AL41" s="3">
        <f t="shared" si="172"/>
        <v>2.8468433267742062E-2</v>
      </c>
      <c r="AM41" s="3">
        <f t="shared" si="172"/>
        <v>2.6717560598163548E-2</v>
      </c>
      <c r="AN41" s="3">
        <f t="shared" si="172"/>
        <v>2.5082313848962479E-2</v>
      </c>
      <c r="AO41" s="3">
        <f t="shared" si="172"/>
        <v>2.35545745593773E-2</v>
      </c>
      <c r="AP41" s="3">
        <f t="shared" si="172"/>
        <v>2.2126825973563968E-2</v>
      </c>
      <c r="AQ41" s="3">
        <f t="shared" si="172"/>
        <v>2.0792106226341991E-2</v>
      </c>
      <c r="AR41" s="3">
        <f t="shared" si="172"/>
        <v>1.9543965335520986E-2</v>
      </c>
      <c r="AS41" s="3">
        <f t="shared" si="172"/>
        <v>1.8376425678495529E-2</v>
      </c>
      <c r="AT41" s="3">
        <f t="shared" si="172"/>
        <v>1.7283945659128344E-2</v>
      </c>
      <c r="AU41" s="3">
        <f t="shared" si="172"/>
        <v>1.6261386296695282E-2</v>
      </c>
      <c r="AV41" s="3">
        <f t="shared" si="172"/>
        <v>1.5303980492082762E-2</v>
      </c>
      <c r="AW41" s="3">
        <f t="shared" si="172"/>
        <v>1.4407304747728058E-2</v>
      </c>
      <c r="AX41" s="3">
        <f t="shared" si="172"/>
        <v>1.356725313717321E-2</v>
      </c>
      <c r="AY41" s="3">
        <f t="shared" si="172"/>
        <v>1.2780013337742801E-2</v>
      </c>
      <c r="AZ41" s="3">
        <f t="shared" si="172"/>
        <v>1.2042044555916318E-2</v>
      </c>
      <c r="BA41" s="3">
        <f t="shared" si="172"/>
        <v>1.1350057189593204E-2</v>
      </c>
      <c r="BB41" s="3">
        <f t="shared" si="172"/>
        <v>1.0700994084775187E-2</v>
      </c>
      <c r="BC41" s="3">
        <f t="shared" si="172"/>
        <v>1.0092013256335849E-2</v>
      </c>
      <c r="BD41" s="3">
        <f t="shared" si="172"/>
        <v>9.5204719536195904E-3</v>
      </c>
      <c r="BE41" s="3">
        <f t="shared" si="172"/>
        <v>8.9839119617095391E-3</v>
      </c>
      <c r="BF41" s="3">
        <f t="shared" si="172"/>
        <v>8.4800460384149585E-3</v>
      </c>
      <c r="BG41" s="3">
        <f t="shared" si="172"/>
        <v>8.0067453954341308E-3</v>
      </c>
      <c r="BH41" s="3">
        <f t="shared" si="172"/>
        <v>7.5620281398210689E-3</v>
      </c>
      <c r="BI41" s="3">
        <f t="shared" si="172"/>
        <v>7.1440485988901702E-3</v>
      </c>
      <c r="BJ41" s="3">
        <f t="shared" ref="BJ41" si="173">+BI41*EXP(BI43*(BJ2-BI2))</f>
        <v>6.7510874580917184E-3</v>
      </c>
      <c r="BK41" s="3">
        <f t="shared" ref="BK41" si="174">+BJ41*EXP(BJ43*(BK2-BJ2))</f>
        <v>6.3815426472375947E-3</v>
      </c>
      <c r="BL41" s="3">
        <f t="shared" ref="BL41" si="175">+BK41*EXP(BK43*(BL2-BK2))</f>
        <v>6.0339209157998014E-3</v>
      </c>
      <c r="BM41" s="3">
        <f t="shared" ref="BM41" si="176">+BL41*EXP(BL43*(BM2-BL2))</f>
        <v>5.7068300428894363E-3</v>
      </c>
      <c r="BN41" s="3">
        <f t="shared" ref="BN41" si="177">+BM41*EXP(BM43*(BN2-BM2))</f>
        <v>5.3989716319910661E-3</v>
      </c>
      <c r="BO41" s="3">
        <f t="shared" ref="BO41" si="178">+BN41*EXP(BN43*(BO2-BN2))</f>
        <v>5.109134444614148E-3</v>
      </c>
      <c r="BP41" s="3">
        <f t="shared" ref="BP41" si="179">+BO41*EXP(BO43*(BP2-BO2))</f>
        <v>4.8361882307627127E-3</v>
      </c>
      <c r="BQ41" s="3">
        <f t="shared" ref="BQ41" si="180">+BP41*EXP(BP43*(BQ2-BP2))</f>
        <v>4.5790780175474759E-3</v>
      </c>
      <c r="BR41" s="3">
        <f t="shared" ref="BR41" si="181">+BQ41*EXP(BQ43*(BR2-BQ2))</f>
        <v>4.3368188203987091E-3</v>
      </c>
      <c r="BS41" s="3">
        <f t="shared" ref="BS41" si="182">+BR41*EXP(BR43*(BS2-BR2))</f>
        <v>4.1084907442086906E-3</v>
      </c>
      <c r="BT41" s="3">
        <f t="shared" ref="BT41" si="183">+BS41*EXP(BS43*(BT2-BS2))</f>
        <v>3.8932344443624299E-3</v>
      </c>
      <c r="BU41" s="3">
        <f t="shared" ref="BU41" si="184">+BT41*EXP(BT43*(BU2-BT2))</f>
        <v>3.6902469200254615E-3</v>
      </c>
      <c r="BV41" s="3">
        <f t="shared" ref="BV41" si="185">+BU41*EXP(BU43*(BV2-BU2))</f>
        <v>3.4987776142668442E-3</v>
      </c>
      <c r="BW41" s="3">
        <f t="shared" ref="BW41" si="186">+BV41*EXP(BV43*(BW2-BV2))</f>
        <v>3.3181247976214207E-3</v>
      </c>
      <c r="BX41" s="3">
        <f t="shared" ref="BX41" si="187">+BW41*EXP(BW43*(BX2-BW2))</f>
        <v>3.1476322135536609E-3</v>
      </c>
      <c r="BY41" s="3">
        <f t="shared" ref="BY41" si="188">+BX41*EXP(BX43*(BY2-BX2))</f>
        <v>2.9866859659903747E-3</v>
      </c>
      <c r="BZ41" s="3">
        <f t="shared" ref="BZ41" si="189">+BY41*EXP(BY43*(BZ2-BY2))</f>
        <v>2.8347116306543757E-3</v>
      </c>
      <c r="CA41" s="3">
        <f t="shared" ref="CA41" si="190">+BZ41*EXP(BZ43*(CA2-BZ2))</f>
        <v>2.6911715733677166E-3</v>
      </c>
      <c r="CB41" s="3">
        <f t="shared" ref="CB41" si="191">+CA41*EXP(CA43*(CB2-CA2))</f>
        <v>2.5555624598122936E-3</v>
      </c>
      <c r="CC41" s="3">
        <f t="shared" ref="CC41" si="192">+CB41*EXP(CB43*(CC2-CB2))</f>
        <v>2.4274129424473861E-3</v>
      </c>
      <c r="CD41" s="3">
        <f t="shared" ref="CD41" si="193">+CC41*EXP(CC43*(CD2-CC2))</f>
        <v>2.3062815113971016E-3</v>
      </c>
      <c r="CE41" s="3">
        <f t="shared" ref="CE41" si="194">+CD41*EXP(CD43*(CE2-CD2))</f>
        <v>2.1917544971440097E-3</v>
      </c>
      <c r="CF41" s="3">
        <f t="shared" ref="CF41" si="195">+CE41*EXP(CE43*(CF2-CE2))</f>
        <v>2.0834442138060482E-3</v>
      </c>
      <c r="CG41" s="3">
        <f t="shared" ref="CG41" si="196">+CF41*EXP(CF43*(CG2-CF2))</f>
        <v>1.9809872326389372E-3</v>
      </c>
      <c r="CH41" s="3">
        <f t="shared" ref="CH41" si="197">+CG41*EXP(CG43*(CH2-CG2))</f>
        <v>1.8840427762021788E-3</v>
      </c>
      <c r="CI41" s="3">
        <f t="shared" ref="CI41" si="198">+CH41*EXP(CH43*(CI2-CH2))</f>
        <v>1.7922912243589718E-3</v>
      </c>
      <c r="CJ41" s="3">
        <f t="shared" ref="CJ41" si="199">+CI41*EXP(CI43*(CJ2-CI2))</f>
        <v>1.7054327239543466E-3</v>
      </c>
      <c r="CK41" s="3">
        <f t="shared" ref="CK41" si="200">+CJ41*EXP(CJ43*(CK2-CJ2))</f>
        <v>1.6231858946362803E-3</v>
      </c>
      <c r="CL41" s="3">
        <f t="shared" ref="CL41" si="201">+CK41*EXP(CK43*(CL2-CK2))</f>
        <v>1.5452866238559505E-3</v>
      </c>
      <c r="CM41" s="3">
        <f t="shared" ref="CM41" si="202">+CL41*EXP(CL43*(CM2-CL2))</f>
        <v>1.471486944609594E-3</v>
      </c>
      <c r="CN41" s="3">
        <f t="shared" ref="CN41" si="203">+CM41*EXP(CM43*(CN2-CM2))</f>
        <v>1.4015539899693938E-3</v>
      </c>
      <c r="CO41" s="3">
        <f t="shared" ref="CO41" si="204">+CN41*EXP(CN43*(CO2-CN2))</f>
        <v>1.3352690188977632E-3</v>
      </c>
      <c r="CP41" s="3">
        <f t="shared" ref="CP41" si="205">+CO41*EXP(CO43*(CP2-CO2))</f>
        <v>1.272426508251428E-3</v>
      </c>
      <c r="CQ41" s="3">
        <f t="shared" ref="CQ41" si="206">+CP41*EXP(CP43*(CQ2-CP2))</f>
        <v>1.2128333062616633E-3</v>
      </c>
      <c r="CR41" s="3">
        <f t="shared" ref="CR41" si="207">+CQ41*EXP(CQ43*(CR2-CQ2))</f>
        <v>1.1563078431275002E-3</v>
      </c>
      <c r="CS41" s="3">
        <f t="shared" ref="CS41" si="208">+CR41*EXP(CR43*(CS2-CR2))</f>
        <v>1.1026793946820683E-3</v>
      </c>
      <c r="CT41" s="3">
        <f t="shared" ref="CT41" si="209">+CS41*EXP(CS43*(CT2-CS2))</f>
        <v>1.0517873953906434E-3</v>
      </c>
      <c r="CU41" s="3">
        <f t="shared" ref="CU41" si="210">+CT41*EXP(CT43*(CU2-CT2))</f>
        <v>1.0034807972144344E-3</v>
      </c>
      <c r="CV41" s="3">
        <f t="shared" ref="CV41" si="211">+CU41*EXP(CU43*(CV2-CU2))</f>
        <v>9.5761747112850276E-4</v>
      </c>
      <c r="CW41" s="3">
        <f t="shared" ref="CW41" si="212">+CV41*EXP(CV43*(CW2-CV2))</f>
        <v>9.1406364831712211E-4</v>
      </c>
    </row>
    <row r="42" spans="1:101" ht="20.65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65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15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65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65" customHeight="1" thickBot="1" x14ac:dyDescent="0.35">
      <c r="A46" s="189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65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65" customHeight="1" thickBot="1" x14ac:dyDescent="0.35">
      <c r="A48" s="186" t="s">
        <v>79</v>
      </c>
      <c r="C48" s="2"/>
      <c r="D48" s="2">
        <f>+B126</f>
        <v>10.501777231731097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65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3.0257362078377911E-2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65" customHeight="1" x14ac:dyDescent="0.3">
      <c r="A50" s="8" t="s">
        <v>42</v>
      </c>
      <c r="B50" s="46">
        <v>-10993.704</v>
      </c>
      <c r="C50" s="16"/>
      <c r="D50" s="16">
        <f>+B163</f>
        <v>4469.6473437320656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65" customHeight="1" thickBot="1" x14ac:dyDescent="0.35">
      <c r="A51" s="186" t="s">
        <v>186</v>
      </c>
      <c r="B51" s="46">
        <v>1</v>
      </c>
      <c r="C51" s="2"/>
      <c r="D51" s="2">
        <f>+D50-B129</f>
        <v>-16.096111094429943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65" customHeight="1" thickTop="1" thickBot="1" x14ac:dyDescent="0.35">
      <c r="A52" s="186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65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65" customHeight="1" x14ac:dyDescent="0.3">
      <c r="A54" s="8" t="s">
        <v>119</v>
      </c>
      <c r="C54" s="5">
        <f>+C53/B53-1</f>
        <v>6.0798439507322888E-2</v>
      </c>
      <c r="D54" s="5">
        <f t="shared" ref="D54:BH54" si="213">+D53/C53-1</f>
        <v>5.2441748181266679E-2</v>
      </c>
      <c r="E54" s="5">
        <f t="shared" si="213"/>
        <v>4.5258062911892605E-2</v>
      </c>
      <c r="F54" s="5">
        <f t="shared" si="213"/>
        <v>3.9076621891599217E-2</v>
      </c>
      <c r="G54" s="5">
        <f t="shared" si="213"/>
        <v>3.3753038040864602E-2</v>
      </c>
      <c r="H54" s="5">
        <f t="shared" si="213"/>
        <v>2.916485686671999E-2</v>
      </c>
      <c r="I54" s="5">
        <f t="shared" si="213"/>
        <v>2.5207948946517789E-2</v>
      </c>
      <c r="J54" s="5">
        <f t="shared" si="213"/>
        <v>2.1793560911968823E-2</v>
      </c>
      <c r="K54" s="5">
        <f t="shared" si="213"/>
        <v>1.8845890079979943E-2</v>
      </c>
      <c r="L54" s="5">
        <f t="shared" si="213"/>
        <v>1.6300078620401726E-2</v>
      </c>
      <c r="M54" s="5">
        <f t="shared" si="213"/>
        <v>1.4100546238411615E-2</v>
      </c>
      <c r="N54" s="5">
        <f t="shared" si="213"/>
        <v>1.2199597824629871E-2</v>
      </c>
      <c r="O54" s="5">
        <f t="shared" si="213"/>
        <v>1.0556255855613816E-2</v>
      </c>
      <c r="P54" s="5">
        <f t="shared" si="213"/>
        <v>9.1352775715465295E-3</v>
      </c>
      <c r="Q54" s="5">
        <f t="shared" si="213"/>
        <v>7.9063248892927707E-3</v>
      </c>
      <c r="R54" s="5">
        <f t="shared" si="213"/>
        <v>6.8432611944437838E-3</v>
      </c>
      <c r="S54" s="5">
        <f t="shared" si="213"/>
        <v>5.923554014274357E-3</v>
      </c>
      <c r="T54" s="5">
        <f t="shared" si="213"/>
        <v>5.1277664161173409E-3</v>
      </c>
      <c r="U54" s="5">
        <f t="shared" si="213"/>
        <v>4.4391230356195521E-3</v>
      </c>
      <c r="V54" s="5">
        <f t="shared" si="213"/>
        <v>3.8431390921773723E-3</v>
      </c>
      <c r="W54" s="5">
        <f t="shared" si="213"/>
        <v>3.3273027276206069E-3</v>
      </c>
      <c r="X54" s="5">
        <f t="shared" si="213"/>
        <v>2.8808026103150919E-3</v>
      </c>
      <c r="Y54" s="5">
        <f t="shared" si="213"/>
        <v>2.4942940581311746E-3</v>
      </c>
      <c r="Z54" s="5">
        <f t="shared" si="213"/>
        <v>2.1596980102023267E-3</v>
      </c>
      <c r="AA54" s="5">
        <f t="shared" si="213"/>
        <v>1.8700280657624191E-3</v>
      </c>
      <c r="AB54" s="5">
        <f t="shared" si="213"/>
        <v>1.6192415450113629E-3</v>
      </c>
      <c r="AC54" s="5">
        <f t="shared" si="213"/>
        <v>1.4021111406272713E-3</v>
      </c>
      <c r="AD54" s="5">
        <f t="shared" si="213"/>
        <v>1.2141142418349293E-3</v>
      </c>
      <c r="AE54" s="5">
        <f t="shared" si="213"/>
        <v>1.0513374439695689E-3</v>
      </c>
      <c r="AF54" s="5">
        <f t="shared" si="213"/>
        <v>9.1039411962867689E-4</v>
      </c>
      <c r="AG54" s="5">
        <f t="shared" si="213"/>
        <v>7.8835323449299999E-4</v>
      </c>
      <c r="AH54" s="5">
        <f t="shared" si="213"/>
        <v>6.8267785109177304E-4</v>
      </c>
      <c r="AI54" s="5">
        <f t="shared" si="213"/>
        <v>5.9117198492297796E-4</v>
      </c>
      <c r="AJ54" s="5">
        <f t="shared" si="213"/>
        <v>5.1193466569432466E-4</v>
      </c>
      <c r="AK54" s="5">
        <f t="shared" si="213"/>
        <v>4.433202171953976E-4</v>
      </c>
      <c r="AL54" s="5">
        <f t="shared" si="213"/>
        <v>3.8390390677478514E-4</v>
      </c>
      <c r="AM54" s="5">
        <f t="shared" si="213"/>
        <v>3.3245223309696925E-4</v>
      </c>
      <c r="AN54" s="5">
        <f t="shared" si="213"/>
        <v>2.8789722181610244E-4</v>
      </c>
      <c r="AO54" s="5">
        <f t="shared" si="213"/>
        <v>2.4931418547335937E-4</v>
      </c>
      <c r="AP54" s="5">
        <f t="shared" si="213"/>
        <v>2.1590247845382216E-4</v>
      </c>
      <c r="AQ54" s="5">
        <f t="shared" si="213"/>
        <v>1.8696884193114549E-4</v>
      </c>
      <c r="AR54" s="5">
        <f t="shared" si="213"/>
        <v>1.6191298896051087E-4</v>
      </c>
      <c r="AS54" s="5">
        <f t="shared" si="213"/>
        <v>1.4021512743878084E-4</v>
      </c>
      <c r="AT54" s="5">
        <f t="shared" si="213"/>
        <v>1.2142515969348899E-4</v>
      </c>
      <c r="AU54" s="5">
        <f t="shared" si="213"/>
        <v>1.0515333285332495E-4</v>
      </c>
      <c r="AV54" s="5">
        <f t="shared" si="213"/>
        <v>9.106214471432672E-5</v>
      </c>
      <c r="AW54" s="5">
        <f t="shared" si="213"/>
        <v>7.8859336202441455E-5</v>
      </c>
      <c r="AX54" s="5">
        <f t="shared" si="213"/>
        <v>6.8291824335320328E-5</v>
      </c>
      <c r="AY54" s="5">
        <f t="shared" si="213"/>
        <v>5.9140449279793117E-5</v>
      </c>
      <c r="AZ54" s="5">
        <f t="shared" si="213"/>
        <v>5.121542614361374E-5</v>
      </c>
      <c r="BA54" s="5">
        <f t="shared" si="213"/>
        <v>4.4352406850300952E-5</v>
      </c>
      <c r="BB54" s="5">
        <f t="shared" si="213"/>
        <v>3.8409070197253925E-5</v>
      </c>
      <c r="BC54" s="5">
        <f t="shared" si="213"/>
        <v>3.3262169194747671E-5</v>
      </c>
      <c r="BD54" s="5">
        <f t="shared" si="213"/>
        <v>2.8804974329554867E-5</v>
      </c>
      <c r="BE54" s="5">
        <f t="shared" si="213"/>
        <v>2.4945059627468069E-5</v>
      </c>
      <c r="BF54" s="5">
        <f t="shared" si="213"/>
        <v>2.1602385533059376E-5</v>
      </c>
      <c r="BG54" s="5">
        <f t="shared" si="213"/>
        <v>1.8707638795190107E-5</v>
      </c>
      <c r="BH54" s="5">
        <f t="shared" si="213"/>
        <v>1.6200794890508519E-5</v>
      </c>
      <c r="BI54" s="5">
        <f t="shared" ref="BI54" si="214">+BI53/BH53-1</f>
        <v>1.4029873146581551E-5</v>
      </c>
      <c r="BJ54" s="5">
        <f t="shared" ref="BJ54" si="215">+BJ53/BI53-1</f>
        <v>1.2149858723997653E-5</v>
      </c>
      <c r="BK54" s="5">
        <f t="shared" ref="BK54" si="216">+BK53/BJ53-1</f>
        <v>1.0521769089999466E-5</v>
      </c>
      <c r="BL54" s="5">
        <f t="shared" ref="BL54" si="217">+BL53/BK53-1</f>
        <v>9.1118456084782196E-6</v>
      </c>
      <c r="BM54" s="5">
        <f t="shared" ref="BM54" si="218">+BM53/BL53-1</f>
        <v>7.8908534795196772E-6</v>
      </c>
      <c r="BN54" s="5">
        <f t="shared" ref="BN54" si="219">+BN53/BM53-1</f>
        <v>6.8334755005672321E-6</v>
      </c>
      <c r="BO54" s="5">
        <f t="shared" ref="BO54" si="220">+BO53/BN53-1</f>
        <v>5.9177870741500271E-6</v>
      </c>
      <c r="BP54" s="5">
        <f t="shared" ref="BP54" si="221">+BP53/BO53-1</f>
        <v>5.1248015742189068E-6</v>
      </c>
      <c r="BQ54" s="5">
        <f t="shared" ref="BQ54" si="222">+BQ53/BP53-1</f>
        <v>4.4380766393015136E-6</v>
      </c>
      <c r="BR54" s="5">
        <f t="shared" ref="BR54" si="223">+BR53/BQ53-1</f>
        <v>3.8433732267861842E-6</v>
      </c>
      <c r="BS54" s="5">
        <f t="shared" ref="BS54" si="224">+BS53/BR53-1</f>
        <v>3.3283603573242004E-6</v>
      </c>
      <c r="BT54" s="5">
        <f t="shared" ref="BT54" si="225">+BT53/BS53-1</f>
        <v>2.8823594266924601E-6</v>
      </c>
      <c r="BU54" s="5">
        <f t="shared" ref="BU54" si="226">+BU53/BT53-1</f>
        <v>2.4961227815811782E-6</v>
      </c>
      <c r="BV54" s="5">
        <f t="shared" ref="BV54" si="227">+BV53/BU53-1</f>
        <v>2.1616419674241882E-6</v>
      </c>
      <c r="BW54" s="5">
        <f t="shared" ref="BW54" si="228">+BW53/BV53-1</f>
        <v>1.8719816725631944E-6</v>
      </c>
      <c r="BX54" s="5">
        <f t="shared" ref="BX54" si="229">+BX53/BW53-1</f>
        <v>1.6211359250561941E-6</v>
      </c>
      <c r="BY54" s="5">
        <f t="shared" ref="BY54" si="230">+BY53/BX53-1</f>
        <v>1.4039035587387616E-6</v>
      </c>
      <c r="BZ54" s="5">
        <f t="shared" ref="BZ54" si="231">+BZ53/BY53-1</f>
        <v>1.2157803674917034E-6</v>
      </c>
      <c r="CA54" s="5">
        <f t="shared" ref="CA54" si="232">+CA53/BZ53-1</f>
        <v>1.0528657123920482E-6</v>
      </c>
      <c r="CB54" s="5">
        <f t="shared" ref="CB54" si="233">+CB53/CA53-1</f>
        <v>9.1178164263183703E-7</v>
      </c>
      <c r="CC54" s="5">
        <f t="shared" ref="CC54" si="234">+CC53/CB53-1</f>
        <v>7.896028542120348E-7</v>
      </c>
      <c r="CD54" s="5">
        <f t="shared" ref="CD54" si="235">+CD53/CC53-1</f>
        <v>6.837960355721151E-7</v>
      </c>
      <c r="CE54" s="5">
        <f t="shared" ref="CE54" si="236">+CE53/CD53-1</f>
        <v>5.921673398301408E-7</v>
      </c>
      <c r="CF54" s="5">
        <f t="shared" ref="CF54" si="237">+CF53/CE53-1</f>
        <v>5.1281689583682066E-7</v>
      </c>
      <c r="CG54" s="5">
        <f t="shared" ref="CG54" si="238">+CG53/CF53-1</f>
        <v>4.4409941657441721E-7</v>
      </c>
      <c r="CH54" s="5">
        <f t="shared" ref="CH54" si="239">+CH53/CG53-1</f>
        <v>3.8459008333546763E-7</v>
      </c>
      <c r="CI54" s="5">
        <f t="shared" ref="CI54" si="240">+CI53/CH53-1</f>
        <v>3.3305500357627693E-7</v>
      </c>
      <c r="CJ54" s="5">
        <f t="shared" ref="CJ54" si="241">+CJ53/CI53-1</f>
        <v>2.8842562671549388E-7</v>
      </c>
      <c r="CK54" s="5">
        <f t="shared" ref="CK54" si="242">+CK53/CJ53-1</f>
        <v>2.4977658785729773E-7</v>
      </c>
      <c r="CL54" s="5">
        <f t="shared" ref="CL54" si="243">+CL53/CK53-1</f>
        <v>2.163065213611759E-7</v>
      </c>
      <c r="CM54" s="5">
        <f t="shared" ref="CM54" si="244">+CM53/CL53-1</f>
        <v>1.873214448000482E-7</v>
      </c>
      <c r="CN54" s="5">
        <f t="shared" ref="CN54" si="245">+CN53/CM53-1</f>
        <v>1.6222036913760007E-7</v>
      </c>
      <c r="CO54" s="5">
        <f t="shared" ref="CO54" si="246">+CO53/CN53-1</f>
        <v>1.4048283825118801E-7</v>
      </c>
      <c r="CP54" s="5">
        <f t="shared" ref="CP54" si="247">+CP53/CO53-1</f>
        <v>1.2165813667586178E-7</v>
      </c>
      <c r="CQ54" s="5">
        <f t="shared" ref="CQ54" si="248">+CQ53/CP53-1</f>
        <v>1.0535594552329997E-7</v>
      </c>
      <c r="CR54" s="5">
        <f t="shared" ref="CR54" si="249">+CR53/CQ53-1</f>
        <v>9.1238248289826629E-8</v>
      </c>
      <c r="CS54" s="5">
        <f t="shared" ref="CS54" si="250">+CS53/CR53-1</f>
        <v>7.9012322462546081E-8</v>
      </c>
      <c r="CT54" s="5">
        <f t="shared" ref="CT54" si="251">+CT53/CS53-1</f>
        <v>6.8424671040290264E-8</v>
      </c>
      <c r="CU54" s="5">
        <f t="shared" ref="CU54" si="252">+CU53/CT53-1</f>
        <v>5.9255764739418737E-8</v>
      </c>
      <c r="CV54" s="5">
        <f t="shared" ref="CV54" si="253">+CV53/CU53-1</f>
        <v>5.1315492077819158E-8</v>
      </c>
      <c r="CW54" s="5">
        <f t="shared" ref="CW54" si="254">+CW53/CV53-1</f>
        <v>4.4439216084768418E-8</v>
      </c>
    </row>
    <row r="55" spans="1:101" s="29" customFormat="1" ht="20.65" customHeight="1" thickBot="1" x14ac:dyDescent="0.25">
      <c r="A55" s="185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65" customHeight="1" thickTop="1" thickBot="1" x14ac:dyDescent="0.35">
      <c r="A56" s="186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65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65" customHeight="1" thickBot="1" x14ac:dyDescent="0.35">
      <c r="A58" s="186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65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65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65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65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65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65" customHeight="1" thickBot="1" x14ac:dyDescent="0.35">
      <c r="A64" s="186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65" customHeight="1" thickTop="1" x14ac:dyDescent="0.3">
      <c r="A65" s="8" t="s">
        <v>154</v>
      </c>
      <c r="B65" s="59">
        <f t="shared" ref="B65:B71" si="25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65" customHeight="1" x14ac:dyDescent="0.3">
      <c r="A66" s="8" t="s">
        <v>155</v>
      </c>
      <c r="B66" s="59">
        <f t="shared" si="25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65" customHeight="1" x14ac:dyDescent="0.3">
      <c r="A67" s="8" t="s">
        <v>156</v>
      </c>
      <c r="B67" s="59">
        <f t="shared" si="25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65" customHeight="1" x14ac:dyDescent="0.3">
      <c r="A68" s="8" t="s">
        <v>160</v>
      </c>
      <c r="B68" s="59">
        <f t="shared" si="25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65" customHeight="1" x14ac:dyDescent="0.3">
      <c r="A69" s="8" t="s">
        <v>157</v>
      </c>
      <c r="B69" s="59">
        <f t="shared" si="25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65" customHeight="1" x14ac:dyDescent="0.3">
      <c r="A70" s="8" t="s">
        <v>158</v>
      </c>
      <c r="B70" s="59">
        <f t="shared" si="25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65" customHeight="1" x14ac:dyDescent="0.3">
      <c r="A71" s="8" t="s">
        <v>159</v>
      </c>
      <c r="B71" s="59">
        <f t="shared" si="25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65" customHeight="1" thickBot="1" x14ac:dyDescent="0.35">
      <c r="A72" s="186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65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256">+$B$74+ IF(D1&lt;19, ((1/17)*($B$75-$B$74)*(D1-1)), ($B$75-$B$74))</f>
        <v>0.55882352941176472</v>
      </c>
      <c r="E73" s="27">
        <f t="shared" si="256"/>
        <v>0.58823529411764708</v>
      </c>
      <c r="F73" s="27">
        <f t="shared" si="256"/>
        <v>0.61764705882352944</v>
      </c>
      <c r="G73" s="27">
        <f t="shared" si="256"/>
        <v>0.6470588235294118</v>
      </c>
      <c r="H73" s="27">
        <f t="shared" si="256"/>
        <v>0.67647058823529416</v>
      </c>
      <c r="I73" s="27">
        <f t="shared" si="256"/>
        <v>0.70588235294117641</v>
      </c>
      <c r="J73" s="27">
        <f t="shared" si="256"/>
        <v>0.73529411764705888</v>
      </c>
      <c r="K73" s="27">
        <f t="shared" si="256"/>
        <v>0.76470588235294112</v>
      </c>
      <c r="L73" s="27">
        <f t="shared" si="256"/>
        <v>0.79411764705882359</v>
      </c>
      <c r="M73" s="27">
        <f t="shared" si="256"/>
        <v>0.82352941176470584</v>
      </c>
      <c r="N73" s="27">
        <f t="shared" si="256"/>
        <v>0.8529411764705882</v>
      </c>
      <c r="O73" s="27">
        <f t="shared" si="256"/>
        <v>0.88235294117647056</v>
      </c>
      <c r="P73" s="27">
        <f t="shared" si="256"/>
        <v>0.91176470588235292</v>
      </c>
      <c r="Q73" s="27">
        <f t="shared" si="256"/>
        <v>0.94117647058823528</v>
      </c>
      <c r="R73" s="27">
        <f t="shared" si="256"/>
        <v>0.97058823529411764</v>
      </c>
      <c r="S73" s="27">
        <f t="shared" si="256"/>
        <v>1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ref="AK73:BI73" si="257">+$B$74+ IF(AK1&lt;19, ((1/18)*($B$75-$B$74)*(AK1-1)), ($B$75-$B$74))</f>
        <v>1</v>
      </c>
      <c r="AL73" s="27">
        <f t="shared" si="257"/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ref="BJ73:CW73" si="258">+$B$74+ IF(BJ1&lt;19, ((1/18)*($B$75-$B$74)*(BJ1-1)), ($B$75-$B$74))</f>
        <v>1</v>
      </c>
      <c r="BK73" s="27">
        <f t="shared" si="258"/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</row>
    <row r="74" spans="1:101" s="10" customFormat="1" ht="20.65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65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65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65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65" customHeight="1" thickBot="1" x14ac:dyDescent="0.35">
      <c r="A78" s="186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65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65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65" customHeight="1" thickBot="1" x14ac:dyDescent="0.35">
      <c r="A81" s="186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65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40.33775457450065</v>
      </c>
      <c r="D82" s="18">
        <f t="shared" ref="D82:F82" si="259">+D87-C87</f>
        <v>42.265096484691298</v>
      </c>
      <c r="E82" s="18">
        <f t="shared" si="259"/>
        <v>44.383796459115274</v>
      </c>
      <c r="F82" s="18">
        <f t="shared" si="259"/>
        <v>46.556510766339329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65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3" si="260">+D89-C89</f>
        <v>13.839087152509592</v>
      </c>
      <c r="E83" s="18">
        <f t="shared" si="260"/>
        <v>16.102661030081947</v>
      </c>
      <c r="F83" s="18">
        <f t="shared" si="260"/>
        <v>18.161113731321109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65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ref="D84:F84" si="261">+D90-C90</f>
        <v>0.74874014061674643</v>
      </c>
      <c r="E84" s="18">
        <f t="shared" si="261"/>
        <v>0.84451675931518366</v>
      </c>
      <c r="F84" s="18">
        <f t="shared" si="261"/>
        <v>0.95599807127382519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65" customHeight="1" thickBot="1" x14ac:dyDescent="0.25">
      <c r="A85" s="185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65" customHeight="1" thickTop="1" thickBot="1" x14ac:dyDescent="0.3">
      <c r="A86" s="191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65" customHeight="1" thickTop="1" x14ac:dyDescent="0.25">
      <c r="A87" s="9" t="s">
        <v>108</v>
      </c>
      <c r="B87" s="10">
        <f>+Base!B61</f>
        <v>851</v>
      </c>
      <c r="C87" s="10">
        <f>Base!$B65*B87+Base!$B66*B89+B112*5/3.666</f>
        <v>891.33775457450065</v>
      </c>
      <c r="D87" s="10">
        <f>Base!$B65*C87+Base!$B66*C89+C112*5/3.666</f>
        <v>933.60285105919195</v>
      </c>
      <c r="E87" s="10">
        <f>Base!$B65*D87+Base!$B66*D89+D112*5/3.666</f>
        <v>977.98664751830722</v>
      </c>
      <c r="F87" s="10">
        <f>Base!$B65*E87+Base!$B66*E89+E112*5/3.666</f>
        <v>1024.5431582846466</v>
      </c>
      <c r="G87" s="10">
        <f>Base!$B65*F87+Base!$B66*F89+F112*5/3.666</f>
        <v>1073.2309762693717</v>
      </c>
      <c r="H87" s="10">
        <f>Base!$B65*G87+Base!$B66*G89+G112*5/3.666</f>
        <v>1123.9428919138586</v>
      </c>
      <c r="I87" s="10">
        <f>Base!$B65*H87+Base!$B66*H89+H112*5/3.666</f>
        <v>1176.5268870068332</v>
      </c>
      <c r="J87" s="10">
        <f>Base!$B65*I87+Base!$B66*I89+I112*5/3.666</f>
        <v>1230.8010585550624</v>
      </c>
      <c r="K87" s="10">
        <f>Base!$B65*J87+Base!$B66*J89+J112*5/3.666</f>
        <v>1286.5642548328285</v>
      </c>
      <c r="L87" s="10">
        <f>Base!$B65*K87+Base!$B66*K89+K112*5/3.666</f>
        <v>1343.6036713547878</v>
      </c>
      <c r="M87" s="10">
        <f>Base!$B65*L87+Base!$B66*L89+L112*5/3.666</f>
        <v>1401.7002833578654</v>
      </c>
      <c r="N87" s="10">
        <f>Base!$B65*M87+Base!$B66*M89+M112*5/3.666</f>
        <v>1460.6327323487694</v>
      </c>
      <c r="O87" s="10">
        <f>Base!$B65*N87+Base!$B66*N89+N112*5/3.666</f>
        <v>1520.1801025543018</v>
      </c>
      <c r="P87" s="10">
        <f>Base!$B65*O87+Base!$B66*O89+O112*5/3.666</f>
        <v>1580.1238946746394</v>
      </c>
      <c r="Q87" s="10">
        <f>Base!$B65*P87+Base!$B66*P89+P112*5/3.666</f>
        <v>1640.249412903373</v>
      </c>
      <c r="R87" s="10">
        <f>Base!$B65*Q87+Base!$B66*Q89+Q112*5/3.666</f>
        <v>1700.3467143584242</v>
      </c>
      <c r="S87" s="10">
        <f>Base!$B65*R87+Base!$B66*R89+R112*5/3.666</f>
        <v>1760.211219417014</v>
      </c>
      <c r="T87" s="10">
        <f>Base!$B65*S87+Base!$B66*S89+S112*5/3.666</f>
        <v>1819.6440393144703</v>
      </c>
      <c r="U87" s="10">
        <f>Base!$B65*T87+Base!$B66*T89+T112*5/3.666</f>
        <v>1878.4520364208279</v>
      </c>
      <c r="V87" s="10">
        <f>Base!$B65*U87+Base!$B66*U89+U112*5/3.666</f>
        <v>1936.4500941780707</v>
      </c>
      <c r="W87" s="10">
        <f>Base!$B65*V87+Base!$B66*V89+V112*5/3.666</f>
        <v>1993.46033944293</v>
      </c>
      <c r="X87" s="10">
        <f>Base!$B65*W87+Base!$B66*W89+W112*5/3.666</f>
        <v>2049.3116470114837</v>
      </c>
      <c r="Y87" s="10">
        <f>Base!$B65*X87+Base!$B66*X89+X112*5/3.666</f>
        <v>2103.8392870397061</v>
      </c>
      <c r="Z87" s="10">
        <f>Base!$B65*Y87+Base!$B66*Y89+Y112*5/3.666</f>
        <v>2156.8846379395181</v>
      </c>
      <c r="AA87" s="10">
        <f>Base!$B65*Z87+Base!$B66*Z89+Z112*5/3.666</f>
        <v>2208.2949226192882</v>
      </c>
      <c r="AB87" s="10">
        <f>Base!$B65*AA87+Base!$B66*AA89+AA112*5/3.666</f>
        <v>2257.9229460883189</v>
      </c>
      <c r="AC87" s="10">
        <f>Base!$B65*AB87+Base!$B66*AB89+AB112*5/3.666</f>
        <v>2305.6268236043675</v>
      </c>
      <c r="AD87" s="10">
        <f>Base!$B65*AC87+Base!$B66*AC89+AC112*5/3.666</f>
        <v>2351.2696945816679</v>
      </c>
      <c r="AE87" s="10">
        <f>Base!$B65*AD87+Base!$B66*AD89+AD112*5/3.666</f>
        <v>2394.7194207125135</v>
      </c>
      <c r="AF87" s="10">
        <f>Base!$B65*AE87+Base!$B66*AE89+AE112*5/3.666</f>
        <v>2435.8482684886972</v>
      </c>
      <c r="AG87" s="10">
        <f>Base!$B65*AF87+Base!$B66*AF89+AF112*5/3.666</f>
        <v>2474.5325769342148</v>
      </c>
      <c r="AH87" s="10">
        <f>Base!$B65*AG87+Base!$B66*AG89+AG112*5/3.666</f>
        <v>2510.6524118162911</v>
      </c>
      <c r="AI87" s="10">
        <f>Base!$B65*AH87+Base!$B66*AH89+AH112*5/3.666</f>
        <v>2544.0912076403847</v>
      </c>
      <c r="AJ87" s="10">
        <f>Base!$B65*AI87+Base!$B66*AI89+AI112*5/3.666</f>
        <v>2574.7353986859575</v>
      </c>
      <c r="AK87" s="10">
        <f>Base!$B65*AJ87+Base!$B66*AJ89+AJ112*5/3.666</f>
        <v>2602.4740403611918</v>
      </c>
      <c r="AL87" s="10">
        <f>Base!$B65*AK87+Base!$B66*AK89+AK112*5/3.666</f>
        <v>2627.1984220192608</v>
      </c>
      <c r="AM87" s="10">
        <f>Base!$B65*AL87+Base!$B66*AL89+AL112*5/3.666</f>
        <v>2648.8016723124324</v>
      </c>
      <c r="AN87" s="10">
        <f>Base!$B65*AM87+Base!$B66*AM89+AM112*5/3.666</f>
        <v>2667.1783579249282</v>
      </c>
      <c r="AO87" s="10">
        <f>Base!$B65*AN87+Base!$B66*AN89+AN112*5/3.666</f>
        <v>2682.2240760640507</v>
      </c>
      <c r="AP87" s="10">
        <f>Base!$B65*AO87+Base!$B66*AO89+AO112*5/3.666</f>
        <v>2693.8350398668285</v>
      </c>
      <c r="AQ87" s="10">
        <f>Base!$B65*AP87+Base!$B66*AP89+AP112*5/3.666</f>
        <v>2701.9076531214582</v>
      </c>
      <c r="AR87" s="10">
        <f>Base!$B65*AQ87+Base!$B66*AQ89+AQ112*5/3.666</f>
        <v>2706.3380646743362</v>
      </c>
      <c r="AS87" s="10">
        <f>Base!$B65*AR87+Base!$B66*AR89+AR112*5/3.666</f>
        <v>2707.0216791473599</v>
      </c>
      <c r="AT87" s="10">
        <f>Base!$B65*AS87+Base!$B66*AS89+AS112*5/3.666</f>
        <v>2703.8525734718769</v>
      </c>
      <c r="AU87" s="10">
        <f>Base!$B65*AT87+Base!$B66*AT89+AT112*5/3.666</f>
        <v>2696.7227107281842</v>
      </c>
      <c r="AV87" s="10">
        <f>Base!$B65*AU87+Base!$B66*AU89+AU112*5/3.666</f>
        <v>2668.2416484987202</v>
      </c>
      <c r="AW87" s="10">
        <f>Base!$B65*AV87+Base!$B66*AV89+AV112*5/3.666</f>
        <v>2644.35784831403</v>
      </c>
      <c r="AX87" s="10">
        <f>Base!$B65*AW87+Base!$B66*AW89+AW112*5/3.666</f>
        <v>2623.6915933455743</v>
      </c>
      <c r="AY87" s="10">
        <f>Base!$B65*AX87+Base!$B66*AX89+AX112*5/3.666</f>
        <v>2605.3033943916348</v>
      </c>
      <c r="AZ87" s="10">
        <f>Base!$B65*AY87+Base!$B66*AY89+AY112*5/3.666</f>
        <v>2588.5532391454794</v>
      </c>
      <c r="BA87" s="10">
        <f>Base!$B65*AZ87+Base!$B66*AZ89+AZ112*5/3.666</f>
        <v>2573.0047722858935</v>
      </c>
      <c r="BB87" s="10">
        <f>Base!$B65*BA87+Base!$B66*BA89+BA112*5/3.666</f>
        <v>2558.360085162928</v>
      </c>
      <c r="BC87" s="10">
        <f>Base!$B65*BB87+Base!$B66*BB89+BB112*5/3.666</f>
        <v>2544.4153509067901</v>
      </c>
      <c r="BD87" s="10">
        <f>Base!$B65*BC87+Base!$B66*BC89+BC112*5/3.666</f>
        <v>2531.0306507433743</v>
      </c>
      <c r="BE87" s="10">
        <f>Base!$B65*BD87+Base!$B66*BD89+BD112*5/3.666</f>
        <v>2518.1094585201463</v>
      </c>
      <c r="BF87" s="10">
        <f>Base!$B65*BE87+Base!$B66*BE89+BE112*5/3.666</f>
        <v>2505.584696578509</v>
      </c>
      <c r="BG87" s="10">
        <f>Base!$B65*BF87+Base!$B66*BF89+BF112*5/3.666</f>
        <v>2493.4092615633276</v>
      </c>
      <c r="BH87" s="10">
        <f>Base!$B65*BG87+Base!$B66*BG89+BG112*5/3.666</f>
        <v>2481.5495900306614</v>
      </c>
      <c r="BI87" s="10">
        <f>Base!$B65*BH87+Base!$B66*BH89+BH112*5/3.666</f>
        <v>2469.9812907988153</v>
      </c>
      <c r="BJ87" s="10">
        <f>Base!$B65*BI87+Base!$B66*BI89+BI112*5/3.666</f>
        <v>2458.6861821403663</v>
      </c>
      <c r="BK87" s="10">
        <f>Base!$B65*BJ87+Base!$B66*BJ89+BJ112*5/3.666</f>
        <v>2447.6502836523941</v>
      </c>
      <c r="BL87" s="10">
        <f>Base!$B65*BK87+Base!$B66*BK89+BK112*5/3.666</f>
        <v>2436.8624567074667</v>
      </c>
      <c r="BM87" s="10">
        <f>Base!$B65*BL87+Base!$B66*BL89+BL112*5/3.666</f>
        <v>2426.3134853822107</v>
      </c>
      <c r="BN87" s="10">
        <f>Base!$B65*BM87+Base!$B66*BM89+BM112*5/3.666</f>
        <v>2415.9954563977308</v>
      </c>
      <c r="BO87" s="10">
        <f>Base!$B65*BN87+Base!$B66*BN89+BN112*5/3.666</f>
        <v>2405.9013419301373</v>
      </c>
      <c r="BP87" s="10">
        <f>Base!$B65*BO87+Base!$B66*BO89+BO112*5/3.666</f>
        <v>2396.0247199533037</v>
      </c>
      <c r="BQ87" s="10">
        <f>Base!$B65*BP87+Base!$B66*BP89+BP112*5/3.666</f>
        <v>2386.3595877245125</v>
      </c>
      <c r="BR87" s="10">
        <f>Base!$B65*BQ87+Base!$B66*BQ89+BQ112*5/3.666</f>
        <v>2376.9002382586223</v>
      </c>
      <c r="BS87" s="10">
        <f>Base!$B65*BR87+Base!$B66*BR89+BR112*5/3.666</f>
        <v>2367.6411793116458</v>
      </c>
      <c r="BT87" s="10">
        <f>Base!$B65*BS87+Base!$B66*BS89+BS112*5/3.666</f>
        <v>2358.5770809737737</v>
      </c>
      <c r="BU87" s="10">
        <f>Base!$B65*BT87+Base!$B66*BT89+BT112*5/3.666</f>
        <v>2349.7027424417079</v>
      </c>
      <c r="BV87" s="10">
        <f>Base!$B65*BU87+Base!$B66*BU89+BU112*5/3.666</f>
        <v>2341.013071577172</v>
      </c>
      <c r="BW87" s="10">
        <f>Base!$B65*BV87+Base!$B66*BV89+BV112*5/3.666</f>
        <v>2332.5030729279738</v>
      </c>
      <c r="BX87" s="10">
        <f>Base!$B65*BW87+Base!$B66*BW89+BW112*5/3.666</f>
        <v>2324.1678412873252</v>
      </c>
      <c r="BY87" s="10">
        <f>Base!$B65*BX87+Base!$B66*BX89+BX112*5/3.666</f>
        <v>2316.0025588358817</v>
      </c>
      <c r="BZ87" s="10">
        <f>Base!$B65*BY87+Base!$B66*BY89+BY112*5/3.666</f>
        <v>2308.0024945603404</v>
      </c>
      <c r="CA87" s="10">
        <f>Base!$B65*BZ87+Base!$B66*BZ89+BZ112*5/3.666</f>
        <v>2300.1630051088073</v>
      </c>
      <c r="CB87" s="10">
        <f>Base!$B65*CA87+Base!$B66*CA89+CA112*5/3.666</f>
        <v>2292.4795365700261</v>
      </c>
      <c r="CC87" s="10">
        <f>Base!$B65*CB87+Base!$B66*CB89+CB112*5/3.666</f>
        <v>2284.947626918984</v>
      </c>
      <c r="CD87" s="10">
        <f>Base!$B65*CC87+Base!$B66*CC89+CC112*5/3.666</f>
        <v>2277.5629091065121</v>
      </c>
      <c r="CE87" s="10">
        <f>Base!$B65*CD87+Base!$B66*CD89+CD112*5/3.666</f>
        <v>2270.321115012684</v>
      </c>
      <c r="CF87" s="10">
        <f>Base!$B65*CE87+Base!$B66*CE89+CE112*5/3.666</f>
        <v>2263.2180808070661</v>
      </c>
      <c r="CG87" s="10">
        <f>Base!$B65*CF87+Base!$B66*CF89+CF112*5/3.666</f>
        <v>2256.2497547375201</v>
      </c>
      <c r="CH87" s="10">
        <f>Base!$B65*CG87+Base!$B66*CG89+CG112*5/3.666</f>
        <v>2249.4122091279201</v>
      </c>
      <c r="CI87" s="10">
        <f>Base!$B65*CH87+Base!$B66*CH89+CH112*5/3.666</f>
        <v>2242.7016596143294</v>
      </c>
      <c r="CJ87" s="10">
        <f>Base!$B65*CI87+Base!$B66*CI89+CI112*5/3.666</f>
        <v>2236.1144967464224</v>
      </c>
      <c r="CK87" s="10">
        <f>Base!$B65*CJ87+Base!$B66*CJ89+CJ112*5/3.666</f>
        <v>2229.6473386261487</v>
      </c>
      <c r="CL87" s="10">
        <f>Base!$B65*CK87+Base!$B66*CK89+CK112*5/3.666</f>
        <v>2223.2971193694316</v>
      </c>
      <c r="CM87" s="10">
        <f>Base!$B65*CL87+Base!$B66*CL89+CL112*5/3.666</f>
        <v>2217.0612389166045</v>
      </c>
      <c r="CN87" s="10">
        <f>Base!$B65*CM87+Base!$B66*CM89+CM112*5/3.666</f>
        <v>2210.9378192528934</v>
      </c>
      <c r="CO87" s="10">
        <f>Base!$B65*CN87+Base!$B66*CN89+CN112*5/3.666</f>
        <v>2204.9261495537239</v>
      </c>
      <c r="CP87" s="10">
        <f>Base!$B65*CO87+Base!$B66*CO89+CO112*5/3.666</f>
        <v>2198.9951311816126</v>
      </c>
      <c r="CQ87" s="10">
        <f>Base!$B65*CP87+Base!$B66*CP89+CP112*5/3.666</f>
        <v>2193.1514924222283</v>
      </c>
      <c r="CR87" s="10">
        <f>Base!$B65*CQ87+Base!$B66*CQ89+CQ112*5/3.666</f>
        <v>2187.3980338123142</v>
      </c>
      <c r="CS87" s="10">
        <f>Base!$B65*CR87+Base!$B66*CR89+CR112*5/3.666</f>
        <v>2181.735195638144</v>
      </c>
      <c r="CT87" s="10">
        <f>Base!$B65*CS87+Base!$B66*CS89+CS112*5/3.666</f>
        <v>2176.1620282480467</v>
      </c>
      <c r="CU87" s="10">
        <f>Base!$B65*CT87+Base!$B66*CT89+CT112*5/3.666</f>
        <v>2170.6767892967387</v>
      </c>
      <c r="CV87" s="10">
        <f>Base!$B65*CU87+Base!$B66*CU89+CU112*5/3.666</f>
        <v>2165.2773083333304</v>
      </c>
      <c r="CW87" s="10">
        <f>Base!$B65*CV87+Base!$B66*CV89+CV112*5/3.666</f>
        <v>2159.9612068256693</v>
      </c>
    </row>
    <row r="88" spans="1:101" s="10" customFormat="1" ht="20.65" customHeight="1" x14ac:dyDescent="0.25">
      <c r="A88" s="9" t="s">
        <v>46</v>
      </c>
      <c r="B88" s="10">
        <f t="shared" ref="B88:AG88" si="262">+B87/2.13</f>
        <v>399.53051643192492</v>
      </c>
      <c r="C88" s="10">
        <f>+C87/2.13</f>
        <v>418.46842937769986</v>
      </c>
      <c r="D88" s="10">
        <f t="shared" si="262"/>
        <v>438.31119768037183</v>
      </c>
      <c r="E88" s="10">
        <f t="shared" si="262"/>
        <v>459.14866080671703</v>
      </c>
      <c r="F88" s="10">
        <f t="shared" si="262"/>
        <v>481.00617759842561</v>
      </c>
      <c r="G88" s="10">
        <f t="shared" si="262"/>
        <v>503.86430810768627</v>
      </c>
      <c r="H88" s="10">
        <f t="shared" si="262"/>
        <v>527.67271920838436</v>
      </c>
      <c r="I88" s="10">
        <f t="shared" si="262"/>
        <v>552.36004084827857</v>
      </c>
      <c r="J88" s="10">
        <f t="shared" si="262"/>
        <v>577.84087256106216</v>
      </c>
      <c r="K88" s="10">
        <f t="shared" si="262"/>
        <v>604.02077691682098</v>
      </c>
      <c r="L88" s="10">
        <f t="shared" si="262"/>
        <v>630.79984570647321</v>
      </c>
      <c r="M88" s="10">
        <f t="shared" si="262"/>
        <v>658.07525040275368</v>
      </c>
      <c r="N88" s="10">
        <f t="shared" si="262"/>
        <v>685.74306683040822</v>
      </c>
      <c r="O88" s="10">
        <f t="shared" si="262"/>
        <v>713.69957866399147</v>
      </c>
      <c r="P88" s="10">
        <f t="shared" si="262"/>
        <v>741.84220407260068</v>
      </c>
      <c r="Q88" s="10">
        <f t="shared" si="262"/>
        <v>770.07014690299206</v>
      </c>
      <c r="R88" s="10">
        <f t="shared" si="262"/>
        <v>798.28484242179536</v>
      </c>
      <c r="S88" s="10">
        <f t="shared" si="262"/>
        <v>826.39024385775315</v>
      </c>
      <c r="T88" s="10">
        <f t="shared" si="262"/>
        <v>854.29297620397676</v>
      </c>
      <c r="U88" s="10">
        <f t="shared" si="262"/>
        <v>881.90236451682063</v>
      </c>
      <c r="V88" s="10">
        <f t="shared" si="262"/>
        <v>909.13149961411773</v>
      </c>
      <c r="W88" s="10">
        <f t="shared" si="262"/>
        <v>935.89687297790147</v>
      </c>
      <c r="X88" s="10">
        <f t="shared" si="262"/>
        <v>962.11814413684692</v>
      </c>
      <c r="Y88" s="10">
        <f t="shared" si="262"/>
        <v>987.71797513601223</v>
      </c>
      <c r="Z88" s="10">
        <f t="shared" si="262"/>
        <v>1012.6218957462527</v>
      </c>
      <c r="AA88" s="10">
        <f t="shared" si="262"/>
        <v>1036.7581796334687</v>
      </c>
      <c r="AB88" s="10">
        <f t="shared" si="262"/>
        <v>1060.0577211682248</v>
      </c>
      <c r="AC88" s="10">
        <f t="shared" si="262"/>
        <v>1082.4539077954778</v>
      </c>
      <c r="AD88" s="10">
        <f t="shared" si="262"/>
        <v>1103.882485719093</v>
      </c>
      <c r="AE88" s="10">
        <f t="shared" si="262"/>
        <v>1124.281418174889</v>
      </c>
      <c r="AF88" s="10">
        <f t="shared" si="262"/>
        <v>1143.59073637967</v>
      </c>
      <c r="AG88" s="10">
        <f t="shared" si="262"/>
        <v>1161.7523835371901</v>
      </c>
      <c r="AH88" s="10">
        <f t="shared" ref="AH88:BI88" si="263">+AH87/2.13</f>
        <v>1178.7100524959114</v>
      </c>
      <c r="AI88" s="10">
        <f t="shared" si="263"/>
        <v>1194.4090176715422</v>
      </c>
      <c r="AJ88" s="10">
        <f t="shared" si="263"/>
        <v>1208.7959618243933</v>
      </c>
      <c r="AK88" s="10">
        <f t="shared" si="263"/>
        <v>1221.8187982916395</v>
      </c>
      <c r="AL88" s="10">
        <f t="shared" si="263"/>
        <v>1233.4264892109206</v>
      </c>
      <c r="AM88" s="10">
        <f t="shared" si="263"/>
        <v>1243.5688602405787</v>
      </c>
      <c r="AN88" s="10">
        <f t="shared" si="263"/>
        <v>1252.1964121713279</v>
      </c>
      <c r="AO88" s="10">
        <f t="shared" si="263"/>
        <v>1259.2601296075356</v>
      </c>
      <c r="AP88" s="10">
        <f t="shared" si="263"/>
        <v>1264.7112863224547</v>
      </c>
      <c r="AQ88" s="10">
        <f t="shared" si="263"/>
        <v>1268.5012455969288</v>
      </c>
      <c r="AR88" s="10">
        <f t="shared" si="263"/>
        <v>1270.5812510208152</v>
      </c>
      <c r="AS88" s="10">
        <f t="shared" si="263"/>
        <v>1270.9021967827982</v>
      </c>
      <c r="AT88" s="10">
        <f t="shared" si="263"/>
        <v>1269.4143537426653</v>
      </c>
      <c r="AU88" s="10">
        <f t="shared" si="263"/>
        <v>1266.0670003418707</v>
      </c>
      <c r="AV88" s="10">
        <f t="shared" si="263"/>
        <v>1252.6956096238123</v>
      </c>
      <c r="AW88" s="10">
        <f t="shared" si="263"/>
        <v>1241.4825578939108</v>
      </c>
      <c r="AX88" s="10">
        <f t="shared" si="263"/>
        <v>1231.7800907725702</v>
      </c>
      <c r="AY88" s="10">
        <f t="shared" si="263"/>
        <v>1223.1471335171996</v>
      </c>
      <c r="AZ88" s="10">
        <f t="shared" si="263"/>
        <v>1215.2832108664222</v>
      </c>
      <c r="BA88" s="10">
        <f t="shared" si="263"/>
        <v>1207.9834611670863</v>
      </c>
      <c r="BB88" s="10">
        <f t="shared" si="263"/>
        <v>1201.1080212032527</v>
      </c>
      <c r="BC88" s="10">
        <f t="shared" si="263"/>
        <v>1194.5611976088217</v>
      </c>
      <c r="BD88" s="10">
        <f t="shared" si="263"/>
        <v>1188.2773008184856</v>
      </c>
      <c r="BE88" s="10">
        <f t="shared" si="263"/>
        <v>1182.2110133897402</v>
      </c>
      <c r="BF88" s="10">
        <f t="shared" si="263"/>
        <v>1176.3308434640887</v>
      </c>
      <c r="BG88" s="10">
        <f t="shared" si="263"/>
        <v>1170.6146767902947</v>
      </c>
      <c r="BH88" s="10">
        <f t="shared" si="263"/>
        <v>1165.0467558829398</v>
      </c>
      <c r="BI88" s="10">
        <f t="shared" si="263"/>
        <v>1159.6156294830118</v>
      </c>
      <c r="BJ88" s="10">
        <f t="shared" ref="BJ88:CW88" si="264">+BJ87/2.13</f>
        <v>1154.3127615682472</v>
      </c>
      <c r="BK88" s="10">
        <f t="shared" si="264"/>
        <v>1149.1315885691993</v>
      </c>
      <c r="BL88" s="10">
        <f t="shared" si="264"/>
        <v>1144.0668810833176</v>
      </c>
      <c r="BM88" s="10">
        <f t="shared" si="264"/>
        <v>1139.1143123860145</v>
      </c>
      <c r="BN88" s="10">
        <f t="shared" si="264"/>
        <v>1134.2701673228783</v>
      </c>
      <c r="BO88" s="10">
        <f t="shared" si="264"/>
        <v>1129.531146446074</v>
      </c>
      <c r="BP88" s="10">
        <f t="shared" si="264"/>
        <v>1124.8942347198611</v>
      </c>
      <c r="BQ88" s="10">
        <f t="shared" si="264"/>
        <v>1120.3566139551701</v>
      </c>
      <c r="BR88" s="10">
        <f t="shared" si="264"/>
        <v>1115.9156048162547</v>
      </c>
      <c r="BS88" s="10">
        <f t="shared" si="264"/>
        <v>1111.5686287848102</v>
      </c>
      <c r="BT88" s="10">
        <f t="shared" si="264"/>
        <v>1107.3131835557624</v>
      </c>
      <c r="BU88" s="10">
        <f t="shared" si="264"/>
        <v>1103.1468274374215</v>
      </c>
      <c r="BV88" s="10">
        <f t="shared" si="264"/>
        <v>1099.0671697545408</v>
      </c>
      <c r="BW88" s="10">
        <f t="shared" si="264"/>
        <v>1095.0718652244009</v>
      </c>
      <c r="BX88" s="10">
        <f t="shared" si="264"/>
        <v>1091.1586109330167</v>
      </c>
      <c r="BY88" s="10">
        <f t="shared" si="264"/>
        <v>1087.3251449933719</v>
      </c>
      <c r="BZ88" s="10">
        <f t="shared" si="264"/>
        <v>1083.5692462724603</v>
      </c>
      <c r="CA88" s="10">
        <f t="shared" si="264"/>
        <v>1079.8887347928674</v>
      </c>
      <c r="CB88" s="10">
        <f t="shared" si="264"/>
        <v>1076.2814725680873</v>
      </c>
      <c r="CC88" s="10">
        <f t="shared" si="264"/>
        <v>1072.7453647506968</v>
      </c>
      <c r="CD88" s="10">
        <f t="shared" si="264"/>
        <v>1069.2783610828697</v>
      </c>
      <c r="CE88" s="10">
        <f t="shared" si="264"/>
        <v>1065.8784577524339</v>
      </c>
      <c r="CF88" s="10">
        <f t="shared" si="264"/>
        <v>1062.5436999094209</v>
      </c>
      <c r="CG88" s="10">
        <f t="shared" si="264"/>
        <v>1059.2721853227795</v>
      </c>
      <c r="CH88" s="10">
        <f t="shared" si="264"/>
        <v>1056.062070013108</v>
      </c>
      <c r="CI88" s="10">
        <f t="shared" si="264"/>
        <v>1052.9115772837229</v>
      </c>
      <c r="CJ88" s="10">
        <f t="shared" si="264"/>
        <v>1049.8190125570059</v>
      </c>
      <c r="CK88" s="10">
        <f t="shared" si="264"/>
        <v>1046.7827880873938</v>
      </c>
      <c r="CL88" s="10">
        <f t="shared" si="264"/>
        <v>1043.8014644926909</v>
      </c>
      <c r="CM88" s="10">
        <f t="shared" si="264"/>
        <v>1040.8738210876077</v>
      </c>
      <c r="CN88" s="10">
        <f t="shared" si="264"/>
        <v>1037.9989761750674</v>
      </c>
      <c r="CO88" s="10">
        <f t="shared" si="264"/>
        <v>1035.1765960346122</v>
      </c>
      <c r="CP88" s="10">
        <f t="shared" si="264"/>
        <v>1032.3920803669544</v>
      </c>
      <c r="CQ88" s="10">
        <f t="shared" si="264"/>
        <v>1029.6485879916565</v>
      </c>
      <c r="CR88" s="10">
        <f t="shared" si="264"/>
        <v>1026.9474337147017</v>
      </c>
      <c r="CS88" s="10">
        <f t="shared" si="264"/>
        <v>1024.28882424326</v>
      </c>
      <c r="CT88" s="10">
        <f t="shared" si="264"/>
        <v>1021.6723137314774</v>
      </c>
      <c r="CU88" s="10">
        <f t="shared" si="264"/>
        <v>1019.0970841768726</v>
      </c>
      <c r="CV88" s="10">
        <f t="shared" si="264"/>
        <v>1016.5621165884181</v>
      </c>
      <c r="CW88" s="10">
        <f t="shared" si="264"/>
        <v>1014.0662942843518</v>
      </c>
    </row>
    <row r="89" spans="1:101" s="10" customFormat="1" ht="20.65" customHeight="1" x14ac:dyDescent="0.25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485.12838947809098</v>
      </c>
      <c r="E89" s="10">
        <f>D87* Base!$B67+D89* Base!$B68+D90* Base!$B69</f>
        <v>501.23105050817293</v>
      </c>
      <c r="F89" s="10">
        <f>E87* Base!$B67+E89* Base!$B68+E90* Base!$B69</f>
        <v>519.39216423949404</v>
      </c>
      <c r="G89" s="10">
        <f>F87* Base!$B67+F89* Base!$B68+F90* Base!$B69</f>
        <v>539.45475382365476</v>
      </c>
      <c r="H89" s="10">
        <f>G87* Base!$B67+G89* Base!$B68+G90* Base!$B69</f>
        <v>561.28876073362574</v>
      </c>
      <c r="I89" s="10">
        <f>H87* Base!$B67+H89* Base!$B68+H90* Base!$B69</f>
        <v>584.77768240763089</v>
      </c>
      <c r="J89" s="10">
        <f>I87* Base!$B67+I89* Base!$B68+I90* Base!$B69</f>
        <v>609.8104419878506</v>
      </c>
      <c r="K89" s="10">
        <f>J87* Base!$B67+J89* Base!$B68+J90* Base!$B69</f>
        <v>636.27669950767427</v>
      </c>
      <c r="L89" s="10">
        <f>K87* Base!$B67+K89* Base!$B68+K90* Base!$B69</f>
        <v>664.06439129131184</v>
      </c>
      <c r="M89" s="10">
        <f>L87* Base!$B67+L89* Base!$B68+L90* Base!$B69</f>
        <v>693.05868038128847</v>
      </c>
      <c r="N89" s="10">
        <f>M87* Base!$B67+M89* Base!$B68+M90* Base!$B69</f>
        <v>723.14177191099952</v>
      </c>
      <c r="O89" s="10">
        <f>N87* Base!$B67+N89* Base!$B68+N90* Base!$B69</f>
        <v>754.1932323156102</v>
      </c>
      <c r="P89" s="10">
        <f>O87* Base!$B67+O89* Base!$B68+O90* Base!$B69</f>
        <v>786.09057688859798</v>
      </c>
      <c r="Q89" s="10">
        <f>P87* Base!$B67+P89* Base!$B68+P90* Base!$B69</f>
        <v>818.70997488944408</v>
      </c>
      <c r="R89" s="10">
        <f>Q87* Base!$B67+Q89* Base!$B68+Q90* Base!$B69</f>
        <v>851.9269779376657</v>
      </c>
      <c r="S89" s="10">
        <f>R87* Base!$B67+R89* Base!$B68+R90* Base!$B69</f>
        <v>885.61721446262493</v>
      </c>
      <c r="T89" s="10">
        <f>S87* Base!$B67+S89* Base!$B68+S90* Base!$B69</f>
        <v>919.65701641576686</v>
      </c>
      <c r="U89" s="10">
        <f>T87* Base!$B67+T89* Base!$B68+T90* Base!$B69</f>
        <v>953.92395807480307</v>
      </c>
      <c r="V89" s="10">
        <f>U87* Base!$B67+U89* Base!$B68+U90* Base!$B69</f>
        <v>988.29729271293411</v>
      </c>
      <c r="W89" s="10">
        <f>V87* Base!$B67+V89* Base!$B68+V90* Base!$B69</f>
        <v>1022.6585730312967</v>
      </c>
      <c r="X89" s="10">
        <f>W87* Base!$B67+W89* Base!$B68+W90* Base!$B69</f>
        <v>1056.8920523438267</v>
      </c>
      <c r="Y89" s="10">
        <f>X87* Base!$B67+X89* Base!$B68+X90* Base!$B69</f>
        <v>1090.8849448899466</v>
      </c>
      <c r="Z89" s="10">
        <f>Y87* Base!$B67+Y89* Base!$B68+Y90* Base!$B69</f>
        <v>1124.5275910237226</v>
      </c>
      <c r="AA89" s="10">
        <f>Z87* Base!$B67+Z89* Base!$B68+Z90* Base!$B69</f>
        <v>1157.7135544492517</v>
      </c>
      <c r="AB89" s="10">
        <f>AA87* Base!$B67+AA89* Base!$B68+AA90* Base!$B69</f>
        <v>1190.3396680998792</v>
      </c>
      <c r="AC89" s="10">
        <f>AB87* Base!$B67+AB89* Base!$B68+AB90* Base!$B69</f>
        <v>1222.3060392511704</v>
      </c>
      <c r="AD89" s="10">
        <f>AC87* Base!$B67+AC89* Base!$B68+AC90* Base!$B69</f>
        <v>1253.5160210087731</v>
      </c>
      <c r="AE89" s="10">
        <f>AD87* Base!$B67+AD89* Base!$B68+AD90* Base!$B69</f>
        <v>1283.8761552883248</v>
      </c>
      <c r="AF89" s="10">
        <f>AE87* Base!$B67+AE89* Base!$B68+AE90* Base!$B69</f>
        <v>1313.2960911798057</v>
      </c>
      <c r="AG89" s="10">
        <f>AF87* Base!$B67+AF89* Base!$B68+AF90* Base!$B69</f>
        <v>1341.6884818206424</v>
      </c>
      <c r="AH89" s="10">
        <f>AG87* Base!$B67+AG89* Base!$B68+AG90* Base!$B69</f>
        <v>1368.9688623647471</v>
      </c>
      <c r="AI89" s="10">
        <f>AH87* Base!$B67+AH89* Base!$B68+AH90* Base!$B69</f>
        <v>1395.0555112613133</v>
      </c>
      <c r="AJ89" s="10">
        <f>AI87* Base!$B67+AI89* Base!$B68+AI90* Base!$B69</f>
        <v>1419.8692967642646</v>
      </c>
      <c r="AK89" s="10">
        <f>AJ87* Base!$B67+AJ89* Base!$B68+AJ90* Base!$B69</f>
        <v>1443.3335103539582</v>
      </c>
      <c r="AL89" s="10">
        <f>AK87* Base!$B67+AK89* Base!$B68+AK90* Base!$B69</f>
        <v>1465.3736885646108</v>
      </c>
      <c r="AM89" s="10">
        <f>AL87* Base!$B67+AL89* Base!$B68+AL90* Base!$B69</f>
        <v>1485.9174245447255</v>
      </c>
      <c r="AN89" s="10">
        <f>AM87* Base!$B67+AM89* Base!$B68+AM90* Base!$B69</f>
        <v>1504.8941705373904</v>
      </c>
      <c r="AO89" s="10">
        <f>AN87* Base!$B67+AN89* Base!$B68+AN90* Base!$B69</f>
        <v>1522.2350323272037</v>
      </c>
      <c r="AP89" s="10">
        <f>AO87* Base!$B67+AO89* Base!$B68+AO90* Base!$B69</f>
        <v>1537.8725565335274</v>
      </c>
      <c r="AQ89" s="10">
        <f>AP87* Base!$B67+AP89* Base!$B68+AP90* Base!$B69</f>
        <v>1551.7405113499954</v>
      </c>
      <c r="AR89" s="10">
        <f>AQ87* Base!$B67+AQ89* Base!$B68+AQ90* Base!$B69</f>
        <v>1563.7736607762499</v>
      </c>
      <c r="AS89" s="10">
        <f>AR87* Base!$B67+AR89* Base!$B68+AR90* Base!$B69</f>
        <v>1573.907531222985</v>
      </c>
      <c r="AT89" s="10">
        <f>AS87* Base!$B67+AS89* Base!$B68+AS90* Base!$B69</f>
        <v>1582.0781667934127</v>
      </c>
      <c r="AU89" s="10">
        <f>AT87* Base!$B67+AT89* Base!$B68+AT90* Base!$B69</f>
        <v>1588.2218642354244</v>
      </c>
      <c r="AV89" s="10">
        <f>AU87* Base!$B67+AU89* Base!$B68+AU90* Base!$B69</f>
        <v>1592.2748673654423</v>
      </c>
      <c r="AW89" s="10">
        <f>AV87* Base!$B67+AV89* Base!$B68+AV90* Base!$B69</f>
        <v>1592.0994885301202</v>
      </c>
      <c r="AX89" s="10">
        <f>AW87* Base!$B67+AW89* Base!$B68+AW90* Base!$B69</f>
        <v>1589.1057845452067</v>
      </c>
      <c r="AY89" s="10">
        <f>AX87* Base!$B67+AX89* Base!$B68+AX90* Base!$B69</f>
        <v>1584.2519612730143</v>
      </c>
      <c r="AZ89" s="10">
        <f>AY87* Base!$B67+AY89* Base!$B68+AY90* Base!$B69</f>
        <v>1578.1889412060527</v>
      </c>
      <c r="BA89" s="10">
        <f>AZ87* Base!$B67+AZ89* Base!$B68+AZ90* Base!$B69</f>
        <v>1571.3586890879833</v>
      </c>
      <c r="BB89" s="10">
        <f>BA87* Base!$B67+BA89* Base!$B68+BA90* Base!$B69</f>
        <v>1564.0610758784842</v>
      </c>
      <c r="BC89" s="10">
        <f>BB87* Base!$B67+BB89* Base!$B68+BB90* Base!$B69</f>
        <v>1556.4993419426837</v>
      </c>
      <c r="BD89" s="10">
        <f>BC87* Base!$B67+BC89* Base!$B68+BC90* Base!$B69</f>
        <v>1548.81100596225</v>
      </c>
      <c r="BE89" s="10">
        <f>BD87* Base!$B67+BD89* Base!$B68+BD90* Base!$B69</f>
        <v>1541.0888774998464</v>
      </c>
      <c r="BF89" s="10">
        <f>BE87* Base!$B67+BE89* Base!$B68+BE90* Base!$B69</f>
        <v>1533.3953414790146</v>
      </c>
      <c r="BG89" s="10">
        <f>BF87* Base!$B67+BF89* Base!$B68+BF90* Base!$B69</f>
        <v>1525.7720691587258</v>
      </c>
      <c r="BH89" s="10">
        <f>BG87* Base!$B67+BG89* Base!$B68+BG90* Base!$B69</f>
        <v>1518.2466205638136</v>
      </c>
      <c r="BI89" s="10">
        <f>BH87* Base!$B67+BH89* Base!$B68+BH90* Base!$B69</f>
        <v>1510.8369342815843</v>
      </c>
      <c r="BJ89" s="10">
        <f>BI87* Base!$B67+BI89* Base!$B68+BI90* Base!$B69</f>
        <v>1503.5543815664932</v>
      </c>
      <c r="BK89" s="10">
        <f>BJ87* Base!$B67+BJ89* Base!$B68+BJ90* Base!$B69</f>
        <v>1496.405844825528</v>
      </c>
      <c r="BL89" s="10">
        <f>BK87* Base!$B67+BK89* Base!$B68+BK90* Base!$B69</f>
        <v>1489.3951331278656</v>
      </c>
      <c r="BM89" s="10">
        <f>BL87* Base!$B67+BL89* Base!$B68+BL90* Base!$B69</f>
        <v>1482.5239471739831</v>
      </c>
      <c r="BN89" s="10">
        <f>BM87* Base!$B67+BM89* Base!$B68+BM90* Base!$B69</f>
        <v>1475.7925380558461</v>
      </c>
      <c r="BO89" s="10">
        <f>BN87* Base!$B67+BN89* Base!$B68+BN90* Base!$B69</f>
        <v>1469.2001578599543</v>
      </c>
      <c r="BP89" s="10">
        <f>BO87* Base!$B67+BO89* Base!$B68+BO90* Base!$B69</f>
        <v>1462.7453687203399</v>
      </c>
      <c r="BQ89" s="10">
        <f>BP87* Base!$B67+BP89* Base!$B68+BP90* Base!$B69</f>
        <v>1456.4262555646972</v>
      </c>
      <c r="BR89" s="10">
        <f>BQ87* Base!$B67+BQ89* Base!$B68+BQ90* Base!$B69</f>
        <v>1450.2405732842574</v>
      </c>
      <c r="BS89" s="10">
        <f>BR87* Base!$B67+BR89* Base!$B68+BR90* Base!$B69</f>
        <v>1444.1858492002159</v>
      </c>
      <c r="BT89" s="10">
        <f>BS87* Base!$B67+BS89* Base!$B68+BS90* Base!$B69</f>
        <v>1438.2594550041467</v>
      </c>
      <c r="BU89" s="10">
        <f>BT87* Base!$B67+BT89* Base!$B68+BT90* Base!$B69</f>
        <v>1432.458657803382</v>
      </c>
      <c r="BV89" s="10">
        <f>BU87* Base!$B67+BU89* Base!$B68+BU90* Base!$B69</f>
        <v>1426.7806568153019</v>
      </c>
      <c r="BW89" s="10">
        <f>BV87* Base!$B67+BV89* Base!$B68+BV90* Base!$B69</f>
        <v>1421.2226101586753</v>
      </c>
      <c r="BX89" s="10">
        <f>BW87* Base!$B67+BW89* Base!$B68+BW90* Base!$B69</f>
        <v>1415.7816547682337</v>
      </c>
      <c r="BY89" s="10">
        <f>BX87* Base!$B67+BX89* Base!$B68+BX90* Base!$B69</f>
        <v>1410.4549214933297</v>
      </c>
      <c r="BZ89" s="10">
        <f>BY87* Base!$B67+BY89* Base!$B68+BY90* Base!$B69</f>
        <v>1405.2395467884389</v>
      </c>
      <c r="CA89" s="10">
        <f>BZ87* Base!$B67+BZ89* Base!$B68+BZ90* Base!$B69</f>
        <v>1400.1326819607061</v>
      </c>
      <c r="CB89" s="10">
        <f>CA87* Base!$B67+CA89* Base!$B68+CA90* Base!$B69</f>
        <v>1395.1315006429886</v>
      </c>
      <c r="CC89" s="10">
        <f>CB87* Base!$B67+CB89* Base!$B68+CB90* Base!$B69</f>
        <v>1390.2332049635743</v>
      </c>
      <c r="CD89" s="10">
        <f>CC87* Base!$B67+CC89* Base!$B68+CC90* Base!$B69</f>
        <v>1385.435030757196</v>
      </c>
      <c r="CE89" s="10">
        <f>CD87* Base!$B67+CD89* Base!$B68+CD90* Base!$B69</f>
        <v>1380.7342520893005</v>
      </c>
      <c r="CF89" s="10">
        <f>CE87* Base!$B67+CE89* Base!$B68+CE90* Base!$B69</f>
        <v>1376.1281853366847</v>
      </c>
      <c r="CG89" s="10">
        <f>CF87* Base!$B67+CF89* Base!$B68+CF90* Base!$B69</f>
        <v>1371.6141930834344</v>
      </c>
      <c r="CH89" s="10">
        <f>CG87* Base!$B67+CG89* Base!$B68+CG90* Base!$B69</f>
        <v>1367.1896881611162</v>
      </c>
      <c r="CI89" s="10">
        <f>CH87* Base!$B67+CH89* Base!$B68+CH90* Base!$B69</f>
        <v>1362.8521383090565</v>
      </c>
      <c r="CJ89" s="10">
        <f>CI87* Base!$B67+CI89* Base!$B68+CI90* Base!$B69</f>
        <v>1358.5990721974797</v>
      </c>
      <c r="CK89" s="10">
        <f>CJ87* Base!$B67+CJ89* Base!$B68+CJ90* Base!$B69</f>
        <v>1354.4280880207268</v>
      </c>
      <c r="CL89" s="10">
        <f>CK87* Base!$B67+CK89* Base!$B68+CK90* Base!$B69</f>
        <v>1350.336866663353</v>
      </c>
      <c r="CM89" s="10">
        <f>CL87* Base!$B67+CL89* Base!$B68+CL90* Base!$B69</f>
        <v>1346.3231928096654</v>
      </c>
      <c r="CN89" s="10">
        <f>CM87* Base!$B67+CM89* Base!$B68+CM90* Base!$B69</f>
        <v>1342.3849897461616</v>
      </c>
      <c r="CO89" s="10">
        <f>CN87* Base!$B67+CN89* Base!$B68+CN90* Base!$B69</f>
        <v>1338.5203778466341</v>
      </c>
      <c r="CP89" s="10">
        <f>CO87* Base!$B67+CO89* Base!$B68+CO90* Base!$B69</f>
        <v>1334.7277746036902</v>
      </c>
      <c r="CQ89" s="10">
        <f>CP87* Base!$B67+CP89* Base!$B68+CP90* Base!$B69</f>
        <v>1331.0021877555566</v>
      </c>
      <c r="CR89" s="10">
        <f>CQ87* Base!$B67+CQ89* Base!$B68+CQ90* Base!$B69</f>
        <v>1327.3404466795459</v>
      </c>
      <c r="CS89" s="10">
        <f>CR87* Base!$B67+CR89* Base!$B68+CR90* Base!$B69</f>
        <v>1323.7403612170572</v>
      </c>
      <c r="CT89" s="10">
        <f>CS87* Base!$B67+CS89* Base!$B68+CS90* Base!$B69</f>
        <v>1320.2002393756732</v>
      </c>
      <c r="CU89" s="10">
        <f>CT87* Base!$B67+CT89* Base!$B68+CT90* Base!$B69</f>
        <v>1316.7186193853418</v>
      </c>
      <c r="CV89" s="10">
        <f>CU87* Base!$B67+CU89* Base!$B68+CU90* Base!$B69</f>
        <v>1313.2941278216151</v>
      </c>
      <c r="CW89" s="10">
        <f>CV87* Base!$B67+CV89* Base!$B68+CV90* Base!$B69</f>
        <v>1309.9254102828188</v>
      </c>
    </row>
    <row r="90" spans="1:101" s="10" customFormat="1" ht="20.65" customHeight="1" x14ac:dyDescent="0.25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1742.2639545743507</v>
      </c>
      <c r="F90" s="10">
        <f>( Base!$B70)*E89+( Base!$B71)*E90</f>
        <v>1743.2199526456245</v>
      </c>
      <c r="G90" s="10">
        <f>( Base!$B70)*F89+( Base!$B71)*F90</f>
        <v>1744.3016778646806</v>
      </c>
      <c r="H90" s="10">
        <f>( Base!$B70)*G89+( Base!$B71)*G90</f>
        <v>1745.5222563575981</v>
      </c>
      <c r="I90" s="10">
        <f>( Base!$B70)*H89+( Base!$B71)*H90</f>
        <v>1746.8938846094654</v>
      </c>
      <c r="J90" s="10">
        <f>( Base!$B70)*I89+( Base!$B71)*I90</f>
        <v>1748.4279257181702</v>
      </c>
      <c r="K90" s="10">
        <f>( Base!$B70)*J89+( Base!$B71)*J90</f>
        <v>1750.1349485953351</v>
      </c>
      <c r="L90" s="10">
        <f>( Base!$B70)*K89+( Base!$B71)*K90</f>
        <v>1752.0247342881328</v>
      </c>
      <c r="M90" s="10">
        <f>( Base!$B70)*L89+( Base!$B71)*L90</f>
        <v>1754.1062650676336</v>
      </c>
      <c r="N90" s="10">
        <f>( Base!$B70)*M89+( Base!$B71)*M90</f>
        <v>1756.3877061861338</v>
      </c>
      <c r="O90" s="10">
        <f>( Base!$B70)*N89+( Base!$B71)*N90</f>
        <v>1758.8763863688193</v>
      </c>
      <c r="P90" s="10">
        <f>( Base!$B70)*O89+( Base!$B71)*O90</f>
        <v>1761.5787805684881</v>
      </c>
      <c r="Q90" s="10">
        <f>( Base!$B70)*P89+( Base!$B71)*P90</f>
        <v>1764.5004968584335</v>
      </c>
      <c r="R90" s="10">
        <f>( Base!$B70)*Q89+( Base!$B71)*Q90</f>
        <v>1767.6462682802858</v>
      </c>
      <c r="S90" s="10">
        <f>( Base!$B70)*R89+( Base!$B71)*R90</f>
        <v>1771.0199498025552</v>
      </c>
      <c r="T90" s="10">
        <f>( Base!$B70)*S89+( Base!$B71)*S90</f>
        <v>1774.6245201447805</v>
      </c>
      <c r="U90" s="10">
        <f>( Base!$B70)*T89+( Base!$B71)*T90</f>
        <v>1778.4620879859904</v>
      </c>
      <c r="V90" s="10">
        <f>( Base!$B70)*U89+( Base!$B71)*U90</f>
        <v>1782.5339019356973</v>
      </c>
      <c r="W90" s="10">
        <f>( Base!$B70)*V89+( Base!$B71)*V90</f>
        <v>1786.8403635469681</v>
      </c>
      <c r="X90" s="10">
        <f>( Base!$B70)*W89+( Base!$B71)*W90</f>
        <v>1791.3810446534555</v>
      </c>
      <c r="Y90" s="10">
        <f>( Base!$B70)*X89+( Base!$B71)*X90</f>
        <v>1796.1547074893235</v>
      </c>
      <c r="Z90" s="10">
        <f>( Base!$B70)*Y89+( Base!$B71)*Y90</f>
        <v>1801.1593266018829</v>
      </c>
      <c r="AA90" s="10">
        <f>( Base!$B70)*Z89+( Base!$B71)*Z90</f>
        <v>1806.3921118884462</v>
      </c>
      <c r="AB90" s="10">
        <f>( Base!$B70)*AA89+( Base!$B71)*AA90</f>
        <v>1811.8495322800798</v>
      </c>
      <c r="AC90" s="10">
        <f>( Base!$B70)*AB89+( Base!$B71)*AB90</f>
        <v>1817.5273397118106</v>
      </c>
      <c r="AD90" s="10">
        <f>( Base!$B70)*AC89+( Base!$B71)*AC90</f>
        <v>1823.4205930935027</v>
      </c>
      <c r="AE90" s="10">
        <f>( Base!$B70)*AD89+( Base!$B71)*AD90</f>
        <v>1829.5236820460318</v>
      </c>
      <c r="AF90" s="10">
        <f>( Base!$B70)*AE89+( Base!$B71)*AE90</f>
        <v>1835.8303502035408</v>
      </c>
      <c r="AG90" s="10">
        <f>( Base!$B70)*AF89+( Base!$B71)*AF90</f>
        <v>1842.3337179101059</v>
      </c>
      <c r="AH90" s="10">
        <f>( Base!$B70)*AG89+( Base!$B71)*AG90</f>
        <v>1849.0263041612611</v>
      </c>
      <c r="AI90" s="10">
        <f>( Base!$B70)*AH89+( Base!$B71)*AH90</f>
        <v>1855.9000476591596</v>
      </c>
      <c r="AJ90" s="10">
        <f>( Base!$B70)*AI89+( Base!$B71)*AI90</f>
        <v>1862.9463268658371</v>
      </c>
      <c r="AK90" s="10">
        <f>( Base!$B70)*AJ89+( Base!$B71)*AJ90</f>
        <v>1870.1559789526625</v>
      </c>
      <c r="AL90" s="10">
        <f>( Base!$B70)*AK89+( Base!$B71)*AK90</f>
        <v>1877.5193175559771</v>
      </c>
      <c r="AM90" s="10">
        <f>( Base!$B70)*AL89+( Base!$B71)*AL90</f>
        <v>1885.02614925951</v>
      </c>
      <c r="AN90" s="10">
        <f>( Base!$B70)*AM89+( Base!$B71)*AM90</f>
        <v>1892.6657887335707</v>
      </c>
      <c r="AO90" s="10">
        <f>( Base!$B70)*AN89+( Base!$B71)*AN90</f>
        <v>1900.4270724694204</v>
      </c>
      <c r="AP90" s="10">
        <f>( Base!$B70)*AO89+( Base!$B71)*AO90</f>
        <v>1908.2983710546512</v>
      </c>
      <c r="AQ90" s="10">
        <f>( Base!$B70)*AP89+( Base!$B71)*AP90</f>
        <v>1916.2675999416315</v>
      </c>
      <c r="AR90" s="10">
        <f>( Base!$B70)*AQ89+( Base!$B71)*AQ90</f>
        <v>1924.3222286653531</v>
      </c>
      <c r="AS90" s="10">
        <f>( Base!$B70)*AR89+( Base!$B71)*AR90</f>
        <v>1932.4492884673934</v>
      </c>
      <c r="AT90" s="10">
        <f>( Base!$B70)*AS89+( Base!$B71)*AS90</f>
        <v>1940.6353782749441</v>
      </c>
      <c r="AU90" s="10">
        <f>( Base!$B70)*AT89+( Base!$B71)*AT90</f>
        <v>1948.8666689580486</v>
      </c>
      <c r="AV90" s="10">
        <f>( Base!$B70)*AU89+( Base!$B71)*AU90</f>
        <v>1957.1289057252698</v>
      </c>
      <c r="AW90" s="10">
        <f>( Base!$B70)*AV89+( Base!$B71)*AV90</f>
        <v>1965.4074083768116</v>
      </c>
      <c r="AX90" s="10">
        <f>( Base!$B70)*AW89+( Base!$B71)*AW90</f>
        <v>1973.6725544075052</v>
      </c>
      <c r="AY90" s="10">
        <f>( Base!$B70)*AX89+( Base!$B71)*AX90</f>
        <v>1981.9046351103061</v>
      </c>
      <c r="AZ90" s="10">
        <f>( Base!$B70)*AY89+( Base!$B71)*AY90</f>
        <v>1990.0906780947532</v>
      </c>
      <c r="BA90" s="10">
        <f>( Base!$B70)*AZ89+( Base!$B71)*AZ90</f>
        <v>1998.2222864338939</v>
      </c>
      <c r="BB90" s="10">
        <f>( Base!$B70)*BA89+( Base!$B71)*BA90</f>
        <v>2006.2941692564557</v>
      </c>
      <c r="BC90" s="10">
        <f>( Base!$B70)*BB89+( Base!$B71)*BB90</f>
        <v>2014.3031425396248</v>
      </c>
      <c r="BD90" s="10">
        <f>( Base!$B70)*BC89+( Base!$B71)*BC90</f>
        <v>2022.2474496081074</v>
      </c>
      <c r="BE90" s="10">
        <f>( Base!$B70)*BD89+( Base!$B71)*BD90</f>
        <v>2030.1262989911149</v>
      </c>
      <c r="BF90" s="10">
        <f>( Base!$B70)*BE89+( Base!$B71)*BE90</f>
        <v>2037.9395500443943</v>
      </c>
      <c r="BG90" s="10">
        <f>( Base!$B70)*BF89+( Base!$B71)*BF90</f>
        <v>2045.6874990242172</v>
      </c>
      <c r="BH90" s="10">
        <f>( Base!$B70)*BG89+( Base!$B71)*BG90</f>
        <v>2053.3707334516184</v>
      </c>
      <c r="BI90" s="10">
        <f>( Base!$B70)*BH89+( Base!$B71)*BH90</f>
        <v>2060.9900329070197</v>
      </c>
      <c r="BJ90" s="10">
        <f>( Base!$B70)*BI89+( Base!$B71)*BI90</f>
        <v>2068.5463013987783</v>
      </c>
      <c r="BK90" s="10">
        <f>( Base!$B70)*BJ89+( Base!$B71)*BJ90</f>
        <v>2076.0405212095548</v>
      </c>
      <c r="BL90" s="10">
        <f>( Base!$B70)*BK89+( Base!$B71)*BK90</f>
        <v>2083.4737213597009</v>
      </c>
      <c r="BM90" s="10">
        <f>( Base!$B70)*BL89+( Base!$B71)*BL90</f>
        <v>2090.846956025418</v>
      </c>
      <c r="BN90" s="10">
        <f>( Base!$B70)*BM89+( Base!$B71)*BM90</f>
        <v>2098.1612897433192</v>
      </c>
      <c r="BO90" s="10">
        <f>( Base!$B70)*BN89+( Base!$B71)*BN90</f>
        <v>2105.4177872479931</v>
      </c>
      <c r="BP90" s="10">
        <f>( Base!$B70)*BO89+( Base!$B71)*BO90</f>
        <v>2112.6175064786726</v>
      </c>
      <c r="BQ90" s="10">
        <f>( Base!$B70)*BP89+( Base!$B71)*BP90</f>
        <v>2119.7614937595254</v>
      </c>
      <c r="BR90" s="10">
        <f>( Base!$B70)*BQ89+( Base!$B71)*BQ90</f>
        <v>2126.8507804762257</v>
      </c>
      <c r="BS90" s="10">
        <f>( Base!$B70)*BR89+( Base!$B71)*BR90</f>
        <v>2133.8863807875878</v>
      </c>
      <c r="BT90" s="10">
        <f>( Base!$B70)*BS89+( Base!$B71)*BS90</f>
        <v>2140.8692900578121</v>
      </c>
      <c r="BU90" s="10">
        <f>( Base!$B70)*BT89+( Base!$B71)*BT90</f>
        <v>2147.8004837946173</v>
      </c>
      <c r="BV90" s="10">
        <f>( Base!$B70)*BU89+( Base!$B71)*BU90</f>
        <v>2154.6809169462394</v>
      </c>
      <c r="BW90" s="10">
        <f>( Base!$B70)*BV89+( Base!$B71)*BV90</f>
        <v>2161.5115234563277</v>
      </c>
      <c r="BX90" s="10">
        <f>( Base!$B70)*BW89+( Base!$B71)*BW90</f>
        <v>2168.2932160070259</v>
      </c>
      <c r="BY90" s="10">
        <f>( Base!$B70)*BX89+( Base!$B71)*BX90</f>
        <v>2175.0268859018352</v>
      </c>
      <c r="BZ90" s="10">
        <f>( Base!$B70)*BY89+( Base!$B71)*BY90</f>
        <v>2181.7134030543393</v>
      </c>
      <c r="CA90" s="10">
        <f>( Base!$B70)*BZ89+( Base!$B71)*BZ90</f>
        <v>2188.3536160587787</v>
      </c>
      <c r="CB90" s="10">
        <f>( Base!$B70)*CA89+( Base!$B71)*CA90</f>
        <v>2194.9483523252547</v>
      </c>
      <c r="CC90" s="10">
        <f>( Base!$B70)*CB89+( Base!$B71)*CB90</f>
        <v>2201.4984182670469</v>
      </c>
      <c r="CD90" s="10">
        <f>( Base!$B70)*CC89+( Base!$B71)*CC90</f>
        <v>2208.0045995308424</v>
      </c>
      <c r="CE90" s="10">
        <f>( Base!$B70)*CD89+( Base!$B71)*CD90</f>
        <v>2214.4676612631092</v>
      </c>
      <c r="CF90" s="10">
        <f>( Base!$B70)*CE89+( Base!$B71)*CE90</f>
        <v>2220.8883484077442</v>
      </c>
      <c r="CG90" s="10">
        <f>( Base!$B70)*CF89+( Base!$B71)*CF90</f>
        <v>2227.2673860318528</v>
      </c>
      <c r="CH90" s="10">
        <f>( Base!$B70)*CG89+( Base!$B71)*CG90</f>
        <v>2233.6054796783205</v>
      </c>
      <c r="CI90" s="10">
        <f>( Base!$B70)*CH89+( Base!$B71)*CH90</f>
        <v>2239.9033157461522</v>
      </c>
      <c r="CJ90" s="10">
        <f>( Base!$B70)*CI89+( Base!$B71)*CI90</f>
        <v>2246.1615619028739</v>
      </c>
      <c r="CK90" s="10">
        <f>( Base!$B70)*CJ89+( Base!$B71)*CJ90</f>
        <v>2252.3808675384917</v>
      </c>
      <c r="CL90" s="10">
        <f>( Base!$B70)*CK89+( Base!$B71)*CK90</f>
        <v>2258.5618642789409</v>
      </c>
      <c r="CM90" s="10">
        <f>( Base!$B70)*CL89+( Base!$B71)*CL90</f>
        <v>2264.7051665909435</v>
      </c>
      <c r="CN90" s="10">
        <f>( Base!$B70)*CM89+( Base!$B71)*CM90</f>
        <v>2270.8113725337453</v>
      </c>
      <c r="CO90" s="10">
        <f>( Base!$B70)*CN89+( Base!$B71)*CN90</f>
        <v>2276.8810647533724</v>
      </c>
      <c r="CP90" s="10">
        <f>( Base!$B70)*CO89+( Base!$B71)*CO90</f>
        <v>2282.9148118848229</v>
      </c>
      <c r="CQ90" s="10">
        <f>( Base!$B70)*CP89+( Base!$B71)*CP90</f>
        <v>2288.9131706524267</v>
      </c>
      <c r="CR90" s="10">
        <f>( Base!$B70)*CQ89+( Base!$B71)*CQ90</f>
        <v>2294.8766620190154</v>
      </c>
      <c r="CS90" s="10">
        <f>( Base!$B70)*CR89+( Base!$B71)*CR90</f>
        <v>2300.8057839897911</v>
      </c>
      <c r="CT90" s="10">
        <f>( Base!$B70)*CS89+( Base!$B71)*CS90</f>
        <v>2306.7010185092095</v>
      </c>
      <c r="CU90" s="10">
        <f>( Base!$B70)*CT89+( Base!$B71)*CT90</f>
        <v>2312.5628349716744</v>
      </c>
      <c r="CV90" s="10">
        <f>( Base!$B70)*CU89+( Base!$B71)*CU90</f>
        <v>2318.3916918514833</v>
      </c>
      <c r="CW90" s="10">
        <f>( Base!$B70)*CV89+( Base!$B71)*CV90</f>
        <v>2324.1880373372428</v>
      </c>
    </row>
    <row r="91" spans="1:101" s="10" customFormat="1" ht="28.5" customHeight="1" thickBot="1" x14ac:dyDescent="0.3">
      <c r="A91" s="191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65" customHeight="1" thickTop="1" x14ac:dyDescent="0.25">
      <c r="A92" s="8" t="s">
        <v>421</v>
      </c>
      <c r="B92" s="52">
        <f>+Parameters!B101+100</f>
        <v>500</v>
      </c>
      <c r="C92" s="6">
        <f>+B112*5/3.666+B92</f>
        <v>552.29775457450069</v>
      </c>
      <c r="D92" s="6">
        <f t="shared" ref="D92" si="265">+C112*5/3.666+C92</f>
        <v>609.1506783523181</v>
      </c>
      <c r="E92" s="6">
        <f t="shared" ref="E92:BI92" si="266">+D112*5/3.666+D92</f>
        <v>670.48165260083056</v>
      </c>
      <c r="F92" s="6">
        <f t="shared" si="266"/>
        <v>736.15527516976476</v>
      </c>
      <c r="G92" s="6">
        <f t="shared" si="266"/>
        <v>805.98740795770664</v>
      </c>
      <c r="H92" s="6">
        <f t="shared" si="266"/>
        <v>879.75390900508182</v>
      </c>
      <c r="I92" s="6">
        <f t="shared" si="266"/>
        <v>957.19845402392889</v>
      </c>
      <c r="J92" s="6">
        <f t="shared" si="266"/>
        <v>1038.0394262610826</v>
      </c>
      <c r="K92" s="6">
        <f t="shared" si="266"/>
        <v>1121.9759029358374</v>
      </c>
      <c r="L92" s="6">
        <f t="shared" si="266"/>
        <v>1208.6927969342321</v>
      </c>
      <c r="M92" s="6">
        <f t="shared" si="266"/>
        <v>1297.8652288067872</v>
      </c>
      <c r="N92" s="6">
        <f t="shared" si="266"/>
        <v>1389.1622104459027</v>
      </c>
      <c r="O92" s="6">
        <f t="shared" si="266"/>
        <v>1482.2497212387316</v>
      </c>
      <c r="P92" s="6">
        <f t="shared" si="266"/>
        <v>1576.7932521317257</v>
      </c>
      <c r="Q92" s="6">
        <f t="shared" si="266"/>
        <v>1672.4598846512508</v>
      </c>
      <c r="R92" s="6">
        <f t="shared" si="266"/>
        <v>1768.9199605763758</v>
      </c>
      <c r="S92" s="6">
        <f t="shared" si="266"/>
        <v>1865.8483836821938</v>
      </c>
      <c r="T92" s="6">
        <f t="shared" si="266"/>
        <v>1962.9255758750173</v>
      </c>
      <c r="U92" s="6">
        <f t="shared" si="266"/>
        <v>2059.8380824816209</v>
      </c>
      <c r="V92" s="6">
        <f t="shared" si="266"/>
        <v>2156.2812888267013</v>
      </c>
      <c r="W92" s="6">
        <f t="shared" si="266"/>
        <v>2251.959276021194</v>
      </c>
      <c r="X92" s="6">
        <f t="shared" si="266"/>
        <v>2346.5847440087655</v>
      </c>
      <c r="Y92" s="6">
        <f t="shared" si="266"/>
        <v>2439.8789394189757</v>
      </c>
      <c r="Z92" s="6">
        <f t="shared" si="266"/>
        <v>2531.5715555651232</v>
      </c>
      <c r="AA92" s="6">
        <f t="shared" si="266"/>
        <v>2621.4005889569858</v>
      </c>
      <c r="AB92" s="6">
        <f t="shared" si="266"/>
        <v>2709.1121464682778</v>
      </c>
      <c r="AC92" s="6">
        <f t="shared" si="266"/>
        <v>2794.4602025673485</v>
      </c>
      <c r="AD92" s="6">
        <f t="shared" si="266"/>
        <v>2877.2063086839435</v>
      </c>
      <c r="AE92" s="6">
        <f t="shared" si="266"/>
        <v>2957.1192580468696</v>
      </c>
      <c r="AF92" s="6">
        <f t="shared" si="266"/>
        <v>3033.9747098720431</v>
      </c>
      <c r="AG92" s="6">
        <f t="shared" si="266"/>
        <v>3107.5547766649624</v>
      </c>
      <c r="AH92" s="6">
        <f t="shared" si="266"/>
        <v>3177.6475783422989</v>
      </c>
      <c r="AI92" s="6">
        <f t="shared" si="266"/>
        <v>3244.0467665608571</v>
      </c>
      <c r="AJ92" s="6">
        <f t="shared" si="266"/>
        <v>3306.5510223160586</v>
      </c>
      <c r="AK92" s="6">
        <f t="shared" si="266"/>
        <v>3364.9635296678116</v>
      </c>
      <c r="AL92" s="6">
        <f t="shared" si="266"/>
        <v>3419.0914281398477</v>
      </c>
      <c r="AM92" s="6">
        <f t="shared" si="266"/>
        <v>3468.7452461166672</v>
      </c>
      <c r="AN92" s="6">
        <f t="shared" si="266"/>
        <v>3513.7383171958886</v>
      </c>
      <c r="AO92" s="6">
        <f t="shared" si="266"/>
        <v>3553.8861808606744</v>
      </c>
      <c r="AP92" s="6">
        <f t="shared" si="266"/>
        <v>3589.0059674550062</v>
      </c>
      <c r="AQ92" s="6">
        <f t="shared" si="266"/>
        <v>3618.9157644130842</v>
      </c>
      <c r="AR92" s="6">
        <f t="shared" si="266"/>
        <v>3643.4339541159384</v>
      </c>
      <c r="AS92" s="6">
        <f t="shared" si="266"/>
        <v>3662.3784988377374</v>
      </c>
      <c r="AT92" s="6">
        <f t="shared" si="266"/>
        <v>3675.5661185402323</v>
      </c>
      <c r="AU92" s="6">
        <f t="shared" si="266"/>
        <v>3682.8112439216561</v>
      </c>
      <c r="AV92" s="6">
        <f t="shared" si="266"/>
        <v>3666.645421589431</v>
      </c>
      <c r="AW92" s="6">
        <f t="shared" si="266"/>
        <v>3650.8647452209607</v>
      </c>
      <c r="AX92" s="6">
        <f t="shared" si="266"/>
        <v>3635.4699322982851</v>
      </c>
      <c r="AY92" s="6">
        <f t="shared" si="266"/>
        <v>3620.4599907749539</v>
      </c>
      <c r="AZ92" s="6">
        <f t="shared" si="266"/>
        <v>3605.8328584462838</v>
      </c>
      <c r="BA92" s="6">
        <f t="shared" si="266"/>
        <v>3591.5857478077692</v>
      </c>
      <c r="BB92" s="6">
        <f t="shared" si="266"/>
        <v>3577.7153302978663</v>
      </c>
      <c r="BC92" s="6">
        <f t="shared" si="266"/>
        <v>3564.2178353890968</v>
      </c>
      <c r="BD92" s="6">
        <f t="shared" si="266"/>
        <v>3551.0891063137296</v>
      </c>
      <c r="BE92" s="6">
        <f t="shared" si="266"/>
        <v>3538.3246350111058</v>
      </c>
      <c r="BF92" s="6">
        <f t="shared" si="266"/>
        <v>3525.9195881019164</v>
      </c>
      <c r="BG92" s="6">
        <f t="shared" si="266"/>
        <v>3513.8688297462691</v>
      </c>
      <c r="BH92" s="6">
        <f t="shared" si="266"/>
        <v>3502.1669440460919</v>
      </c>
      <c r="BI92" s="6">
        <f t="shared" si="266"/>
        <v>3490.8082579874176</v>
      </c>
      <c r="BJ92" s="6">
        <f t="shared" ref="BJ92:CW92" si="267">+BI112*5/3.666+BI92</f>
        <v>3479.786865105636</v>
      </c>
      <c r="BK92" s="6">
        <f t="shared" si="267"/>
        <v>3469.0966496874753</v>
      </c>
      <c r="BL92" s="6">
        <f t="shared" si="267"/>
        <v>3458.7313111950316</v>
      </c>
      <c r="BM92" s="6">
        <f t="shared" si="267"/>
        <v>3448.6843885816102</v>
      </c>
      <c r="BN92" s="6">
        <f t="shared" si="267"/>
        <v>3438.949284196895</v>
      </c>
      <c r="BO92" s="6">
        <f t="shared" si="267"/>
        <v>3429.5192870380833</v>
      </c>
      <c r="BP92" s="6">
        <f t="shared" si="267"/>
        <v>3420.387595152315</v>
      </c>
      <c r="BQ92" s="6">
        <f t="shared" si="267"/>
        <v>3411.5473370487334</v>
      </c>
      <c r="BR92" s="6">
        <f t="shared" si="267"/>
        <v>3402.9915920191038</v>
      </c>
      <c r="BS92" s="6">
        <f t="shared" si="267"/>
        <v>3394.7134092994474</v>
      </c>
      <c r="BT92" s="6">
        <f t="shared" si="267"/>
        <v>3386.7058260357308</v>
      </c>
      <c r="BU92" s="6">
        <f t="shared" si="267"/>
        <v>3378.9618840397052</v>
      </c>
      <c r="BV92" s="6">
        <f t="shared" si="267"/>
        <v>3371.4746453387115</v>
      </c>
      <c r="BW92" s="6">
        <f t="shared" si="267"/>
        <v>3364.2372065429745</v>
      </c>
      <c r="BX92" s="6">
        <f t="shared" si="267"/>
        <v>3357.2427120625825</v>
      </c>
      <c r="BY92" s="6">
        <f t="shared" si="267"/>
        <v>3350.4843662310441</v>
      </c>
      <c r="BZ92" s="6">
        <f t="shared" si="267"/>
        <v>3343.955444403116</v>
      </c>
      <c r="CA92" s="6">
        <f t="shared" si="267"/>
        <v>3337.6493031282898</v>
      </c>
      <c r="CB92" s="6">
        <f t="shared" si="267"/>
        <v>3331.5593895382672</v>
      </c>
      <c r="CC92" s="6">
        <f t="shared" si="267"/>
        <v>3325.6792501496025</v>
      </c>
      <c r="CD92" s="6">
        <f t="shared" si="267"/>
        <v>3320.002539394548</v>
      </c>
      <c r="CE92" s="6">
        <f t="shared" si="267"/>
        <v>3314.5230283650912</v>
      </c>
      <c r="CF92" s="6">
        <f t="shared" si="267"/>
        <v>3309.2346145514925</v>
      </c>
      <c r="CG92" s="6">
        <f t="shared" si="267"/>
        <v>3304.1313338528043</v>
      </c>
      <c r="CH92" s="6">
        <f t="shared" si="267"/>
        <v>3299.2073769673534</v>
      </c>
      <c r="CI92" s="6">
        <f t="shared" si="267"/>
        <v>3294.4571136695345</v>
      </c>
      <c r="CJ92" s="6">
        <f t="shared" si="267"/>
        <v>3289.8751308467718</v>
      </c>
      <c r="CK92" s="6">
        <f t="shared" si="267"/>
        <v>3285.4562941853628</v>
      </c>
      <c r="CL92" s="6">
        <f t="shared" si="267"/>
        <v>3281.1958503117212</v>
      </c>
      <c r="CM92" s="6">
        <f t="shared" si="267"/>
        <v>3277.0895983172086</v>
      </c>
      <c r="CN92" s="6">
        <f t="shared" si="267"/>
        <v>3273.1341815327955</v>
      </c>
      <c r="CO92" s="6">
        <f t="shared" si="267"/>
        <v>3269.3275921537256</v>
      </c>
      <c r="CP92" s="6">
        <f t="shared" si="267"/>
        <v>3265.6377176701208</v>
      </c>
      <c r="CQ92" s="6">
        <f t="shared" si="267"/>
        <v>3262.0668508302069</v>
      </c>
      <c r="CR92" s="6">
        <f t="shared" si="267"/>
        <v>3258.615142510871</v>
      </c>
      <c r="CS92" s="6">
        <f t="shared" si="267"/>
        <v>3255.2813408449874</v>
      </c>
      <c r="CT92" s="6">
        <f t="shared" si="267"/>
        <v>3252.0632861329241</v>
      </c>
      <c r="CU92" s="6">
        <f t="shared" si="267"/>
        <v>3248.9582436537498</v>
      </c>
      <c r="CV92" s="6">
        <f t="shared" si="267"/>
        <v>3245.9631280064232</v>
      </c>
      <c r="CW92" s="6">
        <f t="shared" si="267"/>
        <v>3243.0746544457252</v>
      </c>
    </row>
    <row r="93" spans="1:101" s="10" customFormat="1" ht="20.65" customHeight="1" x14ac:dyDescent="0.25">
      <c r="A93" s="8" t="s">
        <v>4</v>
      </c>
      <c r="B93" s="52">
        <f>+B92/ Base!$B$57</f>
        <v>8.3333333333333329E-2</v>
      </c>
      <c r="C93" s="6">
        <f>+C92/ Base!$B$57</f>
        <v>9.2049625762416779E-2</v>
      </c>
      <c r="D93" s="6">
        <f>+D92/ Base!$B$57</f>
        <v>0.10152511305871968</v>
      </c>
      <c r="E93" s="6">
        <f>+E92/ Base!$B$57</f>
        <v>0.11174694210013843</v>
      </c>
      <c r="F93" s="6">
        <f>+F92/ Base!$B$57</f>
        <v>0.12269254586162746</v>
      </c>
      <c r="G93" s="6">
        <f>+G92/ Base!$B$57</f>
        <v>0.13433123465961777</v>
      </c>
      <c r="H93" s="6">
        <f>+H92/ Base!$B$57</f>
        <v>0.14662565150084697</v>
      </c>
      <c r="I93" s="6">
        <f>+I92/ Base!$B$57</f>
        <v>0.15953307567065481</v>
      </c>
      <c r="J93" s="6">
        <f>+J92/ Base!$B$57</f>
        <v>0.17300657104351375</v>
      </c>
      <c r="K93" s="6">
        <f>+K92/ Base!$B$57</f>
        <v>0.18699598382263957</v>
      </c>
      <c r="L93" s="6">
        <f>+L92/ Base!$B$57</f>
        <v>0.20144879948903868</v>
      </c>
      <c r="M93" s="6">
        <f>+M92/ Base!$B$57</f>
        <v>0.21631087146779787</v>
      </c>
      <c r="N93" s="6">
        <f>+N92/ Base!$B$57</f>
        <v>0.23152703507431713</v>
      </c>
      <c r="O93" s="6">
        <f>+O92/ Base!$B$57</f>
        <v>0.24704162020645526</v>
      </c>
      <c r="P93" s="6">
        <f>+P92/ Base!$B$57</f>
        <v>0.26279887535528762</v>
      </c>
      <c r="Q93" s="6">
        <f>+Q92/ Base!$B$57</f>
        <v>0.27874331410854181</v>
      </c>
      <c r="R93" s="6">
        <f>+R92/ Base!$B$57</f>
        <v>0.29481999342939597</v>
      </c>
      <c r="S93" s="6">
        <f>+S92/ Base!$B$57</f>
        <v>0.31097473061369896</v>
      </c>
      <c r="T93" s="6">
        <f>+T92/ Base!$B$57</f>
        <v>0.32715426264583625</v>
      </c>
      <c r="U93" s="6">
        <f>+U92/ Base!$B$57</f>
        <v>0.34330634708027014</v>
      </c>
      <c r="V93" s="6">
        <f>+V92/ Base!$B$57</f>
        <v>0.3593802148044502</v>
      </c>
      <c r="W93" s="6">
        <f>+W92/ Base!$B$57</f>
        <v>0.37532654600353232</v>
      </c>
      <c r="X93" s="6">
        <f>+X92/ Base!$B$57</f>
        <v>0.39109745733479423</v>
      </c>
      <c r="Y93" s="6">
        <f>+Y92/ Base!$B$57</f>
        <v>0.4066464899031626</v>
      </c>
      <c r="Z93" s="6">
        <f>+Z92/ Base!$B$57</f>
        <v>0.42192859259418719</v>
      </c>
      <c r="AA93" s="6">
        <f>+AA92/ Base!$B$57</f>
        <v>0.43690009815949765</v>
      </c>
      <c r="AB93" s="6">
        <f>+AB92/ Base!$B$57</f>
        <v>0.45151869107804632</v>
      </c>
      <c r="AC93" s="6">
        <f>+AC92/ Base!$B$57</f>
        <v>0.4657433670945581</v>
      </c>
      <c r="AD93" s="6">
        <f>+AD92/ Base!$B$57</f>
        <v>0.47953438478065724</v>
      </c>
      <c r="AE93" s="6">
        <f>+AE92/ Base!$B$57</f>
        <v>0.49285320967447827</v>
      </c>
      <c r="AF93" s="6">
        <f>+AF92/ Base!$B$57</f>
        <v>0.50566245164534052</v>
      </c>
      <c r="AG93" s="6">
        <f>+AG92/ Base!$B$57</f>
        <v>0.51792579611082712</v>
      </c>
      <c r="AH93" s="6">
        <f>+AH92/ Base!$B$57</f>
        <v>0.52960792972371651</v>
      </c>
      <c r="AI93" s="6">
        <f>+AI92/ Base!$B$57</f>
        <v>0.54067446109347617</v>
      </c>
      <c r="AJ93" s="6">
        <f>+AJ92/ Base!$B$57</f>
        <v>0.55109183705267639</v>
      </c>
      <c r="AK93" s="6">
        <f>+AK92/ Base!$B$57</f>
        <v>0.56082725494463526</v>
      </c>
      <c r="AL93" s="6">
        <f>+AL92/ Base!$B$57</f>
        <v>0.56984857135664124</v>
      </c>
      <c r="AM93" s="6">
        <f>+AM92/ Base!$B$57</f>
        <v>0.57812420768611117</v>
      </c>
      <c r="AN93" s="6">
        <f>+AN92/ Base!$B$57</f>
        <v>0.58562305286598149</v>
      </c>
      <c r="AO93" s="6">
        <f>+AO92/ Base!$B$57</f>
        <v>0.59231436347677902</v>
      </c>
      <c r="AP93" s="6">
        <f>+AP92/ Base!$B$57</f>
        <v>0.59816766124250098</v>
      </c>
      <c r="AQ93" s="6">
        <f>+AQ92/ Base!$B$57</f>
        <v>0.60315262740218067</v>
      </c>
      <c r="AR93" s="6">
        <f>+AR92/ Base!$B$57</f>
        <v>0.60723899235265644</v>
      </c>
      <c r="AS93" s="6">
        <f>+AS92/ Base!$B$57</f>
        <v>0.61039641647295628</v>
      </c>
      <c r="AT93" s="6">
        <f>+AT92/ Base!$B$57</f>
        <v>0.61259435309003873</v>
      </c>
      <c r="AU93" s="6">
        <f>+AU92/ Base!$B$57</f>
        <v>0.61380187398694264</v>
      </c>
      <c r="AV93" s="6">
        <f>+AV92/ Base!$B$57</f>
        <v>0.61110757026490514</v>
      </c>
      <c r="AW93" s="6">
        <f>+AW92/ Base!$B$57</f>
        <v>0.6084774575368268</v>
      </c>
      <c r="AX93" s="6">
        <f>+AX92/ Base!$B$57</f>
        <v>0.60591165538304748</v>
      </c>
      <c r="AY93" s="6">
        <f>+AY92/ Base!$B$57</f>
        <v>0.60340999846249233</v>
      </c>
      <c r="AZ93" s="6">
        <f>+AZ92/ Base!$B$57</f>
        <v>0.60097214307438063</v>
      </c>
      <c r="BA93" s="6">
        <f>+BA92/ Base!$B$57</f>
        <v>0.59859762463462818</v>
      </c>
      <c r="BB93" s="6">
        <f>+BB92/ Base!$B$57</f>
        <v>0.59628588838297769</v>
      </c>
      <c r="BC93" s="6">
        <f>+BC92/ Base!$B$57</f>
        <v>0.59403630589818279</v>
      </c>
      <c r="BD93" s="6">
        <f>+BD92/ Base!$B$57</f>
        <v>0.59184818438562159</v>
      </c>
      <c r="BE93" s="6">
        <f>+BE92/ Base!$B$57</f>
        <v>0.58972077250185095</v>
      </c>
      <c r="BF93" s="6">
        <f>+BF92/ Base!$B$57</f>
        <v>0.58765326468365275</v>
      </c>
      <c r="BG93" s="6">
        <f>+BG92/ Base!$B$57</f>
        <v>0.58564480495771154</v>
      </c>
      <c r="BH93" s="6">
        <f>+BH92/ Base!$B$57</f>
        <v>0.58369449067434864</v>
      </c>
      <c r="BI93" s="6">
        <f>+BI92/ Base!$B$57</f>
        <v>0.5818013763312363</v>
      </c>
      <c r="BJ93" s="6">
        <f>+BJ92/ Base!$B$57</f>
        <v>0.57996447751760605</v>
      </c>
      <c r="BK93" s="6">
        <f>+BK92/ Base!$B$57</f>
        <v>0.57818277494791259</v>
      </c>
      <c r="BL93" s="6">
        <f>+BL92/ Base!$B$57</f>
        <v>0.57645521853250525</v>
      </c>
      <c r="BM93" s="6">
        <f>+BM92/ Base!$B$57</f>
        <v>0.57478073143026831</v>
      </c>
      <c r="BN93" s="6">
        <f>+BN92/ Base!$B$57</f>
        <v>0.57315821403281586</v>
      </c>
      <c r="BO93" s="6">
        <f>+BO92/ Base!$B$57</f>
        <v>0.57158654783968055</v>
      </c>
      <c r="BP93" s="6">
        <f>+BP92/ Base!$B$57</f>
        <v>0.57006459919205255</v>
      </c>
      <c r="BQ93" s="6">
        <f>+BQ92/ Base!$B$57</f>
        <v>0.56859122284145558</v>
      </c>
      <c r="BR93" s="6">
        <f>+BR92/ Base!$B$57</f>
        <v>0.56716526533651734</v>
      </c>
      <c r="BS93" s="6">
        <f>+BS92/ Base!$B$57</f>
        <v>0.56578556821657455</v>
      </c>
      <c r="BT93" s="6">
        <f>+BT92/ Base!$B$57</f>
        <v>0.56445097100595509</v>
      </c>
      <c r="BU93" s="6">
        <f>+BU92/ Base!$B$57</f>
        <v>0.56316031400661748</v>
      </c>
      <c r="BV93" s="6">
        <f>+BV92/ Base!$B$57</f>
        <v>0.5619124408897852</v>
      </c>
      <c r="BW93" s="6">
        <f>+BW92/ Base!$B$57</f>
        <v>0.56070620109049574</v>
      </c>
      <c r="BX93" s="6">
        <f>+BX92/ Base!$B$57</f>
        <v>0.55954045201043046</v>
      </c>
      <c r="BY93" s="6">
        <f>+BY92/ Base!$B$57</f>
        <v>0.55841406103850733</v>
      </c>
      <c r="BZ93" s="6">
        <f>+BZ92/ Base!$B$57</f>
        <v>0.55732590740051935</v>
      </c>
      <c r="CA93" s="6">
        <f>+CA92/ Base!$B$57</f>
        <v>0.55627488385471502</v>
      </c>
      <c r="CB93" s="6">
        <f>+CB92/ Base!$B$57</f>
        <v>0.55525989825637789</v>
      </c>
      <c r="CC93" s="6">
        <f>+CC92/ Base!$B$57</f>
        <v>0.5542798750249337</v>
      </c>
      <c r="CD93" s="6">
        <f>+CD92/ Base!$B$57</f>
        <v>0.55333375656575801</v>
      </c>
      <c r="CE93" s="6">
        <f>+CE92/ Base!$B$57</f>
        <v>0.55242050472751525</v>
      </c>
      <c r="CF93" s="6">
        <f>+CF92/ Base!$B$57</f>
        <v>0.55153910242524873</v>
      </c>
      <c r="CG93" s="6">
        <f>+CG92/ Base!$B$57</f>
        <v>0.55068855564213404</v>
      </c>
      <c r="CH93" s="6">
        <f>+CH92/ Base!$B$57</f>
        <v>0.54986789616122556</v>
      </c>
      <c r="CI93" s="6">
        <f>+CI92/ Base!$B$57</f>
        <v>0.54907618561158911</v>
      </c>
      <c r="CJ93" s="6">
        <f>+CJ92/ Base!$B$57</f>
        <v>0.54831252180779533</v>
      </c>
      <c r="CK93" s="6">
        <f>+CK92/ Base!$B$57</f>
        <v>0.54757604903089385</v>
      </c>
      <c r="CL93" s="6">
        <f>+CL92/ Base!$B$57</f>
        <v>0.54686597505195356</v>
      </c>
      <c r="CM93" s="6">
        <f>+CM92/ Base!$B$57</f>
        <v>0.54618159971953473</v>
      </c>
      <c r="CN93" s="6">
        <f>+CN92/ Base!$B$57</f>
        <v>0.54552236358879924</v>
      </c>
      <c r="CO93" s="6">
        <f>+CO92/ Base!$B$57</f>
        <v>0.54488793202562091</v>
      </c>
      <c r="CP93" s="6">
        <f>+CP92/ Base!$B$57</f>
        <v>0.54427295294502009</v>
      </c>
      <c r="CQ93" s="6">
        <f>+CQ92/ Base!$B$57</f>
        <v>0.54367780847170111</v>
      </c>
      <c r="CR93" s="6">
        <f>+CR92/ Base!$B$57</f>
        <v>0.54310252375181178</v>
      </c>
      <c r="CS93" s="6">
        <f>+CS92/ Base!$B$57</f>
        <v>0.54254689014083124</v>
      </c>
      <c r="CT93" s="6">
        <f>+CT92/ Base!$B$57</f>
        <v>0.54201054768882073</v>
      </c>
      <c r="CU93" s="6">
        <f>+CU92/ Base!$B$57</f>
        <v>0.54149304060895831</v>
      </c>
      <c r="CV93" s="6">
        <f>+CV92/ Base!$B$57</f>
        <v>0.5409938546677372</v>
      </c>
      <c r="CW93" s="6">
        <f>+CW92/ Base!$B$57</f>
        <v>0.54051244240762086</v>
      </c>
    </row>
    <row r="94" spans="1:101" s="10" customFormat="1" ht="20.65" customHeight="1" x14ac:dyDescent="0.25">
      <c r="A94" s="8" t="s">
        <v>422</v>
      </c>
      <c r="B94" s="52">
        <f>+MAX(B93:BI93)</f>
        <v>0.61380187398694264</v>
      </c>
      <c r="C94" s="6">
        <f>+Parameters!B101+B113*5/3.666</f>
        <v>448.75165528372054</v>
      </c>
      <c r="D94" s="6">
        <f>+C113*5/3.666+C94</f>
        <v>502.46628118919756</v>
      </c>
      <c r="E94" s="6">
        <f t="shared" ref="E94:BI94" si="268">+D113*5/3.666+D94</f>
        <v>561.01986182068879</v>
      </c>
      <c r="F94" s="6">
        <f t="shared" si="268"/>
        <v>624.23549103855919</v>
      </c>
      <c r="G94" s="6">
        <f t="shared" si="268"/>
        <v>691.89229971080965</v>
      </c>
      <c r="H94" s="6">
        <f t="shared" si="268"/>
        <v>763.73363891579788</v>
      </c>
      <c r="I94" s="6">
        <f t="shared" si="268"/>
        <v>839.47441570413241</v>
      </c>
      <c r="J94" s="6">
        <f t="shared" si="268"/>
        <v>918.80755305728246</v>
      </c>
      <c r="K94" s="6">
        <f t="shared" si="268"/>
        <v>1001.4095958596943</v>
      </c>
      <c r="L94" s="6">
        <f t="shared" si="268"/>
        <v>1086.9455158810651</v>
      </c>
      <c r="M94" s="6">
        <f t="shared" si="268"/>
        <v>1175.0727857839543</v>
      </c>
      <c r="N94" s="6">
        <f t="shared" si="268"/>
        <v>1265.4447990799154</v>
      </c>
      <c r="O94" s="6">
        <f t="shared" si="268"/>
        <v>1357.7137128890524</v>
      </c>
      <c r="P94" s="6">
        <f t="shared" si="268"/>
        <v>1451.5327854514794</v>
      </c>
      <c r="Q94" s="6">
        <f t="shared" si="268"/>
        <v>1546.5582723484526</v>
      </c>
      <c r="R94" s="6">
        <f t="shared" si="268"/>
        <v>1642.4509343976192</v>
      </c>
      <c r="S94" s="6">
        <f t="shared" si="268"/>
        <v>1738.877196223214</v>
      </c>
      <c r="T94" s="6">
        <f t="shared" si="268"/>
        <v>1835.50997568304</v>
      </c>
      <c r="U94" s="6">
        <f t="shared" si="268"/>
        <v>1932.0291770209408</v>
      </c>
      <c r="V94" s="6">
        <f t="shared" si="268"/>
        <v>2028.1243082032192</v>
      </c>
      <c r="W94" s="6">
        <f t="shared" si="268"/>
        <v>2123.4942488786323</v>
      </c>
      <c r="X94" s="6">
        <f t="shared" si="268"/>
        <v>2217.8470956968181</v>
      </c>
      <c r="Y94" s="6">
        <f t="shared" si="268"/>
        <v>2310.9000213721224</v>
      </c>
      <c r="Z94" s="6">
        <f t="shared" si="268"/>
        <v>2402.3791138028778</v>
      </c>
      <c r="AA94" s="6">
        <f t="shared" si="268"/>
        <v>2492.0191787066183</v>
      </c>
      <c r="AB94" s="6">
        <f t="shared" si="268"/>
        <v>2579.5634991059223</v>
      </c>
      <c r="AC94" s="6">
        <f t="shared" si="268"/>
        <v>2664.7635503608835</v>
      </c>
      <c r="AD94" s="6">
        <f t="shared" si="268"/>
        <v>2747.3786721904416</v>
      </c>
      <c r="AE94" s="6">
        <f t="shared" si="268"/>
        <v>2827.1757004593405</v>
      </c>
      <c r="AF94" s="6">
        <f t="shared" si="268"/>
        <v>2903.9285621162999</v>
      </c>
      <c r="AG94" s="6">
        <f t="shared" si="268"/>
        <v>2977.4178366103497</v>
      </c>
      <c r="AH94" s="6">
        <f t="shared" si="268"/>
        <v>3047.4302871031864</v>
      </c>
      <c r="AI94" s="6">
        <f t="shared" si="268"/>
        <v>3113.7583645234622</v>
      </c>
      <c r="AJ94" s="6">
        <f t="shared" si="268"/>
        <v>3176.1996872221839</v>
      </c>
      <c r="AK94" s="6">
        <f t="shared" si="268"/>
        <v>3234.5564988189522</v>
      </c>
      <c r="AL94" s="6">
        <f t="shared" si="268"/>
        <v>3288.6351065478266</v>
      </c>
      <c r="AM94" s="6">
        <f t="shared" si="268"/>
        <v>3338.2453022169484</v>
      </c>
      <c r="AN94" s="6">
        <f t="shared" si="268"/>
        <v>3383.1997675538569</v>
      </c>
      <c r="AO94" s="6">
        <f t="shared" si="268"/>
        <v>3423.3134651366963</v>
      </c>
      <c r="AP94" s="6">
        <f t="shared" si="268"/>
        <v>3458.403014748505</v>
      </c>
      <c r="AQ94" s="6">
        <f t="shared" si="268"/>
        <v>3488.2860519770506</v>
      </c>
      <c r="AR94" s="6">
        <f t="shared" si="268"/>
        <v>3512.7805593192684</v>
      </c>
      <c r="AS94" s="6">
        <f t="shared" si="268"/>
        <v>3531.704145151904</v>
      </c>
      <c r="AT94" s="6">
        <f t="shared" si="268"/>
        <v>3544.8732162374895</v>
      </c>
      <c r="AU94" s="6">
        <f t="shared" si="268"/>
        <v>3552.1019260929488</v>
      </c>
      <c r="AV94" s="6">
        <f t="shared" si="268"/>
        <v>3535.9215760202446</v>
      </c>
      <c r="AW94" s="6">
        <f t="shared" si="268"/>
        <v>3520.1280426014505</v>
      </c>
      <c r="AX94" s="6">
        <f t="shared" si="268"/>
        <v>3504.7218511892384</v>
      </c>
      <c r="AY94" s="6">
        <f t="shared" si="268"/>
        <v>3489.7018397026673</v>
      </c>
      <c r="AZ94" s="6">
        <f t="shared" si="268"/>
        <v>3475.0657954565295</v>
      </c>
      <c r="BA94" s="6">
        <f t="shared" si="268"/>
        <v>3460.8107977710565</v>
      </c>
      <c r="BB94" s="6">
        <f t="shared" si="268"/>
        <v>3446.9334002245951</v>
      </c>
      <c r="BC94" s="6">
        <f t="shared" si="268"/>
        <v>3433.4297279834714</v>
      </c>
      <c r="BD94" s="6">
        <f t="shared" si="268"/>
        <v>3420.2955319689709</v>
      </c>
      <c r="BE94" s="6">
        <f t="shared" si="268"/>
        <v>3407.5262224252142</v>
      </c>
      <c r="BF94" s="6">
        <f t="shared" si="268"/>
        <v>3395.1168936726222</v>
      </c>
      <c r="BG94" s="6">
        <f t="shared" si="268"/>
        <v>3383.0623458855634</v>
      </c>
      <c r="BH94" s="6">
        <f t="shared" si="268"/>
        <v>3371.3571065385868</v>
      </c>
      <c r="BI94" s="6">
        <f t="shared" si="268"/>
        <v>3359.9954525024955</v>
      </c>
      <c r="BJ94" s="6">
        <f t="shared" ref="BJ94:CW94" si="269">+BI113*5/3.666+BI94</f>
        <v>3348.9714329607</v>
      </c>
      <c r="BK94" s="6">
        <f t="shared" si="269"/>
        <v>3338.2788929484263</v>
      </c>
      <c r="BL94" s="6">
        <f t="shared" si="269"/>
        <v>3327.9114971901931</v>
      </c>
      <c r="BM94" s="6">
        <f t="shared" si="269"/>
        <v>3317.8627538965479</v>
      </c>
      <c r="BN94" s="6">
        <f t="shared" si="269"/>
        <v>3308.1260382098349</v>
      </c>
      <c r="BO94" s="6">
        <f t="shared" si="269"/>
        <v>3298.6946150487547</v>
      </c>
      <c r="BP94" s="6">
        <f t="shared" si="269"/>
        <v>3289.561661150979</v>
      </c>
      <c r="BQ94" s="6">
        <f t="shared" si="269"/>
        <v>3280.7202861667711</v>
      </c>
      <c r="BR94" s="6">
        <f t="shared" si="269"/>
        <v>3272.1635526977866</v>
      </c>
      <c r="BS94" s="6">
        <f t="shared" si="269"/>
        <v>3263.8844952093013</v>
      </c>
      <c r="BT94" s="6">
        <f t="shared" si="269"/>
        <v>3255.8761377751712</v>
      </c>
      <c r="BU94" s="6">
        <f t="shared" si="269"/>
        <v>3248.1315106383299</v>
      </c>
      <c r="BV94" s="6">
        <f t="shared" si="269"/>
        <v>3240.6436655877142</v>
      </c>
      <c r="BW94" s="6">
        <f t="shared" si="269"/>
        <v>3233.4056901725617</v>
      </c>
      <c r="BX94" s="6">
        <f t="shared" si="269"/>
        <v>3226.410720783987</v>
      </c>
      <c r="BY94" s="6">
        <f t="shared" si="269"/>
        <v>3219.6519546587069</v>
      </c>
      <c r="BZ94" s="6">
        <f t="shared" si="269"/>
        <v>3213.1226608708175</v>
      </c>
      <c r="CA94" s="6">
        <f t="shared" si="269"/>
        <v>3206.8161904114254</v>
      </c>
      <c r="CB94" s="6">
        <f t="shared" si="269"/>
        <v>3200.7259854930621</v>
      </c>
      <c r="CC94" s="6">
        <f t="shared" si="269"/>
        <v>3194.8455882788157</v>
      </c>
      <c r="CD94" s="6">
        <f t="shared" si="269"/>
        <v>3189.1686493481216</v>
      </c>
      <c r="CE94" s="6">
        <f t="shared" si="269"/>
        <v>3183.6889363832238</v>
      </c>
      <c r="CF94" s="6">
        <f t="shared" si="269"/>
        <v>3178.4003438567597</v>
      </c>
      <c r="CG94" s="6">
        <f t="shared" si="269"/>
        <v>3173.2969049971857</v>
      </c>
      <c r="CH94" s="6">
        <f t="shared" si="269"/>
        <v>3168.372808139351</v>
      </c>
      <c r="CI94" s="6">
        <f t="shared" si="269"/>
        <v>3163.6224209659722</v>
      </c>
      <c r="CJ94" s="6">
        <f t="shared" si="269"/>
        <v>3159.0403285133389</v>
      </c>
      <c r="CK94" s="6">
        <f t="shared" si="269"/>
        <v>3154.6213948294944</v>
      </c>
      <c r="CL94" s="6">
        <f t="shared" si="269"/>
        <v>3150.3608650909973</v>
      </c>
      <c r="CM94" s="6">
        <f t="shared" si="269"/>
        <v>3146.2545371060878</v>
      </c>
      <c r="CN94" s="6">
        <f t="shared" si="269"/>
        <v>3142.2990530701736</v>
      </c>
      <c r="CO94" s="6">
        <f t="shared" si="269"/>
        <v>3138.4924041735248</v>
      </c>
      <c r="CP94" s="6">
        <f t="shared" si="269"/>
        <v>3134.8024770168627</v>
      </c>
      <c r="CQ94" s="6">
        <f t="shared" si="269"/>
        <v>3131.2315635612936</v>
      </c>
      <c r="CR94" s="6">
        <f t="shared" si="269"/>
        <v>3127.7798139871029</v>
      </c>
      <c r="CS94" s="6">
        <f t="shared" si="269"/>
        <v>3124.4459758106723</v>
      </c>
      <c r="CT94" s="6">
        <f t="shared" si="269"/>
        <v>3121.2278887867751</v>
      </c>
      <c r="CU94" s="6">
        <f t="shared" si="269"/>
        <v>3118.1228177116277</v>
      </c>
      <c r="CV94" s="6">
        <f t="shared" si="269"/>
        <v>3115.1276767568652</v>
      </c>
      <c r="CW94" s="6">
        <f t="shared" si="269"/>
        <v>3112.2391807990862</v>
      </c>
    </row>
    <row r="95" spans="1:101" s="10" customFormat="1" ht="20.65" customHeight="1" x14ac:dyDescent="0.25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65" customHeight="1" x14ac:dyDescent="0.25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65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BI97" si="270">+AS97</f>
        <v>0</v>
      </c>
      <c r="AU97" s="20">
        <f t="shared" si="270"/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ref="BJ97" si="271">+BI97</f>
        <v>0</v>
      </c>
      <c r="BK97" s="20">
        <f t="shared" ref="BK97" si="272">+BJ97</f>
        <v>0</v>
      </c>
      <c r="BL97" s="20">
        <f t="shared" ref="BL97" si="273">+BK97</f>
        <v>0</v>
      </c>
      <c r="BM97" s="20">
        <f t="shared" ref="BM97" si="274">+BL97</f>
        <v>0</v>
      </c>
      <c r="BN97" s="20">
        <f t="shared" ref="BN97" si="275">+BM97</f>
        <v>0</v>
      </c>
      <c r="BO97" s="20">
        <f t="shared" ref="BO97" si="276">+BN97</f>
        <v>0</v>
      </c>
      <c r="BP97" s="20">
        <f t="shared" ref="BP97" si="277">+BO97</f>
        <v>0</v>
      </c>
      <c r="BQ97" s="20">
        <f t="shared" ref="BQ97" si="278">+BP97</f>
        <v>0</v>
      </c>
      <c r="BR97" s="20">
        <f t="shared" ref="BR97" si="279">+BQ97</f>
        <v>0</v>
      </c>
      <c r="BS97" s="20">
        <f t="shared" ref="BS97" si="280">+BR97</f>
        <v>0</v>
      </c>
      <c r="BT97" s="20">
        <f t="shared" ref="BT97" si="281">+BS97</f>
        <v>0</v>
      </c>
      <c r="BU97" s="20">
        <f t="shared" ref="BU97" si="282">+BT97</f>
        <v>0</v>
      </c>
      <c r="BV97" s="20">
        <f t="shared" ref="BV97" si="283">+BU97</f>
        <v>0</v>
      </c>
      <c r="BW97" s="20">
        <f t="shared" ref="BW97" si="284">+BV97</f>
        <v>0</v>
      </c>
      <c r="BX97" s="20">
        <f t="shared" ref="BX97" si="285">+BW97</f>
        <v>0</v>
      </c>
      <c r="BY97" s="20">
        <f t="shared" ref="BY97" si="286">+BX97</f>
        <v>0</v>
      </c>
      <c r="BZ97" s="20">
        <f t="shared" ref="BZ97" si="287">+BY97</f>
        <v>0</v>
      </c>
      <c r="CA97" s="20">
        <f t="shared" ref="CA97" si="288">+BZ97</f>
        <v>0</v>
      </c>
      <c r="CB97" s="20">
        <f t="shared" ref="CB97" si="289">+CA97</f>
        <v>0</v>
      </c>
      <c r="CC97" s="20">
        <f t="shared" ref="CC97" si="290">+CB97</f>
        <v>0</v>
      </c>
      <c r="CD97" s="20">
        <f t="shared" ref="CD97" si="291">+CC97</f>
        <v>0</v>
      </c>
      <c r="CE97" s="20">
        <f t="shared" ref="CE97" si="292">+CD97</f>
        <v>0</v>
      </c>
      <c r="CF97" s="20">
        <f t="shared" ref="CF97" si="293">+CE97</f>
        <v>0</v>
      </c>
      <c r="CG97" s="20">
        <f t="shared" ref="CG97" si="294">+CF97</f>
        <v>0</v>
      </c>
      <c r="CH97" s="20">
        <f t="shared" ref="CH97" si="295">+CG97</f>
        <v>0</v>
      </c>
      <c r="CI97" s="20">
        <f t="shared" ref="CI97" si="296">+CH97</f>
        <v>0</v>
      </c>
      <c r="CJ97" s="20">
        <f t="shared" ref="CJ97" si="297">+CI97</f>
        <v>0</v>
      </c>
      <c r="CK97" s="20">
        <f t="shared" ref="CK97" si="298">+CJ97</f>
        <v>0</v>
      </c>
      <c r="CL97" s="20">
        <f t="shared" ref="CL97" si="299">+CK97</f>
        <v>0</v>
      </c>
      <c r="CM97" s="20">
        <f t="shared" ref="CM97" si="300">+CL97</f>
        <v>0</v>
      </c>
      <c r="CN97" s="20">
        <f t="shared" ref="CN97" si="301">+CM97</f>
        <v>0</v>
      </c>
      <c r="CO97" s="20">
        <f t="shared" ref="CO97" si="302">+CN97</f>
        <v>0</v>
      </c>
      <c r="CP97" s="20">
        <f t="shared" ref="CP97" si="303">+CO97</f>
        <v>0</v>
      </c>
      <c r="CQ97" s="20">
        <f t="shared" ref="CQ97" si="304">+CP97</f>
        <v>0</v>
      </c>
      <c r="CR97" s="20">
        <f t="shared" ref="CR97" si="305">+CQ97</f>
        <v>0</v>
      </c>
      <c r="CS97" s="20">
        <f t="shared" ref="CS97" si="306">+CR97</f>
        <v>0</v>
      </c>
      <c r="CT97" s="20">
        <f t="shared" ref="CT97" si="307">+CS97</f>
        <v>0</v>
      </c>
      <c r="CU97" s="20">
        <f t="shared" ref="CU97" si="308">+CT97</f>
        <v>0</v>
      </c>
      <c r="CV97" s="20">
        <f t="shared" ref="CV97" si="309">+CU97</f>
        <v>0</v>
      </c>
      <c r="CW97" s="20">
        <f t="shared" ref="CW97" si="310">+CV97</f>
        <v>0</v>
      </c>
    </row>
    <row r="98" spans="1:101" s="10" customFormat="1" ht="20.65" customHeight="1" thickBot="1" x14ac:dyDescent="0.3">
      <c r="A98" s="191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" customHeight="1" thickTop="1" x14ac:dyDescent="0.25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1.0163451840920545</v>
      </c>
      <c r="D99" s="31">
        <f>C99+Base!$B82*(D100-(Base!$B$80/Base!$B79)*C99-Base!$B83*(C99-C101))</f>
        <v>1.1892366337833096</v>
      </c>
      <c r="E99" s="31">
        <f>D99+Base!$B82*(E100-(Base!$B$80/Base!$B79)*D99-Base!$B83*(D99-D101))</f>
        <v>1.3679298491821201</v>
      </c>
      <c r="F99" s="31">
        <f>E99+Base!$B82*(F100-(Base!$B$80/Base!$B79)*E99-Base!$B83*(E99-E101))</f>
        <v>1.551746530524603</v>
      </c>
      <c r="G99" s="31">
        <f>F99+Base!$B82*(G100-(Base!$B$80/Base!$B79)*F99-Base!$B83*(F99-F101))</f>
        <v>1.7400208636100756</v>
      </c>
      <c r="H99" s="31">
        <f>G99+Base!$B82*(H100-(Base!$B$80/Base!$B79)*G99-Base!$B83*(G99-G101))</f>
        <v>1.9320774318994012</v>
      </c>
      <c r="I99" s="31">
        <f>H99+Base!$B82*(I100-(Base!$B$80/Base!$B79)*H99-Base!$B83*(H99-H101))</f>
        <v>2.1272273346265949</v>
      </c>
      <c r="J99" s="31">
        <f>I99+Base!$B82*(J100-(Base!$B$80/Base!$B79)*I99-Base!$B83*(I99-I101))</f>
        <v>2.3247739002330876</v>
      </c>
      <c r="K99" s="31">
        <f>J99+Base!$B82*(K100-(Base!$B$80/Base!$B79)*J99-Base!$B83*(J99-J101))</f>
        <v>2.5240226181638037</v>
      </c>
      <c r="L99" s="31">
        <f>K99+Base!$B82*(L100-(Base!$B$80/Base!$B79)*K99-Base!$B83*(K99-K101))</f>
        <v>2.7242920719757606</v>
      </c>
      <c r="M99" s="31">
        <f>L99+Base!$B82*(M100-(Base!$B$80/Base!$B79)*L99-Base!$B83*(L99-L101))</f>
        <v>2.9249240757924415</v>
      </c>
      <c r="N99" s="31">
        <f>M99+Base!$B82*(N100-(Base!$B$80/Base!$B79)*M99-Base!$B83*(M99-M101))</f>
        <v>3.1252921250819492</v>
      </c>
      <c r="O99" s="31">
        <f>N99+Base!$B82*(O100-(Base!$B$80/Base!$B79)*N99-Base!$B83*(N99-N101))</f>
        <v>3.3248078343672818</v>
      </c>
      <c r="P99" s="31">
        <f>O99+Base!$B82*(P100-(Base!$B$80/Base!$B79)*O99-Base!$B83*(O99-O101))</f>
        <v>3.5229253637649096</v>
      </c>
      <c r="Q99" s="31">
        <f>P99+Base!$B82*(Q100-(Base!$B$80/Base!$B79)*P99-Base!$B83*(P99-P101))</f>
        <v>3.7191440137029579</v>
      </c>
      <c r="R99" s="31">
        <f>Q99+Base!$B82*(R100-(Base!$B$80/Base!$B79)*Q99-Base!$B83*(Q99-Q101))</f>
        <v>3.9130092479454706</v>
      </c>
      <c r="S99" s="31">
        <f>R99+Base!$B82*(S100-(Base!$B$80/Base!$B79)*R99-Base!$B83*(R99-R101))</f>
        <v>4.104112426306882</v>
      </c>
      <c r="T99" s="31">
        <f>S99+Base!$B82*(T100-(Base!$B$80/Base!$B79)*S99-Base!$B83*(S99-S101))</f>
        <v>4.2891336318202233</v>
      </c>
      <c r="U99" s="31">
        <f>T99+Base!$B82*(U100-(Base!$B$80/Base!$B79)*T99-Base!$B83*(T99-T101))</f>
        <v>4.4681302663415936</v>
      </c>
      <c r="V99" s="31">
        <f>U99+Base!$B82*(V100-(Base!$B$80/Base!$B79)*U99-Base!$B83*(U99-U101))</f>
        <v>4.6411510312561459</v>
      </c>
      <c r="W99" s="31">
        <f>V99+Base!$B82*(W100-(Base!$B$80/Base!$B79)*V99-Base!$B83*(V99-V101))</f>
        <v>4.8082396302700623</v>
      </c>
      <c r="X99" s="31">
        <f>W99+Base!$B82*(X100-(Base!$B$80/Base!$B79)*W99-Base!$B83*(W99-W101))</f>
        <v>4.9694372635125355</v>
      </c>
      <c r="Y99" s="31">
        <f>X99+Base!$B82*(Y100-(Base!$B$80/Base!$B79)*X99-Base!$B83*(X99-X101))</f>
        <v>5.1247842337144398</v>
      </c>
      <c r="Z99" s="31">
        <f>Y99+Base!$B82*(Z100-(Base!$B$80/Base!$B79)*Y99-Base!$B83*(Y99-Y101))</f>
        <v>5.2743208944768663</v>
      </c>
      <c r="AA99" s="31">
        <f>Z99+Base!$B82*(AA100-(Base!$B$80/Base!$B79)*Z99-Base!$B83*(Z99-Z101))</f>
        <v>5.4180881095014337</v>
      </c>
      <c r="AB99" s="31">
        <f>AA99+Base!$B82*(AB100-(Base!$B$80/Base!$B79)*AA99-Base!$B83*(AA99-AA101))</f>
        <v>5.5561273488521152</v>
      </c>
      <c r="AC99" s="31">
        <f>AB99+Base!$B82*(AC100-(Base!$B$80/Base!$B79)*AB99-Base!$B83*(AB99-AB101))</f>
        <v>5.6884805172449555</v>
      </c>
      <c r="AD99" s="31">
        <f>AC99+Base!$B82*(AD100-(Base!$B$80/Base!$B79)*AC99-Base!$B83*(AC99-AC101))</f>
        <v>5.8151895861125968</v>
      </c>
      <c r="AE99" s="31">
        <f>AD99+Base!$B82*(AE100-(Base!$B$80/Base!$B79)*AD99-Base!$B83*(AD99-AD101))</f>
        <v>5.9362960834015199</v>
      </c>
      <c r="AF99" s="31">
        <f>AE99+Base!$B82*(AF100-(Base!$B$80/Base!$B79)*AE99-Base!$B83*(AE99-AE101))</f>
        <v>6.0518404812348914</v>
      </c>
      <c r="AG99" s="31">
        <f>AF99+Base!$B82*(AG100-(Base!$B$80/Base!$B79)*AF99-Base!$B83*(AF99-AF101))</f>
        <v>6.1618615106452816</v>
      </c>
      <c r="AH99" s="31">
        <f>AG99+Base!$B82*(AH100-(Base!$B$80/Base!$B79)*AG99-Base!$B83*(AG99-AG101))</f>
        <v>6.2663954239139619</v>
      </c>
      <c r="AI99" s="31">
        <f>AH99+Base!$B82*(AI100-(Base!$B$80/Base!$B79)*AH99-Base!$B83*(AH99-AH101))</f>
        <v>6.3654752180814729</v>
      </c>
      <c r="AJ99" s="31">
        <f>AI99+Base!$B82*(AJ100-(Base!$B$80/Base!$B79)*AI99-Base!$B83*(AI99-AI101))</f>
        <v>6.4591298275298366</v>
      </c>
      <c r="AK99" s="31">
        <f>AJ99+Base!$B82*(AK100-(Base!$B$80/Base!$B79)*AJ99-Base!$B83*(AJ99-AJ101))</f>
        <v>6.5473832888916332</v>
      </c>
      <c r="AL99" s="31">
        <f>AK99+Base!$B82*(AL100-(Base!$B$80/Base!$B79)*AK99-Base!$B83*(AK99-AK101))</f>
        <v>6.6302538776253028</v>
      </c>
      <c r="AM99" s="31">
        <f>AL99+Base!$B82*(AM100-(Base!$B$80/Base!$B79)*AL99-Base!$B83*(AL99-AL101))</f>
        <v>6.7077532122103554</v>
      </c>
      <c r="AN99" s="31">
        <f>AM99+Base!$B82*(AN100-(Base!$B$80/Base!$B79)*AM99-Base!$B83*(AM99-AM101))</f>
        <v>6.77988531883683</v>
      </c>
      <c r="AO99" s="31">
        <f>AN99+Base!$B82*(AO100-(Base!$B$80/Base!$B79)*AN99-Base!$B83*(AN99-AN101))</f>
        <v>6.8466456464794909</v>
      </c>
      <c r="AP99" s="31">
        <f>AO99+Base!$B82*(AP100-(Base!$B$80/Base!$B79)*AO99-Base!$B83*(AO99-AO101))</f>
        <v>6.9080200190565861</v>
      </c>
      <c r="AQ99" s="31">
        <f>AP99+Base!$B82*(AQ100-(Base!$B$80/Base!$B79)*AP99-Base!$B83*(AP99-AP101))</f>
        <v>6.9639835075387078</v>
      </c>
      <c r="AR99" s="31">
        <f>AQ99+Base!$B82*(AR100-(Base!$B$80/Base!$B79)*AQ99-Base!$B83*(AQ99-AQ101))</f>
        <v>7.0144991996338861</v>
      </c>
      <c r="AS99" s="31">
        <f>AR99+Base!$B82*(AS100-(Base!$B$80/Base!$B79)*AR99-Base!$B83*(AR99-AR101))</f>
        <v>7.0595168364158027</v>
      </c>
      <c r="AT99" s="31">
        <f>AS99+Base!$B82*(AT100-(Base!$B$80/Base!$B79)*AS99-Base!$B83*(AS99-AS101))</f>
        <v>7.0989712713039737</v>
      </c>
      <c r="AU99" s="31">
        <f>AT99+Base!$B82*(AU100-(Base!$B$80/Base!$B79)*AT99-Base!$B83*(AT99-AT101))</f>
        <v>7.1327806810006216</v>
      </c>
      <c r="AV99" s="31">
        <f>AU99+Base!$B82*(AV100-(Base!$B$80/Base!$B79)*AU99-Base!$B83*(AU99-AU101))</f>
        <v>7.1573990473204061</v>
      </c>
      <c r="AW99" s="31">
        <f>AV99+Base!$B82*(AW100-(Base!$B$80/Base!$B79)*AV99-Base!$B83*(AV99-AV101))</f>
        <v>7.1748597186638081</v>
      </c>
      <c r="AX99" s="31">
        <f>AW99+Base!$B82*(AX100-(Base!$B$80/Base!$B79)*AW99-Base!$B83*(AW99-AW101))</f>
        <v>7.1866771692986546</v>
      </c>
      <c r="AY99" s="31">
        <f>AX99+Base!$B82*(AY100-(Base!$B$80/Base!$B79)*AX99-Base!$B83*(AX99-AX101))</f>
        <v>7.1939928872336809</v>
      </c>
      <c r="AZ99" s="31">
        <f>AY99+Base!$B82*(AZ100-(Base!$B$80/Base!$B79)*AY99-Base!$B83*(AY99-AY101))</f>
        <v>7.1976786597481031</v>
      </c>
      <c r="BA99" s="31">
        <f>AZ99+Base!$B82*(BA100-(Base!$B$80/Base!$B79)*AZ99-Base!$B83*(AZ99-AZ101))</f>
        <v>7.1984096520083085</v>
      </c>
      <c r="BB99" s="31">
        <f>BA99+Base!$B82*(BB100-(Base!$B$80/Base!$B79)*BA99-Base!$B83*(BA99-BA101))</f>
        <v>7.1967162135577931</v>
      </c>
      <c r="BC99" s="31">
        <f>BB99+Base!$B82*(BC100-(Base!$B$80/Base!$B79)*BB99-Base!$B83*(BB99-BB101))</f>
        <v>7.1930207575655896</v>
      </c>
      <c r="BD99" s="31">
        <f>BC99+Base!$B82*(BD100-(Base!$B$80/Base!$B79)*BC99-Base!$B83*(BC99-BC101))</f>
        <v>7.1876641760029392</v>
      </c>
      <c r="BE99" s="31">
        <f>BD99+Base!$B82*(BE100-(Base!$B$80/Base!$B79)*BD99-Base!$B83*(BD99-BD101))</f>
        <v>7.1809249121337695</v>
      </c>
      <c r="BF99" s="31">
        <f>BE99+Base!$B82*(BF100-(Base!$B$80/Base!$B79)*BE99-Base!$B83*(BE99-BE101))</f>
        <v>7.1730328663982812</v>
      </c>
      <c r="BG99" s="31">
        <f>BF99+Base!$B82*(BG100-(Base!$B$80/Base!$B79)*BF99-Base!$B83*(BF99-BF101))</f>
        <v>7.1641796509173776</v>
      </c>
      <c r="BH99" s="31">
        <f>BG99+Base!$B82*(BH100-(Base!$B$80/Base!$B79)*BG99-Base!$B83*(BG99-BG101))</f>
        <v>7.1545262480729717</v>
      </c>
      <c r="BI99" s="31">
        <f>BH99+Base!$B82*(BI100-(Base!$B$80/Base!$B79)*BH99-Base!$B83*(BH99-BH101))</f>
        <v>7.1442088096238754</v>
      </c>
      <c r="BJ99" s="31">
        <f>BI99+Base!$B82*(BJ100-(Base!$B$80/Base!$B79)*BI99-Base!$B83*(BI99-BI101))</f>
        <v>7.1333431117703459</v>
      </c>
      <c r="BK99" s="31">
        <f>BJ99+Base!$B82*(BK100-(Base!$B$80/Base!$B79)*BJ99-Base!$B83*(BJ99-BJ101))</f>
        <v>7.1220280284108304</v>
      </c>
      <c r="BL99" s="31">
        <f>BK99+Base!$B82*(BL100-(Base!$B$80/Base!$B79)*BK99-Base!$B83*(BK99-BK101))</f>
        <v>7.1103482785943086</v>
      </c>
      <c r="BM99" s="31">
        <f>BL99+Base!$B82*(BM100-(Base!$B$80/Base!$B79)*BL99-Base!$B83*(BL99-BL101))</f>
        <v>7.0983766303379463</v>
      </c>
      <c r="BN99" s="31">
        <f>BM99+Base!$B82*(BN100-(Base!$B$80/Base!$B79)*BM99-Base!$B83*(BM99-BM101))</f>
        <v>7.0861756915162992</v>
      </c>
      <c r="BO99" s="31">
        <f>BN99+Base!$B82*(BO100-(Base!$B$80/Base!$B79)*BN99-Base!$B83*(BN99-BN101))</f>
        <v>7.0737993825187724</v>
      </c>
      <c r="BP99" s="31">
        <f>BO99+Base!$B82*(BP100-(Base!$B$80/Base!$B79)*BO99-Base!$B83*(BO99-BO101))</f>
        <v>7.0612941600468977</v>
      </c>
      <c r="BQ99" s="31">
        <f>BP99+Base!$B82*(BQ100-(Base!$B$80/Base!$B79)*BP99-Base!$B83*(BP99-BP101))</f>
        <v>7.0487000435028362</v>
      </c>
      <c r="BR99" s="31">
        <f>BQ99+Base!$B82*(BR100-(Base!$B$80/Base!$B79)*BQ99-Base!$B83*(BQ99-BQ101))</f>
        <v>7.0360514826439156</v>
      </c>
      <c r="BS99" s="31">
        <f>BR99+Base!$B82*(BS100-(Base!$B$80/Base!$B79)*BR99-Base!$B83*(BR99-BR101))</f>
        <v>7.0233780959876659</v>
      </c>
      <c r="BT99" s="31">
        <f>BS99+Base!$B82*(BT100-(Base!$B$80/Base!$B79)*BS99-Base!$B83*(BS99-BS101))</f>
        <v>7.0107053027739923</v>
      </c>
      <c r="BU99" s="31">
        <f>BT99+Base!$B82*(BU100-(Base!$B$80/Base!$B79)*BT99-Base!$B83*(BT99-BT101))</f>
        <v>6.9980548663823239</v>
      </c>
      <c r="BV99" s="31">
        <f>BU99+Base!$B82*(BV100-(Base!$B$80/Base!$B79)*BU99-Base!$B83*(BU99-BU101))</f>
        <v>6.9854453634469964</v>
      </c>
      <c r="BW99" s="31">
        <f>BV99+Base!$B82*(BW100-(Base!$B$80/Base!$B79)*BV99-Base!$B83*(BV99-BV101))</f>
        <v>6.9728925901572101</v>
      </c>
      <c r="BX99" s="31">
        <f>BW99+Base!$B82*(BX100-(Base!$B$80/Base!$B79)*BW99-Base!$B83*(BW99-BW101))</f>
        <v>6.9604099151168963</v>
      </c>
      <c r="BY99" s="31">
        <f>BX99+Base!$B82*(BY100-(Base!$B$80/Base!$B79)*BX99-Base!$B83*(BX99-BX101))</f>
        <v>6.9480085865040548</v>
      </c>
      <c r="BZ99" s="31">
        <f>BY99+Base!$B82*(BZ100-(Base!$B$80/Base!$B79)*BY99-Base!$B83*(BY99-BY101))</f>
        <v>6.935697999981473</v>
      </c>
      <c r="CA99" s="31">
        <f>BZ99+Base!$B82*(CA100-(Base!$B$80/Base!$B79)*BZ99-Base!$B83*(BZ99-BZ101))</f>
        <v>6.9234859327891121</v>
      </c>
      <c r="CB99" s="31">
        <f>CA99+Base!$B82*(CB100-(Base!$B$80/Base!$B79)*CA99-Base!$B83*(CA99-CA101))</f>
        <v>6.911378748629792</v>
      </c>
      <c r="CC99" s="31">
        <f>CB99+Base!$B82*(CC100-(Base!$B$80/Base!$B79)*CB99-Base!$B83*(CB99-CB101))</f>
        <v>6.8993815773036671</v>
      </c>
      <c r="CD99" s="31">
        <f>CC99+Base!$B82*(CD100-(Base!$B$80/Base!$B79)*CC99-Base!$B83*(CC99-CC101))</f>
        <v>6.8874984725295727</v>
      </c>
      <c r="CE99" s="31">
        <f>CD99+Base!$B82*(CE100-(Base!$B$80/Base!$B79)*CD99-Base!$B83*(CD99-CD101))</f>
        <v>6.8757325509979648</v>
      </c>
      <c r="CF99" s="31">
        <f>CE99+Base!$B82*(CF100-(Base!$B$80/Base!$B79)*CE99-Base!$B83*(CE99-CE101))</f>
        <v>6.8640861154356436</v>
      </c>
      <c r="CG99" s="31">
        <f>CF99+Base!$B82*(CG100-(Base!$B$80/Base!$B79)*CF99-Base!$B83*(CF99-CF101))</f>
        <v>6.8525607643488664</v>
      </c>
      <c r="CH99" s="31">
        <f>CG99+Base!$B82*(CH100-(Base!$B$80/Base!$B79)*CG99-Base!$B83*(CG99-CG101))</f>
        <v>6.8411574911988016</v>
      </c>
      <c r="CI99" s="31">
        <f>CH99+Base!$B82*(CI100-(Base!$B$80/Base!$B79)*CH99-Base!$B83*(CH99-CH101))</f>
        <v>6.8298767761470458</v>
      </c>
      <c r="CJ99" s="31">
        <f>CI99+Base!$B82*(CJ100-(Base!$B$80/Base!$B79)*CI99-Base!$B83*(CI99-CI101))</f>
        <v>6.8187186743608299</v>
      </c>
      <c r="CK99" s="31">
        <f>CJ99+Base!$B82*(CK100-(Base!$B$80/Base!$B79)*CJ99-Base!$B83*(CJ99-CJ101))</f>
        <v>6.807682906486523</v>
      </c>
      <c r="CL99" s="31">
        <f>CK99+Base!$B82*(CL100-(Base!$B$80/Base!$B79)*CK99-Base!$B83*(CK99-CK101))</f>
        <v>6.7967689598248535</v>
      </c>
      <c r="CM99" s="31">
        <f>CL99+Base!$B82*(CM100-(Base!$B$80/Base!$B79)*CL99-Base!$B83*(CL99-CL101))</f>
        <v>6.7859762139531927</v>
      </c>
      <c r="CN99" s="31">
        <f>CM99+Base!$B82*(CN100-(Base!$B$80/Base!$B79)*CM99-Base!$B83*(CM99-CM101))</f>
        <v>6.7753041139302201</v>
      </c>
      <c r="CO99" s="31">
        <f>CN99+Base!$B82*(CO100-(Base!$B$80/Base!$B79)*CN99-Base!$B83*(CN99-CN101))</f>
        <v>6.7647524316969392</v>
      </c>
      <c r="CP99" s="31">
        <f>CO99+Base!$B82*(CP100-(Base!$B$80/Base!$B79)*CO99-Base!$B83*(CO99-CO101))</f>
        <v>6.7543138388146717</v>
      </c>
      <c r="CQ99" s="31">
        <f>CP99+Base!$B82*(CQ100-(Base!$B$80/Base!$B79)*CP99-Base!$B83*(CP99-CP101))</f>
        <v>6.7439839350196866</v>
      </c>
      <c r="CR99" s="31">
        <f>CQ99+Base!$B82*(CR100-(Base!$B$80/Base!$B79)*CQ99-Base!$B83*(CQ99-CQ101))</f>
        <v>6.7337599240785941</v>
      </c>
      <c r="CS99" s="31">
        <f>CR99+Base!$B82*(CS100-(Base!$B$80/Base!$B79)*CR99-Base!$B83*(CR99-CR101))</f>
        <v>6.7236398307721794</v>
      </c>
      <c r="CT99" s="31">
        <f>CS99+Base!$B82*(CT100-(Base!$B$80/Base!$B79)*CS99-Base!$B83*(CS99-CS101))</f>
        <v>6.7136220491229368</v>
      </c>
      <c r="CU99" s="31">
        <f>CT99+Base!$B82*(CU100-(Base!$B$80/Base!$B79)*CT99-Base!$B83*(CT99-CT101))</f>
        <v>6.7037050913299971</v>
      </c>
      <c r="CV99" s="31">
        <f>CU99+Base!$B82*(CV100-(Base!$B$80/Base!$B79)*CU99-Base!$B83*(CU99-CU101))</f>
        <v>6.6938874565628419</v>
      </c>
      <c r="CW99" s="31">
        <f>CV99+Base!$B82*(CW100-(Base!$B$80/Base!$B79)*CV99-Base!$B83*(CV99-CV101))</f>
        <v>6.6841675698717973</v>
      </c>
    </row>
    <row r="100" spans="1:101" s="10" customFormat="1" ht="24.4" customHeight="1" x14ac:dyDescent="0.25">
      <c r="A100" s="120" t="s">
        <v>70</v>
      </c>
      <c r="B100" s="52">
        <f>Base!$B$80*(LOG(B87/Parameters!$B$82))/LOG(2)+Base!B73</f>
        <v>2.4633955006764259</v>
      </c>
      <c r="C100" s="6">
        <f>Base!$B$80*(LOG(C87/Parameters!$B$82))/LOG(2)+Base!C73</f>
        <v>2.7387662707923903</v>
      </c>
      <c r="D100" s="6">
        <f>Base!$B$80*(LOG(D87/Parameters!$B$82))/LOG(2)+Base!D73</f>
        <v>3.0142241672249677</v>
      </c>
      <c r="E100" s="6">
        <f>Base!$B$80*(LOG(E87/Parameters!$B$82))/LOG(2)+Base!E73</f>
        <v>3.2903043884884084</v>
      </c>
      <c r="F100" s="6">
        <f>Base!$B$80*(LOG(F87/Parameters!$B$82))/LOG(2)+Base!F73</f>
        <v>3.5667096085025847</v>
      </c>
      <c r="G100" s="6">
        <f>Base!$B$80*(LOG(G87/Parameters!$B$82))/LOG(2)+Base!G73</f>
        <v>3.8426942654435985</v>
      </c>
      <c r="H100" s="6">
        <f>Base!$B$80*(LOG(H87/Parameters!$B$82))/LOG(2)+Base!H73</f>
        <v>4.1173105505181748</v>
      </c>
      <c r="I100" s="6">
        <f>Base!$B$80*(LOG(I87/Parameters!$B$82))/LOG(2)+Base!I73</f>
        <v>4.3895613211911613</v>
      </c>
      <c r="J100" s="6">
        <f>Base!$B$80*(LOG(J87/Parameters!$B$82))/LOG(2)+Base!J73</f>
        <v>4.6584906082479947</v>
      </c>
      <c r="K100" s="6">
        <f>Base!$B$80*(LOG(K87/Parameters!$B$82))/LOG(2)+Base!K73</f>
        <v>4.9232328687225202</v>
      </c>
      <c r="L100" s="6">
        <f>Base!$B$80*(LOG(L87/Parameters!$B$82))/LOG(2)+Base!L73</f>
        <v>5.1830355966130384</v>
      </c>
      <c r="M100" s="6">
        <f>Base!$B$80*(LOG(M87/Parameters!$B$82))/LOG(2)+Base!M73</f>
        <v>5.4372652992412389</v>
      </c>
      <c r="N100" s="6">
        <f>Base!$B$80*(LOG(N87/Parameters!$B$82))/LOG(2)+Base!N73</f>
        <v>5.685403588475257</v>
      </c>
      <c r="O100" s="6">
        <f>Base!$B$80*(LOG(O87/Parameters!$B$82))/LOG(2)+Base!O73</f>
        <v>5.9270378435441327</v>
      </c>
      <c r="P100" s="6">
        <f>Base!$B$80*(LOG(P87/Parameters!$B$82))/LOG(2)+Base!P73</f>
        <v>6.161849308571548</v>
      </c>
      <c r="Q100" s="6">
        <f>Base!$B$80*(LOG(Q87/Parameters!$B$82))/LOG(2)+Base!Q73</f>
        <v>6.3896003978100131</v>
      </c>
      <c r="R100" s="6">
        <f>Base!$B$80*(LOG(R87/Parameters!$B$82))/LOG(2)+Base!R73</f>
        <v>6.6101222457888236</v>
      </c>
      <c r="S100" s="6">
        <f>Base!$B$80*(LOG(S87/Parameters!$B$82))/LOG(2)+Base!S73</f>
        <v>6.8233030498925524</v>
      </c>
      <c r="T100" s="6">
        <f>Base!$B$80*(LOG(T87/Parameters!$B$82))/LOG(2)+Base!T73</f>
        <v>6.999665661132374</v>
      </c>
      <c r="U100" s="6">
        <f>Base!$B$80*(LOG(U87/Parameters!$B$82))/LOG(2)+Base!U73</f>
        <v>7.1685932394705754</v>
      </c>
      <c r="V100" s="6">
        <f>Base!$B$80*(LOG(V87/Parameters!$B$82))/LOG(2)+Base!V73</f>
        <v>7.3300920239201135</v>
      </c>
      <c r="W100" s="6">
        <f>Base!$B$80*(LOG(W87/Parameters!$B$82))/LOG(2)+Base!W73</f>
        <v>7.4841933834733592</v>
      </c>
      <c r="X100" s="6">
        <f>Base!$B$80*(LOG(X87/Parameters!$B$82))/LOG(2)+Base!X73</f>
        <v>7.6309465478511402</v>
      </c>
      <c r="Y100" s="6">
        <f>Base!$B$80*(LOG(Y87/Parameters!$B$82))/LOG(2)+Base!Y73</f>
        <v>7.7704129792468466</v>
      </c>
      <c r="Z100" s="6">
        <f>Base!$B$80*(LOG(Z87/Parameters!$B$82))/LOG(2)+Base!Z73</f>
        <v>7.9026618940728097</v>
      </c>
      <c r="AA100" s="6">
        <f>Base!$B$80*(LOG(AA87/Parameters!$B$82))/LOG(2)+Base!AA73</f>
        <v>8.0277666218305423</v>
      </c>
      <c r="AB100" s="6">
        <f>Base!$B$80*(LOG(AB87/Parameters!$B$82))/LOG(2)+Base!AB73</f>
        <v>8.1458015921590885</v>
      </c>
      <c r="AC100" s="6">
        <f>Base!$B$80*(LOG(AC87/Parameters!$B$82))/LOG(2)+Base!AC73</f>
        <v>8.2568398028154526</v>
      </c>
      <c r="AD100" s="6">
        <f>Base!$B$80*(LOG(AD87/Parameters!$B$82))/LOG(2)+Base!AD73</f>
        <v>8.360950659250614</v>
      </c>
      <c r="AE100" s="6">
        <f>Base!$B$80*(LOG(AE87/Parameters!$B$82))/LOG(2)+Base!AE73</f>
        <v>8.4581981008923162</v>
      </c>
      <c r="AF100" s="6">
        <f>Base!$B$80*(LOG(AF87/Parameters!$B$82))/LOG(2)+Base!AF73</f>
        <v>8.5486389458257683</v>
      </c>
      <c r="AG100" s="6">
        <f>Base!$B$80*(LOG(AG87/Parameters!$B$82))/LOG(2)+Base!AG73</f>
        <v>8.6323213966194956</v>
      </c>
      <c r="AH100" s="6">
        <f>Base!$B$80*(LOG(AH87/Parameters!$B$82))/LOG(2)+Base!AH73</f>
        <v>8.7092836585065569</v>
      </c>
      <c r="AI100" s="6">
        <f>Base!$B$80*(LOG(AI87/Parameters!$B$82))/LOG(2)+Base!AI73</f>
        <v>8.7795526268772441</v>
      </c>
      <c r="AJ100" s="6">
        <f>Base!$B$80*(LOG(AJ87/Parameters!$B$82))/LOG(2)+Base!AJ73</f>
        <v>8.8431426051100495</v>
      </c>
      <c r="AK100" s="6">
        <f>Base!$B$80*(LOG(AK87/Parameters!$B$82))/LOG(2)+Base!AK73</f>
        <v>8.9000540166515023</v>
      </c>
      <c r="AL100" s="6">
        <f>Base!$B$80*(LOG(AL87/Parameters!$B$82))/LOG(2)+Base!AL73</f>
        <v>8.9502720765685133</v>
      </c>
      <c r="AM100" s="6">
        <f>Base!$B$80*(LOG(AM87/Parameters!$B$82))/LOG(2)+Base!AM73</f>
        <v>8.9937653880696189</v>
      </c>
      <c r="AN100" s="6">
        <f>Base!$B$80*(LOG(AN87/Parameters!$B$82))/LOG(2)+Base!AN73</f>
        <v>9.0304844282217331</v>
      </c>
      <c r="AO100" s="6">
        <f>Base!$B$80*(LOG(AO87/Parameters!$B$82))/LOG(2)+Base!AO73</f>
        <v>9.0603598841197339</v>
      </c>
      <c r="AP100" s="6">
        <f>Base!$B$80*(LOG(AP87/Parameters!$B$82))/LOG(2)+Base!AP73</f>
        <v>9.0833007949172071</v>
      </c>
      <c r="AQ100" s="6">
        <f>Base!$B$80*(LOG(AQ87/Parameters!$B$82))/LOG(2)+Base!AQ73</f>
        <v>9.0991924446735943</v>
      </c>
      <c r="AR100" s="6">
        <f>Base!$B$80*(LOG(AR87/Parameters!$B$82))/LOG(2)+Base!AR73</f>
        <v>9.1078939321285546</v>
      </c>
      <c r="AS100" s="6">
        <f>Base!$B$80*(LOG(AS87/Parameters!$B$82))/LOG(2)+Base!AS73</f>
        <v>9.1092353068184728</v>
      </c>
      <c r="AT100" s="6">
        <f>Base!$B$80*(LOG(AT87/Parameters!$B$82))/LOG(2)+Base!AT73</f>
        <v>9.1030140937565758</v>
      </c>
      <c r="AU100" s="6">
        <f>Base!$B$80*(LOG(AU87/Parameters!$B$82))/LOG(2)+Base!AU73</f>
        <v>9.0889908932859012</v>
      </c>
      <c r="AV100" s="6">
        <f>Base!$B$80*(LOG(AV87/Parameters!$B$82))/LOG(2)+Base!AV73</f>
        <v>9.0326012734307088</v>
      </c>
      <c r="AW100" s="6">
        <f>Base!$B$80*(LOG(AW87/Parameters!$B$82))/LOG(2)+Base!AW73</f>
        <v>8.9848477936799007</v>
      </c>
      <c r="AX100" s="6">
        <f>Base!$B$80*(LOG(AX87/Parameters!$B$82))/LOG(2)+Base!AX73</f>
        <v>8.9431781377720316</v>
      </c>
      <c r="AY100" s="6">
        <f>Base!$B$80*(LOG(AY87/Parameters!$B$82))/LOG(2)+Base!AY73</f>
        <v>8.9058248783427558</v>
      </c>
      <c r="AZ100" s="6">
        <f>Base!$B$80*(LOG(AZ87/Parameters!$B$82))/LOG(2)+Base!AZ73</f>
        <v>8.8715689193486007</v>
      </c>
      <c r="BA100" s="6">
        <f>Base!$B$80*(LOG(BA87/Parameters!$B$82))/LOG(2)+Base!BA73</f>
        <v>8.8395715835833251</v>
      </c>
      <c r="BB100" s="6">
        <f>Base!$B$80*(LOG(BB87/Parameters!$B$82))/LOG(2)+Base!BB73</f>
        <v>8.8092568241196982</v>
      </c>
      <c r="BC100" s="6">
        <f>Base!$B$80*(LOG(BC87/Parameters!$B$82))/LOG(2)+Base!BC73</f>
        <v>8.7802292586880668</v>
      </c>
      <c r="BD100" s="6">
        <f>Base!$B$80*(LOG(BD87/Parameters!$B$82))/LOG(2)+Base!BD73</f>
        <v>8.7522174476893646</v>
      </c>
      <c r="BE100" s="6">
        <f>Base!$B$80*(LOG(BE87/Parameters!$B$82))/LOG(2)+Base!BE73</f>
        <v>8.7250347935928438</v>
      </c>
      <c r="BF100" s="6">
        <f>Base!$B$80*(LOG(BF87/Parameters!$B$82))/LOG(2)+Base!BF73</f>
        <v>8.6985526623370362</v>
      </c>
      <c r="BG100" s="6">
        <f>Base!$B$80*(LOG(BG87/Parameters!$B$82))/LOG(2)+Base!BG73</f>
        <v>8.6726819444947232</v>
      </c>
      <c r="BH100" s="6">
        <f>Base!$B$80*(LOG(BH87/Parameters!$B$82))/LOG(2)+Base!BH73</f>
        <v>8.6473604265892092</v>
      </c>
      <c r="BI100" s="6">
        <f>Base!$B$80*(LOG(BI87/Parameters!$B$82))/LOG(2)+Base!BI73</f>
        <v>8.6225441536243164</v>
      </c>
      <c r="BJ100" s="6">
        <f>Base!$B$80*(LOG(BJ87/Parameters!$B$82))/LOG(2)+Base!BJ73</f>
        <v>8.5982015290764426</v>
      </c>
      <c r="BK100" s="6">
        <f>Base!$B$80*(LOG(BK87/Parameters!$B$82))/LOG(2)+Base!BK73</f>
        <v>8.5743092902634146</v>
      </c>
      <c r="BL100" s="6">
        <f>Base!$B$80*(LOG(BL87/Parameters!$B$82))/LOG(2)+Base!BL73</f>
        <v>8.550849767345758</v>
      </c>
      <c r="BM100" s="6">
        <f>Base!$B$80*(LOG(BM87/Parameters!$B$82))/LOG(2)+Base!BM73</f>
        <v>8.5278090202769334</v>
      </c>
      <c r="BN100" s="6">
        <f>Base!$B$80*(LOG(BN87/Parameters!$B$82))/LOG(2)+Base!BN73</f>
        <v>8.5051755758082521</v>
      </c>
      <c r="BO100" s="6">
        <f>Base!$B$80*(LOG(BO87/Parameters!$B$82))/LOG(2)+Base!BO73</f>
        <v>8.4829395743357026</v>
      </c>
      <c r="BP100" s="6">
        <f>Base!$B$80*(LOG(BP87/Parameters!$B$82))/LOG(2)+Base!BP73</f>
        <v>8.4610921964358532</v>
      </c>
      <c r="BQ100" s="6">
        <f>Base!$B$80*(LOG(BQ87/Parameters!$B$82))/LOG(2)+Base!BQ73</f>
        <v>8.4396252800820495</v>
      </c>
      <c r="BR100" s="6">
        <f>Base!$B$80*(LOG(BR87/Parameters!$B$82))/LOG(2)+Base!BR73</f>
        <v>8.4185310676813891</v>
      </c>
      <c r="BS100" s="6">
        <f>Base!$B$80*(LOG(BS87/Parameters!$B$82))/LOG(2)+Base!BS73</f>
        <v>8.3978020413311523</v>
      </c>
      <c r="BT100" s="6">
        <f>Base!$B$80*(LOG(BT87/Parameters!$B$82))/LOG(2)+Base!BT73</f>
        <v>8.3774308178728063</v>
      </c>
      <c r="BU100" s="6">
        <f>Base!$B$80*(LOG(BU87/Parameters!$B$82))/LOG(2)+Base!BU73</f>
        <v>8.35741008433153</v>
      </c>
      <c r="BV100" s="6">
        <f>Base!$B$80*(LOG(BV87/Parameters!$B$82))/LOG(2)+Base!BV73</f>
        <v>8.3377325604885257</v>
      </c>
      <c r="BW100" s="6">
        <f>Base!$B$80*(LOG(BW87/Parameters!$B$82))/LOG(2)+Base!BW73</f>
        <v>8.3183909795577797</v>
      </c>
      <c r="BX100" s="6">
        <f>Base!$B$80*(LOG(BX87/Parameters!$B$82))/LOG(2)+Base!BX73</f>
        <v>8.2993780808120796</v>
      </c>
      <c r="BY100" s="6">
        <f>Base!$B$80*(LOG(BY87/Parameters!$B$82))/LOG(2)+Base!BY73</f>
        <v>8.2806866100088481</v>
      </c>
      <c r="BZ100" s="6">
        <f>Base!$B$80*(LOG(BZ87/Parameters!$B$82))/LOG(2)+Base!BZ73</f>
        <v>8.2623093248190571</v>
      </c>
      <c r="CA100" s="6">
        <f>Base!$B$80*(LOG(CA87/Parameters!$B$82))/LOG(2)+Base!CA73</f>
        <v>8.2442390034465145</v>
      </c>
      <c r="CB100" s="6">
        <f>Base!$B$80*(LOG(CB87/Parameters!$B$82))/LOG(2)+Base!CB73</f>
        <v>8.2264684553238094</v>
      </c>
      <c r="CC100" s="6">
        <f>Base!$B$80*(LOG(CC87/Parameters!$B$82))/LOG(2)+Base!CC73</f>
        <v>8.208990533329823</v>
      </c>
      <c r="CD100" s="6">
        <f>Base!$B$80*(LOG(CD87/Parameters!$B$82))/LOG(2)+Base!CD73</f>
        <v>8.1917981475043753</v>
      </c>
      <c r="CE100" s="6">
        <f>Base!$B$80*(LOG(CE87/Parameters!$B$82))/LOG(2)+Base!CE73</f>
        <v>8.1748842807996702</v>
      </c>
      <c r="CF100" s="6">
        <f>Base!$B$80*(LOG(CF87/Parameters!$B$82))/LOG(2)+Base!CF73</f>
        <v>8.1582420081786751</v>
      </c>
      <c r="CG100" s="6">
        <f>Base!$B$80*(LOG(CG87/Parameters!$B$82))/LOG(2)+Base!CG73</f>
        <v>8.1418645215272516</v>
      </c>
      <c r="CH100" s="6">
        <f>Base!$B$80*(LOG(CH87/Parameters!$B$82))/LOG(2)+Base!CH73</f>
        <v>8.1257451646938144</v>
      </c>
      <c r="CI100" s="6">
        <f>Base!$B$80*(LOG(CI87/Parameters!$B$82))/LOG(2)+Base!CI73</f>
        <v>8.1098774860240574</v>
      </c>
      <c r="CJ100" s="6">
        <f>Base!$B$80*(LOG(CJ87/Parameters!$B$82))/LOG(2)+Base!CJ73</f>
        <v>8.09425532089924</v>
      </c>
      <c r="CK100" s="6">
        <f>Base!$B$80*(LOG(CK87/Parameters!$B$82))/LOG(2)+Base!CK73</f>
        <v>8.0788729254978087</v>
      </c>
      <c r="CL100" s="6">
        <f>Base!$B$80*(LOG(CL87/Parameters!$B$82))/LOG(2)+Base!CL73</f>
        <v>8.0637251980492479</v>
      </c>
      <c r="CM100" s="6">
        <f>Base!$B$80*(LOG(CM87/Parameters!$B$82))/LOG(2)+Base!CM73</f>
        <v>8.0488080503245509</v>
      </c>
      <c r="CN100" s="6">
        <f>Base!$B$80*(LOG(CN87/Parameters!$B$82))/LOG(2)+Base!CN73</f>
        <v>8.0341190403092426</v>
      </c>
      <c r="CO100" s="6">
        <f>Base!$B$80*(LOG(CO87/Parameters!$B$82))/LOG(2)+Base!CO73</f>
        <v>8.0196584694366422</v>
      </c>
      <c r="CP100" s="6">
        <f>Base!$B$80*(LOG(CP87/Parameters!$B$82))/LOG(2)+Base!CP73</f>
        <v>8.0053532102823457</v>
      </c>
      <c r="CQ100" s="6">
        <f>Base!$B$80*(LOG(CQ87/Parameters!$B$82))/LOG(2)+Base!CQ73</f>
        <v>7.9912209205377742</v>
      </c>
      <c r="CR100" s="6">
        <f>Base!$B$80*(LOG(CR87/Parameters!$B$82))/LOG(2)+Base!CR73</f>
        <v>7.9772698866539695</v>
      </c>
      <c r="CS100" s="6">
        <f>Base!$B$80*(LOG(CS87/Parameters!$B$82))/LOG(2)+Base!CS73</f>
        <v>7.9635027110595598</v>
      </c>
      <c r="CT100" s="6">
        <f>Base!$B$80*(LOG(CT87/Parameters!$B$82))/LOG(2)+Base!CT73</f>
        <v>7.9499186043089276</v>
      </c>
      <c r="CU100" s="6">
        <f>Base!$B$80*(LOG(CU87/Parameters!$B$82))/LOG(2)+Base!CU73</f>
        <v>7.9365148027175039</v>
      </c>
      <c r="CV100" s="6">
        <f>Base!$B$80*(LOG(CV87/Parameters!$B$82))/LOG(2)+Base!CV73</f>
        <v>7.923287438612908</v>
      </c>
      <c r="CW100" s="6">
        <f>Base!$B$80*(LOG(CW87/Parameters!$B$82))/LOG(2)+Base!CW73</f>
        <v>7.9102320691283516</v>
      </c>
    </row>
    <row r="101" spans="1:101" s="10" customFormat="1" ht="24.4" customHeight="1" x14ac:dyDescent="0.25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5.2591629602301362E-2</v>
      </c>
      <c r="E101" s="6">
        <f>D101+ Base!$B84*(D99-D101)</f>
        <v>8.1007754706826571E-2</v>
      </c>
      <c r="F101" s="6">
        <f>E101+ Base!$B84*(E99-E101)</f>
        <v>0.11318080706870891</v>
      </c>
      <c r="G101" s="6">
        <f>F101+ Base!$B84*(F99-F101)</f>
        <v>0.14914495015510626</v>
      </c>
      <c r="H101" s="6">
        <f>G101+ Base!$B84*(G99-G101)</f>
        <v>0.18891684799148051</v>
      </c>
      <c r="I101" s="6">
        <f>H101+ Base!$B84*(H99-H101)</f>
        <v>0.23249586258917854</v>
      </c>
      <c r="J101" s="6">
        <f>I101+ Base!$B84*(I99-I101)</f>
        <v>0.27986414939011395</v>
      </c>
      <c r="K101" s="6">
        <f>J101+ Base!$B84*(J99-J101)</f>
        <v>0.33098689316118829</v>
      </c>
      <c r="L101" s="6">
        <f>K101+ Base!$B84*(K99-K101)</f>
        <v>0.38581278628625371</v>
      </c>
      <c r="M101" s="6">
        <f>L101+ Base!$B84*(L99-L101)</f>
        <v>0.4442747684284914</v>
      </c>
      <c r="N101" s="6">
        <f>M101+ Base!$B84*(M99-M101)</f>
        <v>0.50629100111259018</v>
      </c>
      <c r="O101" s="6">
        <f>N101+ Base!$B84*(N99-N101)</f>
        <v>0.57176602921182418</v>
      </c>
      <c r="P101" s="6">
        <f>O101+ Base!$B84*(O99-O101)</f>
        <v>0.64059207434071064</v>
      </c>
      <c r="Q101" s="6">
        <f>P101+ Base!$B84*(P99-P101)</f>
        <v>0.71265040657631562</v>
      </c>
      <c r="R101" s="6">
        <f>Q101+ Base!$B84*(Q99-Q101)</f>
        <v>0.78781274675448165</v>
      </c>
      <c r="S101" s="6">
        <f>R101+ Base!$B84*(R99-R101)</f>
        <v>0.8659426592842564</v>
      </c>
      <c r="T101" s="6">
        <f>S101+ Base!$B84*(S99-S101)</f>
        <v>0.94689690345982203</v>
      </c>
      <c r="U101" s="6">
        <f>T101+ Base!$B84*(T99-T101)</f>
        <v>1.030452821668832</v>
      </c>
      <c r="V101" s="6">
        <f>U101+ Base!$B84*(U99-U101)</f>
        <v>1.116394757785651</v>
      </c>
      <c r="W101" s="6">
        <f>V101+ Base!$B84*(V99-V101)</f>
        <v>1.2045136646224135</v>
      </c>
      <c r="X101" s="6">
        <f>W101+ Base!$B84*(W99-W101)</f>
        <v>1.2946068137636046</v>
      </c>
      <c r="Y101" s="6">
        <f>X101+ Base!$B84*(X99-X101)</f>
        <v>1.3864775750073279</v>
      </c>
      <c r="Z101" s="6">
        <f>Y101+ Base!$B84*(Y99-Y101)</f>
        <v>1.4799352414750058</v>
      </c>
      <c r="AA101" s="6">
        <f>Z101+ Base!$B84*(Z99-Z101)</f>
        <v>1.5747948828000522</v>
      </c>
      <c r="AB101" s="6">
        <f>AA101+ Base!$B84*(AA99-AA101)</f>
        <v>1.6708772134675867</v>
      </c>
      <c r="AC101" s="6">
        <f>AB101+ Base!$B84*(AB99-AB101)</f>
        <v>1.7680084668521998</v>
      </c>
      <c r="AD101" s="6">
        <f>AC101+ Base!$B84*(AC99-AC101)</f>
        <v>1.8660202681120186</v>
      </c>
      <c r="AE101" s="6">
        <f>AD101+ Base!$B84*(AD99-AD101)</f>
        <v>1.9647495010620331</v>
      </c>
      <c r="AF101" s="6">
        <f>AE101+ Base!$B84*(AE99-AE101)</f>
        <v>2.06403816562052</v>
      </c>
      <c r="AG101" s="6">
        <f>AF101+ Base!$B84*(AF99-AF101)</f>
        <v>2.1637332235108793</v>
      </c>
      <c r="AH101" s="6">
        <f>AG101+ Base!$B84*(AG99-AG101)</f>
        <v>2.2636864306892392</v>
      </c>
      <c r="AI101" s="6">
        <f>AH101+ Base!$B84*(AH99-AH101)</f>
        <v>2.3637541555198571</v>
      </c>
      <c r="AJ101" s="6">
        <f>AI101+ Base!$B84*(AI99-AI101)</f>
        <v>2.4637971820838978</v>
      </c>
      <c r="AK101" s="6">
        <f>AJ101+ Base!$B84*(AJ99-AJ101)</f>
        <v>2.5636804982200463</v>
      </c>
      <c r="AL101" s="6">
        <f>AK101+ Base!$B84*(AK99-AK101)</f>
        <v>2.6632730679868359</v>
      </c>
      <c r="AM101" s="6">
        <f>AL101+ Base!$B84*(AL99-AL101)</f>
        <v>2.7624475882277975</v>
      </c>
      <c r="AN101" s="6">
        <f>AM101+ Base!$B84*(AM99-AM101)</f>
        <v>2.8610802288273613</v>
      </c>
      <c r="AO101" s="6">
        <f>AN101+ Base!$B84*(AN99-AN101)</f>
        <v>2.959050356077598</v>
      </c>
      <c r="AP101" s="6">
        <f>AO101+ Base!$B84*(AO99-AO101)</f>
        <v>3.0562402383376455</v>
      </c>
      <c r="AQ101" s="6">
        <f>AP101+ Base!$B84*(AP99-AP101)</f>
        <v>3.152534732855619</v>
      </c>
      <c r="AR101" s="6">
        <f>AQ101+ Base!$B84*(AQ99-AQ101)</f>
        <v>3.2478209522226962</v>
      </c>
      <c r="AS101" s="6">
        <f>AR101+ Base!$B84*(AR99-AR101)</f>
        <v>3.341987908407976</v>
      </c>
      <c r="AT101" s="6">
        <f>AS101+ Base!$B84*(AS99-AS101)</f>
        <v>3.4349261316081718</v>
      </c>
      <c r="AU101" s="6">
        <f>AT101+ Base!$B84*(AT99-AT101)</f>
        <v>3.5265272601005671</v>
      </c>
      <c r="AV101" s="6">
        <f>AU101+ Base!$B84*(AU99-AU101)</f>
        <v>3.6166835956230683</v>
      </c>
      <c r="AW101" s="6">
        <f>AV101+ Base!$B84*(AV99-AV101)</f>
        <v>3.7052014819155019</v>
      </c>
      <c r="AX101" s="6">
        <f>AW101+ Base!$B84*(AW99-AW101)</f>
        <v>3.7919429378342095</v>
      </c>
      <c r="AY101" s="6">
        <f>AX101+ Base!$B84*(AX99-AX101)</f>
        <v>3.8768112936208206</v>
      </c>
      <c r="AZ101" s="6">
        <f>AY101+ Base!$B84*(AY99-AY101)</f>
        <v>3.9597408334611419</v>
      </c>
      <c r="BA101" s="6">
        <f>AZ101+ Base!$B84*(AZ99-AZ101)</f>
        <v>4.0406892791183155</v>
      </c>
      <c r="BB101" s="6">
        <f>BA101+ Base!$B84*(BA99-BA101)</f>
        <v>4.1196322884405649</v>
      </c>
      <c r="BC101" s="6">
        <f>BB101+ Base!$B84*(BB99-BB101)</f>
        <v>4.196559386568496</v>
      </c>
      <c r="BD101" s="6">
        <f>BC101+ Base!$B84*(BC99-BC101)</f>
        <v>4.2714709208434236</v>
      </c>
      <c r="BE101" s="6">
        <f>BD101+ Base!$B84*(BD99-BD101)</f>
        <v>4.3443757522224118</v>
      </c>
      <c r="BF101" s="6">
        <f>BE101+ Base!$B84*(BE99-BE101)</f>
        <v>4.4152894812201957</v>
      </c>
      <c r="BG101" s="6">
        <f>BF101+ Base!$B84*(BF99-BF101)</f>
        <v>4.4842330658496481</v>
      </c>
      <c r="BH101" s="6">
        <f>BG101+ Base!$B84*(BG99-BG101)</f>
        <v>4.5512317304763412</v>
      </c>
      <c r="BI101" s="6">
        <f>BH101+ Base!$B84*(BH99-BH101)</f>
        <v>4.616314093416257</v>
      </c>
      <c r="BJ101" s="6">
        <f>BI101+ Base!$B84*(BI99-BI101)</f>
        <v>4.6795114613214475</v>
      </c>
      <c r="BK101" s="6">
        <f>BJ101+ Base!$B84*(BJ99-BJ101)</f>
        <v>4.7408572525826695</v>
      </c>
      <c r="BL101" s="6">
        <f>BK101+ Base!$B84*(BK99-BK101)</f>
        <v>4.8003865219783739</v>
      </c>
      <c r="BM101" s="6">
        <f>BL101+ Base!$B84*(BL99-BL101)</f>
        <v>4.8581355658937726</v>
      </c>
      <c r="BN101" s="6">
        <f>BM101+ Base!$B84*(BM99-BM101)</f>
        <v>4.914141592504877</v>
      </c>
      <c r="BO101" s="6">
        <f>BN101+ Base!$B84*(BN99-BN101)</f>
        <v>4.9684424449801625</v>
      </c>
      <c r="BP101" s="6">
        <f>BO101+ Base!$B84*(BO99-BO101)</f>
        <v>5.0210763684186279</v>
      </c>
      <c r="BQ101" s="6">
        <f>BP101+ Base!$B84*(BP99-BP101)</f>
        <v>5.0720818132093344</v>
      </c>
      <c r="BR101" s="6">
        <f>BQ101+ Base!$B84*(BQ99-BQ101)</f>
        <v>5.1214972689666718</v>
      </c>
      <c r="BS101" s="6">
        <f>BR101+ Base!$B84*(BR99-BR101)</f>
        <v>5.1693611243086028</v>
      </c>
      <c r="BT101" s="6">
        <f>BS101+ Base!$B84*(BS99-BS101)</f>
        <v>5.2157115486005798</v>
      </c>
      <c r="BU101" s="6">
        <f>BT101+ Base!$B84*(BT99-BT101)</f>
        <v>5.2605863924549148</v>
      </c>
      <c r="BV101" s="6">
        <f>BU101+ Base!$B84*(BU99-BU101)</f>
        <v>5.3040231043031003</v>
      </c>
      <c r="BW101" s="6">
        <f>BV101+ Base!$B84*(BV99-BV101)</f>
        <v>5.346058660781698</v>
      </c>
      <c r="BX101" s="6">
        <f>BW101+ Base!$B84*(BW99-BW101)</f>
        <v>5.386729509016086</v>
      </c>
      <c r="BY101" s="6">
        <f>BX101+ Base!$B84*(BX99-BX101)</f>
        <v>5.4260715191686062</v>
      </c>
      <c r="BZ101" s="6">
        <f>BY101+ Base!$B84*(BY99-BY101)</f>
        <v>5.4641199458519925</v>
      </c>
      <c r="CA101" s="6">
        <f>BZ101+ Base!$B84*(BZ99-BZ101)</f>
        <v>5.5009093972052296</v>
      </c>
      <c r="CB101" s="6">
        <f>CA101+ Base!$B84*(CA99-CA101)</f>
        <v>5.5364738105948268</v>
      </c>
      <c r="CC101" s="6">
        <f>CB101+ Base!$B84*(CB99-CB101)</f>
        <v>5.5708464340457011</v>
      </c>
      <c r="CD101" s="6">
        <f>CC101+ Base!$B84*(CC99-CC101)</f>
        <v>5.6040598126271499</v>
      </c>
      <c r="CE101" s="6">
        <f>CD101+ Base!$B84*(CD99-CD101)</f>
        <v>5.6361457791247105</v>
      </c>
      <c r="CF101" s="6">
        <f>CE101+ Base!$B84*(CE99-CE101)</f>
        <v>5.6671354484215417</v>
      </c>
      <c r="CG101" s="6">
        <f>CF101+ Base!$B84*(CF99-CF101)</f>
        <v>5.6970592150968944</v>
      </c>
      <c r="CH101" s="6">
        <f>CG101+ Base!$B84*(CG99-CG101)</f>
        <v>5.7259467538281941</v>
      </c>
      <c r="CI101" s="6">
        <f>CH101+ Base!$B84*(CH99-CH101)</f>
        <v>5.7538270222624597</v>
      </c>
      <c r="CJ101" s="6">
        <f>CI101+ Base!$B84*(CI99-CI101)</f>
        <v>5.7807282661095742</v>
      </c>
      <c r="CK101" s="6">
        <f>CJ101+ Base!$B84*(CJ99-CJ101)</f>
        <v>5.8066780263158559</v>
      </c>
      <c r="CL101" s="6">
        <f>CK101+ Base!$B84*(CK99-CK101)</f>
        <v>5.8317031483201225</v>
      </c>
      <c r="CM101" s="6">
        <f>CL101+ Base!$B84*(CL99-CL101)</f>
        <v>5.8558297936077404</v>
      </c>
      <c r="CN101" s="6">
        <f>CM101+ Base!$B84*(CM99-CM101)</f>
        <v>5.879083454116377</v>
      </c>
      <c r="CO101" s="6">
        <f>CN101+ Base!$B84*(CN99-CN101)</f>
        <v>5.9014889706117231</v>
      </c>
      <c r="CP101" s="6">
        <f>CO101+ Base!$B84*(CO99-CO101)</f>
        <v>5.9230705571388533</v>
      </c>
      <c r="CQ101" s="6">
        <f>CP101+ Base!$B84*(CP99-CP101)</f>
        <v>5.9438516391807488</v>
      </c>
      <c r="CR101" s="6">
        <f>CQ101+ Base!$B84*(CQ99-CQ101)</f>
        <v>5.9638549465767223</v>
      </c>
      <c r="CS101" s="6">
        <f>CR101+ Base!$B84*(CR99-CR101)</f>
        <v>5.9831025710142693</v>
      </c>
      <c r="CT101" s="6">
        <f>CS101+ Base!$B84*(CS99-CS101)</f>
        <v>6.001616002508217</v>
      </c>
      <c r="CU101" s="6">
        <f>CT101+ Base!$B84*(CT99-CT101)</f>
        <v>6.0194161536735846</v>
      </c>
      <c r="CV101" s="6">
        <f>CU101+ Base!$B84*(CU99-CU101)</f>
        <v>6.0365233771149951</v>
      </c>
      <c r="CW101" s="6">
        <f>CV101+ Base!$B84*(CV99-CV101)</f>
        <v>6.0529574791011909</v>
      </c>
    </row>
    <row r="102" spans="1:101" ht="24.4" customHeight="1" thickBot="1" x14ac:dyDescent="0.35">
      <c r="A102" s="185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65" customHeight="1" thickTop="1" thickBot="1" x14ac:dyDescent="0.35">
      <c r="A103" s="186" t="s">
        <v>43</v>
      </c>
      <c r="B103" s="47"/>
      <c r="C103" s="115">
        <f>+(C104/B104)^0.2-1</f>
        <v>3.5710502952151169E-2</v>
      </c>
      <c r="D103" s="115">
        <f t="shared" ref="D103:AN103" si="311">+(D104/C104)^0.2-1</f>
        <v>3.3463356596968641E-2</v>
      </c>
      <c r="E103" s="115">
        <f t="shared" si="311"/>
        <v>3.14400626153295E-2</v>
      </c>
      <c r="F103" s="115">
        <f t="shared" si="311"/>
        <v>2.9617638224399556E-2</v>
      </c>
      <c r="G103" s="115">
        <f t="shared" si="311"/>
        <v>2.7973586624158164E-2</v>
      </c>
      <c r="H103" s="115">
        <f t="shared" si="311"/>
        <v>2.648702549280646E-2</v>
      </c>
      <c r="I103" s="115">
        <f t="shared" si="311"/>
        <v>2.5139122118777335E-2</v>
      </c>
      <c r="J103" s="115">
        <f t="shared" si="311"/>
        <v>2.3913172362417967E-2</v>
      </c>
      <c r="K103" s="115">
        <f t="shared" si="311"/>
        <v>2.2794505057310177E-2</v>
      </c>
      <c r="L103" s="115">
        <f t="shared" si="311"/>
        <v>2.1770308506694036E-2</v>
      </c>
      <c r="M103" s="115">
        <f t="shared" si="311"/>
        <v>2.0829429814518408E-2</v>
      </c>
      <c r="N103" s="115">
        <f t="shared" si="311"/>
        <v>1.9962172545429313E-2</v>
      </c>
      <c r="O103" s="115">
        <f t="shared" si="311"/>
        <v>1.9160104076159756E-2</v>
      </c>
      <c r="P103" s="115">
        <f t="shared" si="311"/>
        <v>1.8415876498394601E-2</v>
      </c>
      <c r="Q103" s="115">
        <f t="shared" si="311"/>
        <v>1.7723058396778679E-2</v>
      </c>
      <c r="R103" s="115">
        <f t="shared" si="311"/>
        <v>1.707597095868274E-2</v>
      </c>
      <c r="S103" s="115">
        <f t="shared" si="311"/>
        <v>1.6469514890959047E-2</v>
      </c>
      <c r="T103" s="115">
        <f t="shared" si="311"/>
        <v>1.5898964402417004E-2</v>
      </c>
      <c r="U103" s="115">
        <f t="shared" si="311"/>
        <v>1.5364990737178674E-2</v>
      </c>
      <c r="V103" s="115">
        <f t="shared" si="311"/>
        <v>1.486312894897468E-2</v>
      </c>
      <c r="W103" s="115">
        <f t="shared" si="311"/>
        <v>1.4389813223309789E-2</v>
      </c>
      <c r="X103" s="115">
        <f t="shared" si="311"/>
        <v>1.3942117654985653E-2</v>
      </c>
      <c r="Y103" s="115">
        <f t="shared" si="311"/>
        <v>1.3517590031251858E-2</v>
      </c>
      <c r="Z103" s="115">
        <f t="shared" si="311"/>
        <v>1.3114141739692275E-2</v>
      </c>
      <c r="AA103" s="115">
        <f t="shared" si="311"/>
        <v>1.2729972128523892E-2</v>
      </c>
      <c r="AB103" s="115">
        <f t="shared" si="311"/>
        <v>1.2363514614866844E-2</v>
      </c>
      <c r="AC103" s="115">
        <f t="shared" si="311"/>
        <v>1.2013396703788315E-2</v>
      </c>
      <c r="AD103" s="115">
        <f t="shared" si="311"/>
        <v>1.1678409346348007E-2</v>
      </c>
      <c r="AE103" s="115">
        <f t="shared" si="311"/>
        <v>1.135748293795813E-2</v>
      </c>
      <c r="AF103" s="115">
        <f t="shared" si="311"/>
        <v>1.104966781417982E-2</v>
      </c>
      <c r="AG103" s="115">
        <f t="shared" si="311"/>
        <v>1.0754118407019453E-2</v>
      </c>
      <c r="AH103" s="115">
        <f t="shared" si="311"/>
        <v>1.0470080276479443E-2</v>
      </c>
      <c r="AI103" s="115">
        <f t="shared" si="311"/>
        <v>1.0196879564566386E-2</v>
      </c>
      <c r="AJ103" s="115">
        <f t="shared" si="311"/>
        <v>9.9339149245207814E-3</v>
      </c>
      <c r="AK103" s="115">
        <f t="shared" si="311"/>
        <v>9.680652168477355E-3</v>
      </c>
      <c r="AL103" s="115">
        <f t="shared" si="311"/>
        <v>9.4366224547881572E-3</v>
      </c>
      <c r="AM103" s="115">
        <f t="shared" si="311"/>
        <v>9.2014257980654879E-3</v>
      </c>
      <c r="AN103" s="115">
        <f t="shared" si="311"/>
        <v>8.9747429051867389E-3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65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I104" si="312">C21*C117^$B5*(C53/1000)^(1-$B5)</f>
        <v>125.34713830127831</v>
      </c>
      <c r="D104" s="2">
        <f t="shared" si="312"/>
        <v>147.77121218022808</v>
      </c>
      <c r="E104" s="2">
        <f t="shared" si="312"/>
        <v>172.50822873974278</v>
      </c>
      <c r="F104" s="2">
        <f t="shared" si="312"/>
        <v>199.61339675795423</v>
      </c>
      <c r="G104" s="2">
        <f t="shared" si="312"/>
        <v>229.13923764628473</v>
      </c>
      <c r="H104" s="2">
        <f t="shared" si="312"/>
        <v>261.13602303755164</v>
      </c>
      <c r="I104" s="2">
        <f t="shared" si="312"/>
        <v>295.65200207290439</v>
      </c>
      <c r="J104" s="2">
        <f t="shared" si="312"/>
        <v>332.73345900023043</v>
      </c>
      <c r="K104" s="2">
        <f t="shared" si="312"/>
        <v>372.42463898271831</v>
      </c>
      <c r="L104" s="2">
        <f t="shared" si="312"/>
        <v>414.76757504938979</v>
      </c>
      <c r="M104" s="2">
        <f t="shared" si="312"/>
        <v>459.80184269298024</v>
      </c>
      <c r="N104" s="2">
        <f t="shared" si="312"/>
        <v>507.56426034081488</v>
      </c>
      <c r="O104" s="2">
        <f t="shared" si="312"/>
        <v>558.08854235451827</v>
      </c>
      <c r="P104" s="2">
        <f>P21*P117^$B5*(P53/1000)^(1-$B5)</f>
        <v>611.4048957031365</v>
      </c>
      <c r="Q104" s="2">
        <f t="shared" si="312"/>
        <v>667.53952258900506</v>
      </c>
      <c r="R104" s="2">
        <f t="shared" si="312"/>
        <v>726.51394309965815</v>
      </c>
      <c r="S104" s="2">
        <f t="shared" si="312"/>
        <v>788.34395978882822</v>
      </c>
      <c r="T104" s="2">
        <f t="shared" si="312"/>
        <v>853.03791067937539</v>
      </c>
      <c r="U104" s="2">
        <f t="shared" si="312"/>
        <v>920.6175672941805</v>
      </c>
      <c r="V104" s="2">
        <f t="shared" si="312"/>
        <v>991.09806894476367</v>
      </c>
      <c r="W104" s="2">
        <f t="shared" si="312"/>
        <v>1064.4886280988187</v>
      </c>
      <c r="X104" s="2">
        <f t="shared" si="312"/>
        <v>1140.7929881576817</v>
      </c>
      <c r="Y104" s="2">
        <f t="shared" si="312"/>
        <v>1220.0097331126281</v>
      </c>
      <c r="Z104" s="2">
        <f t="shared" si="312"/>
        <v>1302.1325141219099</v>
      </c>
      <c r="AA104" s="2">
        <f t="shared" si="312"/>
        <v>1387.1502348065201</v>
      </c>
      <c r="AB104" s="2">
        <f t="shared" si="312"/>
        <v>1475.0472224458219</v>
      </c>
      <c r="AC104" s="2">
        <f t="shared" si="312"/>
        <v>1565.8034011426578</v>
      </c>
      <c r="AD104" s="2">
        <f t="shared" si="312"/>
        <v>1659.3944768175752</v>
      </c>
      <c r="AE104" s="2">
        <f t="shared" si="312"/>
        <v>1755.7921411585648</v>
      </c>
      <c r="AF104" s="2">
        <f t="shared" si="312"/>
        <v>1854.96429665748</v>
      </c>
      <c r="AG104" s="2">
        <f t="shared" si="312"/>
        <v>1956.8753059926717</v>
      </c>
      <c r="AH104" s="2">
        <f t="shared" si="312"/>
        <v>2061.4862689378078</v>
      </c>
      <c r="AI104" s="2">
        <f t="shared" si="312"/>
        <v>2168.7553314639072</v>
      </c>
      <c r="AJ104" s="2">
        <f t="shared" si="312"/>
        <v>2278.6380380432515</v>
      </c>
      <c r="AK104" s="2">
        <f t="shared" si="312"/>
        <v>2391.0877481762627</v>
      </c>
      <c r="AL104" s="2">
        <f t="shared" si="312"/>
        <v>2506.0561577553076</v>
      </c>
      <c r="AM104" s="2">
        <f t="shared" si="312"/>
        <v>2623.4940035208324</v>
      </c>
      <c r="AN104" s="2">
        <f t="shared" si="312"/>
        <v>2743.352094204271</v>
      </c>
      <c r="AO104" s="2">
        <f t="shared" si="312"/>
        <v>2865.5829405461554</v>
      </c>
      <c r="AP104" s="2">
        <f t="shared" si="312"/>
        <v>2990.1434789274285</v>
      </c>
      <c r="AQ104" s="2">
        <f t="shared" si="312"/>
        <v>3116.9998022643554</v>
      </c>
      <c r="AR104" s="2">
        <f t="shared" si="312"/>
        <v>3246.1355610544533</v>
      </c>
      <c r="AS104" s="2">
        <f t="shared" si="312"/>
        <v>3377.5670575969216</v>
      </c>
      <c r="AT104" s="2">
        <f t="shared" si="312"/>
        <v>3511.3704815305796</v>
      </c>
      <c r="AU104" s="2">
        <f t="shared" si="312"/>
        <v>3647.7310288476224</v>
      </c>
      <c r="AV104" s="2">
        <f t="shared" si="312"/>
        <v>3783.2702115146881</v>
      </c>
      <c r="AW104" s="2">
        <f t="shared" si="312"/>
        <v>3920.1709623082306</v>
      </c>
      <c r="AX104" s="2">
        <f t="shared" si="312"/>
        <v>4058.5490336950379</v>
      </c>
      <c r="AY104" s="2">
        <f t="shared" si="312"/>
        <v>4198.410188499618</v>
      </c>
      <c r="AZ104" s="2">
        <f t="shared" si="312"/>
        <v>4339.6967410545767</v>
      </c>
      <c r="BA104" s="2">
        <f t="shared" si="312"/>
        <v>4482.315688415526</v>
      </c>
      <c r="BB104" s="2">
        <f t="shared" si="312"/>
        <v>4626.1554808624687</v>
      </c>
      <c r="BC104" s="2">
        <f t="shared" si="312"/>
        <v>4771.0958523494455</v>
      </c>
      <c r="BD104" s="2">
        <f t="shared" si="312"/>
        <v>4917.0134648224748</v>
      </c>
      <c r="BE104" s="2">
        <f t="shared" si="312"/>
        <v>5063.7850638895061</v>
      </c>
      <c r="BF104" s="2">
        <f t="shared" si="312"/>
        <v>5211.2891825311071</v>
      </c>
      <c r="BG104" s="2">
        <f t="shared" si="312"/>
        <v>5359.4070158002178</v>
      </c>
      <c r="BH104" s="2">
        <f t="shared" si="312"/>
        <v>5508.0228380763629</v>
      </c>
      <c r="BI104" s="2">
        <f t="shared" si="312"/>
        <v>5657.0241762494879</v>
      </c>
      <c r="BJ104" s="2">
        <f t="shared" ref="BJ104:CW104" si="313">BJ21*BJ117^$B5*(BJ53/1000)^(1-$B5)</f>
        <v>5806.3018629704775</v>
      </c>
      <c r="BK104" s="2">
        <f t="shared" si="313"/>
        <v>5955.7500357904173</v>
      </c>
      <c r="BL104" s="2">
        <f t="shared" si="313"/>
        <v>6105.2661161072456</v>
      </c>
      <c r="BM104" s="2">
        <f t="shared" si="313"/>
        <v>6254.7507879554296</v>
      </c>
      <c r="BN104" s="2">
        <f t="shared" si="313"/>
        <v>6404.1079793131139</v>
      </c>
      <c r="BO104" s="2">
        <f t="shared" si="313"/>
        <v>6553.244850415067</v>
      </c>
      <c r="BP104" s="2">
        <f t="shared" si="313"/>
        <v>6702.0717857780919</v>
      </c>
      <c r="BQ104" s="2">
        <f t="shared" si="313"/>
        <v>6850.5023887096359</v>
      </c>
      <c r="BR104" s="2">
        <f t="shared" si="313"/>
        <v>6998.4534770111159</v>
      </c>
      <c r="BS104" s="2">
        <f t="shared" si="313"/>
        <v>7145.8450758115978</v>
      </c>
      <c r="BT104" s="2">
        <f t="shared" si="313"/>
        <v>7292.6004044715573</v>
      </c>
      <c r="BU104" s="2">
        <f t="shared" si="313"/>
        <v>7438.6458549953913</v>
      </c>
      <c r="BV104" s="2">
        <f t="shared" si="313"/>
        <v>7583.9109532855355</v>
      </c>
      <c r="BW104" s="2">
        <f t="shared" si="313"/>
        <v>7728.3283006404863</v>
      </c>
      <c r="BX104" s="2">
        <f t="shared" si="313"/>
        <v>7871.8334717075641</v>
      </c>
      <c r="BY104" s="2">
        <f t="shared" si="313"/>
        <v>8014.3648508644028</v>
      </c>
      <c r="BZ104" s="2">
        <f t="shared" si="313"/>
        <v>8155.8633527721431</v>
      </c>
      <c r="CA104" s="2">
        <f t="shared" si="313"/>
        <v>8296.2719477527608</v>
      </c>
      <c r="CB104" s="2">
        <f t="shared" si="313"/>
        <v>8435.5348485632021</v>
      </c>
      <c r="CC104" s="2">
        <f t="shared" si="313"/>
        <v>8573.5960931896061</v>
      </c>
      <c r="CD104" s="2">
        <f t="shared" si="313"/>
        <v>8710.3970742694692</v>
      </c>
      <c r="CE104" s="2">
        <f t="shared" si="313"/>
        <v>8845.8722120938783</v>
      </c>
      <c r="CF104" s="2">
        <f t="shared" si="313"/>
        <v>8979.941356346968</v>
      </c>
      <c r="CG104" s="2">
        <f t="shared" si="313"/>
        <v>9112.4964277409345</v>
      </c>
      <c r="CH104" s="2">
        <f t="shared" si="313"/>
        <v>9243.3779092383011</v>
      </c>
      <c r="CI104" s="2">
        <f t="shared" si="313"/>
        <v>9372.3334149346611</v>
      </c>
      <c r="CJ104" s="2">
        <f t="shared" si="313"/>
        <v>9498.9445537386764</v>
      </c>
      <c r="CK104" s="2">
        <f t="shared" si="313"/>
        <v>9622.4973818107464</v>
      </c>
      <c r="CL104" s="2">
        <f t="shared" si="313"/>
        <v>9741.7515691135159</v>
      </c>
      <c r="CM104" s="2">
        <f t="shared" si="313"/>
        <v>9854.524723295488</v>
      </c>
      <c r="CN104" s="2">
        <f t="shared" si="313"/>
        <v>9956.9299184959436</v>
      </c>
      <c r="CO104" s="2">
        <f t="shared" si="313"/>
        <v>10130.747261319404</v>
      </c>
      <c r="CP104" s="2">
        <f t="shared" si="313"/>
        <v>10288.192397143819</v>
      </c>
      <c r="CQ104" s="2">
        <f t="shared" si="313"/>
        <v>10433.514542891144</v>
      </c>
      <c r="CR104" s="2">
        <f t="shared" si="313"/>
        <v>10569.720535439479</v>
      </c>
      <c r="CS104" s="2">
        <f t="shared" si="313"/>
        <v>10698.945755677922</v>
      </c>
      <c r="CT104" s="2">
        <f t="shared" si="313"/>
        <v>10822.710570002771</v>
      </c>
      <c r="CU104" s="2">
        <f t="shared" si="313"/>
        <v>10942.099510662858</v>
      </c>
      <c r="CV104" s="2">
        <f t="shared" si="313"/>
        <v>11057.887413790468</v>
      </c>
      <c r="CW104" s="2">
        <f t="shared" si="313"/>
        <v>11170.628685244028</v>
      </c>
    </row>
    <row r="105" spans="1:101" ht="20.65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2.4377797784159846E-3</v>
      </c>
      <c r="D105" s="44">
        <f xml:space="preserve"> $B$26*(D99^$B$27)</f>
        <v>3.337709699872128E-3</v>
      </c>
      <c r="E105" s="2">
        <f t="shared" ref="E105:BI105" si="314">E99*$B$25 +( $B$26*(E99^$B$27))</f>
        <v>4.4161076905888663E-3</v>
      </c>
      <c r="F105" s="2">
        <f t="shared" si="314"/>
        <v>5.6826848161885372E-3</v>
      </c>
      <c r="G105" s="2">
        <f t="shared" si="314"/>
        <v>7.1453073496841142E-3</v>
      </c>
      <c r="H105" s="2">
        <f t="shared" si="314"/>
        <v>8.8096987587377648E-3</v>
      </c>
      <c r="I105" s="2">
        <f t="shared" si="314"/>
        <v>1.0679226874310858E-2</v>
      </c>
      <c r="J105" s="2">
        <f t="shared" si="314"/>
        <v>1.2754793901803712E-2</v>
      </c>
      <c r="K105" s="2">
        <f t="shared" si="314"/>
        <v>1.5034828817725811E-2</v>
      </c>
      <c r="L105" s="2">
        <f t="shared" si="314"/>
        <v>1.7515370812494761E-2</v>
      </c>
      <c r="M105" s="2">
        <f t="shared" si="314"/>
        <v>2.0190226803994633E-2</v>
      </c>
      <c r="N105" s="2">
        <f t="shared" si="314"/>
        <v>2.3051184046354221E-2</v>
      </c>
      <c r="O105" s="2">
        <f t="shared" si="314"/>
        <v>2.6088259239709331E-2</v>
      </c>
      <c r="P105" s="2">
        <f t="shared" si="314"/>
        <v>2.9289967360033167E-2</v>
      </c>
      <c r="Q105" s="2">
        <f t="shared" si="314"/>
        <v>3.2643595979403611E-2</v>
      </c>
      <c r="R105" s="2">
        <f t="shared" si="314"/>
        <v>3.6135473643836E-2</v>
      </c>
      <c r="S105" s="2">
        <f t="shared" si="314"/>
        <v>3.9751223586329092E-2</v>
      </c>
      <c r="T105" s="2">
        <f t="shared" si="314"/>
        <v>4.3416134855402758E-2</v>
      </c>
      <c r="U105" s="2">
        <f t="shared" si="314"/>
        <v>4.711548386171481E-2</v>
      </c>
      <c r="V105" s="2">
        <f t="shared" si="314"/>
        <v>5.0835067632034769E-2</v>
      </c>
      <c r="W105" s="2">
        <f t="shared" si="314"/>
        <v>5.456123728735502E-2</v>
      </c>
      <c r="X105" s="2">
        <f t="shared" si="314"/>
        <v>5.8280923849729216E-2</v>
      </c>
      <c r="Y105" s="2">
        <f t="shared" si="314"/>
        <v>6.1981655723422312E-2</v>
      </c>
      <c r="Z105" s="2">
        <f t="shared" si="314"/>
        <v>6.5651567719079998E-2</v>
      </c>
      <c r="AA105" s="2">
        <f t="shared" si="314"/>
        <v>6.9279401879077135E-2</v>
      </c>
      <c r="AB105" s="2">
        <f t="shared" si="314"/>
        <v>7.2854500635323352E-2</v>
      </c>
      <c r="AC105" s="2">
        <f t="shared" si="314"/>
        <v>7.6366793004378042E-2</v>
      </c>
      <c r="AD105" s="2">
        <f t="shared" si="314"/>
        <v>7.9806774616940468E-2</v>
      </c>
      <c r="AE105" s="2">
        <f t="shared" si="314"/>
        <v>8.3165482407947411E-2</v>
      </c>
      <c r="AF105" s="2">
        <f t="shared" si="314"/>
        <v>8.6434464776339551E-2</v>
      </c>
      <c r="AG105" s="2">
        <f t="shared" si="314"/>
        <v>8.9605747972237346E-2</v>
      </c>
      <c r="AH105" s="2">
        <f t="shared" si="314"/>
        <v>9.2671799396885635E-2</v>
      </c>
      <c r="AI105" s="2">
        <f t="shared" si="314"/>
        <v>9.5625488414742124E-2</v>
      </c>
      <c r="AJ105" s="2">
        <f t="shared" si="314"/>
        <v>9.846004518417005E-2</v>
      </c>
      <c r="AK105" s="2">
        <f t="shared" si="314"/>
        <v>0.10116901791871152</v>
      </c>
      <c r="AL105" s="2">
        <f t="shared" si="314"/>
        <v>0.10374622889696627</v>
      </c>
      <c r="AM105" s="2">
        <f t="shared" si="314"/>
        <v>0.10618572944796729</v>
      </c>
      <c r="AN105" s="2">
        <f t="shared" si="314"/>
        <v>0.10848175405032688</v>
      </c>
      <c r="AO105" s="2">
        <f t="shared" si="314"/>
        <v>0.1106286735959575</v>
      </c>
      <c r="AP105" s="2">
        <f t="shared" si="314"/>
        <v>0.11262094777750027</v>
      </c>
      <c r="AQ105" s="2">
        <f t="shared" si="314"/>
        <v>0.11445307645211986</v>
      </c>
      <c r="AR105" s="2">
        <f t="shared" si="314"/>
        <v>0.11611954969112806</v>
      </c>
      <c r="AS105" s="2">
        <f t="shared" si="314"/>
        <v>0.11761479599418612</v>
      </c>
      <c r="AT105" s="2">
        <f t="shared" si="314"/>
        <v>0.11893312774148601</v>
      </c>
      <c r="AU105" s="2">
        <f t="shared" si="314"/>
        <v>0.12006868217408344</v>
      </c>
      <c r="AV105" s="2">
        <f t="shared" si="314"/>
        <v>0.12089893224929603</v>
      </c>
      <c r="AW105" s="2">
        <f t="shared" si="314"/>
        <v>0.12148952427871061</v>
      </c>
      <c r="AX105" s="2">
        <f t="shared" si="314"/>
        <v>0.12189005581629572</v>
      </c>
      <c r="AY105" s="2">
        <f t="shared" si="314"/>
        <v>0.12213833944130237</v>
      </c>
      <c r="AZ105" s="2">
        <f>AZ99*$B$25 +( $B$26*(AZ99^$B$27))</f>
        <v>0.12226352429002407</v>
      </c>
      <c r="BA105" s="2">
        <f t="shared" si="314"/>
        <v>0.12228835958277826</v>
      </c>
      <c r="BB105" s="2">
        <f t="shared" si="314"/>
        <v>0.12223082925002607</v>
      </c>
      <c r="BC105" s="2">
        <f t="shared" si="314"/>
        <v>0.1221053323802959</v>
      </c>
      <c r="BD105" s="2">
        <f t="shared" si="314"/>
        <v>0.1219235384845106</v>
      </c>
      <c r="BE105" s="2">
        <f t="shared" si="314"/>
        <v>0.12169501092113999</v>
      </c>
      <c r="BF105" s="2">
        <f t="shared" si="314"/>
        <v>0.12142766518573468</v>
      </c>
      <c r="BG105" s="2">
        <f t="shared" si="314"/>
        <v>0.12112810936665999</v>
      </c>
      <c r="BH105" s="2">
        <f t="shared" si="314"/>
        <v>0.12080190016910168</v>
      </c>
      <c r="BI105" s="2">
        <f t="shared" si="314"/>
        <v>0.12045373805659745</v>
      </c>
      <c r="BJ105" s="2">
        <f t="shared" ref="BJ105:CW105" si="315">BJ99*$B$25 +( $B$26*(BJ99^$B$27))</f>
        <v>0.12008761812256981</v>
      </c>
      <c r="BK105" s="2">
        <f t="shared" si="315"/>
        <v>0.11970694844042792</v>
      </c>
      <c r="BL105" s="2">
        <f t="shared" si="315"/>
        <v>0.11931464423726536</v>
      </c>
      <c r="BM105" s="2">
        <f t="shared" si="315"/>
        <v>0.11891320385526184</v>
      </c>
      <c r="BN105" s="2">
        <f t="shared" si="315"/>
        <v>0.11850477079724615</v>
      </c>
      <c r="BO105" s="2">
        <f t="shared" si="315"/>
        <v>0.1180911849817302</v>
      </c>
      <c r="BP105" s="2">
        <f t="shared" si="315"/>
        <v>0.11767402550672132</v>
      </c>
      <c r="BQ105" s="2">
        <f t="shared" si="315"/>
        <v>0.11725464663573346</v>
      </c>
      <c r="BR105" s="2">
        <f t="shared" si="315"/>
        <v>0.11683420830074091</v>
      </c>
      <c r="BS105" s="2">
        <f t="shared" si="315"/>
        <v>0.11641370211491042</v>
      </c>
      <c r="BT105" s="2">
        <f t="shared" si="315"/>
        <v>0.11599397366793038</v>
      </c>
      <c r="BU105" s="2">
        <f t="shared" si="315"/>
        <v>0.11557574171443769</v>
      </c>
      <c r="BV105" s="2">
        <f t="shared" si="315"/>
        <v>0.11515961474465941</v>
      </c>
      <c r="BW105" s="2">
        <f t="shared" si="315"/>
        <v>0.11474610533433162</v>
      </c>
      <c r="BX105" s="2">
        <f t="shared" si="315"/>
        <v>0.11433564260003995</v>
      </c>
      <c r="BY105" s="2">
        <f t="shared" si="315"/>
        <v>0.11392858303079642</v>
      </c>
      <c r="BZ105" s="2">
        <f t="shared" si="315"/>
        <v>0.11352521992279493</v>
      </c>
      <c r="CA105" s="2">
        <f t="shared" si="315"/>
        <v>0.11312579160920778</v>
      </c>
      <c r="CB105" s="2">
        <f t="shared" si="315"/>
        <v>0.11273048864854716</v>
      </c>
      <c r="CC105" s="2">
        <f t="shared" si="315"/>
        <v>0.11233946011219989</v>
      </c>
      <c r="CD105" s="2">
        <f t="shared" si="315"/>
        <v>0.11195281909346938</v>
      </c>
      <c r="CE105" s="2">
        <f t="shared" si="315"/>
        <v>0.11157064754633303</v>
      </c>
      <c r="CF105" s="2">
        <f t="shared" si="315"/>
        <v>0.11119300055227467</v>
      </c>
      <c r="CG105" s="2">
        <f t="shared" si="315"/>
        <v>0.11081991010866071</v>
      </c>
      <c r="CH105" s="2">
        <f t="shared" si="315"/>
        <v>0.11045138853374974</v>
      </c>
      <c r="CI105" s="2">
        <f t="shared" si="315"/>
        <v>0.11008743159455252</v>
      </c>
      <c r="CJ105" s="2">
        <f t="shared" si="315"/>
        <v>0.10972802148978199</v>
      </c>
      <c r="CK105" s="2">
        <f t="shared" si="315"/>
        <v>0.10937312987043435</v>
      </c>
      <c r="CL105" s="2">
        <f t="shared" si="315"/>
        <v>0.10902272117204315</v>
      </c>
      <c r="CM105" s="2">
        <f t="shared" si="315"/>
        <v>0.10867675669615888</v>
      </c>
      <c r="CN105" s="2">
        <f t="shared" si="315"/>
        <v>0.10833520017352584</v>
      </c>
      <c r="CO105" s="2">
        <f t="shared" si="315"/>
        <v>0.10799802609067319</v>
      </c>
      <c r="CP105" s="2">
        <f t="shared" si="315"/>
        <v>0.10766498282235999</v>
      </c>
      <c r="CQ105" s="2">
        <f t="shared" si="315"/>
        <v>0.10733591358529654</v>
      </c>
      <c r="CR105" s="2">
        <f t="shared" si="315"/>
        <v>0.10701071360769961</v>
      </c>
      <c r="CS105" s="2">
        <f t="shared" si="315"/>
        <v>0.10668930487451289</v>
      </c>
      <c r="CT105" s="2">
        <f t="shared" si="315"/>
        <v>0.1063716216035884</v>
      </c>
      <c r="CU105" s="2">
        <f t="shared" si="315"/>
        <v>0.106057602205596</v>
      </c>
      <c r="CV105" s="2">
        <f t="shared" si="315"/>
        <v>0.10574718510346529</v>
      </c>
      <c r="CW105" s="2">
        <f t="shared" si="315"/>
        <v>0.10544030680101701</v>
      </c>
    </row>
    <row r="106" spans="1:101" ht="20.65" customHeight="1" x14ac:dyDescent="0.3">
      <c r="A106" s="8" t="s">
        <v>103</v>
      </c>
      <c r="B106" s="47">
        <f>B105*B104</f>
        <v>0.17933802221035522</v>
      </c>
      <c r="C106" s="2">
        <f>C105*C104</f>
        <v>0.30556871903316801</v>
      </c>
      <c r="D106" s="2">
        <f t="shared" ref="D106:BI106" si="316">D105*D104</f>
        <v>0.49321740825580962</v>
      </c>
      <c r="E106" s="2">
        <f t="shared" si="316"/>
        <v>0.76181491562744141</v>
      </c>
      <c r="F106" s="2">
        <f t="shared" si="316"/>
        <v>1.1343400188642447</v>
      </c>
      <c r="G106" s="2">
        <f t="shared" si="316"/>
        <v>1.6372702788550131</v>
      </c>
      <c r="H106" s="2">
        <f t="shared" si="316"/>
        <v>2.3005296980156351</v>
      </c>
      <c r="I106" s="2">
        <f t="shared" si="316"/>
        <v>3.1573348059807702</v>
      </c>
      <c r="J106" s="2">
        <f t="shared" si="316"/>
        <v>4.2439466937821946</v>
      </c>
      <c r="K106" s="2">
        <f t="shared" si="316"/>
        <v>5.5993406946085047</v>
      </c>
      <c r="L106" s="2">
        <f t="shared" si="316"/>
        <v>7.2648078779893126</v>
      </c>
      <c r="M106" s="2">
        <f t="shared" si="316"/>
        <v>9.283503488865934</v>
      </c>
      <c r="N106" s="2">
        <f t="shared" si="316"/>
        <v>11.699957180467774</v>
      </c>
      <c r="O106" s="2">
        <f t="shared" si="316"/>
        <v>14.559558571656174</v>
      </c>
      <c r="P106" s="2">
        <f t="shared" si="316"/>
        <v>17.908029438909352</v>
      </c>
      <c r="Q106" s="2">
        <f t="shared" si="316"/>
        <v>21.790890475679451</v>
      </c>
      <c r="R106" s="2">
        <f t="shared" si="316"/>
        <v>26.252925442757064</v>
      </c>
      <c r="S106" s="2">
        <f t="shared" si="316"/>
        <v>31.33763700849774</v>
      </c>
      <c r="T106" s="2">
        <f t="shared" si="316"/>
        <v>37.035608966826771</v>
      </c>
      <c r="U106" s="2">
        <f t="shared" si="316"/>
        <v>43.375342134660109</v>
      </c>
      <c r="V106" s="2">
        <f t="shared" si="316"/>
        <v>50.382537364786117</v>
      </c>
      <c r="W106" s="2">
        <f t="shared" si="316"/>
        <v>58.079816627390656</v>
      </c>
      <c r="X106" s="2">
        <f t="shared" si="316"/>
        <v>66.4864692711229</v>
      </c>
      <c r="Y106" s="2">
        <f t="shared" si="316"/>
        <v>75.618223257011252</v>
      </c>
      <c r="Z106" s="2">
        <f t="shared" si="316"/>
        <v>85.487040930090458</v>
      </c>
      <c r="AA106" s="2">
        <f t="shared" si="316"/>
        <v>96.100938583817111</v>
      </c>
      <c r="AB106" s="2">
        <f t="shared" si="316"/>
        <v>107.46382880481109</v>
      </c>
      <c r="AC106" s="2">
        <f t="shared" si="316"/>
        <v>119.57538422061246</v>
      </c>
      <c r="AD106" s="2">
        <f t="shared" si="316"/>
        <v>132.43092101197607</v>
      </c>
      <c r="AE106" s="2">
        <f t="shared" si="316"/>
        <v>146.02130042753495</v>
      </c>
      <c r="AF106" s="2">
        <f t="shared" si="316"/>
        <v>160.33284616080843</v>
      </c>
      <c r="AG106" s="2">
        <f t="shared" si="316"/>
        <v>175.34727548187416</v>
      </c>
      <c r="AH106" s="2">
        <f t="shared" si="316"/>
        <v>191.04164197443876</v>
      </c>
      <c r="AI106" s="2">
        <f t="shared" si="316"/>
        <v>207.38828782331208</v>
      </c>
      <c r="AJ106" s="2">
        <f t="shared" si="316"/>
        <v>224.35480418410714</v>
      </c>
      <c r="AK106" s="2">
        <f t="shared" si="316"/>
        <v>241.9039992404559</v>
      </c>
      <c r="AL106" s="2">
        <f t="shared" si="316"/>
        <v>259.99387577113396</v>
      </c>
      <c r="AM106" s="2">
        <f t="shared" si="316"/>
        <v>278.57762446622769</v>
      </c>
      <c r="AN106" s="2">
        <f t="shared" si="316"/>
        <v>297.60364715691691</v>
      </c>
      <c r="AO106" s="2">
        <f t="shared" si="316"/>
        <v>317.0156397918247</v>
      </c>
      <c r="AP106" s="2">
        <f t="shared" si="316"/>
        <v>336.75279258751891</v>
      </c>
      <c r="AQ106" s="2">
        <f t="shared" si="316"/>
        <v>356.75021666980473</v>
      </c>
      <c r="AR106" s="2">
        <f t="shared" si="316"/>
        <v>376.93979958600045</v>
      </c>
      <c r="AS106" s="2">
        <f t="shared" si="316"/>
        <v>397.25186043594539</v>
      </c>
      <c r="AT106" s="2">
        <f t="shared" si="316"/>
        <v>417.61827402755966</v>
      </c>
      <c r="AU106" s="2">
        <f t="shared" si="316"/>
        <v>437.97825755924754</v>
      </c>
      <c r="AV106" s="2">
        <f t="shared" si="316"/>
        <v>457.39332898269413</v>
      </c>
      <c r="AW106" s="2">
        <f t="shared" si="316"/>
        <v>476.25970530204211</v>
      </c>
      <c r="AX106" s="2">
        <f t="shared" si="316"/>
        <v>494.69676825026124</v>
      </c>
      <c r="AY106" s="2">
        <f t="shared" si="316"/>
        <v>512.78684871678865</v>
      </c>
      <c r="AZ106" s="2">
        <f t="shared" si="316"/>
        <v>530.58661791126451</v>
      </c>
      <c r="BA106" s="2">
        <f t="shared" si="316"/>
        <v>548.13503266848613</v>
      </c>
      <c r="BB106" s="2">
        <f t="shared" si="316"/>
        <v>565.45882066537263</v>
      </c>
      <c r="BC106" s="2">
        <f t="shared" si="316"/>
        <v>582.57624486938028</v>
      </c>
      <c r="BD106" s="2">
        <f t="shared" si="316"/>
        <v>599.49968040713975</v>
      </c>
      <c r="BE106" s="2">
        <f t="shared" si="316"/>
        <v>616.23737865233898</v>
      </c>
      <c r="BF106" s="2">
        <f t="shared" si="316"/>
        <v>632.79467804242825</v>
      </c>
      <c r="BG106" s="2">
        <f t="shared" si="316"/>
        <v>649.17483915029368</v>
      </c>
      <c r="BH106" s="2">
        <f t="shared" si="316"/>
        <v>665.37962501443292</v>
      </c>
      <c r="BI106" s="2">
        <f t="shared" si="316"/>
        <v>681.40970830579477</v>
      </c>
      <c r="BJ106" s="2">
        <f t="shared" ref="BJ106:CW106" si="317">BJ105*BJ104</f>
        <v>697.26496082476433</v>
      </c>
      <c r="BK106" s="2">
        <f t="shared" si="317"/>
        <v>712.94466245844023</v>
      </c>
      <c r="BL106" s="2">
        <f t="shared" si="317"/>
        <v>728.44765461716679</v>
      </c>
      <c r="BM106" s="2">
        <f t="shared" si="317"/>
        <v>743.7724555120036</v>
      </c>
      <c r="BN106" s="2">
        <f t="shared" si="317"/>
        <v>758.91734824931575</v>
      </c>
      <c r="BO106" s="2">
        <f t="shared" si="317"/>
        <v>773.88044986093655</v>
      </c>
      <c r="BP106" s="2">
        <f t="shared" si="317"/>
        <v>788.65976626752854</v>
      </c>
      <c r="BQ106" s="2">
        <f t="shared" si="317"/>
        <v>803.25323686539627</v>
      </c>
      <c r="BR106" s="2">
        <f t="shared" si="317"/>
        <v>817.65877131616116</v>
      </c>
      <c r="BS106" s="2">
        <f t="shared" si="317"/>
        <v>831.87428001483079</v>
      </c>
      <c r="BT106" s="2">
        <f t="shared" si="317"/>
        <v>845.8976992870123</v>
      </c>
      <c r="BU106" s="2">
        <f t="shared" si="317"/>
        <v>859.72701204211978</v>
      </c>
      <c r="BV106" s="2">
        <f t="shared" si="317"/>
        <v>873.36026363816495</v>
      </c>
      <c r="BW106" s="2">
        <f t="shared" si="317"/>
        <v>886.79557324358927</v>
      </c>
      <c r="BX106" s="2">
        <f t="shared" si="317"/>
        <v>900.03113842818777</v>
      </c>
      <c r="BY106" s="2">
        <f t="shared" si="317"/>
        <v>913.06523135080147</v>
      </c>
      <c r="BZ106" s="2">
        <f t="shared" si="317"/>
        <v>925.89618078372121</v>
      </c>
      <c r="CA106" s="2">
        <f t="shared" si="317"/>
        <v>938.52233149479514</v>
      </c>
      <c r="CB106" s="2">
        <f t="shared" si="317"/>
        <v>950.94196549037804</v>
      </c>
      <c r="CC106" s="2">
        <f t="shared" si="317"/>
        <v>963.1531563289866</v>
      </c>
      <c r="CD106" s="2">
        <f t="shared" si="317"/>
        <v>975.1535078879748</v>
      </c>
      <c r="CE106" s="2">
        <f t="shared" si="317"/>
        <v>986.93969081542741</v>
      </c>
      <c r="CF106" s="2">
        <f t="shared" si="317"/>
        <v>998.50662419568255</v>
      </c>
      <c r="CG106" s="2">
        <f t="shared" si="317"/>
        <v>1009.8460349877422</v>
      </c>
      <c r="CH106" s="2">
        <f t="shared" si="317"/>
        <v>1020.9439248175589</v>
      </c>
      <c r="CI106" s="2">
        <f t="shared" si="317"/>
        <v>1031.7761136979584</v>
      </c>
      <c r="CJ106" s="2">
        <f t="shared" si="317"/>
        <v>1042.3003921228851</v>
      </c>
      <c r="CK106" s="2">
        <f t="shared" si="317"/>
        <v>1052.4426558187013</v>
      </c>
      <c r="CL106" s="2">
        <f t="shared" si="317"/>
        <v>1062.0722650467767</v>
      </c>
      <c r="CM106" s="2">
        <f t="shared" si="317"/>
        <v>1070.9577857098661</v>
      </c>
      <c r="CN106" s="2">
        <f t="shared" si="317"/>
        <v>1078.6859958340265</v>
      </c>
      <c r="CO106" s="2">
        <f t="shared" si="317"/>
        <v>1094.1007070459889</v>
      </c>
      <c r="CP106" s="2">
        <f t="shared" si="317"/>
        <v>1107.678057711624</v>
      </c>
      <c r="CQ106" s="2">
        <f t="shared" si="317"/>
        <v>1119.8908153666985</v>
      </c>
      <c r="CR106" s="2">
        <f t="shared" si="317"/>
        <v>1131.0733371313354</v>
      </c>
      <c r="CS106" s="2">
        <f t="shared" si="317"/>
        <v>1141.4630855633975</v>
      </c>
      <c r="CT106" s="2">
        <f t="shared" si="317"/>
        <v>1151.2292734774912</v>
      </c>
      <c r="CU106" s="2">
        <f t="shared" si="317"/>
        <v>1160.4928371959281</v>
      </c>
      <c r="CV106" s="2">
        <f t="shared" si="317"/>
        <v>1169.3404671993796</v>
      </c>
      <c r="CW106" s="2">
        <f t="shared" si="317"/>
        <v>1177.8345157323715</v>
      </c>
    </row>
    <row r="107" spans="1:101" ht="20.65" customHeight="1" x14ac:dyDescent="0.3">
      <c r="A107" s="8" t="s">
        <v>6</v>
      </c>
      <c r="B107" s="47">
        <f>+B104-B106</f>
        <v>104.99808395324868</v>
      </c>
      <c r="C107" s="2">
        <f t="shared" ref="C107:AG107" si="318">+C104-C106</f>
        <v>125.04156958224515</v>
      </c>
      <c r="D107" s="2">
        <f t="shared" si="318"/>
        <v>147.27799477197226</v>
      </c>
      <c r="E107" s="2">
        <f t="shared" si="318"/>
        <v>171.74641382411534</v>
      </c>
      <c r="F107" s="2">
        <f t="shared" si="318"/>
        <v>198.47905673909</v>
      </c>
      <c r="G107" s="2">
        <f t="shared" si="318"/>
        <v>227.5019673674297</v>
      </c>
      <c r="H107" s="2">
        <f t="shared" si="318"/>
        <v>258.83549333953601</v>
      </c>
      <c r="I107" s="2">
        <f t="shared" si="318"/>
        <v>292.49466726692361</v>
      </c>
      <c r="J107" s="2">
        <f t="shared" si="318"/>
        <v>328.4895123064482</v>
      </c>
      <c r="K107" s="2">
        <f t="shared" si="318"/>
        <v>366.82529828810982</v>
      </c>
      <c r="L107" s="2">
        <f t="shared" si="318"/>
        <v>407.50276717140048</v>
      </c>
      <c r="M107" s="2">
        <f t="shared" si="318"/>
        <v>450.51833920411428</v>
      </c>
      <c r="N107" s="2">
        <f t="shared" si="318"/>
        <v>495.86430316034711</v>
      </c>
      <c r="O107" s="2">
        <f t="shared" si="318"/>
        <v>543.52898378286204</v>
      </c>
      <c r="P107" s="2">
        <f t="shared" si="318"/>
        <v>593.49686626422715</v>
      </c>
      <c r="Q107" s="2">
        <f t="shared" si="318"/>
        <v>645.74863211332558</v>
      </c>
      <c r="R107" s="2">
        <f t="shared" si="318"/>
        <v>700.26101765690112</v>
      </c>
      <c r="S107" s="2">
        <f t="shared" si="318"/>
        <v>757.00632278033049</v>
      </c>
      <c r="T107" s="2">
        <f t="shared" si="318"/>
        <v>816.00230171254861</v>
      </c>
      <c r="U107" s="2">
        <f t="shared" si="318"/>
        <v>877.24222515952044</v>
      </c>
      <c r="V107" s="2">
        <f t="shared" si="318"/>
        <v>940.71553157997755</v>
      </c>
      <c r="W107" s="2">
        <f t="shared" si="318"/>
        <v>1006.4088114714281</v>
      </c>
      <c r="X107" s="2">
        <f t="shared" si="318"/>
        <v>1074.3065188865589</v>
      </c>
      <c r="Y107" s="2">
        <f t="shared" si="318"/>
        <v>1144.3915098556167</v>
      </c>
      <c r="Z107" s="2">
        <f t="shared" si="318"/>
        <v>1216.6454731918195</v>
      </c>
      <c r="AA107" s="2">
        <f t="shared" si="318"/>
        <v>1291.0492962227029</v>
      </c>
      <c r="AB107" s="2">
        <f t="shared" si="318"/>
        <v>1367.5833936410108</v>
      </c>
      <c r="AC107" s="2">
        <f t="shared" si="318"/>
        <v>1446.2280169220453</v>
      </c>
      <c r="AD107" s="2">
        <f t="shared" si="318"/>
        <v>1526.9635558055991</v>
      </c>
      <c r="AE107" s="2">
        <f t="shared" si="318"/>
        <v>1609.7708407310299</v>
      </c>
      <c r="AF107" s="2">
        <f t="shared" si="318"/>
        <v>1694.6314504966715</v>
      </c>
      <c r="AG107" s="2">
        <f t="shared" si="318"/>
        <v>1781.5280305107974</v>
      </c>
      <c r="AH107" s="2">
        <f t="shared" ref="AH107:BI107" si="319">+AH104-AH106</f>
        <v>1870.444626963369</v>
      </c>
      <c r="AI107" s="2">
        <f t="shared" si="319"/>
        <v>1961.3670436405951</v>
      </c>
      <c r="AJ107" s="2">
        <f t="shared" si="319"/>
        <v>2054.2832338591443</v>
      </c>
      <c r="AK107" s="2">
        <f t="shared" si="319"/>
        <v>2149.1837489358068</v>
      </c>
      <c r="AL107" s="2">
        <f t="shared" si="319"/>
        <v>2246.0622819841738</v>
      </c>
      <c r="AM107" s="2">
        <f t="shared" si="319"/>
        <v>2344.9163790546045</v>
      </c>
      <c r="AN107" s="2">
        <f t="shared" si="319"/>
        <v>2445.7484470473541</v>
      </c>
      <c r="AO107" s="2">
        <f t="shared" si="319"/>
        <v>2548.567300754331</v>
      </c>
      <c r="AP107" s="2">
        <f t="shared" si="319"/>
        <v>2653.3906863399097</v>
      </c>
      <c r="AQ107" s="2">
        <f t="shared" si="319"/>
        <v>2760.2495855945508</v>
      </c>
      <c r="AR107" s="2">
        <f t="shared" si="319"/>
        <v>2869.1957614684529</v>
      </c>
      <c r="AS107" s="2">
        <f t="shared" si="319"/>
        <v>2980.3151971609764</v>
      </c>
      <c r="AT107" s="2">
        <f t="shared" si="319"/>
        <v>3093.7522075030201</v>
      </c>
      <c r="AU107" s="2">
        <f t="shared" si="319"/>
        <v>3209.7527712883748</v>
      </c>
      <c r="AV107" s="2">
        <f t="shared" si="319"/>
        <v>3325.8768825319939</v>
      </c>
      <c r="AW107" s="2">
        <f t="shared" si="319"/>
        <v>3443.9112570061884</v>
      </c>
      <c r="AX107" s="2">
        <f t="shared" si="319"/>
        <v>3563.8522654447765</v>
      </c>
      <c r="AY107" s="2">
        <f t="shared" si="319"/>
        <v>3685.6233397828291</v>
      </c>
      <c r="AZ107" s="2">
        <f t="shared" si="319"/>
        <v>3809.1101231433122</v>
      </c>
      <c r="BA107" s="2">
        <f t="shared" si="319"/>
        <v>3934.18065574704</v>
      </c>
      <c r="BB107" s="2">
        <f t="shared" si="319"/>
        <v>4060.6966601970962</v>
      </c>
      <c r="BC107" s="2">
        <f t="shared" si="319"/>
        <v>4188.5196074800651</v>
      </c>
      <c r="BD107" s="2">
        <f t="shared" si="319"/>
        <v>4317.5137844153351</v>
      </c>
      <c r="BE107" s="2">
        <f t="shared" si="319"/>
        <v>4447.5476852371667</v>
      </c>
      <c r="BF107" s="2">
        <f t="shared" si="319"/>
        <v>4578.494504488679</v>
      </c>
      <c r="BG107" s="2">
        <f t="shared" si="319"/>
        <v>4710.2321766499244</v>
      </c>
      <c r="BH107" s="2">
        <f t="shared" si="319"/>
        <v>4842.6432130619296</v>
      </c>
      <c r="BI107" s="2">
        <f t="shared" si="319"/>
        <v>4975.6144679436929</v>
      </c>
      <c r="BJ107" s="2">
        <f t="shared" ref="BJ107:CW107" si="320">+BJ104-BJ106</f>
        <v>5109.0369021457136</v>
      </c>
      <c r="BK107" s="2">
        <f t="shared" si="320"/>
        <v>5242.8053733319775</v>
      </c>
      <c r="BL107" s="2">
        <f t="shared" si="320"/>
        <v>5376.8184614900783</v>
      </c>
      <c r="BM107" s="2">
        <f t="shared" si="320"/>
        <v>5510.9783324434256</v>
      </c>
      <c r="BN107" s="2">
        <f t="shared" si="320"/>
        <v>5645.1906310637978</v>
      </c>
      <c r="BO107" s="2">
        <f t="shared" si="320"/>
        <v>5779.36440055413</v>
      </c>
      <c r="BP107" s="2">
        <f t="shared" si="320"/>
        <v>5913.4120195105634</v>
      </c>
      <c r="BQ107" s="2">
        <f t="shared" si="320"/>
        <v>6047.2491518442393</v>
      </c>
      <c r="BR107" s="2">
        <f t="shared" si="320"/>
        <v>6180.7947056949542</v>
      </c>
      <c r="BS107" s="2">
        <f t="shared" si="320"/>
        <v>6313.9707957967667</v>
      </c>
      <c r="BT107" s="2">
        <f t="shared" si="320"/>
        <v>6446.7027051845453</v>
      </c>
      <c r="BU107" s="2">
        <f t="shared" si="320"/>
        <v>6578.9188429532715</v>
      </c>
      <c r="BV107" s="2">
        <f t="shared" si="320"/>
        <v>6710.5506896473707</v>
      </c>
      <c r="BW107" s="2">
        <f t="shared" si="320"/>
        <v>6841.5327273968969</v>
      </c>
      <c r="BX107" s="2">
        <f t="shared" si="320"/>
        <v>6971.8023332793764</v>
      </c>
      <c r="BY107" s="2">
        <f t="shared" si="320"/>
        <v>7101.2996195136011</v>
      </c>
      <c r="BZ107" s="2">
        <f t="shared" si="320"/>
        <v>7229.9671719884218</v>
      </c>
      <c r="CA107" s="2">
        <f t="shared" si="320"/>
        <v>7357.7496162579655</v>
      </c>
      <c r="CB107" s="2">
        <f t="shared" si="320"/>
        <v>7484.5928830728244</v>
      </c>
      <c r="CC107" s="2">
        <f t="shared" si="320"/>
        <v>7610.4429368606197</v>
      </c>
      <c r="CD107" s="2">
        <f t="shared" si="320"/>
        <v>7735.243566381494</v>
      </c>
      <c r="CE107" s="2">
        <f t="shared" si="320"/>
        <v>7858.9325212784506</v>
      </c>
      <c r="CF107" s="2">
        <f t="shared" si="320"/>
        <v>7981.4347321512851</v>
      </c>
      <c r="CG107" s="2">
        <f t="shared" si="320"/>
        <v>8102.6503927531921</v>
      </c>
      <c r="CH107" s="2">
        <f t="shared" si="320"/>
        <v>8222.4339844207425</v>
      </c>
      <c r="CI107" s="2">
        <f t="shared" si="320"/>
        <v>8340.5573012367022</v>
      </c>
      <c r="CJ107" s="2">
        <f t="shared" si="320"/>
        <v>8456.6441616157917</v>
      </c>
      <c r="CK107" s="2">
        <f t="shared" si="320"/>
        <v>8570.0547259920459</v>
      </c>
      <c r="CL107" s="2">
        <f t="shared" si="320"/>
        <v>8679.6793040667399</v>
      </c>
      <c r="CM107" s="2">
        <f t="shared" si="320"/>
        <v>8783.5669375856214</v>
      </c>
      <c r="CN107" s="2">
        <f t="shared" si="320"/>
        <v>8878.2439226619172</v>
      </c>
      <c r="CO107" s="2">
        <f t="shared" si="320"/>
        <v>9036.6465542734149</v>
      </c>
      <c r="CP107" s="2">
        <f t="shared" si="320"/>
        <v>9180.5143394321949</v>
      </c>
      <c r="CQ107" s="2">
        <f t="shared" si="320"/>
        <v>9313.6237275244457</v>
      </c>
      <c r="CR107" s="2">
        <f t="shared" si="320"/>
        <v>9438.6471983081428</v>
      </c>
      <c r="CS107" s="2">
        <f t="shared" si="320"/>
        <v>9557.4826701145248</v>
      </c>
      <c r="CT107" s="2">
        <f t="shared" si="320"/>
        <v>9671.4812965252804</v>
      </c>
      <c r="CU107" s="2">
        <f t="shared" si="320"/>
        <v>9781.6066734669294</v>
      </c>
      <c r="CV107" s="2">
        <f t="shared" si="320"/>
        <v>9888.5469465910883</v>
      </c>
      <c r="CW107" s="2">
        <f t="shared" si="320"/>
        <v>9992.7941695116569</v>
      </c>
    </row>
    <row r="108" spans="1:101" ht="20.65" customHeight="1" x14ac:dyDescent="0.3">
      <c r="A108" s="8" t="s">
        <v>55</v>
      </c>
      <c r="B108" s="47">
        <f>(B32*(B135)^$B39)*B47^(1-$B$39)</f>
        <v>8.0526473457919765E-6</v>
      </c>
      <c r="C108" s="2">
        <f t="shared" ref="C108:AG108" si="321">(C32*(C135)^$B39)*C47^(1-$B$39)</f>
        <v>8.9059614351086725E-6</v>
      </c>
      <c r="D108" s="2">
        <f t="shared" si="321"/>
        <v>9.8534346960430285E-6</v>
      </c>
      <c r="E108" s="2">
        <f t="shared" si="321"/>
        <v>1.0905820751387618E-5</v>
      </c>
      <c r="F108" s="2">
        <f t="shared" si="321"/>
        <v>1.2075138768025791E-5</v>
      </c>
      <c r="G108" s="2">
        <f t="shared" si="321"/>
        <v>1.3374826419338989E-5</v>
      </c>
      <c r="H108" s="2">
        <f t="shared" si="321"/>
        <v>1.4819911751952261E-5</v>
      </c>
      <c r="I108" s="2">
        <f t="shared" si="321"/>
        <v>1.6427206420554668E-5</v>
      </c>
      <c r="J108" s="2">
        <f t="shared" si="321"/>
        <v>1.8215522928011491E-5</v>
      </c>
      <c r="K108" s="2">
        <f t="shared" si="321"/>
        <v>2.020591896729135E-5</v>
      </c>
      <c r="L108" s="2">
        <f t="shared" si="321"/>
        <v>2.2421972280605634E-5</v>
      </c>
      <c r="M108" s="2">
        <f t="shared" si="321"/>
        <v>2.4890090006206837E-5</v>
      </c>
      <c r="N108" s="2">
        <f t="shared" si="321"/>
        <v>2.7639856788846858E-5</v>
      </c>
      <c r="O108" s="2">
        <f t="shared" si="321"/>
        <v>3.0704426758846648E-5</v>
      </c>
      <c r="P108" s="2">
        <f t="shared" si="321"/>
        <v>3.4120964975611616E-5</v>
      </c>
      <c r="Q108" s="2">
        <f t="shared" si="321"/>
        <v>3.7931144610747571E-5</v>
      </c>
      <c r="R108" s="2">
        <f t="shared" si="321"/>
        <v>4.2181707258587892E-5</v>
      </c>
      <c r="S108" s="2">
        <f t="shared" si="321"/>
        <v>4.6925094321730929E-5</v>
      </c>
      <c r="T108" s="2">
        <f t="shared" si="321"/>
        <v>5.2220158779700635E-5</v>
      </c>
      <c r="U108" s="2">
        <f t="shared" si="321"/>
        <v>5.8132968001730264E-5</v>
      </c>
      <c r="V108" s="2">
        <f t="shared" si="321"/>
        <v>6.4737708837562919E-5</v>
      </c>
      <c r="W108" s="2">
        <f t="shared" si="321"/>
        <v>7.2117708963828224E-5</v>
      </c>
      <c r="X108" s="2">
        <f t="shared" si="321"/>
        <v>8.0366589704433325E-5</v>
      </c>
      <c r="Y108" s="2">
        <f t="shared" si="321"/>
        <v>8.9589566539329988E-5</v>
      </c>
      <c r="Z108" s="2">
        <f t="shared" si="321"/>
        <v>9.990491820182093E-5</v>
      </c>
      <c r="AA108" s="2">
        <f t="shared" si="321"/>
        <v>1.1144564532562378E-4</v>
      </c>
      <c r="AB108" s="2">
        <f t="shared" si="321"/>
        <v>1.2436134405505414E-4</v>
      </c>
      <c r="AC108" s="2">
        <f t="shared" si="321"/>
        <v>1.3882032310168452E-4</v>
      </c>
      <c r="AD108" s="2">
        <f t="shared" si="321"/>
        <v>1.5501199639891865E-4</v>
      </c>
      <c r="AE108" s="2">
        <f t="shared" si="321"/>
        <v>1.7314958751444271E-4</v>
      </c>
      <c r="AF108" s="2">
        <f t="shared" si="321"/>
        <v>1.9347318813461826E-4</v>
      </c>
      <c r="AG108" s="2">
        <f t="shared" si="321"/>
        <v>2.1625321659010015E-4</v>
      </c>
      <c r="AH108" s="2">
        <f t="shared" ref="AH108:BI108" si="322">(AH32*(AH135)^$B39)*AH47^(1-$B$39)</f>
        <v>2.4179433050039044E-4</v>
      </c>
      <c r="AI108" s="2">
        <f t="shared" si="322"/>
        <v>2.7043985444450211E-4</v>
      </c>
      <c r="AJ108" s="2">
        <f t="shared" si="322"/>
        <v>3.0257679071773167E-4</v>
      </c>
      <c r="AK108" s="2">
        <f t="shared" si="322"/>
        <v>3.3864149233596061E-4</v>
      </c>
      <c r="AL108" s="2">
        <f t="shared" si="322"/>
        <v>3.7912608655726876E-4</v>
      </c>
      <c r="AM108" s="2">
        <f t="shared" si="322"/>
        <v>4.2458575080018721E-4</v>
      </c>
      <c r="AN108" s="2">
        <f t="shared" si="322"/>
        <v>4.7564695463582171E-4</v>
      </c>
      <c r="AO108" s="2">
        <f>(AO32*(AO135)^$B39)*AO47^(1-$B$39)</f>
        <v>5.3301680030047398E-4</v>
      </c>
      <c r="AP108" s="2">
        <f t="shared" si="322"/>
        <v>5.9749360951910277E-4</v>
      </c>
      <c r="AQ108" s="2">
        <f t="shared" si="322"/>
        <v>6.6997892277789815E-4</v>
      </c>
      <c r="AR108" s="2">
        <f t="shared" si="322"/>
        <v>7.5149111377970285E-4</v>
      </c>
      <c r="AS108" s="2">
        <f t="shared" si="322"/>
        <v>8.4318081944878293E-4</v>
      </c>
      <c r="AT108" s="2">
        <f t="shared" si="322"/>
        <v>9.4634845960147045E-4</v>
      </c>
      <c r="AU108" s="2">
        <f t="shared" si="322"/>
        <v>1.7685846627910407E-3</v>
      </c>
      <c r="AV108" s="2">
        <f t="shared" si="322"/>
        <v>1.6228459903117321E-3</v>
      </c>
      <c r="AW108" s="2">
        <f t="shared" si="322"/>
        <v>1.4895677522796553E-3</v>
      </c>
      <c r="AX108" s="2">
        <f t="shared" si="322"/>
        <v>1.3676471440122559E-3</v>
      </c>
      <c r="AY108" s="2">
        <f t="shared" si="322"/>
        <v>1.2560821892948109E-3</v>
      </c>
      <c r="AZ108" s="2">
        <f t="shared" si="322"/>
        <v>1.1539622344205805E-3</v>
      </c>
      <c r="BA108" s="2">
        <f t="shared" si="322"/>
        <v>1.0604593648632303E-3</v>
      </c>
      <c r="BB108" s="2">
        <f t="shared" si="322"/>
        <v>9.7482065252737149E-4</v>
      </c>
      <c r="BC108" s="2">
        <f t="shared" si="322"/>
        <v>8.9636115095201503E-4</v>
      </c>
      <c r="BD108" s="2">
        <f t="shared" si="322"/>
        <v>8.2445756428038523E-4</v>
      </c>
      <c r="BE108" s="2">
        <f t="shared" si="322"/>
        <v>7.585425233644366E-4</v>
      </c>
      <c r="BF108" s="2">
        <f t="shared" si="322"/>
        <v>6.980994091383329E-4</v>
      </c>
      <c r="BG108" s="2">
        <f t="shared" si="322"/>
        <v>6.4265766945652487E-4</v>
      </c>
      <c r="BH108" s="2">
        <f t="shared" si="322"/>
        <v>5.9178858102401329E-4</v>
      </c>
      <c r="BI108" s="2">
        <f t="shared" si="322"/>
        <v>5.451014129158933E-4</v>
      </c>
      <c r="BJ108" s="2">
        <f t="shared" ref="BJ108:CW108" si="323">(BJ32*(BJ135)^$B39)*BJ47^(1-$B$39)</f>
        <v>5.0223995254999377E-4</v>
      </c>
      <c r="BK108" s="2">
        <f t="shared" si="323"/>
        <v>4.6287935889354712E-4</v>
      </c>
      <c r="BL108" s="2">
        <f t="shared" si="323"/>
        <v>4.2672331119977157E-4</v>
      </c>
      <c r="BM108" s="2">
        <f t="shared" si="323"/>
        <v>3.9350142472533361E-4</v>
      </c>
      <c r="BN108" s="2">
        <f t="shared" si="323"/>
        <v>3.6296690771263465E-4</v>
      </c>
      <c r="BO108" s="2">
        <f t="shared" si="323"/>
        <v>3.3489443646542491E-4</v>
      </c>
      <c r="BP108" s="2">
        <f t="shared" si="323"/>
        <v>3.0907822763249034E-4</v>
      </c>
      <c r="BQ108" s="2">
        <f t="shared" si="323"/>
        <v>2.853302888689435E-4</v>
      </c>
      <c r="BR108" s="2">
        <f t="shared" si="323"/>
        <v>2.6347883089201154E-4</v>
      </c>
      <c r="BS108" s="2">
        <f t="shared" si="323"/>
        <v>2.4336682560959619E-4</v>
      </c>
      <c r="BT108" s="2">
        <f t="shared" si="323"/>
        <v>2.2485069649448377E-4</v>
      </c>
      <c r="BU108" s="2">
        <f t="shared" si="323"/>
        <v>2.0779912872206344E-4</v>
      </c>
      <c r="BV108" s="2">
        <f t="shared" si="323"/>
        <v>1.9209198780012701E-4</v>
      </c>
      <c r="BW108" s="2">
        <f t="shared" si="323"/>
        <v>1.7761933650950709E-4</v>
      </c>
      <c r="BX108" s="2">
        <f t="shared" si="323"/>
        <v>1.6428054095627231E-4</v>
      </c>
      <c r="BY108" s="2">
        <f t="shared" si="323"/>
        <v>1.5198345742094266E-4</v>
      </c>
      <c r="BZ108" s="2">
        <f t="shared" si="323"/>
        <v>1.4064369248759136E-4</v>
      </c>
      <c r="CA108" s="2">
        <f t="shared" si="323"/>
        <v>1.3018392965459609E-4</v>
      </c>
      <c r="CB108" s="2">
        <f t="shared" si="323"/>
        <v>1.2053331627712047E-4</v>
      </c>
      <c r="CC108" s="2">
        <f t="shared" si="323"/>
        <v>1.1162690527624979E-4</v>
      </c>
      <c r="CD108" s="2">
        <f t="shared" si="323"/>
        <v>1.0340514657744669E-4</v>
      </c>
      <c r="CE108" s="2">
        <f t="shared" si="323"/>
        <v>9.5813423717349821E-5</v>
      </c>
      <c r="CF108" s="2">
        <f t="shared" si="323"/>
        <v>8.8801631488040643E-5</v>
      </c>
      <c r="CG108" s="2">
        <f t="shared" si="323"/>
        <v>8.232379087636096E-5</v>
      </c>
      <c r="CH108" s="2">
        <f t="shared" si="323"/>
        <v>7.633769790680663E-5</v>
      </c>
      <c r="CI108" s="2">
        <f t="shared" si="323"/>
        <v>7.0804603313670827E-5</v>
      </c>
      <c r="CJ108" s="2">
        <f t="shared" si="323"/>
        <v>6.5688920254801505E-5</v>
      </c>
      <c r="CK108" s="2">
        <f t="shared" si="323"/>
        <v>6.0957957538568475E-5</v>
      </c>
      <c r="CL108" s="2">
        <f t="shared" si="323"/>
        <v>5.6581676070109339E-5</v>
      </c>
      <c r="CM108" s="2">
        <f t="shared" si="323"/>
        <v>5.2532466435061742E-5</v>
      </c>
      <c r="CN108" s="2">
        <f t="shared" si="323"/>
        <v>4.8784945730976305E-5</v>
      </c>
      <c r="CO108" s="2">
        <f t="shared" si="323"/>
        <v>4.5315771930404731E-5</v>
      </c>
      <c r="CP108" s="2">
        <f t="shared" si="323"/>
        <v>4.2103474217036733E-5</v>
      </c>
      <c r="CQ108" s="2">
        <f t="shared" si="323"/>
        <v>3.912829787881126E-5</v>
      </c>
      <c r="CR108" s="2">
        <f t="shared" si="323"/>
        <v>3.6372062471084448E-5</v>
      </c>
      <c r="CS108" s="2">
        <f t="shared" si="323"/>
        <v>3.3818032079990073E-5</v>
      </c>
      <c r="CT108" s="2">
        <f t="shared" si="323"/>
        <v>3.1450796622242976E-5</v>
      </c>
      <c r="CU108" s="2">
        <f t="shared" si="323"/>
        <v>2.9256163213860124E-5</v>
      </c>
      <c r="CV108" s="2">
        <f t="shared" si="323"/>
        <v>2.7221056727553748E-5</v>
      </c>
      <c r="CW108" s="2">
        <f t="shared" si="323"/>
        <v>2.5333428737740544E-5</v>
      </c>
    </row>
    <row r="109" spans="1:101" ht="20.65" customHeight="1" x14ac:dyDescent="0.3">
      <c r="A109" s="8" t="s">
        <v>56</v>
      </c>
      <c r="B109" s="47">
        <f>+B104*B108</f>
        <v>8.4695668790792295E-4</v>
      </c>
      <c r="C109" s="2">
        <f t="shared" ref="C109:AG109" si="324">+C104*C108</f>
        <v>1.1163367797124178E-3</v>
      </c>
      <c r="D109" s="2">
        <f t="shared" si="324"/>
        <v>1.4560539891729956E-3</v>
      </c>
      <c r="E109" s="2">
        <f t="shared" si="324"/>
        <v>1.8813438207750087E-3</v>
      </c>
      <c r="F109" s="2">
        <f t="shared" si="324"/>
        <v>2.4103594658092869E-3</v>
      </c>
      <c r="G109" s="2">
        <f t="shared" si="324"/>
        <v>3.0646975293787239E-3</v>
      </c>
      <c r="H109" s="2">
        <f t="shared" si="324"/>
        <v>3.8700128166722879E-3</v>
      </c>
      <c r="I109" s="2">
        <f t="shared" si="324"/>
        <v>4.8567364667018572E-3</v>
      </c>
      <c r="J109" s="2">
        <f t="shared" si="324"/>
        <v>6.0609139513352686E-3</v>
      </c>
      <c r="K109" s="2">
        <f t="shared" si="324"/>
        <v>7.5251820767075414E-3</v>
      </c>
      <c r="L109" s="2">
        <f t="shared" si="324"/>
        <v>9.299907070651434E-3</v>
      </c>
      <c r="M109" s="2">
        <f t="shared" si="324"/>
        <v>1.1444509249648035E-2</v>
      </c>
      <c r="N109" s="2">
        <f t="shared" si="324"/>
        <v>1.4029003466957107E-2</v>
      </c>
      <c r="O109" s="2">
        <f t="shared" si="324"/>
        <v>1.7135788773675793E-2</v>
      </c>
      <c r="P109" s="2">
        <f t="shared" si="324"/>
        <v>2.0861725032204195E-2</v>
      </c>
      <c r="Q109" s="2">
        <f t="shared" si="324"/>
        <v>2.5320538164712945E-2</v>
      </c>
      <c r="R109" s="2">
        <f t="shared" si="324"/>
        <v>3.0645598467112161E-2</v>
      </c>
      <c r="S109" s="2">
        <f t="shared" si="324"/>
        <v>3.699311467105762E-2</v>
      </c>
      <c r="T109" s="2">
        <f t="shared" si="324"/>
        <v>4.454577514078107E-2</v>
      </c>
      <c r="U109" s="2">
        <f t="shared" si="324"/>
        <v>5.3518231581343355E-2</v>
      </c>
      <c r="V109" s="2">
        <f t="shared" si="324"/>
        <v>6.4161418216816965E-2</v>
      </c>
      <c r="W109" s="2">
        <f t="shared" si="324"/>
        <v>7.6768481076535389E-2</v>
      </c>
      <c r="X109" s="2">
        <f t="shared" si="324"/>
        <v>9.1681642016962869E-2</v>
      </c>
      <c r="Y109" s="2">
        <f t="shared" si="324"/>
        <v>0.10930014316332401</v>
      </c>
      <c r="Z109" s="2">
        <f t="shared" si="324"/>
        <v>0.13008944231128086</v>
      </c>
      <c r="AA109" s="2">
        <f t="shared" si="324"/>
        <v>0.15459185308160317</v>
      </c>
      <c r="AB109" s="2">
        <f t="shared" si="324"/>
        <v>0.18343885512803684</v>
      </c>
      <c r="AC109" s="2">
        <f t="shared" si="324"/>
        <v>0.21736533406034028</v>
      </c>
      <c r="AD109" s="2">
        <f t="shared" si="324"/>
        <v>0.25722605066483145</v>
      </c>
      <c r="AE109" s="2">
        <f t="shared" si="324"/>
        <v>0.30401468500270568</v>
      </c>
      <c r="AF109" s="2">
        <f t="shared" si="324"/>
        <v>0.35888585635021247</v>
      </c>
      <c r="AG109" s="2">
        <f t="shared" si="324"/>
        <v>0.42318057938665171</v>
      </c>
      <c r="AH109" s="2">
        <f t="shared" ref="AH109:BI109" si="325">+AH104*AH108</f>
        <v>0.49845569223356506</v>
      </c>
      <c r="AI109" s="2">
        <f t="shared" si="325"/>
        <v>0.58651787616683693</v>
      </c>
      <c r="AJ109" s="2">
        <f t="shared" si="325"/>
        <v>0.68946298475847567</v>
      </c>
      <c r="AK109" s="2">
        <f t="shared" si="325"/>
        <v>0.80972152334864123</v>
      </c>
      <c r="AL109" s="2">
        <f t="shared" si="325"/>
        <v>0.95011126378251509</v>
      </c>
      <c r="AM109" s="2">
        <f t="shared" si="325"/>
        <v>1.1138981712046816</v>
      </c>
      <c r="AN109" s="2">
        <f t="shared" si="325"/>
        <v>1.3048670691020654</v>
      </c>
      <c r="AO109" s="2">
        <f>+AO104*AO108</f>
        <v>1.5274038499655351</v>
      </c>
      <c r="AP109" s="2">
        <f t="shared" si="325"/>
        <v>1.7865916202043566</v>
      </c>
      <c r="AQ109" s="2">
        <f t="shared" si="325"/>
        <v>2.0883241698199941</v>
      </c>
      <c r="AR109" s="2">
        <f t="shared" si="325"/>
        <v>2.4394420282567117</v>
      </c>
      <c r="AS109" s="2">
        <f t="shared" si="325"/>
        <v>2.8478997593677868</v>
      </c>
      <c r="AT109" s="2">
        <f t="shared" si="325"/>
        <v>3.3229800462865375</v>
      </c>
      <c r="AU109" s="2">
        <f t="shared" si="325"/>
        <v>6.451321151606888</v>
      </c>
      <c r="AV109" s="2">
        <f t="shared" si="325"/>
        <v>6.13966489302243</v>
      </c>
      <c r="AW109" s="2">
        <f t="shared" si="325"/>
        <v>5.8393602488774441</v>
      </c>
      <c r="AX109" s="2">
        <f>+AX104*AX108</f>
        <v>5.5506629947667196</v>
      </c>
      <c r="AY109" s="2">
        <f>+AY104*AY108</f>
        <v>5.2735482611282398</v>
      </c>
      <c r="AZ109" s="2">
        <f t="shared" si="325"/>
        <v>5.0078461480150507</v>
      </c>
      <c r="BA109" s="2">
        <f t="shared" si="325"/>
        <v>4.7533136480536218</v>
      </c>
      <c r="BB109" s="2">
        <f t="shared" si="325"/>
        <v>4.5096719045474281</v>
      </c>
      <c r="BC109" s="2">
        <f t="shared" si="325"/>
        <v>4.2766249695143346</v>
      </c>
      <c r="BD109" s="2">
        <f t="shared" si="325"/>
        <v>4.0538689447413949</v>
      </c>
      <c r="BE109" s="2">
        <f t="shared" si="325"/>
        <v>3.8410963001378908</v>
      </c>
      <c r="BF109" s="2">
        <f t="shared" si="325"/>
        <v>3.6379978991739517</v>
      </c>
      <c r="BG109" s="2">
        <f t="shared" si="325"/>
        <v>3.4442640224431167</v>
      </c>
      <c r="BH109" s="2">
        <f t="shared" si="325"/>
        <v>3.2595850195930693</v>
      </c>
      <c r="BI109" s="2">
        <f t="shared" si="325"/>
        <v>3.0836518713729633</v>
      </c>
      <c r="BJ109" s="2">
        <f t="shared" ref="BJ109:CW109" si="326">+BJ104*BJ108</f>
        <v>2.916156772149233</v>
      </c>
      <c r="BK109" s="2">
        <f t="shared" si="326"/>
        <v>2.7567937582968889</v>
      </c>
      <c r="BL109" s="2">
        <f t="shared" si="326"/>
        <v>2.6052593728210529</v>
      </c>
      <c r="BM109" s="2">
        <f t="shared" si="326"/>
        <v>2.4612533463623647</v>
      </c>
      <c r="BN109" s="2">
        <f t="shared" si="326"/>
        <v>2.3244792699090904</v>
      </c>
      <c r="BO109" s="2">
        <f t="shared" si="326"/>
        <v>2.1946452411997015</v>
      </c>
      <c r="BP109" s="2">
        <f t="shared" si="326"/>
        <v>2.0714644690140123</v>
      </c>
      <c r="BQ109" s="2">
        <f t="shared" si="326"/>
        <v>1.9546558254679078</v>
      </c>
      <c r="BR109" s="2">
        <f t="shared" si="326"/>
        <v>1.843944340175022</v>
      </c>
      <c r="BS109" s="2">
        <f t="shared" si="326"/>
        <v>1.7390616323982329</v>
      </c>
      <c r="BT109" s="2">
        <f t="shared" si="326"/>
        <v>1.6397462802013838</v>
      </c>
      <c r="BU109" s="2">
        <f t="shared" si="326"/>
        <v>1.545744127540031</v>
      </c>
      <c r="BV109" s="2">
        <f t="shared" si="326"/>
        <v>1.4568085303157747</v>
      </c>
      <c r="BW109" s="2">
        <f t="shared" si="326"/>
        <v>1.3727005450874097</v>
      </c>
      <c r="BX109" s="2">
        <f t="shared" si="326"/>
        <v>1.2931890610498098</v>
      </c>
      <c r="BY109" s="2">
        <f t="shared" si="326"/>
        <v>1.2180508790672495</v>
      </c>
      <c r="BZ109" s="2">
        <f t="shared" si="326"/>
        <v>1.1470707373581011</v>
      </c>
      <c r="CA109" s="2">
        <f t="shared" si="326"/>
        <v>1.0800412836416442</v>
      </c>
      <c r="CB109" s="2">
        <f t="shared" si="326"/>
        <v>1.01676298986854</v>
      </c>
      <c r="CC109" s="2">
        <f t="shared" si="326"/>
        <v>0.95704399897130144</v>
      </c>
      <c r="CD109" s="2">
        <f t="shared" si="326"/>
        <v>0.90069988621259722</v>
      </c>
      <c r="CE109" s="2">
        <f t="shared" si="326"/>
        <v>0.84755330240688131</v>
      </c>
      <c r="CF109" s="2">
        <f t="shared" si="326"/>
        <v>0.79743344311053932</v>
      </c>
      <c r="CG109" s="2">
        <f t="shared" si="326"/>
        <v>0.75017525027893095</v>
      </c>
      <c r="CH109" s="2">
        <f t="shared" si="326"/>
        <v>0.7056181904738833</v>
      </c>
      <c r="CI109" s="2">
        <f t="shared" si="326"/>
        <v>0.66360434956791048</v>
      </c>
      <c r="CJ109" s="2">
        <f t="shared" si="326"/>
        <v>0.62397541129532097</v>
      </c>
      <c r="CK109" s="2">
        <f t="shared" si="326"/>
        <v>0.58656778681540578</v>
      </c>
      <c r="CL109" s="2">
        <f t="shared" si="326"/>
        <v>0.55120463163906031</v>
      </c>
      <c r="CM109" s="2">
        <f t="shared" si="326"/>
        <v>0.51768248926000637</v>
      </c>
      <c r="CN109" s="2">
        <f t="shared" si="326"/>
        <v>0.48574828572095896</v>
      </c>
      <c r="CO109" s="2">
        <f t="shared" si="326"/>
        <v>0.45908263237852248</v>
      </c>
      <c r="CP109" s="2">
        <f t="shared" si="326"/>
        <v>0.4331686433330581</v>
      </c>
      <c r="CQ109" s="2">
        <f t="shared" si="326"/>
        <v>0.40824566495715398</v>
      </c>
      <c r="CR109" s="2">
        <f t="shared" si="326"/>
        <v>0.38444253561690889</v>
      </c>
      <c r="CS109" s="2">
        <f t="shared" si="326"/>
        <v>0.36181729078758956</v>
      </c>
      <c r="CT109" s="2">
        <f t="shared" si="326"/>
        <v>0.34038286903855652</v>
      </c>
      <c r="CU109" s="2">
        <f t="shared" si="326"/>
        <v>0.32012384918625159</v>
      </c>
      <c r="CV109" s="2">
        <f t="shared" si="326"/>
        <v>0.30100738057769294</v>
      </c>
      <c r="CW109" s="2">
        <f t="shared" si="326"/>
        <v>0.28299032575338995</v>
      </c>
    </row>
    <row r="110" spans="1:101" s="200" customFormat="1" ht="20.65" customHeight="1" x14ac:dyDescent="0.3">
      <c r="A110" s="199" t="s">
        <v>8</v>
      </c>
      <c r="B110" s="200">
        <f>+B107-B109</f>
        <v>104.99723699656077</v>
      </c>
      <c r="C110" s="200">
        <f>+C107-C109</f>
        <v>125.04045324546543</v>
      </c>
      <c r="D110" s="200">
        <f>+D107-D109</f>
        <v>147.2765387179831</v>
      </c>
      <c r="E110" s="200">
        <f>+E107-E109</f>
        <v>171.74453248029457</v>
      </c>
      <c r="F110" s="200">
        <f>+F107-F109</f>
        <v>198.47664637962419</v>
      </c>
      <c r="G110" s="200">
        <f t="shared" ref="G110:BH110" si="327">+G107-G109</f>
        <v>227.49890266990033</v>
      </c>
      <c r="H110" s="200">
        <f t="shared" si="327"/>
        <v>258.83162332671935</v>
      </c>
      <c r="I110" s="200">
        <f t="shared" si="327"/>
        <v>292.48981053045691</v>
      </c>
      <c r="J110" s="200">
        <f t="shared" si="327"/>
        <v>328.48345139249687</v>
      </c>
      <c r="K110" s="200">
        <f t="shared" si="327"/>
        <v>366.81777310603309</v>
      </c>
      <c r="L110" s="200">
        <f t="shared" si="327"/>
        <v>407.49346726432981</v>
      </c>
      <c r="M110" s="200">
        <f t="shared" si="327"/>
        <v>450.50689469486463</v>
      </c>
      <c r="N110" s="200">
        <f t="shared" si="327"/>
        <v>495.85027415688018</v>
      </c>
      <c r="O110" s="200">
        <f t="shared" si="327"/>
        <v>543.51184799408838</v>
      </c>
      <c r="P110" s="200">
        <f t="shared" si="327"/>
        <v>593.47600453919495</v>
      </c>
      <c r="Q110" s="200">
        <f t="shared" si="327"/>
        <v>645.72331157516089</v>
      </c>
      <c r="R110" s="200">
        <f t="shared" si="327"/>
        <v>700.230372058434</v>
      </c>
      <c r="S110" s="200">
        <f t="shared" si="327"/>
        <v>756.96932966565942</v>
      </c>
      <c r="T110" s="200">
        <f t="shared" si="327"/>
        <v>815.9577559374078</v>
      </c>
      <c r="U110" s="200">
        <f t="shared" si="327"/>
        <v>877.18870692793905</v>
      </c>
      <c r="V110" s="200">
        <f t="shared" si="327"/>
        <v>940.65137016176072</v>
      </c>
      <c r="W110" s="200">
        <f t="shared" si="327"/>
        <v>1006.3320429903515</v>
      </c>
      <c r="X110" s="200">
        <f t="shared" si="327"/>
        <v>1074.214837244542</v>
      </c>
      <c r="Y110" s="200">
        <f t="shared" si="327"/>
        <v>1144.2822097124533</v>
      </c>
      <c r="Z110" s="200">
        <f t="shared" si="327"/>
        <v>1216.5153837495081</v>
      </c>
      <c r="AA110" s="200">
        <f t="shared" si="327"/>
        <v>1290.8947043696212</v>
      </c>
      <c r="AB110" s="200">
        <f t="shared" si="327"/>
        <v>1367.3999547858828</v>
      </c>
      <c r="AC110" s="200">
        <f t="shared" si="327"/>
        <v>1446.010651587985</v>
      </c>
      <c r="AD110" s="200">
        <f t="shared" si="327"/>
        <v>1526.7063297549341</v>
      </c>
      <c r="AE110" s="200">
        <f t="shared" si="327"/>
        <v>1609.4668260460271</v>
      </c>
      <c r="AF110" s="200">
        <f t="shared" si="327"/>
        <v>1694.2725646403212</v>
      </c>
      <c r="AG110" s="200">
        <f t="shared" si="327"/>
        <v>1781.1048499314109</v>
      </c>
      <c r="AH110" s="200">
        <f t="shared" si="327"/>
        <v>1869.9461712711354</v>
      </c>
      <c r="AI110" s="200">
        <f t="shared" si="327"/>
        <v>1960.7805257644281</v>
      </c>
      <c r="AJ110" s="200">
        <f t="shared" si="327"/>
        <v>2053.5937708743859</v>
      </c>
      <c r="AK110" s="200">
        <f t="shared" si="327"/>
        <v>2148.374027412458</v>
      </c>
      <c r="AL110" s="200">
        <f t="shared" si="327"/>
        <v>2245.1121707203911</v>
      </c>
      <c r="AM110" s="200">
        <f t="shared" si="327"/>
        <v>2343.8024808833998</v>
      </c>
      <c r="AN110" s="200">
        <f t="shared" si="327"/>
        <v>2444.4435799782523</v>
      </c>
      <c r="AO110" s="200">
        <f t="shared" si="327"/>
        <v>2547.0398969043654</v>
      </c>
      <c r="AP110" s="200">
        <f t="shared" si="327"/>
        <v>2651.6040947197052</v>
      </c>
      <c r="AQ110" s="200">
        <f t="shared" si="327"/>
        <v>2758.161261424731</v>
      </c>
      <c r="AR110" s="200">
        <f t="shared" si="327"/>
        <v>2866.7563194401964</v>
      </c>
      <c r="AS110" s="200">
        <f t="shared" si="327"/>
        <v>2977.4672974016084</v>
      </c>
      <c r="AT110" s="200">
        <f t="shared" si="327"/>
        <v>3090.4292274567338</v>
      </c>
      <c r="AU110" s="200">
        <f t="shared" si="327"/>
        <v>3203.3014501367679</v>
      </c>
      <c r="AV110" s="200">
        <f t="shared" si="327"/>
        <v>3319.7372176389713</v>
      </c>
      <c r="AW110" s="200">
        <f t="shared" si="327"/>
        <v>3438.0718967573112</v>
      </c>
      <c r="AX110" s="200">
        <f t="shared" si="327"/>
        <v>3558.3016024500098</v>
      </c>
      <c r="AY110" s="200">
        <f t="shared" si="327"/>
        <v>3680.3497915217008</v>
      </c>
      <c r="AZ110" s="200">
        <f t="shared" si="327"/>
        <v>3804.102276995297</v>
      </c>
      <c r="BA110" s="200">
        <f t="shared" si="327"/>
        <v>3929.4273420989862</v>
      </c>
      <c r="BB110" s="200">
        <f t="shared" si="327"/>
        <v>4056.1869882925489</v>
      </c>
      <c r="BC110" s="200">
        <f t="shared" si="327"/>
        <v>4184.242982510551</v>
      </c>
      <c r="BD110" s="200">
        <f t="shared" si="327"/>
        <v>4313.4599154705938</v>
      </c>
      <c r="BE110" s="200">
        <f t="shared" si="327"/>
        <v>4443.7065889370288</v>
      </c>
      <c r="BF110" s="200">
        <f t="shared" si="327"/>
        <v>4574.8565065895054</v>
      </c>
      <c r="BG110" s="200">
        <f t="shared" si="327"/>
        <v>4706.7879126274811</v>
      </c>
      <c r="BH110" s="200">
        <f t="shared" si="327"/>
        <v>4839.3836280423366</v>
      </c>
      <c r="BI110" s="200">
        <f t="shared" ref="BI110:CW110" si="328">+BI107-BI109</f>
        <v>4972.5308160723198</v>
      </c>
      <c r="BJ110" s="200">
        <f t="shared" si="328"/>
        <v>5106.1207453735642</v>
      </c>
      <c r="BK110" s="200">
        <f t="shared" si="328"/>
        <v>5240.0485795736804</v>
      </c>
      <c r="BL110" s="200">
        <f t="shared" si="328"/>
        <v>5374.2132021172574</v>
      </c>
      <c r="BM110" s="200">
        <f t="shared" si="328"/>
        <v>5508.5170790970633</v>
      </c>
      <c r="BN110" s="200">
        <f t="shared" si="328"/>
        <v>5642.866151793889</v>
      </c>
      <c r="BO110" s="200">
        <f t="shared" si="328"/>
        <v>5777.1697553129306</v>
      </c>
      <c r="BP110" s="200">
        <f t="shared" si="328"/>
        <v>5911.3405550415491</v>
      </c>
      <c r="BQ110" s="200">
        <f t="shared" si="328"/>
        <v>6045.2944960187715</v>
      </c>
      <c r="BR110" s="200">
        <f t="shared" si="328"/>
        <v>6178.9507613547794</v>
      </c>
      <c r="BS110" s="200">
        <f t="shared" si="328"/>
        <v>6312.2317341643684</v>
      </c>
      <c r="BT110" s="200">
        <f t="shared" si="328"/>
        <v>6445.0629589043438</v>
      </c>
      <c r="BU110" s="200">
        <f t="shared" si="328"/>
        <v>6577.3730988257312</v>
      </c>
      <c r="BV110" s="200">
        <f t="shared" si="328"/>
        <v>6709.0938811170554</v>
      </c>
      <c r="BW110" s="200">
        <f t="shared" si="328"/>
        <v>6840.1600268518096</v>
      </c>
      <c r="BX110" s="200">
        <f t="shared" si="328"/>
        <v>6970.5091442183266</v>
      </c>
      <c r="BY110" s="200">
        <f t="shared" si="328"/>
        <v>7100.0815686345341</v>
      </c>
      <c r="BZ110" s="200">
        <f t="shared" si="328"/>
        <v>7228.8201012510635</v>
      </c>
      <c r="CA110" s="200">
        <f t="shared" si="328"/>
        <v>7356.669574974324</v>
      </c>
      <c r="CB110" s="200">
        <f t="shared" si="328"/>
        <v>7483.5761200829556</v>
      </c>
      <c r="CC110" s="200">
        <f t="shared" si="328"/>
        <v>7609.4858928616486</v>
      </c>
      <c r="CD110" s="200">
        <f t="shared" si="328"/>
        <v>7734.3428664952817</v>
      </c>
      <c r="CE110" s="200">
        <f t="shared" si="328"/>
        <v>7858.084967976044</v>
      </c>
      <c r="CF110" s="200">
        <f t="shared" si="328"/>
        <v>7980.637298708175</v>
      </c>
      <c r="CG110" s="200">
        <f t="shared" si="328"/>
        <v>8101.9002175029136</v>
      </c>
      <c r="CH110" s="200">
        <f t="shared" si="328"/>
        <v>8221.7283662302689</v>
      </c>
      <c r="CI110" s="200">
        <f t="shared" si="328"/>
        <v>8339.8936968871349</v>
      </c>
      <c r="CJ110" s="200">
        <f t="shared" si="328"/>
        <v>8456.020186204496</v>
      </c>
      <c r="CK110" s="200">
        <f t="shared" si="328"/>
        <v>8569.4681582052308</v>
      </c>
      <c r="CL110" s="200">
        <f t="shared" si="328"/>
        <v>8679.1280994351</v>
      </c>
      <c r="CM110" s="200">
        <f t="shared" si="328"/>
        <v>8783.0492550963609</v>
      </c>
      <c r="CN110" s="200">
        <f t="shared" si="328"/>
        <v>8877.7581743761966</v>
      </c>
      <c r="CO110" s="200">
        <f t="shared" si="328"/>
        <v>9036.1874716410366</v>
      </c>
      <c r="CP110" s="200">
        <f t="shared" si="328"/>
        <v>9180.0811707888624</v>
      </c>
      <c r="CQ110" s="200">
        <f t="shared" si="328"/>
        <v>9313.2154818594881</v>
      </c>
      <c r="CR110" s="200">
        <f t="shared" si="328"/>
        <v>9438.2627557725264</v>
      </c>
      <c r="CS110" s="200">
        <f t="shared" si="328"/>
        <v>9557.1208528237366</v>
      </c>
      <c r="CT110" s="200">
        <f t="shared" si="328"/>
        <v>9671.1409136562415</v>
      </c>
      <c r="CU110" s="200">
        <f t="shared" si="328"/>
        <v>9781.2865496177437</v>
      </c>
      <c r="CV110" s="200">
        <f t="shared" si="328"/>
        <v>9888.2459392105102</v>
      </c>
      <c r="CW110" s="200">
        <f t="shared" si="328"/>
        <v>9992.5111791859035</v>
      </c>
    </row>
    <row r="111" spans="1:101" ht="20.65" customHeight="1" thickBot="1" x14ac:dyDescent="0.35">
      <c r="A111" s="186" t="s">
        <v>28</v>
      </c>
      <c r="B111" s="164">
        <f>+B113*1000/Parameters!B56</f>
        <v>1.066484914361989</v>
      </c>
      <c r="C111" s="164">
        <f>+C113*1000/Parameters!B57</f>
        <v>1.103181056411646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65" customHeight="1" thickTop="1" x14ac:dyDescent="0.3">
      <c r="A112" s="8" t="s">
        <v>171</v>
      </c>
      <c r="B112" s="47">
        <f>+B113+B44</f>
        <v>38.344713654023877</v>
      </c>
      <c r="C112" s="47">
        <f>+C113+C44</f>
        <v>41.684563713895763</v>
      </c>
      <c r="D112" s="47">
        <f>+D113+D44</f>
        <v>44.967870319009343</v>
      </c>
      <c r="E112" s="47">
        <f t="shared" ref="E112:T112" si="329">+E113+E44</f>
        <v>48.151900067542591</v>
      </c>
      <c r="F112" s="47">
        <f t="shared" si="329"/>
        <v>51.200919760119021</v>
      </c>
      <c r="G112" s="47">
        <f t="shared" si="329"/>
        <v>54.085598567935492</v>
      </c>
      <c r="H112" s="47">
        <f t="shared" si="329"/>
        <v>56.782340407818637</v>
      </c>
      <c r="I112" s="47">
        <f t="shared" si="329"/>
        <v>59.272600844280987</v>
      </c>
      <c r="J112" s="47">
        <f t="shared" si="329"/>
        <v>61.542224697930301</v>
      </c>
      <c r="K112" s="47">
        <f t="shared" si="329"/>
        <v>63.580826679622895</v>
      </c>
      <c r="L112" s="47">
        <f t="shared" si="329"/>
        <v>65.381227048957399</v>
      </c>
      <c r="M112" s="47">
        <f t="shared" si="329"/>
        <v>66.938946937799514</v>
      </c>
      <c r="N112" s="47">
        <f t="shared" si="329"/>
        <v>68.251762913302059</v>
      </c>
      <c r="O112" s="47">
        <f t="shared" si="329"/>
        <v>69.319316850743249</v>
      </c>
      <c r="P112" s="47">
        <f t="shared" si="329"/>
        <v>70.142774963315873</v>
      </c>
      <c r="Q112" s="47">
        <f t="shared" si="329"/>
        <v>70.724527668301675</v>
      </c>
      <c r="R112" s="47">
        <f t="shared" si="329"/>
        <v>71.067919821185811</v>
      </c>
      <c r="S112" s="47">
        <f t="shared" si="329"/>
        <v>71.176997315778138</v>
      </c>
      <c r="T112" s="47">
        <f t="shared" si="329"/>
        <v>71.056249843961751</v>
      </c>
      <c r="U112" s="2">
        <f t="shared" ref="U112:AG112" si="330">+U113+U44</f>
        <v>70.712158892213026</v>
      </c>
      <c r="V112" s="2">
        <f t="shared" si="330"/>
        <v>70.151100211002145</v>
      </c>
      <c r="W112" s="2">
        <f t="shared" si="330"/>
        <v>69.379393128487393</v>
      </c>
      <c r="X112" s="2">
        <f t="shared" si="330"/>
        <v>68.403304074766297</v>
      </c>
      <c r="Y112" s="2">
        <f t="shared" si="330"/>
        <v>67.229026158355396</v>
      </c>
      <c r="Z112" s="2">
        <f t="shared" si="330"/>
        <v>65.862647282913585</v>
      </c>
      <c r="AA112" s="2">
        <f t="shared" si="330"/>
        <v>64.310113967279307</v>
      </c>
      <c r="AB112" s="2">
        <f t="shared" si="330"/>
        <v>62.577194731838418</v>
      </c>
      <c r="AC112" s="2">
        <f t="shared" si="330"/>
        <v>60.669445004687446</v>
      </c>
      <c r="AD112" s="2">
        <f t="shared" si="330"/>
        <v>58.592174472897533</v>
      </c>
      <c r="AE112" s="2">
        <f t="shared" si="330"/>
        <v>56.35041727821725</v>
      </c>
      <c r="AF112" s="2">
        <f t="shared" si="330"/>
        <v>53.948904972568478</v>
      </c>
      <c r="AG112" s="2">
        <f t="shared" si="330"/>
        <v>51.392042189823194</v>
      </c>
      <c r="AH112" s="2">
        <f t="shared" ref="AH112:BI112" si="331">+AH113+AH44</f>
        <v>48.683884801846808</v>
      </c>
      <c r="AI112" s="2">
        <f t="shared" si="331"/>
        <v>45.828120319713719</v>
      </c>
      <c r="AJ112" s="2">
        <f t="shared" si="331"/>
        <v>42.828050390305229</v>
      </c>
      <c r="AK112" s="2">
        <f t="shared" si="331"/>
        <v>39.686575159696801</v>
      </c>
      <c r="AL112" s="2">
        <f t="shared" si="331"/>
        <v>36.406179340604098</v>
      </c>
      <c r="AM112" s="2">
        <f t="shared" si="331"/>
        <v>32.988919715284986</v>
      </c>
      <c r="AN112" s="2">
        <f>+AN113+AN44</f>
        <v>29.436413639021001</v>
      </c>
      <c r="AO112" s="2">
        <f t="shared" si="331"/>
        <v>25.749827530963984</v>
      </c>
      <c r="AP112" s="2">
        <f t="shared" si="331"/>
        <v>21.929863129662813</v>
      </c>
      <c r="AQ112" s="2">
        <f t="shared" si="331"/>
        <v>17.976736690132682</v>
      </c>
      <c r="AR112" s="2">
        <f t="shared" si="331"/>
        <v>13.890140190022954</v>
      </c>
      <c r="AS112" s="2">
        <f t="shared" si="331"/>
        <v>9.6691627658693253</v>
      </c>
      <c r="AT112" s="2">
        <f t="shared" si="331"/>
        <v>5.3121259296600485</v>
      </c>
      <c r="AU112" s="2">
        <f t="shared" si="331"/>
        <v>-11.852780933987457</v>
      </c>
      <c r="AV112" s="2">
        <f t="shared" si="331"/>
        <v>-11.570391913362297</v>
      </c>
      <c r="AW112" s="2">
        <f>+AW113+AW44</f>
        <v>-11.287476834905586</v>
      </c>
      <c r="AX112" s="2">
        <f t="shared" si="331"/>
        <v>-11.005289124906584</v>
      </c>
      <c r="AY112" s="2">
        <f t="shared" si="331"/>
        <v>-10.72461342338106</v>
      </c>
      <c r="AZ112" s="2">
        <f t="shared" si="331"/>
        <v>-10.445981520158801</v>
      </c>
      <c r="BA112" s="2">
        <f t="shared" si="331"/>
        <v>-10.169790118260851</v>
      </c>
      <c r="BB112" s="2">
        <f t="shared" si="331"/>
        <v>-9.8963632671098836</v>
      </c>
      <c r="BC112" s="2">
        <f t="shared" si="331"/>
        <v>-9.6259841580593157</v>
      </c>
      <c r="BD112" s="2">
        <f t="shared" si="331"/>
        <v>-9.3589103590836995</v>
      </c>
      <c r="BE112" s="2">
        <f t="shared" si="331"/>
        <v>-9.0953803938177114</v>
      </c>
      <c r="BF112" s="2">
        <f t="shared" si="331"/>
        <v>-8.8356160263606647</v>
      </c>
      <c r="BG112" s="2">
        <f t="shared" si="331"/>
        <v>-8.5798225953700413</v>
      </c>
      <c r="BH112" s="2">
        <f t="shared" si="331"/>
        <v>-8.3281886182198068</v>
      </c>
      <c r="BI112" s="2">
        <f t="shared" si="331"/>
        <v>-8.0808852609221535</v>
      </c>
      <c r="BJ112" s="2">
        <f t="shared" ref="BJ112:CW112" si="332">+BJ113+BJ44</f>
        <v>-7.8380659445955541</v>
      </c>
      <c r="BK112" s="2">
        <f t="shared" si="332"/>
        <v>-7.5998661826597012</v>
      </c>
      <c r="BL112" s="2">
        <f t="shared" si="332"/>
        <v>-7.3664036601605432</v>
      </c>
      <c r="BM112" s="2">
        <f t="shared" si="332"/>
        <v>-7.1377785348730756</v>
      </c>
      <c r="BN112" s="2">
        <f t="shared" si="332"/>
        <v>-6.9140739168406933</v>
      </c>
      <c r="BO112" s="2">
        <f t="shared" si="332"/>
        <v>-6.6953564906453087</v>
      </c>
      <c r="BP112" s="2">
        <f t="shared" si="332"/>
        <v>-6.4816772415459418</v>
      </c>
      <c r="BQ112" s="2">
        <f t="shared" si="332"/>
        <v>-6.2730722557246006</v>
      </c>
      <c r="BR112" s="2">
        <f t="shared" si="332"/>
        <v>-6.0695635700520612</v>
      </c>
      <c r="BS112" s="2">
        <f t="shared" si="332"/>
        <v>-5.871160048957087</v>
      </c>
      <c r="BT112" s="2">
        <f t="shared" si="332"/>
        <v>-5.677858271485781</v>
      </c>
      <c r="BU112" s="2">
        <f t="shared" si="332"/>
        <v>-5.4896434155684686</v>
      </c>
      <c r="BV112" s="2">
        <f t="shared" si="332"/>
        <v>-5.3064901250342329</v>
      </c>
      <c r="BW112" s="2">
        <f t="shared" si="332"/>
        <v>-5.1283633530233237</v>
      </c>
      <c r="BX112" s="2">
        <f t="shared" si="332"/>
        <v>-4.9552191636838918</v>
      </c>
      <c r="BY112" s="2">
        <f t="shared" si="332"/>
        <v>-4.7870054842369223</v>
      </c>
      <c r="BZ112" s="2">
        <f t="shared" si="332"/>
        <v>-4.623662782702497</v>
      </c>
      <c r="CA112" s="2">
        <f t="shared" si="332"/>
        <v>-4.4651246442045744</v>
      </c>
      <c r="CB112" s="2">
        <f t="shared" si="332"/>
        <v>-4.3113181997688645</v>
      </c>
      <c r="CC112" s="2">
        <f t="shared" si="332"/>
        <v>-4.1621643256059144</v>
      </c>
      <c r="CD112" s="2">
        <f t="shared" si="332"/>
        <v>-4.0175774867975615</v>
      </c>
      <c r="CE112" s="2">
        <f t="shared" si="332"/>
        <v>-3.8774650081306699</v>
      </c>
      <c r="CF112" s="2">
        <f t="shared" si="332"/>
        <v>-3.7417254082782039</v>
      </c>
      <c r="CG112" s="2">
        <f t="shared" si="332"/>
        <v>-3.6102451884125784</v>
      </c>
      <c r="CH112" s="2">
        <f t="shared" si="332"/>
        <v>-3.4828930499609561</v>
      </c>
      <c r="CI112" s="2">
        <f t="shared" si="332"/>
        <v>-3.3595098056497172</v>
      </c>
      <c r="CJ112" s="2">
        <f t="shared" si="332"/>
        <v>-3.2398910401451579</v>
      </c>
      <c r="CK112" s="2">
        <f t="shared" si="332"/>
        <v>-3.1237574481540404</v>
      </c>
      <c r="CL112" s="2">
        <f t="shared" si="332"/>
        <v>-3.010703962376728</v>
      </c>
      <c r="CM112" s="2">
        <f t="shared" si="332"/>
        <v>-2.9001115863316071</v>
      </c>
      <c r="CN112" s="2">
        <f t="shared" si="332"/>
        <v>-2.7909913327340607</v>
      </c>
      <c r="CO112" s="2">
        <f t="shared" si="332"/>
        <v>-2.705415971379165</v>
      </c>
      <c r="CP112" s="2">
        <f t="shared" si="332"/>
        <v>-2.6181595670246813</v>
      </c>
      <c r="CQ112" s="2">
        <f t="shared" si="332"/>
        <v>-2.5307925397369675</v>
      </c>
      <c r="CR112" s="2">
        <f t="shared" si="332"/>
        <v>-2.4443433814259756</v>
      </c>
      <c r="CS112" s="2">
        <f t="shared" si="332"/>
        <v>-2.3594777148848101</v>
      </c>
      <c r="CT112" s="2">
        <f t="shared" si="332"/>
        <v>-2.2766171457305799</v>
      </c>
      <c r="CU112" s="2">
        <f t="shared" si="332"/>
        <v>-2.1960187926197605</v>
      </c>
      <c r="CV112" s="2">
        <f t="shared" si="332"/>
        <v>-2.117828814703778</v>
      </c>
      <c r="CW112" s="2">
        <f t="shared" si="332"/>
        <v>-2.0421185889433162</v>
      </c>
    </row>
    <row r="113" spans="1:101" ht="20.65" customHeight="1" x14ac:dyDescent="0.3">
      <c r="A113" s="8" t="s">
        <v>172</v>
      </c>
      <c r="B113" s="46">
        <f>+B41*B104*(1-B135)</f>
        <v>35.744713654023876</v>
      </c>
      <c r="C113" s="5">
        <f t="shared" ref="C113:AG113" si="333">+C41*C104*(1-C135)</f>
        <v>39.383563713895761</v>
      </c>
      <c r="D113" s="5">
        <f t="shared" si="333"/>
        <v>42.93148531900934</v>
      </c>
      <c r="E113" s="5">
        <f t="shared" si="333"/>
        <v>46.349699342542593</v>
      </c>
      <c r="F113" s="5">
        <f t="shared" si="333"/>
        <v>49.605972118494023</v>
      </c>
      <c r="G113" s="5">
        <f t="shared" si="333"/>
        <v>52.674069905097369</v>
      </c>
      <c r="H113" s="5">
        <f t="shared" si="333"/>
        <v>55.533137541206898</v>
      </c>
      <c r="I113" s="5">
        <f t="shared" si="333"/>
        <v>58.167056307329595</v>
      </c>
      <c r="J113" s="5">
        <f t="shared" si="333"/>
        <v>60.563817782728322</v>
      </c>
      <c r="K113" s="5">
        <f t="shared" si="333"/>
        <v>62.714936559669141</v>
      </c>
      <c r="L113" s="5">
        <f t="shared" si="333"/>
        <v>64.614914292798332</v>
      </c>
      <c r="M113" s="5">
        <f t="shared" si="333"/>
        <v>66.260760148598735</v>
      </c>
      <c r="N113" s="5">
        <f t="shared" si="333"/>
        <v>67.651567604859366</v>
      </c>
      <c r="O113" s="5">
        <f t="shared" si="333"/>
        <v>68.788144002771475</v>
      </c>
      <c r="P113" s="5">
        <f t="shared" si="333"/>
        <v>69.672686992860847</v>
      </c>
      <c r="Q113" s="5">
        <f t="shared" si="333"/>
        <v>70.308499814448979</v>
      </c>
      <c r="R113" s="5">
        <f t="shared" si="333"/>
        <v>70.699735170526168</v>
      </c>
      <c r="S113" s="5">
        <f t="shared" si="333"/>
        <v>70.851153899944364</v>
      </c>
      <c r="T113" s="5">
        <f t="shared" si="333"/>
        <v>70.767878420948861</v>
      </c>
      <c r="U113" s="5">
        <f t="shared" si="333"/>
        <v>70.456950182846612</v>
      </c>
      <c r="V113" s="5">
        <f t="shared" si="333"/>
        <v>69.925240503212876</v>
      </c>
      <c r="W113" s="5">
        <f t="shared" si="333"/>
        <v>69.179507287093884</v>
      </c>
      <c r="X113" s="5">
        <f t="shared" si="333"/>
        <v>68.22640510513304</v>
      </c>
      <c r="Y113" s="5">
        <f t="shared" si="333"/>
        <v>67.072470570229967</v>
      </c>
      <c r="Z113" s="5">
        <f t="shared" si="333"/>
        <v>65.724095587422582</v>
      </c>
      <c r="AA113" s="5">
        <f t="shared" si="333"/>
        <v>64.18749571676976</v>
      </c>
      <c r="AB113" s="5">
        <f t="shared" si="333"/>
        <v>62.468677580137474</v>
      </c>
      <c r="AC113" s="5">
        <f t="shared" si="333"/>
        <v>60.573407325432115</v>
      </c>
      <c r="AD113" s="5">
        <f t="shared" si="333"/>
        <v>58.507181126756564</v>
      </c>
      <c r="AE113" s="5">
        <f t="shared" si="333"/>
        <v>56.27519816688249</v>
      </c>
      <c r="AF113" s="5">
        <f t="shared" si="333"/>
        <v>53.882336059037215</v>
      </c>
      <c r="AG113" s="5">
        <f t="shared" si="333"/>
        <v>51.333128701348024</v>
      </c>
      <c r="AH113" s="5">
        <f t="shared" ref="AH113:BI113" si="334">+AH41*AH104*(1-AH135)</f>
        <v>48.631746364546288</v>
      </c>
      <c r="AI113" s="5">
        <f t="shared" si="334"/>
        <v>45.781977802702755</v>
      </c>
      <c r="AJ113" s="5">
        <f t="shared" si="334"/>
        <v>42.787214262750524</v>
      </c>
      <c r="AK113" s="5">
        <f t="shared" si="334"/>
        <v>39.650435186810888</v>
      </c>
      <c r="AL113" s="5">
        <f t="shared" si="334"/>
        <v>36.374195464600064</v>
      </c>
      <c r="AM113" s="5">
        <f t="shared" si="334"/>
        <v>32.960613985021418</v>
      </c>
      <c r="AN113" s="5">
        <f>+AN41*AN104*(1-AN135)</f>
        <v>29.411363067737742</v>
      </c>
      <c r="AO113" s="5">
        <f t="shared" si="334"/>
        <v>25.727657775378301</v>
      </c>
      <c r="AP113" s="5">
        <f t="shared" si="334"/>
        <v>21.910242895969485</v>
      </c>
      <c r="AQ113" s="5">
        <f t="shared" si="334"/>
        <v>17.959372783314087</v>
      </c>
      <c r="AR113" s="5">
        <f t="shared" si="334"/>
        <v>13.874773132488496</v>
      </c>
      <c r="AS113" s="5">
        <f t="shared" si="334"/>
        <v>9.6555629199513309</v>
      </c>
      <c r="AT113" s="5">
        <f>+AT41*AT104*(1-AT135)</f>
        <v>5.3000900660226229</v>
      </c>
      <c r="AU113" s="5">
        <f>+AU41*AU104*(1-AU135)</f>
        <v>-11.86343267330658</v>
      </c>
      <c r="AV113" s="5">
        <f>+AV41*AV104*(1-AV135)</f>
        <v>-11.57981870265972</v>
      </c>
      <c r="AW113" s="5">
        <f>+AW41*AW104*(1-AW135)</f>
        <v>-11.295819543433806</v>
      </c>
      <c r="AX113" s="5">
        <f t="shared" si="334"/>
        <v>-11.012672421954058</v>
      </c>
      <c r="AY113" s="5">
        <f t="shared" si="334"/>
        <v>-10.731147641268073</v>
      </c>
      <c r="AZ113" s="5">
        <f t="shared" si="334"/>
        <v>-10.451764302988808</v>
      </c>
      <c r="BA113" s="5">
        <f t="shared" si="334"/>
        <v>-10.174907881065408</v>
      </c>
      <c r="BB113" s="5">
        <f t="shared" si="334"/>
        <v>-9.9008924871919159</v>
      </c>
      <c r="BC113" s="5">
        <f t="shared" si="334"/>
        <v>-9.6299925178319157</v>
      </c>
      <c r="BD113" s="5">
        <f t="shared" si="334"/>
        <v>-9.3624577574824492</v>
      </c>
      <c r="BE113" s="5">
        <f t="shared" si="334"/>
        <v>-9.0985198414006057</v>
      </c>
      <c r="BF113" s="5">
        <f t="shared" si="334"/>
        <v>-8.8383944374715266</v>
      </c>
      <c r="BG113" s="5">
        <f t="shared" si="334"/>
        <v>-8.5822814892031527</v>
      </c>
      <c r="BH113" s="5">
        <f t="shared" si="334"/>
        <v>-8.3303647392621105</v>
      </c>
      <c r="BI113" s="5">
        <f t="shared" si="334"/>
        <v>-8.0828111280445931</v>
      </c>
      <c r="BJ113" s="5">
        <f t="shared" ref="BJ113:CW113" si="335">+BJ41*BJ104*(1-BJ135)</f>
        <v>-7.8397703369989129</v>
      </c>
      <c r="BK113" s="5">
        <f t="shared" si="335"/>
        <v>-7.6013745699366737</v>
      </c>
      <c r="BL113" s="5">
        <f t="shared" si="335"/>
        <v>-7.3677385829006639</v>
      </c>
      <c r="BM113" s="5">
        <f t="shared" si="335"/>
        <v>-7.138959941498082</v>
      </c>
      <c r="BN113" s="5">
        <f t="shared" si="335"/>
        <v>-6.9151194617038243</v>
      </c>
      <c r="BO113" s="5">
        <f t="shared" si="335"/>
        <v>-6.6962817978491795</v>
      </c>
      <c r="BP113" s="5">
        <f t="shared" si="335"/>
        <v>-6.482496138421368</v>
      </c>
      <c r="BQ113" s="5">
        <f t="shared" si="335"/>
        <v>-6.2737969794593527</v>
      </c>
      <c r="BR113" s="5">
        <f t="shared" si="335"/>
        <v>-6.0702049505573168</v>
      </c>
      <c r="BS113" s="5">
        <f t="shared" si="335"/>
        <v>-5.8717276707042378</v>
      </c>
      <c r="BT113" s="5">
        <f t="shared" si="335"/>
        <v>-5.67836061673201</v>
      </c>
      <c r="BU113" s="5">
        <f t="shared" si="335"/>
        <v>-5.4900879911113805</v>
      </c>
      <c r="BV113" s="5">
        <f t="shared" si="335"/>
        <v>-5.30688357438971</v>
      </c>
      <c r="BW113" s="5">
        <f t="shared" si="335"/>
        <v>-5.128711555702921</v>
      </c>
      <c r="BX113" s="5">
        <f t="shared" si="335"/>
        <v>-4.9555273230553354</v>
      </c>
      <c r="BY113" s="5">
        <f t="shared" si="335"/>
        <v>-4.78727820528065</v>
      </c>
      <c r="BZ113" s="5">
        <f t="shared" si="335"/>
        <v>-4.6239041408261956</v>
      </c>
      <c r="CA113" s="5">
        <f t="shared" si="335"/>
        <v>-4.4653382461440483</v>
      </c>
      <c r="CB113" s="5">
        <f t="shared" si="335"/>
        <v>-4.3115072374852987</v>
      </c>
      <c r="CC113" s="5">
        <f t="shared" si="335"/>
        <v>-4.1623316239849588</v>
      </c>
      <c r="CD113" s="5">
        <f t="shared" si="335"/>
        <v>-4.0177255458630157</v>
      </c>
      <c r="CE113" s="5">
        <f t="shared" si="335"/>
        <v>-3.877596040403597</v>
      </c>
      <c r="CF113" s="5">
        <f t="shared" si="335"/>
        <v>-3.7418413718397443</v>
      </c>
      <c r="CG113" s="5">
        <f t="shared" si="335"/>
        <v>-3.6103478161645417</v>
      </c>
      <c r="CH113" s="5">
        <f t="shared" si="335"/>
        <v>-3.4829838755214433</v>
      </c>
      <c r="CI113" s="5">
        <f t="shared" si="335"/>
        <v>-3.3595901862707485</v>
      </c>
      <c r="CJ113" s="5">
        <f t="shared" si="335"/>
        <v>-3.2399621769947706</v>
      </c>
      <c r="CK113" s="5">
        <f t="shared" si="335"/>
        <v>-3.1238204042659476</v>
      </c>
      <c r="CL113" s="5">
        <f t="shared" si="335"/>
        <v>-3.010759678535766</v>
      </c>
      <c r="CM113" s="5">
        <f t="shared" si="335"/>
        <v>-2.9001608951323559</v>
      </c>
      <c r="CN113" s="5">
        <f t="shared" si="335"/>
        <v>-2.7910349710227234</v>
      </c>
      <c r="CO113" s="5">
        <f t="shared" si="335"/>
        <v>-2.7054545912646315</v>
      </c>
      <c r="CP113" s="5">
        <f t="shared" si="335"/>
        <v>-2.6181937456233189</v>
      </c>
      <c r="CQ113" s="5">
        <f t="shared" si="335"/>
        <v>-2.5308227877967617</v>
      </c>
      <c r="CR113" s="5">
        <f t="shared" si="335"/>
        <v>-2.4443701509588935</v>
      </c>
      <c r="CS113" s="5">
        <f t="shared" si="335"/>
        <v>-2.3595014059214425</v>
      </c>
      <c r="CT113" s="5">
        <f t="shared" si="335"/>
        <v>-2.2766381122979995</v>
      </c>
      <c r="CU113" s="5">
        <f t="shared" si="335"/>
        <v>-2.1960373480319269</v>
      </c>
      <c r="CV113" s="5">
        <f t="shared" si="335"/>
        <v>-2.1178452362435451</v>
      </c>
      <c r="CW113" s="5">
        <f t="shared" si="335"/>
        <v>-2.0421331220060104</v>
      </c>
    </row>
    <row r="114" spans="1:101" s="32" customFormat="1" ht="20.65" customHeight="1" x14ac:dyDescent="0.3">
      <c r="A114" s="8" t="s">
        <v>81</v>
      </c>
      <c r="B114" s="46">
        <f t="shared" ref="B114:AG114" si="336">+B113/B104</f>
        <v>0.33985158585047043</v>
      </c>
      <c r="C114" s="5">
        <f t="shared" si="336"/>
        <v>0.31419595411293183</v>
      </c>
      <c r="D114" s="5">
        <f t="shared" si="336"/>
        <v>0.29052671819899717</v>
      </c>
      <c r="E114" s="5">
        <f t="shared" si="336"/>
        <v>0.26868109238121496</v>
      </c>
      <c r="F114" s="5">
        <f t="shared" si="336"/>
        <v>0.24851023490494917</v>
      </c>
      <c r="G114" s="5">
        <f t="shared" si="336"/>
        <v>0.22987800101878986</v>
      </c>
      <c r="H114" s="5">
        <f t="shared" si="336"/>
        <v>0.21265981190661379</v>
      </c>
      <c r="I114" s="5">
        <f t="shared" si="336"/>
        <v>0.19674162833162978</v>
      </c>
      <c r="J114" s="5">
        <f t="shared" si="336"/>
        <v>0.18201901896101882</v>
      </c>
      <c r="K114" s="5">
        <f t="shared" si="336"/>
        <v>0.16839631430126542</v>
      </c>
      <c r="L114" s="5">
        <f t="shared" si="336"/>
        <v>0.15578583809282609</v>
      </c>
      <c r="M114" s="5">
        <f t="shared" si="336"/>
        <v>0.14410720879351172</v>
      </c>
      <c r="N114" s="5">
        <f t="shared" si="336"/>
        <v>0.13328670454344693</v>
      </c>
      <c r="O114" s="5">
        <f t="shared" si="336"/>
        <v>0.12325668560146631</v>
      </c>
      <c r="P114" s="5">
        <f t="shared" si="336"/>
        <v>0.11395506886272946</v>
      </c>
      <c r="Q114" s="5">
        <f t="shared" si="336"/>
        <v>0.10532484959356775</v>
      </c>
      <c r="R114" s="5">
        <f t="shared" si="336"/>
        <v>9.7313665955104822E-2</v>
      </c>
      <c r="S114" s="5">
        <f t="shared" si="336"/>
        <v>8.9873402364778809E-2</v>
      </c>
      <c r="T114" s="5">
        <f t="shared" si="336"/>
        <v>8.2959828086172624E-2</v>
      </c>
      <c r="U114" s="5">
        <f t="shared" si="336"/>
        <v>7.6532267779691743E-2</v>
      </c>
      <c r="V114" s="5">
        <f t="shared" si="336"/>
        <v>7.0553301125551873E-2</v>
      </c>
      <c r="W114" s="5">
        <f t="shared" si="336"/>
        <v>6.4988488802035185E-2</v>
      </c>
      <c r="X114" s="5">
        <f t="shared" si="336"/>
        <v>5.9806122419559182E-2</v>
      </c>
      <c r="Y114" s="5">
        <f t="shared" si="336"/>
        <v>5.4976996289289454E-2</v>
      </c>
      <c r="Z114" s="5">
        <f t="shared" si="336"/>
        <v>5.0474198957963561E-2</v>
      </c>
      <c r="AA114" s="5">
        <f t="shared" si="336"/>
        <v>4.6272922792477945E-2</v>
      </c>
      <c r="AB114" s="5">
        <f t="shared" si="336"/>
        <v>4.2350289963297719E-2</v>
      </c>
      <c r="AC114" s="5">
        <f t="shared" si="336"/>
        <v>3.868519335264451E-2</v>
      </c>
      <c r="AD114" s="5">
        <f t="shared" si="336"/>
        <v>3.5258151056982531E-2</v>
      </c>
      <c r="AE114" s="5">
        <f t="shared" si="336"/>
        <v>3.205117328395668E-2</v>
      </c>
      <c r="AF114" s="5">
        <f t="shared" si="336"/>
        <v>2.9047640515846875E-2</v>
      </c>
      <c r="AG114" s="5">
        <f t="shared" si="336"/>
        <v>2.6232191976743285E-2</v>
      </c>
      <c r="AH114" s="5">
        <f t="shared" ref="AH114:BI114" si="337">+AH113/AH104</f>
        <v>2.3590623472648238E-2</v>
      </c>
      <c r="AI114" s="5">
        <f t="shared" si="337"/>
        <v>2.1109793778258969E-2</v>
      </c>
      <c r="AJ114" s="5">
        <f t="shared" si="337"/>
        <v>1.8777538840479221E-2</v>
      </c>
      <c r="AK114" s="5">
        <f t="shared" si="337"/>
        <v>1.6582593096825152E-2</v>
      </c>
      <c r="AL114" s="5">
        <f t="shared" si="337"/>
        <v>1.4514517303227829E-2</v>
      </c>
      <c r="AM114" s="5">
        <f t="shared" si="337"/>
        <v>1.2563632293722407E-2</v>
      </c>
      <c r="AN114" s="5">
        <f t="shared" si="337"/>
        <v>1.0720958177360285E-2</v>
      </c>
      <c r="AO114" s="5">
        <f t="shared" si="337"/>
        <v>8.9781584791521797E-3</v>
      </c>
      <c r="AP114" s="5">
        <f t="shared" si="337"/>
        <v>7.3274888146266284E-3</v>
      </c>
      <c r="AQ114" s="5">
        <f t="shared" si="337"/>
        <v>5.7617497345580316E-3</v>
      </c>
      <c r="AR114" s="5">
        <f t="shared" si="337"/>
        <v>4.2742432876036471E-3</v>
      </c>
      <c r="AS114" s="5">
        <f t="shared" si="337"/>
        <v>2.8587331517915416E-3</v>
      </c>
      <c r="AT114" s="5">
        <f t="shared" si="337"/>
        <v>1.5094078206502306E-3</v>
      </c>
      <c r="AU114" s="5">
        <f t="shared" si="337"/>
        <v>-3.2522772593390559E-3</v>
      </c>
      <c r="AV114" s="5">
        <f t="shared" si="337"/>
        <v>-3.060796098416552E-3</v>
      </c>
      <c r="AW114" s="5">
        <f t="shared" si="337"/>
        <v>-2.8814609495456112E-3</v>
      </c>
      <c r="AX114" s="5">
        <f t="shared" si="337"/>
        <v>-2.7134506274346412E-3</v>
      </c>
      <c r="AY114" s="5">
        <f t="shared" si="337"/>
        <v>-2.5560026675485593E-3</v>
      </c>
      <c r="AZ114" s="5">
        <f t="shared" si="337"/>
        <v>-2.4084089111832629E-3</v>
      </c>
      <c r="BA114" s="5">
        <f t="shared" si="337"/>
        <v>-2.2700114379186403E-3</v>
      </c>
      <c r="BB114" s="5">
        <f t="shared" si="337"/>
        <v>-2.1401988169550369E-3</v>
      </c>
      <c r="BC114" s="5">
        <f t="shared" si="337"/>
        <v>-2.0184026512671694E-3</v>
      </c>
      <c r="BD114" s="5">
        <f t="shared" si="337"/>
        <v>-1.9040943907239177E-3</v>
      </c>
      <c r="BE114" s="5">
        <f t="shared" si="337"/>
        <v>-1.7967823923419075E-3</v>
      </c>
      <c r="BF114" s="5">
        <f t="shared" si="337"/>
        <v>-1.6960092076829913E-3</v>
      </c>
      <c r="BG114" s="5">
        <f t="shared" si="337"/>
        <v>-1.601349079086826E-3</v>
      </c>
      <c r="BH114" s="5">
        <f t="shared" si="337"/>
        <v>-1.5124056279642135E-3</v>
      </c>
      <c r="BI114" s="5">
        <f t="shared" si="337"/>
        <v>-1.4288097197780337E-3</v>
      </c>
      <c r="BJ114" s="5">
        <f t="shared" ref="BJ114:CW114" si="338">+BJ113/BJ104</f>
        <v>-1.3502174916183436E-3</v>
      </c>
      <c r="BK114" s="5">
        <f t="shared" si="338"/>
        <v>-1.2763085294475187E-3</v>
      </c>
      <c r="BL114" s="5">
        <f t="shared" si="338"/>
        <v>-1.2067841831599601E-3</v>
      </c>
      <c r="BM114" s="5">
        <f t="shared" si="338"/>
        <v>-1.1413660085778869E-3</v>
      </c>
      <c r="BN114" s="5">
        <f t="shared" si="338"/>
        <v>-1.079794326398213E-3</v>
      </c>
      <c r="BO114" s="5">
        <f t="shared" si="338"/>
        <v>-1.0218268889228292E-3</v>
      </c>
      <c r="BP114" s="5">
        <f t="shared" si="338"/>
        <v>-9.6723764615254241E-4</v>
      </c>
      <c r="BQ114" s="5">
        <f t="shared" si="338"/>
        <v>-9.1581560350949504E-4</v>
      </c>
      <c r="BR114" s="5">
        <f t="shared" si="338"/>
        <v>-8.6736376407974154E-4</v>
      </c>
      <c r="BS114" s="5">
        <f t="shared" si="338"/>
        <v>-8.2169814884173781E-4</v>
      </c>
      <c r="BT114" s="5">
        <f t="shared" si="338"/>
        <v>-7.7864688887248584E-4</v>
      </c>
      <c r="BU114" s="5">
        <f t="shared" si="338"/>
        <v>-7.3804938400509211E-4</v>
      </c>
      <c r="BV114" s="5">
        <f t="shared" si="338"/>
        <v>-6.9975552285336871E-4</v>
      </c>
      <c r="BW114" s="5">
        <f t="shared" si="338"/>
        <v>-6.6362495952428395E-4</v>
      </c>
      <c r="BX114" s="5">
        <f t="shared" si="338"/>
        <v>-6.2952644271073216E-4</v>
      </c>
      <c r="BY114" s="5">
        <f t="shared" si="338"/>
        <v>-5.9733719319807481E-4</v>
      </c>
      <c r="BZ114" s="5">
        <f t="shared" si="338"/>
        <v>-5.6694232613087499E-4</v>
      </c>
      <c r="CA114" s="5">
        <f t="shared" si="338"/>
        <v>-5.3823431467354315E-4</v>
      </c>
      <c r="CB114" s="5">
        <f t="shared" si="338"/>
        <v>-5.111124919624586E-4</v>
      </c>
      <c r="CC114" s="5">
        <f t="shared" si="338"/>
        <v>-4.8548258848947717E-4</v>
      </c>
      <c r="CD114" s="5">
        <f t="shared" si="338"/>
        <v>-4.6125630227942019E-4</v>
      </c>
      <c r="CE114" s="5">
        <f t="shared" si="338"/>
        <v>-4.3835089942880189E-4</v>
      </c>
      <c r="CF114" s="5">
        <f t="shared" si="338"/>
        <v>-4.1668884276120952E-4</v>
      </c>
      <c r="CG114" s="5">
        <f t="shared" si="338"/>
        <v>-3.9619744652778728E-4</v>
      </c>
      <c r="CH114" s="5">
        <f t="shared" si="338"/>
        <v>-3.7680855524043568E-4</v>
      </c>
      <c r="CI114" s="5">
        <f t="shared" si="338"/>
        <v>-3.5845824487179426E-4</v>
      </c>
      <c r="CJ114" s="5">
        <f t="shared" si="338"/>
        <v>-3.4108654479086926E-4</v>
      </c>
      <c r="CK114" s="5">
        <f t="shared" si="338"/>
        <v>-3.24637178927256E-4</v>
      </c>
      <c r="CL114" s="5">
        <f t="shared" si="338"/>
        <v>-3.0905732477119004E-4</v>
      </c>
      <c r="CM114" s="5">
        <f t="shared" si="338"/>
        <v>-2.9429738892191876E-4</v>
      </c>
      <c r="CN114" s="5">
        <f t="shared" si="338"/>
        <v>-2.8031079799387869E-4</v>
      </c>
      <c r="CO114" s="5">
        <f t="shared" si="338"/>
        <v>-2.6705380377955253E-4</v>
      </c>
      <c r="CP114" s="5">
        <f t="shared" si="338"/>
        <v>-2.5448530165028552E-4</v>
      </c>
      <c r="CQ114" s="5">
        <f t="shared" si="338"/>
        <v>-2.4256666125233259E-4</v>
      </c>
      <c r="CR114" s="5">
        <f t="shared" si="338"/>
        <v>-2.3126156862549998E-4</v>
      </c>
      <c r="CS114" s="5">
        <f t="shared" si="338"/>
        <v>-2.2053587893641362E-4</v>
      </c>
      <c r="CT114" s="5">
        <f t="shared" si="338"/>
        <v>-2.1035747907812861E-4</v>
      </c>
      <c r="CU114" s="5">
        <f t="shared" si="338"/>
        <v>-2.0069615944288684E-4</v>
      </c>
      <c r="CV114" s="5">
        <f t="shared" si="338"/>
        <v>-1.9152349422570051E-4</v>
      </c>
      <c r="CW114" s="5">
        <f t="shared" si="338"/>
        <v>-1.8281272966342441E-4</v>
      </c>
    </row>
    <row r="115" spans="1:101" ht="20.65" customHeight="1" thickBot="1" x14ac:dyDescent="0.35">
      <c r="A115" s="186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65" customHeight="1" thickTop="1" x14ac:dyDescent="0.3">
      <c r="A116" s="8" t="s">
        <v>104</v>
      </c>
      <c r="B116" s="46">
        <f>(B131)*B110</f>
        <v>27.252580150055472</v>
      </c>
      <c r="C116" s="2">
        <f t="shared" ref="C116:AG116" si="339">(C131)*C110</f>
        <v>32.041553711452217</v>
      </c>
      <c r="D116" s="2">
        <f t="shared" si="339"/>
        <v>37.318062614417379</v>
      </c>
      <c r="E116" s="2">
        <f t="shared" si="339"/>
        <v>43.093979655624295</v>
      </c>
      <c r="F116" s="2">
        <f t="shared" si="339"/>
        <v>49.38036616440889</v>
      </c>
      <c r="G116" s="2">
        <f t="shared" si="339"/>
        <v>56.187412648446632</v>
      </c>
      <c r="H116" s="2">
        <f t="shared" si="339"/>
        <v>63.524383584148531</v>
      </c>
      <c r="I116" s="2">
        <f t="shared" si="339"/>
        <v>71.399571208396267</v>
      </c>
      <c r="J116" s="2">
        <f t="shared" si="339"/>
        <v>79.820260507497252</v>
      </c>
      <c r="K116" s="2">
        <f t="shared" si="339"/>
        <v>88.792704538615808</v>
      </c>
      <c r="L116" s="2">
        <f t="shared" si="339"/>
        <v>98.322106236152607</v>
      </c>
      <c r="M116" s="2">
        <f t="shared" si="339"/>
        <v>108.41259829635661</v>
      </c>
      <c r="N116" s="2">
        <f t="shared" si="339"/>
        <v>119.06720454521582</v>
      </c>
      <c r="O116" s="2">
        <f t="shared" si="339"/>
        <v>130.28775453245231</v>
      </c>
      <c r="P116" s="2">
        <f t="shared" si="339"/>
        <v>142.07469403788679</v>
      </c>
      <c r="Q116" s="2">
        <f t="shared" si="339"/>
        <v>154.42668669855081</v>
      </c>
      <c r="R116" s="2">
        <f t="shared" si="339"/>
        <v>167.33980335296488</v>
      </c>
      <c r="S116" s="2">
        <f t="shared" si="339"/>
        <v>180.80590704208001</v>
      </c>
      <c r="T116" s="2">
        <f t="shared" si="339"/>
        <v>194.84684872107016</v>
      </c>
      <c r="U116" s="2">
        <f t="shared" si="339"/>
        <v>209.46445307897048</v>
      </c>
      <c r="V116" s="2">
        <f t="shared" si="339"/>
        <v>224.65994097025356</v>
      </c>
      <c r="W116" s="2">
        <f t="shared" si="339"/>
        <v>240.43406454263297</v>
      </c>
      <c r="X116" s="2">
        <f t="shared" si="339"/>
        <v>256.78721609557869</v>
      </c>
      <c r="Y116" s="2">
        <f t="shared" si="339"/>
        <v>273.71952189440015</v>
      </c>
      <c r="Z116" s="2">
        <f t="shared" si="339"/>
        <v>291.23092758637506</v>
      </c>
      <c r="AA116" s="2">
        <f t="shared" si="339"/>
        <v>309.32128054619022</v>
      </c>
      <c r="AB116" s="2">
        <f t="shared" si="339"/>
        <v>327.9904106861282</v>
      </c>
      <c r="AC116" s="2">
        <f t="shared" si="339"/>
        <v>347.23821188895187</v>
      </c>
      <c r="AD116" s="2">
        <f t="shared" si="339"/>
        <v>367.06472775785221</v>
      </c>
      <c r="AE116" s="2">
        <f t="shared" si="339"/>
        <v>387.47024011133988</v>
      </c>
      <c r="AF116" s="2">
        <f t="shared" si="339"/>
        <v>408.45536508643931</v>
      </c>
      <c r="AG116" s="2">
        <f t="shared" si="339"/>
        <v>430.02116058413282</v>
      </c>
      <c r="AH116" s="2">
        <f t="shared" ref="AH116:BI116" si="340">(AH131)*AH110</f>
        <v>452.16925124909369</v>
      </c>
      <c r="AI116" s="2">
        <f t="shared" si="340"/>
        <v>474.90198588734324</v>
      </c>
      <c r="AJ116" s="2">
        <f t="shared" si="340"/>
        <v>498.22265233510313</v>
      </c>
      <c r="AK116" s="2">
        <f t="shared" si="340"/>
        <v>522.1357968567745</v>
      </c>
      <c r="AL116" s="2">
        <f t="shared" si="340"/>
        <v>546.64773733900552</v>
      </c>
      <c r="AM116" s="2">
        <f t="shared" si="340"/>
        <v>571.76742974955368</v>
      </c>
      <c r="AN116" s="2">
        <f t="shared" si="340"/>
        <v>597.50799400516621</v>
      </c>
      <c r="AO116" s="2">
        <f t="shared" si="340"/>
        <v>623.88944618187918</v>
      </c>
      <c r="AP116" s="2">
        <f t="shared" si="340"/>
        <v>650.94365744045331</v>
      </c>
      <c r="AQ116" s="2">
        <f t="shared" si="340"/>
        <v>678.72339299814303</v>
      </c>
      <c r="AR116" s="2">
        <f t="shared" si="340"/>
        <v>707.31881964826982</v>
      </c>
      <c r="AS116" s="2">
        <f t="shared" si="340"/>
        <v>736.88761824822325</v>
      </c>
      <c r="AT116" s="2">
        <f t="shared" si="340"/>
        <v>767.70977757792025</v>
      </c>
      <c r="AU116" s="2">
        <f t="shared" si="340"/>
        <v>794.18244183537729</v>
      </c>
      <c r="AV116" s="2">
        <f t="shared" si="340"/>
        <v>823.10675291818927</v>
      </c>
      <c r="AW116" s="2">
        <f t="shared" si="340"/>
        <v>852.63872375404731</v>
      </c>
      <c r="AX116" s="2">
        <f t="shared" si="340"/>
        <v>882.72672364089067</v>
      </c>
      <c r="AY116" s="2">
        <f t="shared" si="340"/>
        <v>913.32108945735456</v>
      </c>
      <c r="AZ116" s="2">
        <f t="shared" si="340"/>
        <v>944.37512694880479</v>
      </c>
      <c r="BA116" s="2">
        <f t="shared" si="340"/>
        <v>975.84527341690239</v>
      </c>
      <c r="BB116" s="2">
        <f t="shared" si="340"/>
        <v>1007.6908902695591</v>
      </c>
      <c r="BC116" s="2">
        <f t="shared" si="340"/>
        <v>1039.8739239536976</v>
      </c>
      <c r="BD116" s="2">
        <f t="shared" si="340"/>
        <v>1072.3585480491786</v>
      </c>
      <c r="BE116" s="2">
        <f t="shared" si="340"/>
        <v>1105.1108395870276</v>
      </c>
      <c r="BF116" s="2">
        <f t="shared" si="340"/>
        <v>1138.0985058400499</v>
      </c>
      <c r="BG116" s="2">
        <f t="shared" si="340"/>
        <v>1171.2906674246681</v>
      </c>
      <c r="BH116" s="2">
        <f t="shared" si="340"/>
        <v>1204.657688028235</v>
      </c>
      <c r="BI116" s="2">
        <f t="shared" si="340"/>
        <v>1238.1710481269024</v>
      </c>
      <c r="BJ116" s="2">
        <f t="shared" ref="BJ116:CW116" si="341">(BJ131)*BJ110</f>
        <v>1271.8032507200776</v>
      </c>
      <c r="BK116" s="2">
        <f t="shared" si="341"/>
        <v>1305.5277511433901</v>
      </c>
      <c r="BL116" s="2">
        <f t="shared" si="341"/>
        <v>1339.3189111917113</v>
      </c>
      <c r="BM116" s="2">
        <f t="shared" si="341"/>
        <v>1373.1519623487177</v>
      </c>
      <c r="BN116" s="2">
        <f t="shared" si="341"/>
        <v>1407.0029829697153</v>
      </c>
      <c r="BO116" s="2">
        <f t="shared" si="341"/>
        <v>1440.8488793815036</v>
      </c>
      <c r="BP116" s="2">
        <f t="shared" si="341"/>
        <v>1474.6673719482878</v>
      </c>
      <c r="BQ116" s="2">
        <f t="shared" si="341"/>
        <v>1508.4369850013138</v>
      </c>
      <c r="BR116" s="2">
        <f t="shared" si="341"/>
        <v>1542.1370348422236</v>
      </c>
      <c r="BS116" s="2">
        <f t="shared" si="341"/>
        <v>1575.7476144344353</v>
      </c>
      <c r="BT116" s="2">
        <f t="shared" si="341"/>
        <v>1609.2495732180676</v>
      </c>
      <c r="BU116" s="2">
        <f t="shared" si="341"/>
        <v>1642.6244795146715</v>
      </c>
      <c r="BV116" s="2">
        <f t="shared" si="341"/>
        <v>1675.8545693816216</v>
      </c>
      <c r="BW116" s="2">
        <f t="shared" si="341"/>
        <v>1708.922643316022</v>
      </c>
      <c r="BX116" s="2">
        <f t="shared" si="341"/>
        <v>1741.8119030798766</v>
      </c>
      <c r="BY116" s="2">
        <f t="shared" si="341"/>
        <v>1774.5056525750952</v>
      </c>
      <c r="BZ116" s="2">
        <f t="shared" si="341"/>
        <v>1806.986779282207</v>
      </c>
      <c r="CA116" s="2">
        <f t="shared" si="341"/>
        <v>1839.2368465897043</v>
      </c>
      <c r="CB116" s="2">
        <f t="shared" si="341"/>
        <v>1871.2344796008122</v>
      </c>
      <c r="CC116" s="2">
        <f t="shared" si="341"/>
        <v>1902.9525289924995</v>
      </c>
      <c r="CD116" s="2">
        <f t="shared" si="341"/>
        <v>1934.3530663029369</v>
      </c>
      <c r="CE116" s="2">
        <f t="shared" si="341"/>
        <v>1965.3785535633579</v>
      </c>
      <c r="CF116" s="2">
        <f t="shared" si="341"/>
        <v>1995.9362748328774</v>
      </c>
      <c r="CG116" s="2">
        <f t="shared" si="341"/>
        <v>2025.8708905350347</v>
      </c>
      <c r="CH116" s="2">
        <f t="shared" si="341"/>
        <v>2054.9160260006115</v>
      </c>
      <c r="CI116" s="2">
        <f t="shared" si="341"/>
        <v>2082.6088516914269</v>
      </c>
      <c r="CJ116" s="2">
        <f t="shared" si="341"/>
        <v>2108.1390444646086</v>
      </c>
      <c r="CK116" s="2">
        <f t="shared" si="341"/>
        <v>2130.0807779592378</v>
      </c>
      <c r="CL116" s="2">
        <f t="shared" si="341"/>
        <v>2145.9139382899803</v>
      </c>
      <c r="CM116" s="2">
        <f t="shared" si="341"/>
        <v>2151.1584167122742</v>
      </c>
      <c r="CN116" s="2">
        <f t="shared" si="341"/>
        <v>2292.9309192509013</v>
      </c>
      <c r="CO116" s="2">
        <f t="shared" si="341"/>
        <v>2333.8497443730184</v>
      </c>
      <c r="CP116" s="2">
        <f t="shared" si="341"/>
        <v>2371.0143421668326</v>
      </c>
      <c r="CQ116" s="2">
        <f t="shared" si="341"/>
        <v>2405.4000251592006</v>
      </c>
      <c r="CR116" s="2">
        <f t="shared" si="341"/>
        <v>2437.6970031903002</v>
      </c>
      <c r="CS116" s="2">
        <f t="shared" si="341"/>
        <v>2468.3954520981174</v>
      </c>
      <c r="CT116" s="2">
        <f t="shared" si="341"/>
        <v>2497.844341982538</v>
      </c>
      <c r="CU116" s="2">
        <f t="shared" si="341"/>
        <v>2526.2925525956221</v>
      </c>
      <c r="CV116" s="2">
        <f t="shared" si="341"/>
        <v>2553.9178254048456</v>
      </c>
      <c r="CW116" s="2">
        <f t="shared" si="341"/>
        <v>2580.8472582466557</v>
      </c>
    </row>
    <row r="117" spans="1:101" ht="20.65" customHeight="1" x14ac:dyDescent="0.3">
      <c r="A117" s="8" t="s">
        <v>105</v>
      </c>
      <c r="B117" s="46">
        <f>+B12</f>
        <v>223</v>
      </c>
      <c r="C117" s="2">
        <f t="shared" ref="C117:AH117" si="342">+B117*(1-$B$10)^(C2-B2)+B116*(C2-B2)</f>
        <v>267.9421707502774</v>
      </c>
      <c r="D117" s="2">
        <f t="shared" si="342"/>
        <v>318.42494096359246</v>
      </c>
      <c r="E117" s="2">
        <f t="shared" si="342"/>
        <v>374.61705646167866</v>
      </c>
      <c r="F117" s="2">
        <f t="shared" si="342"/>
        <v>436.67752394817819</v>
      </c>
      <c r="G117" s="2">
        <f t="shared" si="342"/>
        <v>504.75554193820426</v>
      </c>
      <c r="H117" s="2">
        <f t="shared" si="342"/>
        <v>578.99016320132341</v>
      </c>
      <c r="I117" s="2">
        <f t="shared" si="342"/>
        <v>659.50981938949224</v>
      </c>
      <c r="J117" s="2">
        <f t="shared" si="342"/>
        <v>746.43180929328264</v>
      </c>
      <c r="K117" s="2">
        <f t="shared" si="342"/>
        <v>839.86182160707688</v>
      </c>
      <c r="L117" s="2">
        <f t="shared" si="342"/>
        <v>939.893529733842</v>
      </c>
      <c r="M117" s="2">
        <f t="shared" si="342"/>
        <v>1046.6082615532996</v>
      </c>
      <c r="N117" s="2">
        <f t="shared" si="342"/>
        <v>1160.074703846391</v>
      </c>
      <c r="O117" s="2">
        <f t="shared" si="342"/>
        <v>1280.3485346003349</v>
      </c>
      <c r="P117" s="2">
        <f t="shared" si="342"/>
        <v>1407.4717788584135</v>
      </c>
      <c r="Q117" s="2">
        <f t="shared" si="342"/>
        <v>1541.4714808875387</v>
      </c>
      <c r="R117" s="2">
        <f t="shared" si="342"/>
        <v>1682.3569282420372</v>
      </c>
      <c r="S117" s="2">
        <f t="shared" si="342"/>
        <v>1830.1139593224652</v>
      </c>
      <c r="T117" s="2">
        <f t="shared" si="342"/>
        <v>1984.6935270507229</v>
      </c>
      <c r="U117" s="2">
        <f t="shared" si="342"/>
        <v>2146.1759243935326</v>
      </c>
      <c r="V117" s="2">
        <f t="shared" si="342"/>
        <v>2314.61768698999</v>
      </c>
      <c r="W117" s="2">
        <f t="shared" si="342"/>
        <v>2490.0583028419874</v>
      </c>
      <c r="X117" s="2">
        <f t="shared" si="342"/>
        <v>2672.5248499583304</v>
      </c>
      <c r="Y117" s="2">
        <f t="shared" si="342"/>
        <v>2862.0352791297883</v>
      </c>
      <c r="Z117" s="2">
        <f t="shared" si="342"/>
        <v>3058.60082144535</v>
      </c>
      <c r="AA117" s="2">
        <f t="shared" si="342"/>
        <v>3262.2278369871406</v>
      </c>
      <c r="AB117" s="2">
        <f t="shared" si="342"/>
        <v>3472.9193181934884</v>
      </c>
      <c r="AC117" s="2">
        <f t="shared" si="342"/>
        <v>3690.6761816307144</v>
      </c>
      <c r="AD117" s="2">
        <f t="shared" si="342"/>
        <v>3915.4984379358802</v>
      </c>
      <c r="AE117" s="2">
        <f t="shared" si="342"/>
        <v>4147.3863114060205</v>
      </c>
      <c r="AF117" s="2">
        <f t="shared" si="342"/>
        <v>4386.3413435788407</v>
      </c>
      <c r="AG117" s="2">
        <f t="shared" si="342"/>
        <v>4632.3675254020673</v>
      </c>
      <c r="AH117" s="2">
        <f t="shared" si="342"/>
        <v>4885.4725029953315</v>
      </c>
      <c r="AI117" s="2">
        <f t="shared" ref="AI117:BI117" si="343">+AH117*(1-$B$10)^(AI2-AH2)+AH116*(AI2-AH2)</f>
        <v>5145.6689145391829</v>
      </c>
      <c r="AJ117" s="2">
        <f t="shared" si="343"/>
        <v>5412.9759667829594</v>
      </c>
      <c r="AK117" s="2">
        <f t="shared" si="343"/>
        <v>5687.4214403011865</v>
      </c>
      <c r="AL117" s="2">
        <f t="shared" si="343"/>
        <v>5969.0444705673217</v>
      </c>
      <c r="AM117" s="2">
        <f t="shared" si="343"/>
        <v>6257.8997561203269</v>
      </c>
      <c r="AN117" s="2">
        <f t="shared" si="343"/>
        <v>6554.0643757392609</v>
      </c>
      <c r="AO117" s="2">
        <f t="shared" si="343"/>
        <v>6857.6494432561085</v>
      </c>
      <c r="AP117" s="2">
        <f t="shared" si="343"/>
        <v>7168.8206506576971</v>
      </c>
      <c r="AQ117" s="2">
        <f t="shared" si="343"/>
        <v>7487.8351932091318</v>
      </c>
      <c r="AR117" s="2">
        <f t="shared" si="343"/>
        <v>7815.1087682287771</v>
      </c>
      <c r="AS117" s="2">
        <f t="shared" si="343"/>
        <v>8151.3376747927614</v>
      </c>
      <c r="AT117" s="2">
        <f t="shared" si="343"/>
        <v>8497.7214748294955</v>
      </c>
      <c r="AU117" s="2">
        <f t="shared" si="343"/>
        <v>8856.3684415616717</v>
      </c>
      <c r="AV117" s="2">
        <f t="shared" si="343"/>
        <v>9200.5092102346389</v>
      </c>
      <c r="AW117" s="2">
        <f t="shared" si="343"/>
        <v>9548.3424481424008</v>
      </c>
      <c r="AX117" s="2">
        <f t="shared" si="343"/>
        <v>9901.3943509738456</v>
      </c>
      <c r="AY117" s="2">
        <f t="shared" si="343"/>
        <v>10260.307968511002</v>
      </c>
      <c r="AZ117" s="2">
        <f t="shared" si="343"/>
        <v>10625.214699612836</v>
      </c>
      <c r="BA117" s="2">
        <f t="shared" si="343"/>
        <v>10995.958662718409</v>
      </c>
      <c r="BB117" s="2">
        <f t="shared" si="343"/>
        <v>11372.229997833107</v>
      </c>
      <c r="BC117" s="2">
        <f t="shared" si="343"/>
        <v>11753.64254276827</v>
      </c>
      <c r="BD117" s="2">
        <f t="shared" si="343"/>
        <v>12139.778004847725</v>
      </c>
      <c r="BE117" s="2">
        <f t="shared" si="343"/>
        <v>12530.210254328427</v>
      </c>
      <c r="BF117" s="2">
        <f t="shared" si="343"/>
        <v>12924.518051013532</v>
      </c>
      <c r="BG117" s="2">
        <f t="shared" si="343"/>
        <v>13322.291193143232</v>
      </c>
      <c r="BH117" s="2">
        <f t="shared" si="343"/>
        <v>13723.133063762489</v>
      </c>
      <c r="BI117" s="2">
        <f t="shared" si="343"/>
        <v>14126.66128296229</v>
      </c>
      <c r="BJ117" s="2">
        <f t="shared" ref="BJ117" si="344">+BI117*(1-$B$10)^(BJ2-BI2)+BI116*(BJ2-BI2)</f>
        <v>14532.507461610916</v>
      </c>
      <c r="BK117" s="2">
        <f t="shared" ref="BK117" si="345">+BJ117*(1-$B$10)^(BK2-BJ2)+BJ116*(BK2-BJ2)</f>
        <v>14940.316584607021</v>
      </c>
      <c r="BL117" s="2">
        <f t="shared" ref="BL117" si="346">+BK117*(1-$B$10)^(BL2-BK2)+BK116*(BL2-BK2)</f>
        <v>15349.746295761553</v>
      </c>
      <c r="BM117" s="2">
        <f t="shared" ref="BM117" si="347">+BL117*(1-$B$10)^(BM2-BL2)+BL116*(BM2-BL2)</f>
        <v>15760.466246142798</v>
      </c>
      <c r="BN117" s="2">
        <f t="shared" ref="BN117" si="348">+BM117*(1-$B$10)^(BN2-BM2)+BM116*(BN2-BM2)</f>
        <v>16172.157525428453</v>
      </c>
      <c r="BO117" s="2">
        <f t="shared" ref="BO117" si="349">+BN117*(1-$B$10)^(BO2-BN2)+BN116*(BO2-BN2)</f>
        <v>16584.512212038826</v>
      </c>
      <c r="BP117" s="2">
        <f t="shared" ref="BP117" si="350">+BO117*(1-$B$10)^(BP2-BO2)+BO116*(BP2-BO2)</f>
        <v>16997.233012994329</v>
      </c>
      <c r="BQ117" s="2">
        <f t="shared" ref="BQ117" si="351">+BP117*(1-$B$10)^(BQ2-BP2)+BP116*(BQ2-BP2)</f>
        <v>17410.032981584463</v>
      </c>
      <c r="BR117" s="2">
        <f t="shared" ref="BR117" si="352">+BQ117*(1-$B$10)^(BR2-BQ2)+BQ116*(BR2-BQ2)</f>
        <v>17822.635300302383</v>
      </c>
      <c r="BS117" s="2">
        <f t="shared" ref="BS117" si="353">+BR117*(1-$B$10)^(BS2-BR2)+BR116*(BS2-BR2)</f>
        <v>18234.773092686675</v>
      </c>
      <c r="BT117" s="2">
        <f t="shared" ref="BT117" si="354">+BS117*(1-$B$10)^(BT2-BS2)+BS116*(BT2-BS2)</f>
        <v>18646.189235672733</v>
      </c>
      <c r="BU117" s="2">
        <f t="shared" ref="BU117" si="355">+BT117*(1-$B$10)^(BU2-BT2)+BT116*(BU2-BT2)</f>
        <v>19056.636147862733</v>
      </c>
      <c r="BV117" s="2">
        <f t="shared" ref="BV117" si="356">+BU117*(1-$B$10)^(BV2-BU2)+BU116*(BV2-BU2)</f>
        <v>19465.875476524827</v>
      </c>
      <c r="BW117" s="2">
        <f t="shared" ref="BW117" si="357">+BV117*(1-$B$10)^(BW2-BV2)+BV116*(BW2-BV2)</f>
        <v>19873.677657041255</v>
      </c>
      <c r="BX117" s="2">
        <f t="shared" ref="BX117" si="358">+BW117*(1-$B$10)^(BX2-BW2)+BW116*(BX2-BW2)</f>
        <v>20279.821136286402</v>
      </c>
      <c r="BY117" s="2">
        <f t="shared" ref="BY117" si="359">+BX117*(1-$B$10)^(BY2-BX2)+BX116*(BY2-BX2)</f>
        <v>20684.091098165147</v>
      </c>
      <c r="BZ117" s="2">
        <f t="shared" ref="BZ117" si="360">+BY117*(1-$B$10)^(BZ2-BY2)+BY116*(BZ2-BY2)</f>
        <v>21086.277215431015</v>
      </c>
      <c r="CA117" s="2">
        <f t="shared" ref="CA117" si="361">+BZ117*(1-$B$10)^(CA2-BZ2)+BZ116*(CA2-BZ2)</f>
        <v>21486.169729350899</v>
      </c>
      <c r="CB117" s="2">
        <f t="shared" ref="CB117" si="362">+CA117*(1-$B$10)^(CB2-CA2)+CA116*(CB2-CA2)</f>
        <v>21883.552596432939</v>
      </c>
      <c r="CC117" s="2">
        <f t="shared" ref="CC117" si="363">+CB117*(1-$B$10)^(CC2-CB2)+CB116*(CC2-CB2)</f>
        <v>22278.191370671753</v>
      </c>
      <c r="CD117" s="2">
        <f t="shared" ref="CD117" si="364">+CC117*(1-$B$10)^(CD2-CC2)+CC116*(CD2-CC2)</f>
        <v>22669.811867430464</v>
      </c>
      <c r="CE117" s="2">
        <f t="shared" ref="CE117" si="365">+CD117*(1-$B$10)^(CE2-CD2)+CD116*(CE2-CD2)</f>
        <v>23058.062541113704</v>
      </c>
      <c r="CF117" s="2">
        <f t="shared" ref="CF117" si="366">+CE117*(1-$B$10)^(CF2-CE2)+CE116*(CF2-CE2)</f>
        <v>23442.448117719025</v>
      </c>
      <c r="CG117" s="2">
        <f t="shared" ref="CG117" si="367">+CF117*(1-$B$10)^(CG2-CF2)+CF116*(CG2-CF2)</f>
        <v>23822.212563196299</v>
      </c>
      <c r="CH117" s="2">
        <f t="shared" ref="CH117" si="368">+CG117*(1-$B$10)^(CH2-CG2)+CG116*(CH2-CG2)</f>
        <v>24196.132749116961</v>
      </c>
      <c r="CI117" s="2">
        <f t="shared" ref="CI117" si="369">+CH117*(1-$B$10)^(CI2-CH2)+CH116*(CI2-CH2)</f>
        <v>24562.154557029135</v>
      </c>
      <c r="CJ117" s="2">
        <f t="shared" ref="CJ117" si="370">+CI117*(1-$B$10)^(CJ2-CI2)+CI116*(CJ2-CI2)</f>
        <v>24916.750902837273</v>
      </c>
      <c r="CK117" s="2">
        <f t="shared" ref="CK117" si="371">+CJ117*(1-$B$10)^(CK2-CJ2)+CJ116*(CK2-CJ2)</f>
        <v>25253.787462939428</v>
      </c>
      <c r="CL117" s="2">
        <f t="shared" ref="CL117" si="372">+CK117*(1-$B$10)^(CL2-CK2)+CK116*(CL2-CK2)</f>
        <v>25562.512848787297</v>
      </c>
      <c r="CM117" s="2">
        <f t="shared" ref="CM117" si="373">+CL117*(1-$B$10)^(CM2-CL2)+CL116*(CM2-CL2)</f>
        <v>25823.977903530318</v>
      </c>
      <c r="CN117" s="2">
        <f t="shared" ref="CN117" si="374">+CM117*(1-$B$10)^(CN2-CM2)+CM116*(CN2-CM2)</f>
        <v>26004.592795816992</v>
      </c>
      <c r="CO117" s="2">
        <f t="shared" ref="CO117" si="375">+CN117*(1-$B$10)^(CO2-CN2)+CN116*(CO2-CN2)</f>
        <v>26820.106596256486</v>
      </c>
      <c r="CP117" s="2">
        <f t="shared" ref="CP117" si="376">+CO117*(1-$B$10)^(CP2-CO2)+CO116*(CP2-CO2)</f>
        <v>27506.253465888592</v>
      </c>
      <c r="CQ117" s="2">
        <f t="shared" ref="CQ117" si="377">+CP117*(1-$B$10)^(CQ2-CP2)+CP116*(CQ2-CP2)</f>
        <v>28097.239319906723</v>
      </c>
      <c r="CR117" s="2">
        <f t="shared" ref="CR117" si="378">+CQ117*(1-$B$10)^(CR2-CQ2)+CQ116*(CR2-CQ2)</f>
        <v>28618.13897180773</v>
      </c>
      <c r="CS117" s="2">
        <f t="shared" ref="CS117" si="379">+CR117*(1-$B$10)^(CS2-CR2)+CR116*(CS2-CR2)</f>
        <v>29087.209897414254</v>
      </c>
      <c r="CT117" s="2">
        <f t="shared" ref="CT117" si="380">+CS117*(1-$B$10)^(CT2-CS2)+CS116*(CT2-CS2)</f>
        <v>29517.683832814735</v>
      </c>
      <c r="CU117" s="2">
        <f t="shared" ref="CU117" si="381">+CT117*(1-$B$10)^(CU2-CT2)+CT116*(CU2-CT2)</f>
        <v>29919.118836351467</v>
      </c>
      <c r="CV117" s="2">
        <f t="shared" ref="CV117" si="382">+CU117*(1-$B$10)^(CV2-CU2)+CU116*(CV2-CU2)</f>
        <v>30298.403244655292</v>
      </c>
      <c r="CW117" s="2">
        <f t="shared" ref="CW117" si="383">+CV117*(1-$B$10)^(CW2-CV2)+CV116*(CW2-CV2)</f>
        <v>30660.493258960738</v>
      </c>
    </row>
    <row r="118" spans="1:101" ht="20.65" customHeight="1" thickBot="1" x14ac:dyDescent="0.35">
      <c r="A118" s="186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65" customHeight="1" thickTop="1" x14ac:dyDescent="0.3">
      <c r="A119" s="8" t="s">
        <v>78</v>
      </c>
      <c r="B119" s="46">
        <f t="shared" ref="B119:AG119" si="384">+B15</f>
        <v>1.4999999999999999E-2</v>
      </c>
      <c r="C119" s="2">
        <f t="shared" si="384"/>
        <v>1.4999999999999999E-2</v>
      </c>
      <c r="D119" s="2">
        <f t="shared" si="384"/>
        <v>1.4999999999999999E-2</v>
      </c>
      <c r="E119" s="2">
        <f t="shared" si="384"/>
        <v>1.4999999999999999E-2</v>
      </c>
      <c r="F119" s="2">
        <f t="shared" si="384"/>
        <v>1.4999999999999999E-2</v>
      </c>
      <c r="G119" s="2">
        <f t="shared" si="384"/>
        <v>1.4999999999999999E-2</v>
      </c>
      <c r="H119" s="2">
        <f t="shared" si="384"/>
        <v>1.4999999999999999E-2</v>
      </c>
      <c r="I119" s="2">
        <f t="shared" si="384"/>
        <v>1.4999999999999999E-2</v>
      </c>
      <c r="J119" s="2">
        <f t="shared" si="384"/>
        <v>1.4999999999999999E-2</v>
      </c>
      <c r="K119" s="2">
        <f t="shared" si="384"/>
        <v>1.4999999999999999E-2</v>
      </c>
      <c r="L119" s="2">
        <f t="shared" si="384"/>
        <v>1.4999999999999999E-2</v>
      </c>
      <c r="M119" s="2">
        <f t="shared" si="384"/>
        <v>1.4999999999999999E-2</v>
      </c>
      <c r="N119" s="2">
        <f t="shared" si="384"/>
        <v>1.4999999999999999E-2</v>
      </c>
      <c r="O119" s="2">
        <f t="shared" si="384"/>
        <v>1.4999999999999999E-2</v>
      </c>
      <c r="P119" s="2">
        <f t="shared" si="384"/>
        <v>1.4999999999999999E-2</v>
      </c>
      <c r="Q119" s="2">
        <f t="shared" si="384"/>
        <v>1.4999999999999999E-2</v>
      </c>
      <c r="R119" s="2">
        <f t="shared" si="384"/>
        <v>1.4999999999999999E-2</v>
      </c>
      <c r="S119" s="2">
        <f t="shared" si="384"/>
        <v>1.4999999999999999E-2</v>
      </c>
      <c r="T119" s="2">
        <f t="shared" si="384"/>
        <v>1.4999999999999999E-2</v>
      </c>
      <c r="U119" s="2">
        <f t="shared" si="384"/>
        <v>1.4999999999999999E-2</v>
      </c>
      <c r="V119" s="2">
        <f t="shared" si="384"/>
        <v>1.4999999999999999E-2</v>
      </c>
      <c r="W119" s="2">
        <f t="shared" si="384"/>
        <v>1.4999999999999999E-2</v>
      </c>
      <c r="X119" s="2">
        <f t="shared" si="384"/>
        <v>1.4999999999999999E-2</v>
      </c>
      <c r="Y119" s="2">
        <f t="shared" si="384"/>
        <v>1.4999999999999999E-2</v>
      </c>
      <c r="Z119" s="2">
        <f t="shared" si="384"/>
        <v>1.4999999999999999E-2</v>
      </c>
      <c r="AA119" s="2">
        <f t="shared" si="384"/>
        <v>1.4999999999999999E-2</v>
      </c>
      <c r="AB119" s="2">
        <f t="shared" si="384"/>
        <v>1.4999999999999999E-2</v>
      </c>
      <c r="AC119" s="2">
        <f t="shared" si="384"/>
        <v>1.4999999999999999E-2</v>
      </c>
      <c r="AD119" s="2">
        <f t="shared" si="384"/>
        <v>1.4999999999999999E-2</v>
      </c>
      <c r="AE119" s="2">
        <f t="shared" si="384"/>
        <v>1.4999999999999999E-2</v>
      </c>
      <c r="AF119" s="2">
        <f t="shared" si="384"/>
        <v>1.4999999999999999E-2</v>
      </c>
      <c r="AG119" s="2">
        <f t="shared" si="384"/>
        <v>1.4999999999999999E-2</v>
      </c>
      <c r="AH119" s="2">
        <f t="shared" ref="AH119:BI119" si="385">+AH15</f>
        <v>1.4999999999999999E-2</v>
      </c>
      <c r="AI119" s="2">
        <f t="shared" si="385"/>
        <v>1.4999999999999999E-2</v>
      </c>
      <c r="AJ119" s="2">
        <f t="shared" si="385"/>
        <v>1.4999999999999999E-2</v>
      </c>
      <c r="AK119" s="2">
        <f t="shared" si="385"/>
        <v>1.4999999999999999E-2</v>
      </c>
      <c r="AL119" s="2">
        <f t="shared" si="385"/>
        <v>1.4999999999999999E-2</v>
      </c>
      <c r="AM119" s="2">
        <f t="shared" si="385"/>
        <v>1.4999999999999999E-2</v>
      </c>
      <c r="AN119" s="2">
        <f t="shared" si="385"/>
        <v>1.4999999999999999E-2</v>
      </c>
      <c r="AO119" s="2">
        <f t="shared" si="385"/>
        <v>1.4999999999999999E-2</v>
      </c>
      <c r="AP119" s="2">
        <f t="shared" si="385"/>
        <v>1.4999999999999999E-2</v>
      </c>
      <c r="AQ119" s="2">
        <f t="shared" si="385"/>
        <v>1.4999999999999999E-2</v>
      </c>
      <c r="AR119" s="2">
        <f t="shared" si="385"/>
        <v>1.4999999999999999E-2</v>
      </c>
      <c r="AS119" s="2">
        <f t="shared" si="385"/>
        <v>1.4999999999999999E-2</v>
      </c>
      <c r="AT119" s="2">
        <f t="shared" si="385"/>
        <v>1.4999999999999999E-2</v>
      </c>
      <c r="AU119" s="2">
        <f t="shared" si="385"/>
        <v>1.4999999999999999E-2</v>
      </c>
      <c r="AV119" s="2">
        <f t="shared" si="385"/>
        <v>1.4999999999999999E-2</v>
      </c>
      <c r="AW119" s="2">
        <f t="shared" si="385"/>
        <v>1.4999999999999999E-2</v>
      </c>
      <c r="AX119" s="2">
        <f t="shared" si="385"/>
        <v>1.4999999999999999E-2</v>
      </c>
      <c r="AY119" s="2">
        <f t="shared" si="385"/>
        <v>1.4999999999999999E-2</v>
      </c>
      <c r="AZ119" s="2">
        <f t="shared" si="385"/>
        <v>1.4999999999999999E-2</v>
      </c>
      <c r="BA119" s="2">
        <f t="shared" si="385"/>
        <v>1.4999999999999999E-2</v>
      </c>
      <c r="BB119" s="2">
        <f t="shared" si="385"/>
        <v>1.4999999999999999E-2</v>
      </c>
      <c r="BC119" s="2">
        <f t="shared" si="385"/>
        <v>1.4999999999999999E-2</v>
      </c>
      <c r="BD119" s="2">
        <f t="shared" si="385"/>
        <v>1.4999999999999999E-2</v>
      </c>
      <c r="BE119" s="2">
        <f t="shared" si="385"/>
        <v>1.4999999999999999E-2</v>
      </c>
      <c r="BF119" s="2">
        <f t="shared" si="385"/>
        <v>1.4999999999999999E-2</v>
      </c>
      <c r="BG119" s="2">
        <f t="shared" si="385"/>
        <v>1.4999999999999999E-2</v>
      </c>
      <c r="BH119" s="2">
        <f t="shared" si="385"/>
        <v>1.4999999999999999E-2</v>
      </c>
      <c r="BI119" s="2">
        <f t="shared" si="385"/>
        <v>1.4999999999999999E-2</v>
      </c>
      <c r="BJ119" s="2">
        <f t="shared" ref="BJ119:CW119" si="386">+BJ15</f>
        <v>1.4999999999999999E-2</v>
      </c>
      <c r="BK119" s="2">
        <f t="shared" si="386"/>
        <v>1.4999999999999999E-2</v>
      </c>
      <c r="BL119" s="2">
        <f t="shared" si="386"/>
        <v>1.4999999999999999E-2</v>
      </c>
      <c r="BM119" s="2">
        <f t="shared" si="386"/>
        <v>1.4999999999999999E-2</v>
      </c>
      <c r="BN119" s="2">
        <f t="shared" si="386"/>
        <v>1.4999999999999999E-2</v>
      </c>
      <c r="BO119" s="2">
        <f t="shared" si="386"/>
        <v>1.4999999999999999E-2</v>
      </c>
      <c r="BP119" s="2">
        <f t="shared" si="386"/>
        <v>1.4999999999999999E-2</v>
      </c>
      <c r="BQ119" s="2">
        <f t="shared" si="386"/>
        <v>1.4999999999999999E-2</v>
      </c>
      <c r="BR119" s="2">
        <f t="shared" si="386"/>
        <v>1.4999999999999999E-2</v>
      </c>
      <c r="BS119" s="2">
        <f t="shared" si="386"/>
        <v>1.4999999999999999E-2</v>
      </c>
      <c r="BT119" s="2">
        <f t="shared" si="386"/>
        <v>1.4999999999999999E-2</v>
      </c>
      <c r="BU119" s="2">
        <f t="shared" si="386"/>
        <v>1.4999999999999999E-2</v>
      </c>
      <c r="BV119" s="2">
        <f t="shared" si="386"/>
        <v>1.4999999999999999E-2</v>
      </c>
      <c r="BW119" s="2">
        <f t="shared" si="386"/>
        <v>1.4999999999999999E-2</v>
      </c>
      <c r="BX119" s="2">
        <f t="shared" si="386"/>
        <v>1.4999999999999999E-2</v>
      </c>
      <c r="BY119" s="2">
        <f t="shared" si="386"/>
        <v>1.4999999999999999E-2</v>
      </c>
      <c r="BZ119" s="2">
        <f t="shared" si="386"/>
        <v>1.4999999999999999E-2</v>
      </c>
      <c r="CA119" s="2">
        <f t="shared" si="386"/>
        <v>1.4999999999999999E-2</v>
      </c>
      <c r="CB119" s="2">
        <f t="shared" si="386"/>
        <v>1.4999999999999999E-2</v>
      </c>
      <c r="CC119" s="2">
        <f t="shared" si="386"/>
        <v>1.4999999999999999E-2</v>
      </c>
      <c r="CD119" s="2">
        <f t="shared" si="386"/>
        <v>1.4999999999999999E-2</v>
      </c>
      <c r="CE119" s="2">
        <f t="shared" si="386"/>
        <v>1.4999999999999999E-2</v>
      </c>
      <c r="CF119" s="2">
        <f t="shared" si="386"/>
        <v>1.4999999999999999E-2</v>
      </c>
      <c r="CG119" s="2">
        <f t="shared" si="386"/>
        <v>1.4999999999999999E-2</v>
      </c>
      <c r="CH119" s="2">
        <f t="shared" si="386"/>
        <v>1.4999999999999999E-2</v>
      </c>
      <c r="CI119" s="2">
        <f t="shared" si="386"/>
        <v>1.4999999999999999E-2</v>
      </c>
      <c r="CJ119" s="2">
        <f t="shared" si="386"/>
        <v>1.4999999999999999E-2</v>
      </c>
      <c r="CK119" s="2">
        <f t="shared" si="386"/>
        <v>1.4999999999999999E-2</v>
      </c>
      <c r="CL119" s="2">
        <f t="shared" si="386"/>
        <v>1.4999999999999999E-2</v>
      </c>
      <c r="CM119" s="2">
        <f t="shared" si="386"/>
        <v>1.4999999999999999E-2</v>
      </c>
      <c r="CN119" s="2">
        <f t="shared" si="386"/>
        <v>1.4999999999999999E-2</v>
      </c>
      <c r="CO119" s="2">
        <f t="shared" si="386"/>
        <v>1.4999999999999999E-2</v>
      </c>
      <c r="CP119" s="2">
        <f t="shared" si="386"/>
        <v>1.4999999999999999E-2</v>
      </c>
      <c r="CQ119" s="2">
        <f t="shared" si="386"/>
        <v>1.4999999999999999E-2</v>
      </c>
      <c r="CR119" s="2">
        <f t="shared" si="386"/>
        <v>1.4999999999999999E-2</v>
      </c>
      <c r="CS119" s="2">
        <f t="shared" si="386"/>
        <v>1.4999999999999999E-2</v>
      </c>
      <c r="CT119" s="2">
        <f t="shared" si="386"/>
        <v>1.4999999999999999E-2</v>
      </c>
      <c r="CU119" s="2">
        <f t="shared" si="386"/>
        <v>1.4999999999999999E-2</v>
      </c>
      <c r="CV119" s="2">
        <f t="shared" si="386"/>
        <v>1.4999999999999999E-2</v>
      </c>
      <c r="CW119" s="2">
        <f t="shared" si="386"/>
        <v>1.4999999999999999E-2</v>
      </c>
    </row>
    <row r="120" spans="1:101" ht="20.65" customHeight="1" x14ac:dyDescent="0.3">
      <c r="A120" s="8" t="s">
        <v>22</v>
      </c>
      <c r="B120" s="46">
        <f t="shared" ref="B120:AG120" si="387">+$B$5*B104/B117</f>
        <v>0.14149428965308389</v>
      </c>
      <c r="C120" s="2">
        <f t="shared" si="387"/>
        <v>0.14034424437589044</v>
      </c>
      <c r="D120" s="2">
        <f t="shared" si="387"/>
        <v>0.13922076430293537</v>
      </c>
      <c r="E120" s="2">
        <f t="shared" si="387"/>
        <v>0.13814765699867923</v>
      </c>
      <c r="F120" s="2">
        <f t="shared" si="387"/>
        <v>0.1371355651327108</v>
      </c>
      <c r="G120" s="2">
        <f t="shared" si="387"/>
        <v>0.13618824476879399</v>
      </c>
      <c r="H120" s="2">
        <f t="shared" si="387"/>
        <v>0.13530593763131901</v>
      </c>
      <c r="I120" s="2">
        <f t="shared" si="387"/>
        <v>0.13448715699786967</v>
      </c>
      <c r="J120" s="2">
        <f t="shared" si="387"/>
        <v>0.13372961395439212</v>
      </c>
      <c r="K120" s="2">
        <f t="shared" si="387"/>
        <v>0.13303068292951448</v>
      </c>
      <c r="L120" s="2">
        <f t="shared" si="387"/>
        <v>0.13238762538353993</v>
      </c>
      <c r="M120" s="2">
        <f t="shared" si="387"/>
        <v>0.13179769152898982</v>
      </c>
      <c r="N120" s="2">
        <f t="shared" si="387"/>
        <v>0.13125816604514712</v>
      </c>
      <c r="O120" s="2">
        <f t="shared" si="387"/>
        <v>0.13076639538515833</v>
      </c>
      <c r="P120" s="2">
        <f t="shared" si="387"/>
        <v>0.13031981988279176</v>
      </c>
      <c r="Q120" s="2">
        <f t="shared" si="387"/>
        <v>0.12991603105196342</v>
      </c>
      <c r="R120" s="2">
        <f t="shared" si="387"/>
        <v>0.12955287862584938</v>
      </c>
      <c r="S120" s="2">
        <f t="shared" si="387"/>
        <v>0.12922866728157484</v>
      </c>
      <c r="T120" s="2">
        <f t="shared" si="387"/>
        <v>0.12894251415436409</v>
      </c>
      <c r="U120" s="2">
        <f t="shared" si="387"/>
        <v>0.12868715329862751</v>
      </c>
      <c r="V120" s="2">
        <f t="shared" si="387"/>
        <v>0.12845724905441583</v>
      </c>
      <c r="W120" s="2">
        <f t="shared" si="387"/>
        <v>0.12824863902389938</v>
      </c>
      <c r="X120" s="2">
        <f t="shared" si="387"/>
        <v>0.1280578911932814</v>
      </c>
      <c r="Y120" s="2">
        <f t="shared" si="387"/>
        <v>0.12788204345443038</v>
      </c>
      <c r="Z120" s="2">
        <f t="shared" si="387"/>
        <v>0.12771844939607879</v>
      </c>
      <c r="AA120" s="2">
        <f t="shared" si="387"/>
        <v>0.12756468623181466</v>
      </c>
      <c r="AB120" s="2">
        <f t="shared" si="387"/>
        <v>0.12741849901768795</v>
      </c>
      <c r="AC120" s="2">
        <f t="shared" si="387"/>
        <v>0.12727776624803849</v>
      </c>
      <c r="AD120" s="2">
        <f t="shared" si="387"/>
        <v>0.12714047800966707</v>
      </c>
      <c r="AE120" s="2">
        <f t="shared" si="387"/>
        <v>0.12700472123827747</v>
      </c>
      <c r="AF120" s="2">
        <f t="shared" si="387"/>
        <v>0.1268686692183425</v>
      </c>
      <c r="AG120" s="2">
        <f t="shared" si="387"/>
        <v>0.12673057320659101</v>
      </c>
      <c r="AH120" s="2">
        <f t="shared" ref="AH120:BI120" si="388">+$B$5*AH104/AH117</f>
        <v>0.12658875478311812</v>
      </c>
      <c r="AI120" s="2">
        <f t="shared" si="388"/>
        <v>0.12644159782624462</v>
      </c>
      <c r="AJ120" s="2">
        <f t="shared" si="388"/>
        <v>0.12628753861237768</v>
      </c>
      <c r="AK120" s="2">
        <f t="shared" si="388"/>
        <v>0.12612505192069812</v>
      </c>
      <c r="AL120" s="2">
        <f t="shared" si="388"/>
        <v>0.12595262960993428</v>
      </c>
      <c r="AM120" s="2">
        <f t="shared" si="388"/>
        <v>0.12576874538242705</v>
      </c>
      <c r="AN120" s="2">
        <f t="shared" si="388"/>
        <v>0.12557179500826171</v>
      </c>
      <c r="AO120" s="2">
        <f t="shared" si="388"/>
        <v>0.12535999241099452</v>
      </c>
      <c r="AP120" s="2">
        <f t="shared" si="388"/>
        <v>0.12513118787480479</v>
      </c>
      <c r="AQ120" s="2">
        <f t="shared" si="388"/>
        <v>0.12488254836689881</v>
      </c>
      <c r="AR120" s="2">
        <f t="shared" si="388"/>
        <v>0.12460999548404852</v>
      </c>
      <c r="AS120" s="2">
        <f t="shared" si="388"/>
        <v>0.12430721897493195</v>
      </c>
      <c r="AT120" s="2">
        <f t="shared" si="388"/>
        <v>0.12396395287600435</v>
      </c>
      <c r="AU120" s="2">
        <f t="shared" si="388"/>
        <v>0.12356298361739362</v>
      </c>
      <c r="AV120" s="2">
        <f t="shared" si="388"/>
        <v>0.12336067901457612</v>
      </c>
      <c r="AW120" s="2">
        <f t="shared" si="388"/>
        <v>0.12316810955196376</v>
      </c>
      <c r="AX120" s="2">
        <f t="shared" si="388"/>
        <v>0.12296901496391348</v>
      </c>
      <c r="AY120" s="2">
        <f t="shared" si="388"/>
        <v>0.12275684710589345</v>
      </c>
      <c r="AZ120" s="2">
        <f t="shared" si="388"/>
        <v>0.12253013789583116</v>
      </c>
      <c r="BA120" s="2">
        <f t="shared" si="388"/>
        <v>0.12228990193313656</v>
      </c>
      <c r="BB120" s="2">
        <f t="shared" si="388"/>
        <v>0.1220382145386775</v>
      </c>
      <c r="BC120" s="2">
        <f t="shared" si="388"/>
        <v>0.1217774617950667</v>
      </c>
      <c r="BD120" s="2">
        <f t="shared" si="388"/>
        <v>0.12150996821010199</v>
      </c>
      <c r="BE120" s="2">
        <f t="shared" si="388"/>
        <v>0.12123783147549999</v>
      </c>
      <c r="BF120" s="2">
        <f t="shared" si="388"/>
        <v>0.12096286674586927</v>
      </c>
      <c r="BG120" s="2">
        <f t="shared" si="388"/>
        <v>0.12068660573697604</v>
      </c>
      <c r="BH120" s="2">
        <f t="shared" si="388"/>
        <v>0.12041032056930784</v>
      </c>
      <c r="BI120" s="2">
        <f t="shared" si="388"/>
        <v>0.12013505660546081</v>
      </c>
      <c r="BJ120" s="2">
        <f t="shared" ref="BJ120:CW120" si="389">+$B$5*BJ104/BJ117</f>
        <v>0.11986166623292799</v>
      </c>
      <c r="BK120" s="2">
        <f t="shared" si="389"/>
        <v>0.11959084003467399</v>
      </c>
      <c r="BL120" s="2">
        <f t="shared" si="389"/>
        <v>0.1193231340467118</v>
      </c>
      <c r="BM120" s="2">
        <f t="shared" si="389"/>
        <v>0.11905899274051383</v>
      </c>
      <c r="BN120" s="2">
        <f t="shared" si="389"/>
        <v>0.11879876823936851</v>
      </c>
      <c r="BO120" s="2">
        <f t="shared" si="389"/>
        <v>0.1185427361377204</v>
      </c>
      <c r="BP120" s="2">
        <f t="shared" si="389"/>
        <v>0.11829110857021927</v>
      </c>
      <c r="BQ120" s="2">
        <f t="shared" si="389"/>
        <v>0.11804404499329411</v>
      </c>
      <c r="BR120" s="2">
        <f t="shared" si="389"/>
        <v>0.11780166107465113</v>
      </c>
      <c r="BS120" s="2">
        <f t="shared" si="389"/>
        <v>0.11756403613287972</v>
      </c>
      <c r="BT120" s="2">
        <f t="shared" si="389"/>
        <v>0.11733121946204118</v>
      </c>
      <c r="BU120" s="2">
        <f t="shared" si="389"/>
        <v>0.11710323580633082</v>
      </c>
      <c r="BV120" s="2">
        <f t="shared" si="389"/>
        <v>0.11688009042950269</v>
      </c>
      <c r="BW120" s="2">
        <f t="shared" si="389"/>
        <v>0.11666177394050167</v>
      </c>
      <c r="BX120" s="2">
        <f t="shared" si="389"/>
        <v>0.11644826774565484</v>
      </c>
      <c r="BY120" s="2">
        <f t="shared" si="389"/>
        <v>0.11623955066957731</v>
      </c>
      <c r="BZ120" s="2">
        <f t="shared" si="389"/>
        <v>0.11603560841176344</v>
      </c>
      <c r="CA120" s="2">
        <f t="shared" si="389"/>
        <v>0.11583644808157334</v>
      </c>
      <c r="CB120" s="2">
        <f t="shared" si="389"/>
        <v>0.11564212179065766</v>
      </c>
      <c r="CC120" s="2">
        <f t="shared" si="389"/>
        <v>0.11545276657165757</v>
      </c>
      <c r="CD120" s="2">
        <f t="shared" si="389"/>
        <v>0.11526867261016346</v>
      </c>
      <c r="CE120" s="2">
        <f t="shared" si="389"/>
        <v>0.11509040097780854</v>
      </c>
      <c r="CF120" s="2">
        <f t="shared" si="389"/>
        <v>0.11491898770025805</v>
      </c>
      <c r="CG120" s="2">
        <f t="shared" si="389"/>
        <v>0.1147562981847344</v>
      </c>
      <c r="CH120" s="2">
        <f t="shared" si="389"/>
        <v>0.1146056438656583</v>
      </c>
      <c r="CI120" s="2">
        <f t="shared" si="389"/>
        <v>0.11447285774348948</v>
      </c>
      <c r="CJ120" s="2">
        <f t="shared" si="389"/>
        <v>0.11436817654251659</v>
      </c>
      <c r="CK120" s="2">
        <f t="shared" si="389"/>
        <v>0.11430955530055051</v>
      </c>
      <c r="CL120" s="2">
        <f t="shared" si="389"/>
        <v>0.11432856730564739</v>
      </c>
      <c r="CM120" s="2">
        <f t="shared" si="389"/>
        <v>0.11448110078286938</v>
      </c>
      <c r="CN120" s="2">
        <f t="shared" si="389"/>
        <v>0.11486736204649489</v>
      </c>
      <c r="CO120" s="2">
        <f t="shared" si="389"/>
        <v>0.11331887020986083</v>
      </c>
      <c r="CP120" s="2">
        <f t="shared" si="389"/>
        <v>0.11220930989277632</v>
      </c>
      <c r="CQ120" s="2">
        <f t="shared" si="389"/>
        <v>0.11140077952960022</v>
      </c>
      <c r="CR120" s="2">
        <f t="shared" si="389"/>
        <v>0.1108009211834345</v>
      </c>
      <c r="CS120" s="2">
        <f t="shared" si="389"/>
        <v>0.11034690979380272</v>
      </c>
      <c r="CT120" s="2">
        <f t="shared" si="389"/>
        <v>0.10999552638989098</v>
      </c>
      <c r="CU120" s="2">
        <f t="shared" si="389"/>
        <v>0.10971679584395015</v>
      </c>
      <c r="CV120" s="2">
        <f t="shared" si="389"/>
        <v>0.10948980371506314</v>
      </c>
      <c r="CW120" s="2">
        <f t="shared" si="389"/>
        <v>0.10929989212074404</v>
      </c>
    </row>
    <row r="121" spans="1:101" ht="20.65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0.14091926701448715</v>
      </c>
      <c r="D121" s="2">
        <f>+AVERAGE($B120:D120)</f>
        <v>0.1403530994439699</v>
      </c>
      <c r="E121" s="2">
        <f>+AVERAGE($B120:E120)</f>
        <v>0.13980173883264724</v>
      </c>
      <c r="F121" s="2">
        <f>+AVERAGE($B120:F120)</f>
        <v>0.13926850409265995</v>
      </c>
      <c r="G121" s="2">
        <f>+AVERAGE($B120:G120)</f>
        <v>0.1387551275386823</v>
      </c>
      <c r="H121" s="2">
        <f>+AVERAGE($B120:H120)</f>
        <v>0.13826238612334468</v>
      </c>
      <c r="I121" s="2">
        <f>+AVERAGE($B120:I120)</f>
        <v>0.13779048248266032</v>
      </c>
      <c r="J121" s="2">
        <f>+AVERAGE($B120:J120)</f>
        <v>0.1373392748684083</v>
      </c>
      <c r="K121" s="2">
        <f>+AVERAGE($B120:K120)</f>
        <v>0.13690841567451892</v>
      </c>
      <c r="L121" s="2">
        <f>+AVERAGE($B120:L120)</f>
        <v>0.13649743473897538</v>
      </c>
      <c r="M121" s="2">
        <f>+AVERAGE($B120:M120)</f>
        <v>0.13610578947147658</v>
      </c>
      <c r="N121" s="2">
        <f>+AVERAGE($B120:N120)</f>
        <v>0.13573289536175892</v>
      </c>
      <c r="O121" s="2">
        <f>+AVERAGE($B120:O120)</f>
        <v>0.13537814536343032</v>
      </c>
      <c r="P121" s="2">
        <f>+AVERAGE($B120:P120)</f>
        <v>0.13504092366472109</v>
      </c>
      <c r="Q121" s="2">
        <f>+AVERAGE($B120:Q120)</f>
        <v>0.13472061787642373</v>
      </c>
      <c r="R121" s="2">
        <f>+AVERAGE($B120:R120)</f>
        <v>0.13441663321462524</v>
      </c>
      <c r="S121" s="2">
        <f>+AVERAGE($B120:S120)</f>
        <v>0.13412841288501132</v>
      </c>
      <c r="T121" s="2">
        <f>+AVERAGE($B120:T120)</f>
        <v>0.13385547084655622</v>
      </c>
      <c r="U121" s="2">
        <f>+AVERAGE($B120:U120)</f>
        <v>0.13359705496915977</v>
      </c>
      <c r="V121" s="2">
        <f>+AVERAGE($B120:V120)</f>
        <v>0.1333523023065529</v>
      </c>
      <c r="W121" s="2">
        <f>+AVERAGE($B120:W120)</f>
        <v>0.13312031761188683</v>
      </c>
      <c r="X121" s="2">
        <f>+AVERAGE($B120:X120)</f>
        <v>0.13290021211542574</v>
      </c>
      <c r="Y121" s="2">
        <f>+AVERAGE($B120:Y120)</f>
        <v>0.13269112175455092</v>
      </c>
      <c r="Z121" s="2">
        <f>+AVERAGE($B120:Z120)</f>
        <v>0.13249221486021204</v>
      </c>
      <c r="AA121" s="2">
        <f>+AVERAGE($B120:AA120)</f>
        <v>0.13230269452835058</v>
      </c>
      <c r="AB121" s="2">
        <f>+AVERAGE($B120:AB120)</f>
        <v>0.13212179839832605</v>
      </c>
      <c r="AC121" s="2">
        <f>+AVERAGE($B120:AC120)</f>
        <v>0.1319487972501015</v>
      </c>
      <c r="AD121" s="2">
        <f>+AVERAGE($B120:AD120)</f>
        <v>0.13178299313836239</v>
      </c>
      <c r="AE121" s="2">
        <f>+AVERAGE($B120:AE120)</f>
        <v>0.13162371740835957</v>
      </c>
      <c r="AF121" s="2">
        <f>+AVERAGE($B120:AF120)</f>
        <v>0.13147032875706868</v>
      </c>
      <c r="AG121" s="2">
        <f>+AVERAGE($B120:AG120)</f>
        <v>0.13132221139611625</v>
      </c>
      <c r="AH121" s="2">
        <f>+AVERAGE($B120:AH120)</f>
        <v>0.13117877331693448</v>
      </c>
      <c r="AI121" s="2">
        <f>+AVERAGE($B120:AI120)</f>
        <v>0.13103944462603181</v>
      </c>
      <c r="AJ121" s="2">
        <f>+AVERAGE($B120:AJ120)</f>
        <v>0.13090367588278454</v>
      </c>
      <c r="AK121" s="2">
        <f>+AVERAGE($B120:AK120)</f>
        <v>0.13077093632828216</v>
      </c>
      <c r="AL121" s="2">
        <f>+AVERAGE($B120:AL120)</f>
        <v>0.13064071182238085</v>
      </c>
      <c r="AM121" s="2">
        <f>+AVERAGE($B120:AM120)</f>
        <v>0.13051250217922417</v>
      </c>
      <c r="AN121" s="2">
        <f>+AVERAGE($B120:AN120)</f>
        <v>0.13038581737996874</v>
      </c>
      <c r="AO121" s="2">
        <f>+AVERAGE($B120:AO120)</f>
        <v>0.13026017175574439</v>
      </c>
      <c r="AP121" s="2">
        <f>+AVERAGE($B120:AP120)</f>
        <v>0.13013507458791659</v>
      </c>
      <c r="AQ121" s="2">
        <f>+AVERAGE($B120:AQ120)</f>
        <v>0.13001001443979712</v>
      </c>
      <c r="AR121" s="2">
        <f>+AVERAGE($B120:AR120)</f>
        <v>0.12988443260361693</v>
      </c>
      <c r="AS121" s="2">
        <f>+AVERAGE($B120:AS120)</f>
        <v>0.12975767774841954</v>
      </c>
      <c r="AT121" s="2">
        <f>+AVERAGE($B120:AT120)</f>
        <v>0.12962892830681033</v>
      </c>
      <c r="AU121" s="2">
        <f>+AVERAGE($B120:AU120)</f>
        <v>0.12949705994399691</v>
      </c>
      <c r="AV121" s="2">
        <f>+AVERAGE($B120:AV120)</f>
        <v>0.12936649864762625</v>
      </c>
      <c r="AW121" s="2">
        <f>+AVERAGE($B120:AW120)</f>
        <v>0.12923736554146661</v>
      </c>
      <c r="AX121" s="2">
        <f>+AVERAGE($B120:AX120)</f>
        <v>0.12910944001947575</v>
      </c>
      <c r="AY121" s="2">
        <f>+AVERAGE($B120:AY120)</f>
        <v>0.12898238816120411</v>
      </c>
      <c r="AZ121" s="2">
        <f>+AVERAGE($B120:AZ120)</f>
        <v>0.12885587345011834</v>
      </c>
      <c r="BA121" s="2">
        <f>+AVERAGE($B120:BA120)</f>
        <v>0.12872960476709946</v>
      </c>
      <c r="BB121" s="2">
        <f>+AVERAGE($B120:BB120)</f>
        <v>0.12860335212128018</v>
      </c>
      <c r="BC121" s="2">
        <f>+AVERAGE($B120:BC120)</f>
        <v>0.12847694674486881</v>
      </c>
      <c r="BD121" s="2">
        <f>+AVERAGE($B120:BD120)</f>
        <v>0.12835027440787306</v>
      </c>
      <c r="BE121" s="2">
        <f>+AVERAGE($B120:BE120)</f>
        <v>0.12822326649836641</v>
      </c>
      <c r="BF121" s="2">
        <f>+AVERAGE($B120:BF120)</f>
        <v>0.12809589106411207</v>
      </c>
      <c r="BG121" s="2">
        <f>+AVERAGE($B120:BG120)</f>
        <v>0.12796814476536833</v>
      </c>
      <c r="BH121" s="2">
        <f>+AVERAGE($B120:BH120)</f>
        <v>0.12784004605018087</v>
      </c>
      <c r="BI121" s="2">
        <f>+AVERAGE($B120:BI120)</f>
        <v>0.12771162955943555</v>
      </c>
      <c r="BJ121" s="2">
        <f>+AVERAGE($B120:BJ120)</f>
        <v>0.12758294163605016</v>
      </c>
      <c r="BK121" s="2">
        <f>+AVERAGE($B120:BK120)</f>
        <v>0.12745403677151185</v>
      </c>
      <c r="BL121" s="2">
        <f>+AVERAGE($B120:BL120)</f>
        <v>0.12732497482349917</v>
      </c>
      <c r="BM121" s="2">
        <f>+AVERAGE($B120:BM120)</f>
        <v>0.12719581885345252</v>
      </c>
      <c r="BN121" s="2">
        <f>+AVERAGE($B120:BN120)</f>
        <v>0.12706663345938971</v>
      </c>
      <c r="BO121" s="2">
        <f>+AVERAGE($B120:BO120)</f>
        <v>0.12693748349997047</v>
      </c>
      <c r="BP121" s="2">
        <f>+AVERAGE($B120:BP120)</f>
        <v>0.12680843312788462</v>
      </c>
      <c r="BQ121" s="2">
        <f>+AVERAGE($B120:BQ120)</f>
        <v>0.12667954506708182</v>
      </c>
      <c r="BR121" s="2">
        <f>+AVERAGE($B120:BR120)</f>
        <v>0.12655088008168427</v>
      </c>
      <c r="BS121" s="2">
        <f>+AVERAGE($B120:BS120)</f>
        <v>0.12642249659670135</v>
      </c>
      <c r="BT121" s="2">
        <f>+AVERAGE($B120:BT120)</f>
        <v>0.12629445043987517</v>
      </c>
      <c r="BU121" s="2">
        <f>+AVERAGE($B120:BU120)</f>
        <v>0.12616679468107594</v>
      </c>
      <c r="BV121" s="2">
        <f>+AVERAGE($B120:BV120)</f>
        <v>0.12603957955434206</v>
      </c>
      <c r="BW121" s="2">
        <f>+AVERAGE($B120:BW120)</f>
        <v>0.12591285245145231</v>
      </c>
      <c r="BX121" s="2">
        <f>+AVERAGE($B120:BX120)</f>
        <v>0.12578665798870833</v>
      </c>
      <c r="BY121" s="2">
        <f>+AVERAGE($B120:BY120)</f>
        <v>0.1256610381555619</v>
      </c>
      <c r="BZ121" s="2">
        <f>+AVERAGE($B120:BZ120)</f>
        <v>0.1255360325744736</v>
      </c>
      <c r="CA121" s="2">
        <f>+AVERAGE($B120:CA120)</f>
        <v>0.12541167892712873</v>
      </c>
      <c r="CB121" s="2">
        <f>+AVERAGE($B120:CB120)</f>
        <v>0.12528801364692022</v>
      </c>
      <c r="CC121" s="2">
        <f>+AVERAGE($B120:CC120)</f>
        <v>0.12516507305847943</v>
      </c>
      <c r="CD121" s="2">
        <f>+AVERAGE($B120:CD120)</f>
        <v>0.1250428952751669</v>
      </c>
      <c r="CE121" s="2">
        <f>+AVERAGE($B120:CE120)</f>
        <v>0.12492152339349179</v>
      </c>
      <c r="CF121" s="2">
        <f>+AVERAGE($B120:CF120)</f>
        <v>0.12480101091526007</v>
      </c>
      <c r="CG121" s="2">
        <f>+AVERAGE($B120:CG120)</f>
        <v>0.12468143100180142</v>
      </c>
      <c r="CH121" s="2">
        <f>+AVERAGE($B120:CH120)</f>
        <v>0.1245628923296115</v>
      </c>
      <c r="CI121" s="2">
        <f>+AVERAGE($B120:CI120)</f>
        <v>0.12444556634605194</v>
      </c>
      <c r="CJ121" s="2">
        <f>+AVERAGE($B120:CJ120)</f>
        <v>0.12432973427934464</v>
      </c>
      <c r="CK121" s="2">
        <f>+AVERAGE($B120:CK120)</f>
        <v>0.12421586860913107</v>
      </c>
      <c r="CL121" s="2">
        <f>+AVERAGE($B120:CL120)</f>
        <v>0.12410477533605822</v>
      </c>
      <c r="CM121" s="2">
        <f>+AVERAGE($B120:CM120)</f>
        <v>0.12399784561880058</v>
      </c>
      <c r="CN121" s="2">
        <f>+AVERAGE($B120:CN120)</f>
        <v>0.12389751063448952</v>
      </c>
      <c r="CO121" s="2">
        <f>+AVERAGE($B120:CO120)</f>
        <v>0.12378252541248269</v>
      </c>
      <c r="CP121" s="2">
        <f>+AVERAGE($B120:CP120)</f>
        <v>0.12365808223485145</v>
      </c>
      <c r="CQ121" s="2">
        <f>+AVERAGE($B120:CQ120)</f>
        <v>0.12352768539756152</v>
      </c>
      <c r="CR121" s="2">
        <f>+AVERAGE($B120:CR120)</f>
        <v>0.12339371945846546</v>
      </c>
      <c r="CS121" s="2">
        <f>+AVERAGE($B120:CS120)</f>
        <v>0.12325781519112522</v>
      </c>
      <c r="CT121" s="2">
        <f>+AVERAGE($B120:CT120)</f>
        <v>0.12312109056430838</v>
      </c>
      <c r="CU121" s="2">
        <f>+AVERAGE($B120:CU120)</f>
        <v>0.1229843120467537</v>
      </c>
      <c r="CV121" s="2">
        <f>+AVERAGE($B120:CV120)</f>
        <v>0.12284800388178711</v>
      </c>
      <c r="CW121" s="2">
        <f>+AVERAGE($B120:CW120)</f>
        <v>0.12271252276417668</v>
      </c>
    </row>
    <row r="122" spans="1:101" ht="20.65" customHeight="1" x14ac:dyDescent="0.3">
      <c r="A122" s="192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65" customHeight="1" x14ac:dyDescent="0.3">
      <c r="A123" s="9" t="s">
        <v>34</v>
      </c>
      <c r="B123" s="27">
        <f>B110-B116</f>
        <v>77.744656846505308</v>
      </c>
      <c r="C123" s="3">
        <f>C110-C116</f>
        <v>92.998899534013219</v>
      </c>
      <c r="D123" s="3">
        <f t="shared" ref="D123:AH123" si="390">D110-D116</f>
        <v>109.95847610356572</v>
      </c>
      <c r="E123" s="3">
        <f t="shared" si="390"/>
        <v>128.65055282467029</v>
      </c>
      <c r="F123" s="3">
        <f t="shared" si="390"/>
        <v>149.0962802152153</v>
      </c>
      <c r="G123" s="3">
        <f t="shared" si="390"/>
        <v>171.31149002145369</v>
      </c>
      <c r="H123" s="3">
        <f t="shared" si="390"/>
        <v>195.30723974257083</v>
      </c>
      <c r="I123" s="3">
        <f t="shared" si="390"/>
        <v>221.09023932206065</v>
      </c>
      <c r="J123" s="3">
        <f t="shared" si="390"/>
        <v>248.66319088499961</v>
      </c>
      <c r="K123" s="3">
        <f t="shared" si="390"/>
        <v>278.02506856741729</v>
      </c>
      <c r="L123" s="3">
        <f t="shared" si="390"/>
        <v>309.17136102817722</v>
      </c>
      <c r="M123" s="3">
        <f t="shared" si="390"/>
        <v>342.09429639850805</v>
      </c>
      <c r="N123" s="3">
        <f t="shared" si="390"/>
        <v>376.78306961166436</v>
      </c>
      <c r="O123" s="3">
        <f t="shared" si="390"/>
        <v>413.22409346163607</v>
      </c>
      <c r="P123" s="3">
        <f t="shared" si="390"/>
        <v>451.40131050130816</v>
      </c>
      <c r="Q123" s="3">
        <f t="shared" si="390"/>
        <v>491.29662487661005</v>
      </c>
      <c r="R123" s="3">
        <f t="shared" si="390"/>
        <v>532.89056870546915</v>
      </c>
      <c r="S123" s="3">
        <f t="shared" si="390"/>
        <v>576.16342262357944</v>
      </c>
      <c r="T123" s="3">
        <f t="shared" si="390"/>
        <v>621.11090721633764</v>
      </c>
      <c r="U123" s="3">
        <f t="shared" si="390"/>
        <v>667.7242538489686</v>
      </c>
      <c r="V123" s="3">
        <f t="shared" si="390"/>
        <v>715.99142919150722</v>
      </c>
      <c r="W123" s="3">
        <f t="shared" si="390"/>
        <v>765.89797844771851</v>
      </c>
      <c r="X123" s="3">
        <f t="shared" si="390"/>
        <v>817.42762114896323</v>
      </c>
      <c r="Y123" s="3">
        <f t="shared" si="390"/>
        <v>870.56268781805318</v>
      </c>
      <c r="Z123" s="3">
        <f t="shared" si="390"/>
        <v>925.28445616313309</v>
      </c>
      <c r="AA123" s="3">
        <f t="shared" si="390"/>
        <v>981.57342382343097</v>
      </c>
      <c r="AB123" s="3">
        <f t="shared" si="390"/>
        <v>1039.4095440997546</v>
      </c>
      <c r="AC123" s="3">
        <f t="shared" si="390"/>
        <v>1098.7724396990332</v>
      </c>
      <c r="AD123" s="3">
        <f t="shared" si="390"/>
        <v>1159.641601997082</v>
      </c>
      <c r="AE123" s="3">
        <f t="shared" si="390"/>
        <v>1221.9965859346871</v>
      </c>
      <c r="AF123" s="3">
        <f t="shared" si="390"/>
        <v>1285.8171995538819</v>
      </c>
      <c r="AG123" s="3">
        <f t="shared" si="390"/>
        <v>1351.0836893472781</v>
      </c>
      <c r="AH123" s="3">
        <f t="shared" si="390"/>
        <v>1417.7769200220418</v>
      </c>
      <c r="AI123" s="3">
        <f t="shared" ref="AI123:BI123" si="391">AI110-AI116</f>
        <v>1485.8785398770849</v>
      </c>
      <c r="AJ123" s="3">
        <f t="shared" si="391"/>
        <v>1555.3711185392826</v>
      </c>
      <c r="AK123" s="3">
        <f t="shared" si="391"/>
        <v>1626.2382305556835</v>
      </c>
      <c r="AL123" s="3">
        <f t="shared" si="391"/>
        <v>1698.4644333813856</v>
      </c>
      <c r="AM123" s="3">
        <f t="shared" si="391"/>
        <v>1772.0350511338461</v>
      </c>
      <c r="AN123" s="3">
        <f t="shared" si="391"/>
        <v>1846.9355859730861</v>
      </c>
      <c r="AO123" s="3">
        <f t="shared" si="391"/>
        <v>1923.1504507224863</v>
      </c>
      <c r="AP123" s="3">
        <f t="shared" si="391"/>
        <v>2000.6604372792519</v>
      </c>
      <c r="AQ123" s="3">
        <f t="shared" si="391"/>
        <v>2079.437868426588</v>
      </c>
      <c r="AR123" s="3">
        <f t="shared" si="391"/>
        <v>2159.4374997919267</v>
      </c>
      <c r="AS123" s="3">
        <f t="shared" si="391"/>
        <v>2240.5796791533853</v>
      </c>
      <c r="AT123" s="3">
        <f t="shared" si="391"/>
        <v>2322.7194498788135</v>
      </c>
      <c r="AU123" s="3">
        <f t="shared" si="391"/>
        <v>2409.1190083013907</v>
      </c>
      <c r="AV123" s="3">
        <f t="shared" si="391"/>
        <v>2496.6304647207821</v>
      </c>
      <c r="AW123" s="3">
        <f t="shared" si="391"/>
        <v>2585.4331730032636</v>
      </c>
      <c r="AX123" s="3">
        <f t="shared" si="391"/>
        <v>2675.5748788091191</v>
      </c>
      <c r="AY123" s="3">
        <f t="shared" si="391"/>
        <v>2767.0287020643464</v>
      </c>
      <c r="AZ123" s="3">
        <f t="shared" si="391"/>
        <v>2859.7271500464922</v>
      </c>
      <c r="BA123" s="3">
        <f t="shared" si="391"/>
        <v>2953.5820686820839</v>
      </c>
      <c r="BB123" s="3">
        <f t="shared" si="391"/>
        <v>3048.4960980229898</v>
      </c>
      <c r="BC123" s="3">
        <f t="shared" si="391"/>
        <v>3144.3690585568534</v>
      </c>
      <c r="BD123" s="3">
        <f t="shared" si="391"/>
        <v>3241.1013674214155</v>
      </c>
      <c r="BE123" s="3">
        <f t="shared" si="391"/>
        <v>3338.5957493500009</v>
      </c>
      <c r="BF123" s="3">
        <f t="shared" si="391"/>
        <v>3436.7580007494553</v>
      </c>
      <c r="BG123" s="3">
        <f t="shared" si="391"/>
        <v>3535.4972452028132</v>
      </c>
      <c r="BH123" s="3">
        <f t="shared" si="391"/>
        <v>3634.7259400141015</v>
      </c>
      <c r="BI123" s="3">
        <f t="shared" si="391"/>
        <v>3734.3597679454174</v>
      </c>
      <c r="BJ123" s="3">
        <f t="shared" ref="BJ123:CW123" si="392">BJ110-BJ116</f>
        <v>3834.3174946534864</v>
      </c>
      <c r="BK123" s="3">
        <f t="shared" si="392"/>
        <v>3934.5208284302903</v>
      </c>
      <c r="BL123" s="3">
        <f t="shared" si="392"/>
        <v>4034.8942909255461</v>
      </c>
      <c r="BM123" s="3">
        <f t="shared" si="392"/>
        <v>4135.3651167483458</v>
      </c>
      <c r="BN123" s="3">
        <f t="shared" si="392"/>
        <v>4235.863168824174</v>
      </c>
      <c r="BO123" s="3">
        <f t="shared" si="392"/>
        <v>4336.3208759314275</v>
      </c>
      <c r="BP123" s="3">
        <f t="shared" si="392"/>
        <v>4436.6731830932613</v>
      </c>
      <c r="BQ123" s="3">
        <f t="shared" si="392"/>
        <v>4536.8575110174579</v>
      </c>
      <c r="BR123" s="3">
        <f t="shared" si="392"/>
        <v>4636.8137265125561</v>
      </c>
      <c r="BS123" s="3">
        <f t="shared" si="392"/>
        <v>4736.4841197299329</v>
      </c>
      <c r="BT123" s="3">
        <f t="shared" si="392"/>
        <v>4835.813385686276</v>
      </c>
      <c r="BU123" s="3">
        <f t="shared" si="392"/>
        <v>4934.7486193110599</v>
      </c>
      <c r="BV123" s="3">
        <f t="shared" si="392"/>
        <v>5033.2393117354341</v>
      </c>
      <c r="BW123" s="3">
        <f t="shared" si="392"/>
        <v>5131.2373835357876</v>
      </c>
      <c r="BX123" s="3">
        <f t="shared" si="392"/>
        <v>5228.6972411384504</v>
      </c>
      <c r="BY123" s="3">
        <f t="shared" si="392"/>
        <v>5325.5759160594389</v>
      </c>
      <c r="BZ123" s="3">
        <f t="shared" si="392"/>
        <v>5421.8333219688566</v>
      </c>
      <c r="CA123" s="3">
        <f t="shared" si="392"/>
        <v>5517.4327283846196</v>
      </c>
      <c r="CB123" s="3">
        <f t="shared" si="392"/>
        <v>5612.3416404821437</v>
      </c>
      <c r="CC123" s="3">
        <f t="shared" si="392"/>
        <v>5706.5333638691491</v>
      </c>
      <c r="CD123" s="3">
        <f t="shared" si="392"/>
        <v>5799.9898001923448</v>
      </c>
      <c r="CE123" s="3">
        <f t="shared" si="392"/>
        <v>5892.7064144126862</v>
      </c>
      <c r="CF123" s="3">
        <f t="shared" si="392"/>
        <v>5984.7010238752973</v>
      </c>
      <c r="CG123" s="3">
        <f t="shared" si="392"/>
        <v>6076.0293269678787</v>
      </c>
      <c r="CH123" s="3">
        <f t="shared" si="392"/>
        <v>6166.8123402296569</v>
      </c>
      <c r="CI123" s="3">
        <f t="shared" si="392"/>
        <v>6257.2848451957079</v>
      </c>
      <c r="CJ123" s="3">
        <f t="shared" si="392"/>
        <v>6347.8811417398874</v>
      </c>
      <c r="CK123" s="3">
        <f t="shared" si="392"/>
        <v>6439.387380245993</v>
      </c>
      <c r="CL123" s="3">
        <f t="shared" si="392"/>
        <v>6533.2141611451198</v>
      </c>
      <c r="CM123" s="3">
        <f t="shared" si="392"/>
        <v>6631.8908383840862</v>
      </c>
      <c r="CN123" s="3">
        <f t="shared" si="392"/>
        <v>6584.8272551252958</v>
      </c>
      <c r="CO123" s="3">
        <f t="shared" si="392"/>
        <v>6702.3377272680182</v>
      </c>
      <c r="CP123" s="3">
        <f t="shared" si="392"/>
        <v>6809.0668286220298</v>
      </c>
      <c r="CQ123" s="3">
        <f t="shared" si="392"/>
        <v>6907.8154567002875</v>
      </c>
      <c r="CR123" s="3">
        <f t="shared" si="392"/>
        <v>7000.5657525822262</v>
      </c>
      <c r="CS123" s="3">
        <f t="shared" si="392"/>
        <v>7088.7254007256197</v>
      </c>
      <c r="CT123" s="3">
        <f t="shared" si="392"/>
        <v>7173.2965716737035</v>
      </c>
      <c r="CU123" s="3">
        <f t="shared" si="392"/>
        <v>7254.9939970221221</v>
      </c>
      <c r="CV123" s="3">
        <f t="shared" si="392"/>
        <v>7334.3281138056645</v>
      </c>
      <c r="CW123" s="3">
        <f t="shared" si="392"/>
        <v>7411.6639209392479</v>
      </c>
    </row>
    <row r="124" spans="1:101" ht="20.65" customHeight="1" x14ac:dyDescent="0.3">
      <c r="A124" s="8" t="s">
        <v>89</v>
      </c>
      <c r="B124" s="46">
        <f>+C124</f>
        <v>8.988434150055479</v>
      </c>
      <c r="C124" s="5">
        <f t="shared" ref="C124:AH124" si="393">+(C117-B117)/(C2-B2)</f>
        <v>8.988434150055479</v>
      </c>
      <c r="D124" s="5">
        <f t="shared" si="393"/>
        <v>10.096554042663012</v>
      </c>
      <c r="E124" s="5">
        <f t="shared" si="393"/>
        <v>11.23842309961724</v>
      </c>
      <c r="F124" s="5">
        <f t="shared" si="393"/>
        <v>12.412093497299907</v>
      </c>
      <c r="G124" s="5">
        <f t="shared" si="393"/>
        <v>13.615603598005213</v>
      </c>
      <c r="H124" s="5">
        <f t="shared" si="393"/>
        <v>14.846924252623831</v>
      </c>
      <c r="I124" s="5">
        <f t="shared" si="393"/>
        <v>16.103931237633766</v>
      </c>
      <c r="J124" s="5">
        <f t="shared" si="393"/>
        <v>17.384397980758081</v>
      </c>
      <c r="K124" s="5">
        <f t="shared" si="393"/>
        <v>18.686002462758847</v>
      </c>
      <c r="L124" s="5">
        <f t="shared" si="393"/>
        <v>20.006341625353024</v>
      </c>
      <c r="M124" s="5">
        <f t="shared" si="393"/>
        <v>21.342946363891521</v>
      </c>
      <c r="N124" s="5">
        <f t="shared" si="393"/>
        <v>22.69328845861828</v>
      </c>
      <c r="O124" s="5">
        <f t="shared" si="393"/>
        <v>24.054766150788783</v>
      </c>
      <c r="P124" s="5">
        <f t="shared" si="393"/>
        <v>25.424648851615711</v>
      </c>
      <c r="Q124" s="5">
        <f t="shared" si="393"/>
        <v>26.799940405825055</v>
      </c>
      <c r="R124" s="5">
        <f t="shared" si="393"/>
        <v>28.177089470899681</v>
      </c>
      <c r="S124" s="5">
        <f t="shared" si="393"/>
        <v>29.551406216085617</v>
      </c>
      <c r="T124" s="5">
        <f t="shared" si="393"/>
        <v>30.915913545651527</v>
      </c>
      <c r="U124" s="5">
        <f t="shared" si="393"/>
        <v>32.296479468561941</v>
      </c>
      <c r="V124" s="5">
        <f t="shared" si="393"/>
        <v>33.688352519291492</v>
      </c>
      <c r="W124" s="5">
        <f t="shared" si="393"/>
        <v>35.08812317039947</v>
      </c>
      <c r="X124" s="5">
        <f t="shared" si="393"/>
        <v>36.493309423268599</v>
      </c>
      <c r="Y124" s="5">
        <f t="shared" si="393"/>
        <v>37.902085834291576</v>
      </c>
      <c r="Z124" s="5">
        <f t="shared" si="393"/>
        <v>39.31310846311235</v>
      </c>
      <c r="AA124" s="5">
        <f t="shared" si="393"/>
        <v>40.725403108358115</v>
      </c>
      <c r="AB124" s="5">
        <f t="shared" si="393"/>
        <v>42.138296241269565</v>
      </c>
      <c r="AC124" s="5">
        <f t="shared" si="393"/>
        <v>43.551372687445202</v>
      </c>
      <c r="AD124" s="5">
        <f t="shared" si="393"/>
        <v>44.964451261033176</v>
      </c>
      <c r="AE124" s="5">
        <f t="shared" si="393"/>
        <v>46.377574694028041</v>
      </c>
      <c r="AF124" s="5">
        <f t="shared" si="393"/>
        <v>47.791006434564039</v>
      </c>
      <c r="AG124" s="5">
        <f t="shared" si="393"/>
        <v>49.205236364645316</v>
      </c>
      <c r="AH124" s="5">
        <f t="shared" si="393"/>
        <v>50.620995518652855</v>
      </c>
      <c r="AI124" s="5">
        <f t="shared" ref="AI124:BI124" si="394">+(AI117-AH117)/(AI2-AH2)</f>
        <v>52.039282308770268</v>
      </c>
      <c r="AJ124" s="5">
        <f t="shared" si="394"/>
        <v>53.461410448755302</v>
      </c>
      <c r="AK124" s="5">
        <f t="shared" si="394"/>
        <v>54.889094703645426</v>
      </c>
      <c r="AL124" s="5">
        <f t="shared" si="394"/>
        <v>56.324606053227036</v>
      </c>
      <c r="AM124" s="5">
        <f t="shared" si="394"/>
        <v>57.771057110601035</v>
      </c>
      <c r="AN124" s="5">
        <f t="shared" si="394"/>
        <v>59.232923923786799</v>
      </c>
      <c r="AO124" s="5">
        <f t="shared" si="394"/>
        <v>60.717013503369529</v>
      </c>
      <c r="AP124" s="5">
        <f t="shared" si="394"/>
        <v>62.234241480317721</v>
      </c>
      <c r="AQ124" s="5">
        <f t="shared" si="394"/>
        <v>63.80290851028694</v>
      </c>
      <c r="AR124" s="5">
        <f t="shared" si="394"/>
        <v>65.454715003929053</v>
      </c>
      <c r="AS124" s="5">
        <f t="shared" si="394"/>
        <v>67.245781312796865</v>
      </c>
      <c r="AT124" s="5">
        <f t="shared" si="394"/>
        <v>69.276760007346823</v>
      </c>
      <c r="AU124" s="5">
        <f t="shared" si="394"/>
        <v>71.729393346435245</v>
      </c>
      <c r="AV124" s="5">
        <f t="shared" si="394"/>
        <v>68.828153734593428</v>
      </c>
      <c r="AW124" s="5">
        <f t="shared" si="394"/>
        <v>69.566647581552388</v>
      </c>
      <c r="AX124" s="5">
        <f t="shared" si="394"/>
        <v>70.610380566288953</v>
      </c>
      <c r="AY124" s="5">
        <f t="shared" si="394"/>
        <v>71.782723507431371</v>
      </c>
      <c r="AZ124" s="5">
        <f t="shared" si="394"/>
        <v>72.981346220366689</v>
      </c>
      <c r="BA124" s="5">
        <f t="shared" si="394"/>
        <v>74.148792621114623</v>
      </c>
      <c r="BB124" s="5">
        <f t="shared" si="394"/>
        <v>75.25426702293953</v>
      </c>
      <c r="BC124" s="5">
        <f t="shared" si="394"/>
        <v>76.282508987032628</v>
      </c>
      <c r="BD124" s="5">
        <f t="shared" si="394"/>
        <v>77.227092415891093</v>
      </c>
      <c r="BE124" s="5">
        <f t="shared" si="394"/>
        <v>78.086449896140408</v>
      </c>
      <c r="BF124" s="5">
        <f t="shared" si="394"/>
        <v>78.861559337021021</v>
      </c>
      <c r="BG124" s="5">
        <f t="shared" si="394"/>
        <v>79.554628425939882</v>
      </c>
      <c r="BH124" s="5">
        <f t="shared" si="394"/>
        <v>80.168374123851393</v>
      </c>
      <c r="BI124" s="5">
        <f t="shared" si="394"/>
        <v>80.705643839960246</v>
      </c>
      <c r="BJ124" s="5">
        <f t="shared" ref="BJ124" si="395">+(BJ117-BI117)/(BJ2-BI2)</f>
        <v>81.169235729725187</v>
      </c>
      <c r="BK124" s="5">
        <f t="shared" ref="BK124" si="396">+(BK117-BJ117)/(BK2-BJ2)</f>
        <v>81.561824599220927</v>
      </c>
      <c r="BL124" s="5">
        <f t="shared" ref="BL124" si="397">+(BL117-BK117)/(BL2-BK2)</f>
        <v>81.885942230906579</v>
      </c>
      <c r="BM124" s="5">
        <f t="shared" ref="BM124" si="398">+(BM117-BL117)/(BM2-BL2)</f>
        <v>82.143990076248883</v>
      </c>
      <c r="BN124" s="5">
        <f t="shared" ref="BN124" si="399">+(BN117-BM117)/(BN2-BM2)</f>
        <v>82.338255857130932</v>
      </c>
      <c r="BO124" s="5">
        <f t="shared" ref="BO124" si="400">+(BO117-BN117)/(BO2-BN2)</f>
        <v>82.470937322074676</v>
      </c>
      <c r="BP124" s="5">
        <f t="shared" ref="BP124" si="401">+(BP117-BO117)/(BP2-BO2)</f>
        <v>82.544160191100673</v>
      </c>
      <c r="BQ124" s="5">
        <f t="shared" ref="BQ124" si="402">+(BQ117-BP117)/(BQ2-BP2)</f>
        <v>82.559993718026817</v>
      </c>
      <c r="BR124" s="5">
        <f t="shared" ref="BR124" si="403">+(BR117-BQ117)/(BR2-BQ2)</f>
        <v>82.520463743583974</v>
      </c>
      <c r="BS124" s="5">
        <f t="shared" ref="BS124" si="404">+(BS117-BR117)/(BS2-BR2)</f>
        <v>82.427558476858394</v>
      </c>
      <c r="BT124" s="5">
        <f t="shared" ref="BT124" si="405">+(BT117-BS117)/(BT2-BS2)</f>
        <v>82.283228597211561</v>
      </c>
      <c r="BU124" s="5">
        <f t="shared" ref="BU124" si="406">+(BU117-BT117)/(BU2-BT2)</f>
        <v>82.08938243800003</v>
      </c>
      <c r="BV124" s="5">
        <f t="shared" ref="BV124" si="407">+(BV117-BU117)/(BV2-BU2)</f>
        <v>81.847865732418725</v>
      </c>
      <c r="BW124" s="5">
        <f t="shared" ref="BW124" si="408">+(BW117-BV117)/(BW2-BV2)</f>
        <v>81.56043610328561</v>
      </c>
      <c r="BX124" s="5">
        <f t="shared" ref="BX124" si="409">+(BX117-BW117)/(BX2-BW2)</f>
        <v>81.228695849029464</v>
      </c>
      <c r="BY124" s="5">
        <f t="shared" ref="BY124" si="410">+(BY117-BX117)/(BY2-BX2)</f>
        <v>80.85399237574893</v>
      </c>
      <c r="BZ124" s="5">
        <f t="shared" ref="BZ124" si="411">+(BZ117-BY117)/(BZ2-BY2)</f>
        <v>80.437223453173644</v>
      </c>
      <c r="CA124" s="5">
        <f t="shared" ref="CA124" si="412">+(CA117-BZ117)/(CA2-BZ2)</f>
        <v>79.978502783976722</v>
      </c>
      <c r="CB124" s="5">
        <f t="shared" ref="CB124" si="413">+(CB117-CA117)/(CB2-CA2)</f>
        <v>79.476573416408058</v>
      </c>
      <c r="CC124" s="5">
        <f t="shared" ref="CC124" si="414">+(CC117-CB117)/(CC2-CB2)</f>
        <v>78.927754847762841</v>
      </c>
      <c r="CD124" s="5">
        <f t="shared" ref="CD124" si="415">+(CD117-CC117)/(CD2-CC2)</f>
        <v>78.324099351742191</v>
      </c>
      <c r="CE124" s="5">
        <f t="shared" ref="CE124" si="416">+(CE117-CD117)/(CE2-CD2)</f>
        <v>77.650134736648027</v>
      </c>
      <c r="CF124" s="5">
        <f t="shared" ref="CF124" si="417">+(CF117-CE117)/(CF2-CE2)</f>
        <v>76.877115321064053</v>
      </c>
      <c r="CG124" s="5">
        <f t="shared" ref="CG124" si="418">+(CG117-CF117)/(CG2-CF2)</f>
        <v>75.952889095454879</v>
      </c>
      <c r="CH124" s="5">
        <f t="shared" ref="CH124" si="419">+(CH117-CG117)/(CH2-CG2)</f>
        <v>74.784037184132472</v>
      </c>
      <c r="CI124" s="5">
        <f t="shared" ref="CI124" si="420">+(CI117-CH117)/(CI2-CH2)</f>
        <v>73.204361582434643</v>
      </c>
      <c r="CJ124" s="5">
        <f t="shared" ref="CJ124" si="421">+(CJ117-CI117)/(CJ2-CI2)</f>
        <v>70.919269161627739</v>
      </c>
      <c r="CK124" s="5">
        <f t="shared" ref="CK124" si="422">+(CK117-CJ117)/(CK2-CJ2)</f>
        <v>67.407312020430979</v>
      </c>
      <c r="CL124" s="5">
        <f t="shared" ref="CL124" si="423">+(CL117-CK117)/(CL2-CK2)</f>
        <v>61.745077169573776</v>
      </c>
      <c r="CM124" s="5">
        <f t="shared" ref="CM124" si="424">+(CM117-CL117)/(CM2-CL2)</f>
        <v>52.293010948604206</v>
      </c>
      <c r="CN124" s="5">
        <f t="shared" ref="CN124" si="425">+(CN117-CM117)/(CN2-CM2)</f>
        <v>36.122978457334831</v>
      </c>
      <c r="CO124" s="5">
        <f t="shared" ref="CO124" si="426">+(CO117-CN117)/(CO2-CN2)</f>
        <v>163.10276008789879</v>
      </c>
      <c r="CP124" s="5">
        <f t="shared" ref="CP124" si="427">+(CP117-CO117)/(CP2-CO2)</f>
        <v>137.22937392642126</v>
      </c>
      <c r="CQ124" s="5">
        <f t="shared" ref="CQ124" si="428">+(CQ117-CP117)/(CQ2-CP2)</f>
        <v>118.19717080362607</v>
      </c>
      <c r="CR124" s="5">
        <f t="shared" ref="CR124" si="429">+(CR117-CQ117)/(CR2-CQ2)</f>
        <v>104.1799303802014</v>
      </c>
      <c r="CS124" s="5">
        <f t="shared" ref="CS124" si="430">+(CS117-CR117)/(CS2-CR2)</f>
        <v>93.81418512130476</v>
      </c>
      <c r="CT124" s="5">
        <f t="shared" ref="CT124" si="431">+(CT117-CS117)/(CT2-CS2)</f>
        <v>86.094787080096282</v>
      </c>
      <c r="CU124" s="5">
        <f t="shared" ref="CU124" si="432">+(CU117-CT117)/(CU2-CT2)</f>
        <v>80.287000707346309</v>
      </c>
      <c r="CV124" s="5">
        <f t="shared" ref="CV124" si="433">+(CV117-CU117)/(CV2-CU2)</f>
        <v>75.856881660765069</v>
      </c>
      <c r="CW124" s="5">
        <f t="shared" ref="CW124" si="434">+(CW117-CV117)/(CW2-CV2)</f>
        <v>72.418002861089192</v>
      </c>
    </row>
    <row r="125" spans="1:101" ht="20.65" customHeight="1" x14ac:dyDescent="0.3">
      <c r="A125" s="8" t="s">
        <v>165</v>
      </c>
      <c r="B125" s="46">
        <f t="shared" ref="B125:AG125" si="435">+SUM(B123:B124)</f>
        <v>86.73309099656079</v>
      </c>
      <c r="C125" s="5">
        <f t="shared" si="435"/>
        <v>101.9873336840687</v>
      </c>
      <c r="D125" s="5">
        <f t="shared" si="435"/>
        <v>120.05503014622873</v>
      </c>
      <c r="E125" s="5">
        <f t="shared" si="435"/>
        <v>139.88897592428754</v>
      </c>
      <c r="F125" s="5">
        <f t="shared" si="435"/>
        <v>161.50837371251521</v>
      </c>
      <c r="G125" s="5">
        <f t="shared" si="435"/>
        <v>184.9270936194589</v>
      </c>
      <c r="H125" s="5">
        <f t="shared" si="435"/>
        <v>210.15416399519466</v>
      </c>
      <c r="I125" s="5">
        <f t="shared" si="435"/>
        <v>237.19417055969441</v>
      </c>
      <c r="J125" s="5">
        <f t="shared" si="435"/>
        <v>266.04758886575769</v>
      </c>
      <c r="K125" s="5">
        <f t="shared" si="435"/>
        <v>296.71107103017613</v>
      </c>
      <c r="L125" s="5">
        <f t="shared" si="435"/>
        <v>329.17770265353022</v>
      </c>
      <c r="M125" s="5">
        <f t="shared" si="435"/>
        <v>363.43724276239959</v>
      </c>
      <c r="N125" s="5">
        <f t="shared" si="435"/>
        <v>399.47635807028263</v>
      </c>
      <c r="O125" s="5">
        <f t="shared" si="435"/>
        <v>437.27885961242487</v>
      </c>
      <c r="P125" s="5">
        <f t="shared" si="435"/>
        <v>476.82595935292386</v>
      </c>
      <c r="Q125" s="5">
        <f t="shared" si="435"/>
        <v>518.09656528243511</v>
      </c>
      <c r="R125" s="5">
        <f t="shared" si="435"/>
        <v>561.06765817636881</v>
      </c>
      <c r="S125" s="5">
        <f t="shared" si="435"/>
        <v>605.71482883966507</v>
      </c>
      <c r="T125" s="5">
        <f t="shared" si="435"/>
        <v>652.02682076198914</v>
      </c>
      <c r="U125" s="5">
        <f t="shared" si="435"/>
        <v>700.02073331753058</v>
      </c>
      <c r="V125" s="5">
        <f t="shared" si="435"/>
        <v>749.67978171079869</v>
      </c>
      <c r="W125" s="5">
        <f t="shared" si="435"/>
        <v>800.98610161811803</v>
      </c>
      <c r="X125" s="5">
        <f t="shared" si="435"/>
        <v>853.92093057223178</v>
      </c>
      <c r="Y125" s="5">
        <f t="shared" si="435"/>
        <v>908.46477365234477</v>
      </c>
      <c r="Z125" s="5">
        <f t="shared" si="435"/>
        <v>964.59756462624546</v>
      </c>
      <c r="AA125" s="5">
        <f t="shared" si="435"/>
        <v>1022.2988269317891</v>
      </c>
      <c r="AB125" s="5">
        <f t="shared" si="435"/>
        <v>1081.5478403410241</v>
      </c>
      <c r="AC125" s="5">
        <f t="shared" si="435"/>
        <v>1142.3238123864783</v>
      </c>
      <c r="AD125" s="5">
        <f t="shared" si="435"/>
        <v>1204.6060532581153</v>
      </c>
      <c r="AE125" s="5">
        <f t="shared" si="435"/>
        <v>1268.3741606287151</v>
      </c>
      <c r="AF125" s="5">
        <f t="shared" si="435"/>
        <v>1333.6082059884459</v>
      </c>
      <c r="AG125" s="5">
        <f t="shared" si="435"/>
        <v>1400.2889257119234</v>
      </c>
      <c r="AH125" s="5">
        <f t="shared" ref="AH125:BI125" si="436">+SUM(AH123:AH124)</f>
        <v>1468.3979155406946</v>
      </c>
      <c r="AI125" s="5">
        <f t="shared" si="436"/>
        <v>1537.9178221858551</v>
      </c>
      <c r="AJ125" s="5">
        <f t="shared" si="436"/>
        <v>1608.8325289880379</v>
      </c>
      <c r="AK125" s="5">
        <f t="shared" si="436"/>
        <v>1681.1273252593289</v>
      </c>
      <c r="AL125" s="5">
        <f t="shared" si="436"/>
        <v>1754.7890394346125</v>
      </c>
      <c r="AM125" s="5">
        <f t="shared" si="436"/>
        <v>1829.8061082444472</v>
      </c>
      <c r="AN125" s="5">
        <f t="shared" si="436"/>
        <v>1906.1685098968728</v>
      </c>
      <c r="AO125" s="5">
        <f t="shared" si="436"/>
        <v>1983.8674642258559</v>
      </c>
      <c r="AP125" s="5">
        <f t="shared" si="436"/>
        <v>2062.8946787595696</v>
      </c>
      <c r="AQ125" s="5">
        <f t="shared" si="436"/>
        <v>2143.2407769368751</v>
      </c>
      <c r="AR125" s="5">
        <f t="shared" si="436"/>
        <v>2224.8922147958556</v>
      </c>
      <c r="AS125" s="5">
        <f t="shared" si="436"/>
        <v>2307.825460466182</v>
      </c>
      <c r="AT125" s="5">
        <f t="shared" si="436"/>
        <v>2391.9962098861602</v>
      </c>
      <c r="AU125" s="5">
        <f t="shared" si="436"/>
        <v>2480.848401647826</v>
      </c>
      <c r="AV125" s="5">
        <f t="shared" si="436"/>
        <v>2565.4586184553755</v>
      </c>
      <c r="AW125" s="5">
        <f t="shared" si="436"/>
        <v>2654.999820584816</v>
      </c>
      <c r="AX125" s="5">
        <f t="shared" si="436"/>
        <v>2746.1852593754079</v>
      </c>
      <c r="AY125" s="5">
        <f t="shared" si="436"/>
        <v>2838.8114255717778</v>
      </c>
      <c r="AZ125" s="5">
        <f t="shared" si="436"/>
        <v>2932.7084962668587</v>
      </c>
      <c r="BA125" s="5">
        <f t="shared" si="436"/>
        <v>3027.7308613031987</v>
      </c>
      <c r="BB125" s="5">
        <f t="shared" si="436"/>
        <v>3123.7503650459294</v>
      </c>
      <c r="BC125" s="5">
        <f t="shared" si="436"/>
        <v>3220.6515675438859</v>
      </c>
      <c r="BD125" s="5">
        <f t="shared" si="436"/>
        <v>3318.3284598373066</v>
      </c>
      <c r="BE125" s="5">
        <f t="shared" si="436"/>
        <v>3416.6821992461414</v>
      </c>
      <c r="BF125" s="5">
        <f t="shared" si="436"/>
        <v>3515.6195600864762</v>
      </c>
      <c r="BG125" s="5">
        <f t="shared" si="436"/>
        <v>3615.0518736287531</v>
      </c>
      <c r="BH125" s="5">
        <f t="shared" si="436"/>
        <v>3714.8943141379527</v>
      </c>
      <c r="BI125" s="5">
        <f t="shared" si="436"/>
        <v>3815.0654117853778</v>
      </c>
      <c r="BJ125" s="5">
        <f t="shared" ref="BJ125:CW125" si="437">+SUM(BJ123:BJ124)</f>
        <v>3915.4867303832116</v>
      </c>
      <c r="BK125" s="5">
        <f t="shared" si="437"/>
        <v>4016.0826530295112</v>
      </c>
      <c r="BL125" s="5">
        <f t="shared" si="437"/>
        <v>4116.7802331564526</v>
      </c>
      <c r="BM125" s="5">
        <f t="shared" si="437"/>
        <v>4217.5091068245947</v>
      </c>
      <c r="BN125" s="5">
        <f t="shared" si="437"/>
        <v>4318.2014246813051</v>
      </c>
      <c r="BO125" s="5">
        <f t="shared" si="437"/>
        <v>4418.7918132535024</v>
      </c>
      <c r="BP125" s="5">
        <f t="shared" si="437"/>
        <v>4519.217343284362</v>
      </c>
      <c r="BQ125" s="5">
        <f t="shared" si="437"/>
        <v>4619.4175047354847</v>
      </c>
      <c r="BR125" s="5">
        <f t="shared" si="437"/>
        <v>4719.3341902561397</v>
      </c>
      <c r="BS125" s="5">
        <f t="shared" si="437"/>
        <v>4818.9116782067913</v>
      </c>
      <c r="BT125" s="5">
        <f t="shared" si="437"/>
        <v>4918.0966142834877</v>
      </c>
      <c r="BU125" s="5">
        <f t="shared" si="437"/>
        <v>5016.8380017490599</v>
      </c>
      <c r="BV125" s="5">
        <f t="shared" si="437"/>
        <v>5115.0871774678526</v>
      </c>
      <c r="BW125" s="5">
        <f t="shared" si="437"/>
        <v>5212.7978196390732</v>
      </c>
      <c r="BX125" s="5">
        <f t="shared" si="437"/>
        <v>5309.9259369874799</v>
      </c>
      <c r="BY125" s="5">
        <f t="shared" si="437"/>
        <v>5406.4299084351878</v>
      </c>
      <c r="BZ125" s="5">
        <f t="shared" si="437"/>
        <v>5502.2705454220304</v>
      </c>
      <c r="CA125" s="5">
        <f t="shared" si="437"/>
        <v>5597.4112311685967</v>
      </c>
      <c r="CB125" s="5">
        <f t="shared" si="437"/>
        <v>5691.8182138985521</v>
      </c>
      <c r="CC125" s="5">
        <f t="shared" si="437"/>
        <v>5785.4611187169121</v>
      </c>
      <c r="CD125" s="5">
        <f t="shared" si="437"/>
        <v>5878.3138995440868</v>
      </c>
      <c r="CE125" s="5">
        <f t="shared" si="437"/>
        <v>5970.3565491493346</v>
      </c>
      <c r="CF125" s="5">
        <f t="shared" si="437"/>
        <v>6061.578139196361</v>
      </c>
      <c r="CG125" s="5">
        <f t="shared" si="437"/>
        <v>6151.9822160633339</v>
      </c>
      <c r="CH125" s="5">
        <f t="shared" si="437"/>
        <v>6241.596377413789</v>
      </c>
      <c r="CI125" s="5">
        <f t="shared" si="437"/>
        <v>6330.4892067781429</v>
      </c>
      <c r="CJ125" s="5">
        <f t="shared" si="437"/>
        <v>6418.8004109015155</v>
      </c>
      <c r="CK125" s="5">
        <f t="shared" si="437"/>
        <v>6506.7946922664241</v>
      </c>
      <c r="CL125" s="5">
        <f t="shared" si="437"/>
        <v>6594.9592383146937</v>
      </c>
      <c r="CM125" s="5">
        <f t="shared" si="437"/>
        <v>6684.1838493326904</v>
      </c>
      <c r="CN125" s="5">
        <f t="shared" si="437"/>
        <v>6620.950233582631</v>
      </c>
      <c r="CO125" s="5">
        <f t="shared" si="437"/>
        <v>6865.440487355917</v>
      </c>
      <c r="CP125" s="5">
        <f t="shared" si="437"/>
        <v>6946.2962025484512</v>
      </c>
      <c r="CQ125" s="5">
        <f t="shared" si="437"/>
        <v>7026.0126275039138</v>
      </c>
      <c r="CR125" s="5">
        <f t="shared" si="437"/>
        <v>7104.745682962428</v>
      </c>
      <c r="CS125" s="5">
        <f t="shared" si="437"/>
        <v>7182.5395858469246</v>
      </c>
      <c r="CT125" s="5">
        <f t="shared" si="437"/>
        <v>7259.3913587538</v>
      </c>
      <c r="CU125" s="5">
        <f t="shared" si="437"/>
        <v>7335.2809977294683</v>
      </c>
      <c r="CV125" s="5">
        <f t="shared" si="437"/>
        <v>7410.1849954664294</v>
      </c>
      <c r="CW125" s="5">
        <f t="shared" si="437"/>
        <v>7484.0819238003369</v>
      </c>
    </row>
    <row r="126" spans="1:101" ht="20.65" customHeight="1" x14ac:dyDescent="0.3">
      <c r="A126" s="8" t="s">
        <v>51</v>
      </c>
      <c r="B126" s="47">
        <f t="shared" ref="B126:AG126" si="438">(B123/B53)*1000</f>
        <v>10.501777231731097</v>
      </c>
      <c r="C126" s="2">
        <f t="shared" si="438"/>
        <v>11.842330788975113</v>
      </c>
      <c r="D126" s="2">
        <f t="shared" si="438"/>
        <v>13.304238555013097</v>
      </c>
      <c r="E126" s="2">
        <f t="shared" si="438"/>
        <v>14.891877037138503</v>
      </c>
      <c r="F126" s="2">
        <f t="shared" si="438"/>
        <v>16.609517611718509</v>
      </c>
      <c r="G126" s="2">
        <f t="shared" si="438"/>
        <v>18.461199037917392</v>
      </c>
      <c r="H126" s="2">
        <f t="shared" si="438"/>
        <v>20.450635422860159</v>
      </c>
      <c r="I126" s="2">
        <f t="shared" si="438"/>
        <v>22.581150708907195</v>
      </c>
      <c r="J126" s="2">
        <f t="shared" si="438"/>
        <v>24.85563371058884</v>
      </c>
      <c r="K126" s="2">
        <f t="shared" si="438"/>
        <v>27.276509658304722</v>
      </c>
      <c r="L126" s="2">
        <f t="shared" si="438"/>
        <v>29.845725387359025</v>
      </c>
      <c r="M126" s="2">
        <f t="shared" si="438"/>
        <v>32.564746192905382</v>
      </c>
      <c r="N126" s="2">
        <f t="shared" si="438"/>
        <v>35.434563213756398</v>
      </c>
      <c r="O126" s="2">
        <f t="shared" si="438"/>
        <v>38.455710923189798</v>
      </c>
      <c r="P126" s="2">
        <f t="shared" si="438"/>
        <v>41.628296183212363</v>
      </c>
      <c r="Q126" s="2">
        <f t="shared" si="438"/>
        <v>44.95204257247471</v>
      </c>
      <c r="R126" s="2">
        <f t="shared" si="438"/>
        <v>48.426358870068796</v>
      </c>
      <c r="S126" s="2">
        <f t="shared" si="438"/>
        <v>52.05045000675095</v>
      </c>
      <c r="T126" s="2">
        <f t="shared" si="438"/>
        <v>55.824737568314312</v>
      </c>
      <c r="U126" s="2">
        <f t="shared" si="438"/>
        <v>59.74905839987057</v>
      </c>
      <c r="V126" s="2">
        <f t="shared" si="438"/>
        <v>63.822804283776371</v>
      </c>
      <c r="W126" s="2">
        <f t="shared" si="438"/>
        <v>68.045020880581319</v>
      </c>
      <c r="X126" s="2">
        <f t="shared" si="438"/>
        <v>72.414480434289644</v>
      </c>
      <c r="Y126" s="2">
        <f t="shared" si="438"/>
        <v>76.929737485406193</v>
      </c>
      <c r="Z126" s="2">
        <f t="shared" si="438"/>
        <v>81.589173550474257</v>
      </c>
      <c r="AA126" s="2">
        <f t="shared" si="438"/>
        <v>86.391034461723123</v>
      </c>
      <c r="AB126" s="2">
        <f t="shared" si="438"/>
        <v>91.333462942528243</v>
      </c>
      <c r="AC126" s="2">
        <f t="shared" si="438"/>
        <v>96.414527895655795</v>
      </c>
      <c r="AD126" s="2">
        <f t="shared" si="438"/>
        <v>101.63225117650944</v>
      </c>
      <c r="AE126" s="2">
        <f t="shared" si="438"/>
        <v>106.98463283303519</v>
      </c>
      <c r="AF126" s="2">
        <f t="shared" si="438"/>
        <v>112.46967481038267</v>
      </c>
      <c r="AG126" s="2">
        <f t="shared" si="438"/>
        <v>118.08540330788992</v>
      </c>
      <c r="AH126" s="2">
        <f t="shared" ref="AH126:BI126" si="439">(AH123/AH53)*1000</f>
        <v>123.82988974981285</v>
      </c>
      <c r="AI126" s="2">
        <f t="shared" si="439"/>
        <v>129.70126968428011</v>
      </c>
      <c r="AJ126" s="2">
        <f t="shared" si="439"/>
        <v>135.69775853721984</v>
      </c>
      <c r="AK126" s="2">
        <f t="shared" si="439"/>
        <v>141.81766199217029</v>
      </c>
      <c r="AL126" s="2">
        <f t="shared" si="439"/>
        <v>148.05937659188768</v>
      </c>
      <c r="AM126" s="2">
        <f t="shared" si="439"/>
        <v>154.42137292139003</v>
      </c>
      <c r="AN126" s="2">
        <f t="shared" si="439"/>
        <v>160.9021459387254</v>
      </c>
      <c r="AO126" s="2">
        <f t="shared" si="439"/>
        <v>167.50010586299311</v>
      </c>
      <c r="AP126" s="2">
        <f t="shared" si="439"/>
        <v>174.21335874783617</v>
      </c>
      <c r="AQ126" s="2">
        <f t="shared" si="439"/>
        <v>181.03928525354183</v>
      </c>
      <c r="AR126" s="2">
        <f t="shared" si="439"/>
        <v>187.97374951235776</v>
      </c>
      <c r="AS126" s="2">
        <f t="shared" si="439"/>
        <v>195.00963434378926</v>
      </c>
      <c r="AT126" s="2">
        <f t="shared" si="439"/>
        <v>202.13415378398753</v>
      </c>
      <c r="AU126" s="2">
        <f t="shared" si="439"/>
        <v>209.63101312132321</v>
      </c>
      <c r="AV126" s="2">
        <f t="shared" si="439"/>
        <v>217.22609673648427</v>
      </c>
      <c r="AW126" s="2">
        <f t="shared" si="439"/>
        <v>224.93487871414317</v>
      </c>
      <c r="AX126" s="2">
        <f t="shared" si="439"/>
        <v>232.7613878671213</v>
      </c>
      <c r="AY126" s="2">
        <f t="shared" si="439"/>
        <v>240.70316942630379</v>
      </c>
      <c r="AZ126" s="2">
        <f t="shared" si="439"/>
        <v>248.75424533911092</v>
      </c>
      <c r="BA126" s="2">
        <f t="shared" si="439"/>
        <v>256.90684985418454</v>
      </c>
      <c r="BB126" s="2">
        <f t="shared" si="439"/>
        <v>265.152425455757</v>
      </c>
      <c r="BC126" s="2">
        <f t="shared" si="439"/>
        <v>273.48217764279104</v>
      </c>
      <c r="BD126" s="2">
        <f t="shared" si="439"/>
        <v>281.88737132939059</v>
      </c>
      <c r="BE126" s="2">
        <f t="shared" si="439"/>
        <v>290.35947896174275</v>
      </c>
      <c r="BF126" s="2">
        <f t="shared" si="439"/>
        <v>298.89024634293668</v>
      </c>
      <c r="BG126" s="2">
        <f t="shared" si="439"/>
        <v>307.47171429038684</v>
      </c>
      <c r="BH126" s="2">
        <f t="shared" si="439"/>
        <v>316.09621870063154</v>
      </c>
      <c r="BI126" s="2">
        <f t="shared" si="439"/>
        <v>324.75638068114836</v>
      </c>
      <c r="BJ126" s="2">
        <f t="shared" ref="BJ126:CW126" si="440">(BJ123/BJ53)*1000</f>
        <v>333.4450937433852</v>
      </c>
      <c r="BK126" s="2">
        <f t="shared" si="440"/>
        <v>342.15551123399064</v>
      </c>
      <c r="BL126" s="2">
        <f t="shared" si="440"/>
        <v>350.88103475374203</v>
      </c>
      <c r="BM126" s="2">
        <f t="shared" si="440"/>
        <v>359.61530511647686</v>
      </c>
      <c r="BN126" s="2">
        <f t="shared" si="440"/>
        <v>368.35219470349926</v>
      </c>
      <c r="BO126" s="2">
        <f t="shared" si="440"/>
        <v>377.08580176954899</v>
      </c>
      <c r="BP126" s="2">
        <f t="shared" si="440"/>
        <v>385.81044588740241</v>
      </c>
      <c r="BQ126" s="2">
        <f t="shared" si="440"/>
        <v>394.52066419830328</v>
      </c>
      <c r="BR126" s="2">
        <f t="shared" si="440"/>
        <v>403.21120863443116</v>
      </c>
      <c r="BS126" s="2">
        <f t="shared" si="440"/>
        <v>411.87704375121314</v>
      </c>
      <c r="BT126" s="2">
        <f t="shared" si="440"/>
        <v>420.51334494697056</v>
      </c>
      <c r="BU126" s="2">
        <f t="shared" si="440"/>
        <v>429.11549787274896</v>
      </c>
      <c r="BV126" s="2">
        <f t="shared" si="440"/>
        <v>437.67909796319799</v>
      </c>
      <c r="BW126" s="2">
        <f t="shared" si="440"/>
        <v>446.19995319314336</v>
      </c>
      <c r="BX126" s="2">
        <f t="shared" si="440"/>
        <v>454.67408885951784</v>
      </c>
      <c r="BY126" s="2">
        <f t="shared" si="440"/>
        <v>463.09775957692767</v>
      </c>
      <c r="BZ126" s="2">
        <f t="shared" si="440"/>
        <v>471.467471528651</v>
      </c>
      <c r="CA126" s="2">
        <f t="shared" si="440"/>
        <v>479.78002356407347</v>
      </c>
      <c r="CB126" s="2">
        <f t="shared" si="440"/>
        <v>488.0325836190089</v>
      </c>
      <c r="CC126" s="2">
        <f t="shared" si="440"/>
        <v>496.2228247060217</v>
      </c>
      <c r="CD126" s="2">
        <f t="shared" si="440"/>
        <v>504.34916794086746</v>
      </c>
      <c r="CE126" s="2">
        <f t="shared" si="440"/>
        <v>512.41121441643031</v>
      </c>
      <c r="CF126" s="2">
        <f t="shared" si="440"/>
        <v>520.4105094129377</v>
      </c>
      <c r="CG126" s="2">
        <f t="shared" si="440"/>
        <v>528.35189266529835</v>
      </c>
      <c r="CH126" s="2">
        <f t="shared" si="440"/>
        <v>536.24588415359528</v>
      </c>
      <c r="CI126" s="2">
        <f t="shared" si="440"/>
        <v>544.11289683271218</v>
      </c>
      <c r="CJ126" s="2">
        <f t="shared" si="440"/>
        <v>551.99069341110715</v>
      </c>
      <c r="CK126" s="2">
        <f t="shared" si="440"/>
        <v>559.94763259923502</v>
      </c>
      <c r="CL126" s="2">
        <f t="shared" si="440"/>
        <v>568.10637339734137</v>
      </c>
      <c r="CM126" s="2">
        <f t="shared" si="440"/>
        <v>576.68685799598438</v>
      </c>
      <c r="CN126" s="2">
        <f t="shared" si="440"/>
        <v>572.59427465440081</v>
      </c>
      <c r="CO126" s="2">
        <f t="shared" si="440"/>
        <v>582.81250541736199</v>
      </c>
      <c r="CP126" s="2">
        <f t="shared" si="440"/>
        <v>592.09323323249225</v>
      </c>
      <c r="CQ126" s="2">
        <f t="shared" si="440"/>
        <v>600.6800139227812</v>
      </c>
      <c r="CR126" s="2">
        <f t="shared" si="440"/>
        <v>608.74520699358754</v>
      </c>
      <c r="CS126" s="2">
        <f t="shared" si="440"/>
        <v>616.4112191700475</v>
      </c>
      <c r="CT126" s="2">
        <f t="shared" si="440"/>
        <v>623.76519510936521</v>
      </c>
      <c r="CU126" s="2">
        <f t="shared" si="440"/>
        <v>630.8692848115594</v>
      </c>
      <c r="CV126" s="2">
        <f t="shared" si="440"/>
        <v>637.76787357676631</v>
      </c>
      <c r="CW126" s="2">
        <f t="shared" si="440"/>
        <v>644.49269996044393</v>
      </c>
    </row>
    <row r="127" spans="1:101" s="95" customFormat="1" ht="20.65" customHeight="1" x14ac:dyDescent="0.3">
      <c r="A127" s="130" t="s">
        <v>166</v>
      </c>
      <c r="B127" s="95">
        <f>((B126)^(1-$B$19)-1)/(1-$B$19)-1</f>
        <v>0.45092951412929927</v>
      </c>
      <c r="C127" s="95">
        <f t="shared" ref="C127:BI127" si="441">((C126)^(1-$B$19)-1)/(1-$B$19)-1</f>
        <v>0.49151945568726707</v>
      </c>
      <c r="D127" s="95">
        <f t="shared" si="441"/>
        <v>0.52880922834814736</v>
      </c>
      <c r="E127" s="95">
        <f t="shared" si="441"/>
        <v>0.56310867587074687</v>
      </c>
      <c r="F127" s="95">
        <f t="shared" si="441"/>
        <v>0.59470329799873811</v>
      </c>
      <c r="G127" s="95">
        <f t="shared" si="441"/>
        <v>0.62385123349466443</v>
      </c>
      <c r="H127" s="95">
        <f t="shared" si="441"/>
        <v>0.65078381937174545</v>
      </c>
      <c r="I127" s="95">
        <f t="shared" si="441"/>
        <v>0.6757076391653194</v>
      </c>
      <c r="J127" s="95">
        <f t="shared" si="441"/>
        <v>0.69880704909783464</v>
      </c>
      <c r="K127" s="95">
        <f t="shared" si="441"/>
        <v>0.7202467143867386</v>
      </c>
      <c r="L127" s="95">
        <f t="shared" si="441"/>
        <v>0.74017395751556614</v>
      </c>
      <c r="M127" s="95">
        <f t="shared" si="441"/>
        <v>0.75872085209287321</v>
      </c>
      <c r="N127" s="95">
        <f t="shared" si="441"/>
        <v>0.77600605806629708</v>
      </c>
      <c r="O127" s="95">
        <f t="shared" si="441"/>
        <v>0.79213641987168715</v>
      </c>
      <c r="P127" s="95">
        <f t="shared" si="441"/>
        <v>0.80720836296966936</v>
      </c>
      <c r="Q127" s="95">
        <f t="shared" si="441"/>
        <v>0.82130912654655219</v>
      </c>
      <c r="R127" s="95">
        <f t="shared" si="441"/>
        <v>0.83451787650024234</v>
      </c>
      <c r="S127" s="95">
        <f t="shared" si="441"/>
        <v>0.84690675175588548</v>
      </c>
      <c r="T127" s="95">
        <f t="shared" si="441"/>
        <v>0.85854552385406402</v>
      </c>
      <c r="U127" s="95">
        <f t="shared" si="441"/>
        <v>0.8694953829539267</v>
      </c>
      <c r="V127" s="95">
        <f t="shared" si="441"/>
        <v>0.87981072466461518</v>
      </c>
      <c r="W127" s="95">
        <f t="shared" si="441"/>
        <v>0.8895403568286735</v>
      </c>
      <c r="X127" s="95">
        <f t="shared" si="441"/>
        <v>0.89872835804264528</v>
      </c>
      <c r="Y127" s="95">
        <f t="shared" si="441"/>
        <v>0.90741472001768697</v>
      </c>
      <c r="Z127" s="95">
        <f t="shared" si="441"/>
        <v>0.91563585043600004</v>
      </c>
      <c r="AA127" s="95">
        <f t="shared" si="441"/>
        <v>0.92342498139994267</v>
      </c>
      <c r="AB127" s="95">
        <f t="shared" si="441"/>
        <v>0.93081251119043262</v>
      </c>
      <c r="AC127" s="95">
        <f t="shared" si="441"/>
        <v>0.93782629630473924</v>
      </c>
      <c r="AD127" s="95">
        <f t="shared" si="441"/>
        <v>0.94449190462453014</v>
      </c>
      <c r="AE127" s="95">
        <f t="shared" si="441"/>
        <v>0.9508328377699955</v>
      </c>
      <c r="AF127" s="95">
        <f t="shared" si="441"/>
        <v>0.95687072742287937</v>
      </c>
      <c r="AG127" s="95">
        <f t="shared" si="441"/>
        <v>0.96262550962444893</v>
      </c>
      <c r="AH127" s="95">
        <f t="shared" si="441"/>
        <v>0.96811558001919717</v>
      </c>
      <c r="AI127" s="95">
        <f t="shared" si="441"/>
        <v>0.97335793195032361</v>
      </c>
      <c r="AJ127" s="95">
        <f t="shared" si="441"/>
        <v>0.97836827888516598</v>
      </c>
      <c r="AK127" s="95">
        <f t="shared" si="441"/>
        <v>0.98316116178540858</v>
      </c>
      <c r="AL127" s="95">
        <f t="shared" si="441"/>
        <v>0.98775004085700058</v>
      </c>
      <c r="AM127" s="95">
        <f t="shared" si="441"/>
        <v>0.99214736985562912</v>
      </c>
      <c r="AN127" s="95">
        <f t="shared" si="441"/>
        <v>0.99636464773057654</v>
      </c>
      <c r="AO127" s="95">
        <f t="shared" si="441"/>
        <v>1.0004124388950069</v>
      </c>
      <c r="AP127" s="95">
        <f t="shared" si="441"/>
        <v>1.0043003446692151</v>
      </c>
      <c r="AQ127" s="95">
        <f t="shared" si="441"/>
        <v>1.0080368958772832</v>
      </c>
      <c r="AR127" s="95">
        <f t="shared" si="441"/>
        <v>1.0116293129568881</v>
      </c>
      <c r="AS127" s="95">
        <f t="shared" si="441"/>
        <v>1.0150830408101998</v>
      </c>
      <c r="AT127" s="95">
        <f t="shared" si="441"/>
        <v>1.0184008970363108</v>
      </c>
      <c r="AU127" s="95">
        <f t="shared" si="441"/>
        <v>1.0217138569344129</v>
      </c>
      <c r="AV127" s="95">
        <f t="shared" si="441"/>
        <v>1.0248995051798984</v>
      </c>
      <c r="AW127" s="95">
        <f t="shared" si="441"/>
        <v>1.0279718208268256</v>
      </c>
      <c r="AX127" s="95">
        <f t="shared" si="441"/>
        <v>1.0309386982461333</v>
      </c>
      <c r="AY127" s="95">
        <f t="shared" si="441"/>
        <v>1.0338049672797509</v>
      </c>
      <c r="AZ127" s="95">
        <f t="shared" si="441"/>
        <v>1.0365740145873703</v>
      </c>
      <c r="BA127" s="95">
        <f t="shared" si="441"/>
        <v>1.0392486240901273</v>
      </c>
      <c r="BB127" s="95">
        <f t="shared" si="441"/>
        <v>1.041831389085782</v>
      </c>
      <c r="BC127" s="95">
        <f t="shared" si="441"/>
        <v>1.0443248950694186</v>
      </c>
      <c r="BD127" s="95">
        <f t="shared" si="441"/>
        <v>1.0467317844522963</v>
      </c>
      <c r="BE127" s="95">
        <f t="shared" si="441"/>
        <v>1.0490547639661072</v>
      </c>
      <c r="BF127" s="95">
        <f t="shared" si="441"/>
        <v>1.0512965872710196</v>
      </c>
      <c r="BG127" s="95">
        <f t="shared" si="441"/>
        <v>1.0534600292885332</v>
      </c>
      <c r="BH127" s="95">
        <f t="shared" si="441"/>
        <v>1.0555478603968189</v>
      </c>
      <c r="BI127" s="95">
        <f t="shared" si="441"/>
        <v>1.0575628237523986</v>
      </c>
      <c r="BJ127" s="95">
        <f t="shared" ref="BJ127:CW127" si="442">((BJ126)^(1-$B$19)-1)/(1-$B$19)-1</f>
        <v>1.0595076169529487</v>
      </c>
      <c r="BK127" s="95">
        <f t="shared" si="442"/>
        <v>1.0613848779975568</v>
      </c>
      <c r="BL127" s="95">
        <f t="shared" si="442"/>
        <v>1.0631971749163123</v>
      </c>
      <c r="BM127" s="95">
        <f t="shared" si="442"/>
        <v>1.0649469986861342</v>
      </c>
      <c r="BN127" s="95">
        <f t="shared" si="442"/>
        <v>1.066636758571986</v>
      </c>
      <c r="BO127" s="95">
        <f t="shared" si="442"/>
        <v>1.068268779519161</v>
      </c>
      <c r="BP127" s="95">
        <f t="shared" si="442"/>
        <v>1.0698453010371383</v>
      </c>
      <c r="BQ127" s="95">
        <f t="shared" si="442"/>
        <v>1.0713684772106506</v>
      </c>
      <c r="BR127" s="95">
        <f t="shared" si="442"/>
        <v>1.0728403776266342</v>
      </c>
      <c r="BS127" s="95">
        <f t="shared" si="442"/>
        <v>1.0742629889569986</v>
      </c>
      <c r="BT127" s="95">
        <f t="shared" si="442"/>
        <v>1.0756382170101793</v>
      </c>
      <c r="BU127" s="95">
        <f t="shared" si="442"/>
        <v>1.0769678892569678</v>
      </c>
      <c r="BV127" s="95">
        <f t="shared" si="442"/>
        <v>1.0782537575532629</v>
      </c>
      <c r="BW127" s="95">
        <f t="shared" si="442"/>
        <v>1.0794975014411787</v>
      </c>
      <c r="BX127" s="95">
        <f t="shared" si="442"/>
        <v>1.0807007317235446</v>
      </c>
      <c r="BY127" s="95">
        <f t="shared" si="442"/>
        <v>1.0818649949409522</v>
      </c>
      <c r="BZ127" s="95">
        <f t="shared" si="442"/>
        <v>1.0829917789664902</v>
      </c>
      <c r="CA127" s="95">
        <f t="shared" si="442"/>
        <v>1.0840825206095723</v>
      </c>
      <c r="CB127" s="95">
        <f t="shared" si="442"/>
        <v>1.0851386169444051</v>
      </c>
      <c r="CC127" s="95">
        <f t="shared" si="442"/>
        <v>1.0861614427130544</v>
      </c>
      <c r="CD127" s="95">
        <f t="shared" si="442"/>
        <v>1.0871523785188071</v>
      </c>
      <c r="CE127" s="95">
        <f t="shared" si="442"/>
        <v>1.0881128577212964</v>
      </c>
      <c r="CF127" s="95">
        <f t="shared" si="442"/>
        <v>1.0890444456533248</v>
      </c>
      <c r="CG127" s="95">
        <f t="shared" si="442"/>
        <v>1.0899489748391527</v>
      </c>
      <c r="CH127" s="95">
        <f t="shared" si="442"/>
        <v>1.0908287774193304</v>
      </c>
      <c r="CI127" s="95">
        <f t="shared" si="442"/>
        <v>1.091687085833656</v>
      </c>
      <c r="CJ127" s="95">
        <f t="shared" si="442"/>
        <v>1.0925287265128429</v>
      </c>
      <c r="CK127" s="95">
        <f t="shared" si="442"/>
        <v>1.0933613251310867</v>
      </c>
      <c r="CL127" s="95">
        <f t="shared" si="442"/>
        <v>1.0941974126440903</v>
      </c>
      <c r="CM127" s="95">
        <f t="shared" si="442"/>
        <v>1.0950581398472981</v>
      </c>
      <c r="CN127" s="95">
        <f t="shared" si="442"/>
        <v>1.0946499368542026</v>
      </c>
      <c r="CO127" s="95">
        <f t="shared" si="442"/>
        <v>1.0956613385803542</v>
      </c>
      <c r="CP127" s="95">
        <f t="shared" si="442"/>
        <v>1.0965579147433084</v>
      </c>
      <c r="CQ127" s="95">
        <f t="shared" si="442"/>
        <v>1.0973694889787979</v>
      </c>
      <c r="CR127" s="95">
        <f t="shared" si="442"/>
        <v>1.0981165913536337</v>
      </c>
      <c r="CS127" s="95">
        <f t="shared" si="442"/>
        <v>1.0988135312553968</v>
      </c>
      <c r="CT127" s="95">
        <f t="shared" si="442"/>
        <v>1.0994703926105482</v>
      </c>
      <c r="CU127" s="95">
        <f t="shared" si="442"/>
        <v>1.1000943575789841</v>
      </c>
      <c r="CV127" s="95">
        <f t="shared" si="442"/>
        <v>1.1006905989184728</v>
      </c>
      <c r="CW127" s="95">
        <f t="shared" si="442"/>
        <v>1.1012628887427773</v>
      </c>
    </row>
    <row r="128" spans="1:101" ht="20.65" customHeight="1" x14ac:dyDescent="0.3">
      <c r="A128" s="8" t="s">
        <v>167</v>
      </c>
      <c r="B128" s="46">
        <f t="shared" ref="B128:AG128" si="443">B$18*B$53*B127</f>
        <v>3338.2311930992023</v>
      </c>
      <c r="C128" s="5">
        <f t="shared" si="443"/>
        <v>3583.0356015617967</v>
      </c>
      <c r="D128" s="5">
        <f t="shared" si="443"/>
        <v>3765.9737792198307</v>
      </c>
      <c r="E128" s="5">
        <f t="shared" si="443"/>
        <v>3891.0230189309632</v>
      </c>
      <c r="F128" s="5">
        <f t="shared" si="443"/>
        <v>3963.5951736446768</v>
      </c>
      <c r="G128" s="5">
        <f t="shared" si="443"/>
        <v>3989.8500111541939</v>
      </c>
      <c r="H128" s="5">
        <f t="shared" si="443"/>
        <v>3976.1889551195682</v>
      </c>
      <c r="I128" s="5">
        <f t="shared" si="443"/>
        <v>3928.8988738241151</v>
      </c>
      <c r="J128" s="5">
        <f t="shared" si="443"/>
        <v>3853.9160421302709</v>
      </c>
      <c r="K128" s="5">
        <f t="shared" si="443"/>
        <v>3756.6829564247487</v>
      </c>
      <c r="L128" s="5">
        <f t="shared" si="443"/>
        <v>3642.0743502104142</v>
      </c>
      <c r="M128" s="5">
        <f t="shared" si="443"/>
        <v>3514.3728251490529</v>
      </c>
      <c r="N128" s="5">
        <f t="shared" si="443"/>
        <v>3377.278481650404</v>
      </c>
      <c r="O128" s="5">
        <f t="shared" si="443"/>
        <v>3233.9405064849238</v>
      </c>
      <c r="P128" s="5">
        <f t="shared" si="443"/>
        <v>3087.0017448068079</v>
      </c>
      <c r="Q128" s="5">
        <f t="shared" si="443"/>
        <v>2938.6497745000197</v>
      </c>
      <c r="R128" s="5">
        <f t="shared" si="443"/>
        <v>2790.6699907457487</v>
      </c>
      <c r="S128" s="5">
        <f t="shared" si="443"/>
        <v>2644.4977345632369</v>
      </c>
      <c r="T128" s="5">
        <f t="shared" si="443"/>
        <v>2501.2781632170081</v>
      </c>
      <c r="U128" s="5">
        <f t="shared" si="443"/>
        <v>2361.8882873653829</v>
      </c>
      <c r="V128" s="5">
        <f t="shared" si="443"/>
        <v>2226.9833380532896</v>
      </c>
      <c r="W128" s="5">
        <f t="shared" si="443"/>
        <v>2097.0355426896122</v>
      </c>
      <c r="X128" s="5">
        <f t="shared" si="443"/>
        <v>1972.3668179199917</v>
      </c>
      <c r="Y128" s="5">
        <f t="shared" si="443"/>
        <v>1853.1763979366028</v>
      </c>
      <c r="Z128" s="5">
        <f t="shared" si="443"/>
        <v>1739.5641590271762</v>
      </c>
      <c r="AA128" s="5">
        <f t="shared" si="443"/>
        <v>1631.5502538017827</v>
      </c>
      <c r="AB128" s="5">
        <f t="shared" si="443"/>
        <v>1529.091575473627</v>
      </c>
      <c r="AC128" s="5">
        <f t="shared" si="443"/>
        <v>1432.0955027716284</v>
      </c>
      <c r="AD128" s="5">
        <f t="shared" si="443"/>
        <v>1340.4313198835625</v>
      </c>
      <c r="AE128" s="5">
        <f t="shared" si="443"/>
        <v>1253.9396579955123</v>
      </c>
      <c r="AF128" s="5">
        <f t="shared" si="443"/>
        <v>1172.4402590986092</v>
      </c>
      <c r="AG128" s="5">
        <f t="shared" si="443"/>
        <v>1095.7383239456069</v>
      </c>
      <c r="AH128" s="5">
        <f t="shared" ref="AH128:BI128" si="444">AH$18*AH$53*AH127</f>
        <v>1023.6296698650622</v>
      </c>
      <c r="AI128" s="5">
        <f t="shared" si="444"/>
        <v>955.90489161119376</v>
      </c>
      <c r="AJ128" s="5">
        <f t="shared" si="444"/>
        <v>892.35269030048971</v>
      </c>
      <c r="AK128" s="5">
        <f t="shared" si="444"/>
        <v>832.76251031386846</v>
      </c>
      <c r="AL128" s="5">
        <f t="shared" si="444"/>
        <v>776.92660204920901</v>
      </c>
      <c r="AM128" s="5">
        <f t="shared" si="444"/>
        <v>724.64160962520168</v>
      </c>
      <c r="AN128" s="5">
        <f t="shared" si="444"/>
        <v>675.70976530681958</v>
      </c>
      <c r="AO128" s="5">
        <f t="shared" si="444"/>
        <v>629.9397584571966</v>
      </c>
      <c r="AP128" s="5">
        <f t="shared" si="444"/>
        <v>587.14733255846693</v>
      </c>
      <c r="AQ128" s="5">
        <f t="shared" si="444"/>
        <v>547.15565166305043</v>
      </c>
      <c r="AR128" s="5">
        <f t="shared" si="444"/>
        <v>509.79546419990243</v>
      </c>
      <c r="AS128" s="5">
        <f t="shared" si="444"/>
        <v>474.90507789339478</v>
      </c>
      <c r="AT128" s="5">
        <f t="shared" si="444"/>
        <v>442.33014148639643</v>
      </c>
      <c r="AU128" s="5">
        <f t="shared" si="444"/>
        <v>411.97655199713989</v>
      </c>
      <c r="AV128" s="5">
        <f t="shared" si="444"/>
        <v>383.64879032128988</v>
      </c>
      <c r="AW128" s="5">
        <f t="shared" si="444"/>
        <v>357.22166885539059</v>
      </c>
      <c r="AX128" s="5">
        <f t="shared" si="444"/>
        <v>332.57444407573581</v>
      </c>
      <c r="AY128" s="5">
        <f t="shared" si="444"/>
        <v>309.59227725573572</v>
      </c>
      <c r="AZ128" s="5">
        <f t="shared" si="444"/>
        <v>288.16673934814128</v>
      </c>
      <c r="BA128" s="5">
        <f t="shared" si="444"/>
        <v>268.19584385867671</v>
      </c>
      <c r="BB128" s="5">
        <f t="shared" si="444"/>
        <v>249.58385739408988</v>
      </c>
      <c r="BC128" s="5">
        <f t="shared" si="444"/>
        <v>232.24101433663148</v>
      </c>
      <c r="BD128" s="5">
        <f t="shared" si="444"/>
        <v>216.08319811061517</v>
      </c>
      <c r="BE128" s="5">
        <f t="shared" si="444"/>
        <v>201.0316186508721</v>
      </c>
      <c r="BF128" s="5">
        <f t="shared" si="444"/>
        <v>187.01249925519909</v>
      </c>
      <c r="BG128" s="5">
        <f t="shared" si="444"/>
        <v>173.95677795934967</v>
      </c>
      <c r="BH128" s="5">
        <f t="shared" si="444"/>
        <v>161.79982490356659</v>
      </c>
      <c r="BI128" s="5">
        <f t="shared" si="444"/>
        <v>150.48117550061363</v>
      </c>
      <c r="BJ128" s="5">
        <f t="shared" ref="BJ128:CW128" si="445">BJ$18*BJ$53*BJ127</f>
        <v>139.94427866833365</v>
      </c>
      <c r="BK128" s="5">
        <f t="shared" si="445"/>
        <v>130.1362592106689</v>
      </c>
      <c r="BL128" s="5">
        <f t="shared" si="445"/>
        <v>121.00769345115364</v>
      </c>
      <c r="BM128" s="5">
        <f t="shared" si="445"/>
        <v>112.51239736122083</v>
      </c>
      <c r="BN128" s="5">
        <f t="shared" si="445"/>
        <v>104.6072264534435</v>
      </c>
      <c r="BO128" s="5">
        <f t="shared" si="445"/>
        <v>97.251886841974311</v>
      </c>
      <c r="BP128" s="5">
        <f t="shared" si="445"/>
        <v>90.408756899465956</v>
      </c>
      <c r="BQ128" s="5">
        <f t="shared" si="445"/>
        <v>84.042718999408692</v>
      </c>
      <c r="BR128" s="5">
        <f t="shared" si="445"/>
        <v>78.12100087084157</v>
      </c>
      <c r="BS128" s="5">
        <f t="shared" si="445"/>
        <v>72.613026105686018</v>
      </c>
      <c r="BT128" s="5">
        <f t="shared" si="445"/>
        <v>67.490273381079376</v>
      </c>
      <c r="BU128" s="5">
        <f t="shared" si="445"/>
        <v>62.726143983918192</v>
      </c>
      <c r="BV128" s="5">
        <f t="shared" si="445"/>
        <v>58.295837216590826</v>
      </c>
      <c r="BW128" s="5">
        <f t="shared" si="445"/>
        <v>54.176233313796459</v>
      </c>
      <c r="BX128" s="5">
        <f t="shared" si="445"/>
        <v>50.345783465969255</v>
      </c>
      <c r="BY128" s="5">
        <f t="shared" si="445"/>
        <v>46.78440660631351</v>
      </c>
      <c r="BZ128" s="5">
        <f t="shared" si="445"/>
        <v>43.473392597724249</v>
      </c>
      <c r="CA128" s="5">
        <f t="shared" si="445"/>
        <v>40.395311492370453</v>
      </c>
      <c r="CB128" s="5">
        <f t="shared" si="445"/>
        <v>37.533928563401339</v>
      </c>
      <c r="CC128" s="5">
        <f t="shared" si="445"/>
        <v>34.874124815985525</v>
      </c>
      <c r="CD128" s="5">
        <f t="shared" si="445"/>
        <v>32.401822740463011</v>
      </c>
      <c r="CE128" s="5">
        <f t="shared" si="445"/>
        <v>30.103917114106544</v>
      </c>
      <c r="CF128" s="5">
        <f t="shared" si="445"/>
        <v>27.968210730069107</v>
      </c>
      <c r="CG128" s="5">
        <f t="shared" si="445"/>
        <v>25.983355045162892</v>
      </c>
      <c r="CH128" s="5">
        <f t="shared" si="445"/>
        <v>24.138795912409204</v>
      </c>
      <c r="CI128" s="5">
        <f t="shared" si="445"/>
        <v>22.424724823557955</v>
      </c>
      <c r="CJ128" s="5">
        <f t="shared" si="445"/>
        <v>20.832036538134187</v>
      </c>
      <c r="CK128" s="5">
        <f t="shared" si="445"/>
        <v>19.352294688477251</v>
      </c>
      <c r="CL128" s="5">
        <f t="shared" si="445"/>
        <v>17.977708202599224</v>
      </c>
      <c r="CM128" s="5">
        <f t="shared" si="445"/>
        <v>16.701123650872255</v>
      </c>
      <c r="CN128" s="5">
        <f t="shared" si="445"/>
        <v>15.497213964906004</v>
      </c>
      <c r="CO128" s="5">
        <f t="shared" si="445"/>
        <v>14.398742335120341</v>
      </c>
      <c r="CP128" s="5">
        <f t="shared" si="445"/>
        <v>13.376720048787714</v>
      </c>
      <c r="CQ128" s="5">
        <f t="shared" si="445"/>
        <v>12.426269827076091</v>
      </c>
      <c r="CR128" s="5">
        <f t="shared" si="445"/>
        <v>11.542667366299652</v>
      </c>
      <c r="CS128" s="5">
        <f t="shared" si="445"/>
        <v>10.721401230773527</v>
      </c>
      <c r="CT128" s="5">
        <f t="shared" si="445"/>
        <v>9.9582014476516321</v>
      </c>
      <c r="CU128" s="5">
        <f t="shared" si="445"/>
        <v>9.2490498531832568</v>
      </c>
      <c r="CV128" s="5">
        <f t="shared" si="445"/>
        <v>8.5901797458236988</v>
      </c>
      <c r="CW128" s="5">
        <f t="shared" si="445"/>
        <v>7.9780693387256285</v>
      </c>
    </row>
    <row r="129" spans="1:101" ht="20.65" customHeight="1" x14ac:dyDescent="0.3">
      <c r="A129" s="22" t="s">
        <v>168</v>
      </c>
      <c r="B129" s="56">
        <f>SUM(B128:CW128)*5*B49+B50</f>
        <v>4485.7434548264955</v>
      </c>
      <c r="C129" s="7">
        <v>4485.7434548264955</v>
      </c>
      <c r="D129" s="7">
        <f>+B129-C129</f>
        <v>0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65" customHeight="1" thickBot="1" x14ac:dyDescent="0.35">
      <c r="A130" s="19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s="173" customFormat="1" ht="17.25" thickTop="1" x14ac:dyDescent="0.3">
      <c r="A131" s="129" t="s">
        <v>73</v>
      </c>
      <c r="B131" s="173">
        <v>0.25955521240000001</v>
      </c>
      <c r="C131" s="173">
        <v>0.25624950070000002</v>
      </c>
      <c r="D131" s="173">
        <v>0.25338769459999999</v>
      </c>
      <c r="E131" s="173">
        <v>0.25091907749999998</v>
      </c>
      <c r="F131" s="173">
        <v>0.24879685879999999</v>
      </c>
      <c r="G131" s="173">
        <v>0.24697882930000001</v>
      </c>
      <c r="H131" s="173">
        <v>0.2454274434</v>
      </c>
      <c r="I131" s="173">
        <v>0.2441096019</v>
      </c>
      <c r="J131" s="173">
        <v>0.24299629149999999</v>
      </c>
      <c r="K131" s="173">
        <v>0.24206216559999999</v>
      </c>
      <c r="L131" s="173">
        <v>0.2412851104</v>
      </c>
      <c r="M131" s="173">
        <v>0.2406458138</v>
      </c>
      <c r="N131" s="173">
        <v>0.24012733429999999</v>
      </c>
      <c r="O131" s="173">
        <v>0.23971465389999999</v>
      </c>
      <c r="P131" s="173">
        <v>0.2393941675</v>
      </c>
      <c r="Q131" s="173">
        <v>0.23915303030000001</v>
      </c>
      <c r="R131" s="173">
        <v>0.23897821350000001</v>
      </c>
      <c r="S131" s="173">
        <v>0.23885499709999999</v>
      </c>
      <c r="T131" s="173">
        <v>0.2387952652</v>
      </c>
      <c r="U131" s="173">
        <v>0.2387906404</v>
      </c>
      <c r="V131" s="173">
        <v>0.2388344376</v>
      </c>
      <c r="W131" s="173">
        <v>0.23892120519999999</v>
      </c>
      <c r="X131" s="173">
        <v>0.2390464246</v>
      </c>
      <c r="Y131" s="173">
        <v>0.2392063073</v>
      </c>
      <c r="Z131" s="173">
        <v>0.23939765290000001</v>
      </c>
      <c r="AA131" s="173">
        <v>0.23961774690000001</v>
      </c>
      <c r="AB131" s="173">
        <v>0.23986428370000001</v>
      </c>
      <c r="AC131" s="173">
        <v>0.2401353071</v>
      </c>
      <c r="AD131" s="173">
        <v>0.24042916480000001</v>
      </c>
      <c r="AE131" s="173">
        <v>0.24074447130000001</v>
      </c>
      <c r="AF131" s="173">
        <v>0.24108007980000001</v>
      </c>
      <c r="AG131" s="173">
        <v>0.24143506240000001</v>
      </c>
      <c r="AH131" s="173">
        <v>0.2418086992</v>
      </c>
      <c r="AI131" s="173">
        <v>0.2422004807</v>
      </c>
      <c r="AJ131" s="173">
        <v>0.2426101303</v>
      </c>
      <c r="AK131" s="173">
        <v>0.24303766020000001</v>
      </c>
      <c r="AL131" s="173">
        <v>0.24348348580000001</v>
      </c>
      <c r="AM131" s="173">
        <v>0.24394864090000001</v>
      </c>
      <c r="AN131" s="173">
        <v>0.2444351749</v>
      </c>
      <c r="AO131" s="173">
        <v>0.24494686830000001</v>
      </c>
      <c r="AP131" s="173">
        <v>0.24549051599999999</v>
      </c>
      <c r="AQ131" s="173">
        <v>0.2460782125</v>
      </c>
      <c r="AR131" s="173">
        <v>0.2467314068</v>
      </c>
      <c r="AS131" s="173">
        <v>0.24748806440000001</v>
      </c>
      <c r="AT131" s="173">
        <v>0.24841525919999999</v>
      </c>
      <c r="AU131" s="173">
        <v>0.24792622680000001</v>
      </c>
      <c r="AV131" s="173">
        <v>0.24794334579999999</v>
      </c>
      <c r="AW131" s="173">
        <v>0.24799909640000001</v>
      </c>
      <c r="AX131" s="173">
        <v>0.24807529610000001</v>
      </c>
      <c r="AY131" s="173">
        <v>0.24816149039999999</v>
      </c>
      <c r="AZ131" s="173">
        <v>0.2482517709</v>
      </c>
      <c r="BA131" s="173">
        <v>0.24834287250000001</v>
      </c>
      <c r="BB131" s="173">
        <v>0.2484330464</v>
      </c>
      <c r="BC131" s="173">
        <v>0.2485214</v>
      </c>
      <c r="BD131" s="173">
        <v>0.24860751440000001</v>
      </c>
      <c r="BE131" s="173">
        <v>0.24869122599999999</v>
      </c>
      <c r="BF131" s="173">
        <v>0.24877250340000001</v>
      </c>
      <c r="BG131" s="173">
        <v>0.24885138000000001</v>
      </c>
      <c r="BH131" s="173">
        <v>0.2489279174</v>
      </c>
      <c r="BI131" s="173">
        <v>0.24900218700000001</v>
      </c>
      <c r="BJ131" s="173">
        <v>0.24907426090000001</v>
      </c>
      <c r="BK131" s="173">
        <v>0.2491442076</v>
      </c>
      <c r="BL131" s="173">
        <v>0.24921209129999999</v>
      </c>
      <c r="BM131" s="173">
        <v>0.24927797130000001</v>
      </c>
      <c r="BN131" s="173">
        <v>0.24934190270000001</v>
      </c>
      <c r="BO131" s="173">
        <v>0.24940393659999999</v>
      </c>
      <c r="BP131" s="173">
        <v>0.24946412039999999</v>
      </c>
      <c r="BQ131" s="173">
        <v>0.2495224982</v>
      </c>
      <c r="BR131" s="173">
        <v>0.24957911050000001</v>
      </c>
      <c r="BS131" s="173">
        <v>0.2496339933</v>
      </c>
      <c r="BT131" s="173">
        <v>0.2496871766</v>
      </c>
      <c r="BU131" s="173">
        <v>0.24973868060000001</v>
      </c>
      <c r="BV131" s="173">
        <v>0.2497885108</v>
      </c>
      <c r="BW131" s="173">
        <v>0.24983664659999999</v>
      </c>
      <c r="BX131" s="173">
        <v>0.2498830239</v>
      </c>
      <c r="BY131" s="173">
        <v>0.24992750229999999</v>
      </c>
      <c r="BZ131" s="173">
        <v>0.24996980890000001</v>
      </c>
      <c r="CA131" s="173">
        <v>0.25000944079999998</v>
      </c>
      <c r="CB131" s="173">
        <v>0.2500454929</v>
      </c>
      <c r="CC131" s="173">
        <v>0.2500763594</v>
      </c>
      <c r="CD131" s="173">
        <v>0.25009921330000001</v>
      </c>
      <c r="CE131" s="173">
        <v>0.25010909930000003</v>
      </c>
      <c r="CF131" s="173">
        <v>0.25009735440000003</v>
      </c>
      <c r="CG131" s="173">
        <v>0.25004885719999997</v>
      </c>
      <c r="CH131" s="173">
        <v>0.2499372315</v>
      </c>
      <c r="CI131" s="173">
        <v>0.24971647450000001</v>
      </c>
      <c r="CJ131" s="173">
        <v>0.2493062928</v>
      </c>
      <c r="CK131" s="173">
        <v>0.24856627489999999</v>
      </c>
      <c r="CL131" s="173">
        <v>0.24724994419999999</v>
      </c>
      <c r="CM131" s="173">
        <v>0.24492159320000001</v>
      </c>
      <c r="CN131" s="173">
        <v>0.25827814570000002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</row>
    <row r="132" spans="1:101" s="194" customFormat="1" ht="22.5" customHeight="1" x14ac:dyDescent="0.2">
      <c r="A132" s="194" t="s">
        <v>336</v>
      </c>
      <c r="B132" s="194">
        <v>2</v>
      </c>
      <c r="C132" s="194">
        <v>2.208161606</v>
      </c>
      <c r="D132" s="194">
        <v>2.43798884</v>
      </c>
      <c r="E132" s="194">
        <v>2.6917366770000002</v>
      </c>
      <c r="F132" s="194">
        <v>2.9718947920000001</v>
      </c>
      <c r="G132" s="194">
        <v>3.281211989</v>
      </c>
      <c r="H132" s="194">
        <v>3.6227231679999998</v>
      </c>
      <c r="I132" s="194">
        <v>3.999779105</v>
      </c>
      <c r="J132" s="194">
        <v>4.4160793270000003</v>
      </c>
      <c r="K132" s="194">
        <v>4.8757084109999997</v>
      </c>
      <c r="L132" s="194">
        <v>5.3831760580000001</v>
      </c>
      <c r="M132" s="194">
        <v>5.9434613460000003</v>
      </c>
      <c r="N132" s="194">
        <v>6.5620615769999997</v>
      </c>
      <c r="O132" s="194">
        <v>7.2450462160000004</v>
      </c>
      <c r="P132" s="194">
        <v>7.9991164460000004</v>
      </c>
      <c r="Q132" s="194">
        <v>8.8316709099999997</v>
      </c>
      <c r="R132" s="194">
        <v>9.7508783119999993</v>
      </c>
      <c r="S132" s="194">
        <v>10.765757560000001</v>
      </c>
      <c r="T132" s="194">
        <v>11.88626625</v>
      </c>
      <c r="U132" s="194">
        <v>13.12339839</v>
      </c>
      <c r="V132" s="194">
        <v>14.489292239999999</v>
      </c>
      <c r="W132" s="194">
        <v>15.99734941</v>
      </c>
      <c r="X132" s="194">
        <v>17.662366389999999</v>
      </c>
      <c r="Y132" s="194">
        <v>19.50067967</v>
      </c>
      <c r="Z132" s="194">
        <v>21.530326070000001</v>
      </c>
      <c r="AA132" s="194">
        <v>23.7712197</v>
      </c>
      <c r="AB132" s="194">
        <v>26.245347339999999</v>
      </c>
      <c r="AC132" s="194">
        <v>28.976984170000001</v>
      </c>
      <c r="AD132" s="194">
        <v>31.99293196</v>
      </c>
      <c r="AE132" s="194">
        <v>35.322782009999997</v>
      </c>
      <c r="AF132" s="194">
        <v>38.999205529999998</v>
      </c>
      <c r="AG132" s="194">
        <v>43.058274169999997</v>
      </c>
      <c r="AH132" s="194">
        <v>47.539813930000001</v>
      </c>
      <c r="AI132" s="194">
        <v>52.487795949999999</v>
      </c>
      <c r="AJ132" s="194">
        <v>57.950767910000003</v>
      </c>
      <c r="AK132" s="194">
        <v>63.982330380000001</v>
      </c>
      <c r="AL132" s="194">
        <v>70.641662710000006</v>
      </c>
      <c r="AM132" s="194">
        <v>77.994103710000005</v>
      </c>
      <c r="AN132" s="194">
        <v>86.11179267</v>
      </c>
      <c r="AO132" s="194">
        <v>95.074377209999994</v>
      </c>
      <c r="AP132" s="194">
        <v>104.9697948</v>
      </c>
      <c r="AQ132" s="194">
        <v>115.89513530000001</v>
      </c>
      <c r="AR132" s="194">
        <v>127.95759409999999</v>
      </c>
      <c r="AS132" s="194">
        <v>141.27552320000001</v>
      </c>
      <c r="AT132" s="194">
        <v>155.97959320000001</v>
      </c>
      <c r="AU132" s="194">
        <v>235.6461722</v>
      </c>
      <c r="AV132" s="194">
        <v>229.75501790000001</v>
      </c>
      <c r="AW132" s="194">
        <v>224.01114250000001</v>
      </c>
      <c r="AX132" s="194">
        <v>218.41086390000001</v>
      </c>
      <c r="AY132" s="194">
        <v>212.95059230000001</v>
      </c>
      <c r="AZ132" s="194">
        <v>207.62682749999999</v>
      </c>
      <c r="BA132" s="194">
        <v>202.43615679999999</v>
      </c>
      <c r="BB132" s="194">
        <v>197.37525289999999</v>
      </c>
      <c r="BC132" s="194">
        <v>192.44087160000001</v>
      </c>
      <c r="BD132" s="194">
        <v>187.62984979999999</v>
      </c>
      <c r="BE132" s="194">
        <v>182.93910349999999</v>
      </c>
      <c r="BF132" s="194">
        <v>178.36562599999999</v>
      </c>
      <c r="BG132" s="194">
        <v>158.90262000000001</v>
      </c>
      <c r="BH132" s="194">
        <v>158.90262000000001</v>
      </c>
      <c r="BI132" s="194">
        <v>158.90262000000001</v>
      </c>
      <c r="BJ132" s="194">
        <v>158.90262000000001</v>
      </c>
      <c r="BK132" s="194">
        <v>158.90262000000001</v>
      </c>
      <c r="BL132" s="194">
        <v>158.90262000000001</v>
      </c>
      <c r="BM132" s="194">
        <v>158.90262000000001</v>
      </c>
      <c r="BN132" s="194">
        <v>158.90262000000001</v>
      </c>
      <c r="BO132" s="194">
        <v>158.90262000000001</v>
      </c>
      <c r="BP132" s="194">
        <v>158.90262000000001</v>
      </c>
      <c r="BQ132" s="194">
        <v>158.90262000000001</v>
      </c>
      <c r="BR132" s="194">
        <v>158.90262000000001</v>
      </c>
      <c r="BS132" s="194">
        <v>158.90262000000001</v>
      </c>
      <c r="BT132" s="194">
        <v>158.90262000000001</v>
      </c>
      <c r="BU132" s="194">
        <v>158.90262000000001</v>
      </c>
      <c r="BV132" s="194">
        <v>158.90262000000001</v>
      </c>
      <c r="BW132" s="194">
        <v>158.90262000000001</v>
      </c>
      <c r="BX132" s="194">
        <v>158.90262000000001</v>
      </c>
      <c r="BY132" s="194">
        <v>158.90262000000001</v>
      </c>
      <c r="BZ132" s="194">
        <v>158.90262000000001</v>
      </c>
      <c r="CA132" s="194">
        <v>158.90262000000001</v>
      </c>
      <c r="CB132" s="194">
        <v>158.90262000000001</v>
      </c>
      <c r="CC132" s="194">
        <v>158.90262000000001</v>
      </c>
      <c r="CD132" s="194">
        <v>158.90262000000001</v>
      </c>
      <c r="CE132" s="194">
        <v>158.90262000000001</v>
      </c>
      <c r="CF132" s="194">
        <v>158.90262000000001</v>
      </c>
      <c r="CG132" s="194">
        <v>158.90262000000001</v>
      </c>
      <c r="CH132" s="194">
        <v>158.90262000000001</v>
      </c>
      <c r="CI132" s="194">
        <v>158.90262000000001</v>
      </c>
      <c r="CJ132" s="194">
        <v>158.90262000000001</v>
      </c>
      <c r="CK132" s="194">
        <v>158.90262000000001</v>
      </c>
      <c r="CL132" s="194">
        <v>158.90262000000001</v>
      </c>
      <c r="CM132" s="194">
        <v>158.90262000000001</v>
      </c>
      <c r="CN132" s="194">
        <v>158.90262000000001</v>
      </c>
      <c r="CO132" s="194">
        <v>158.90262000000001</v>
      </c>
      <c r="CP132" s="194">
        <v>158.90262000000001</v>
      </c>
      <c r="CQ132" s="194">
        <v>158.90262000000001</v>
      </c>
      <c r="CR132" s="194">
        <v>158.90262000000001</v>
      </c>
      <c r="CS132" s="194">
        <v>158.90262000000001</v>
      </c>
      <c r="CT132" s="194">
        <v>158.90262000000001</v>
      </c>
      <c r="CU132" s="194">
        <v>158.90262000000001</v>
      </c>
      <c r="CV132" s="194">
        <v>158.90262000000001</v>
      </c>
      <c r="CW132" s="194">
        <v>158.90262000000001</v>
      </c>
    </row>
    <row r="133" spans="1:101" s="2" customFormat="1" ht="20.65" customHeight="1" x14ac:dyDescent="0.3">
      <c r="A133" s="24" t="s">
        <v>203</v>
      </c>
      <c r="B133" s="5">
        <f>+MIN(B132+B97*Parameters!$B$30,B34)</f>
        <v>2</v>
      </c>
      <c r="C133" s="5">
        <f>+MIN(C132+C97*Parameters!$B$30,C34)</f>
        <v>2.208161606</v>
      </c>
      <c r="D133" s="5">
        <f>+MIN(D132+D97*Parameters!$B$30,D34)</f>
        <v>2.43798884</v>
      </c>
      <c r="E133" s="5">
        <f>+MIN(E132+E97*Parameters!$B$30,E34)</f>
        <v>2.6917366770000002</v>
      </c>
      <c r="F133" s="5">
        <f>+MIN(F132+F97*Parameters!$B$30,F34)</f>
        <v>2.9718947920000001</v>
      </c>
      <c r="G133" s="5">
        <f>+MIN(G132+G97*Parameters!$B$30,G34)</f>
        <v>3.281211989</v>
      </c>
      <c r="H133" s="5">
        <f>+MIN(H132+H97*Parameters!$B$30,H34)</f>
        <v>3.6227231679999998</v>
      </c>
      <c r="I133" s="5">
        <f>+MIN(I132+I97*Parameters!$B$30,I34)</f>
        <v>3.999779105</v>
      </c>
      <c r="J133" s="5">
        <f>+MIN(J132+J97*Parameters!$B$30,J34)</f>
        <v>4.4160793270000003</v>
      </c>
      <c r="K133" s="5">
        <f>+MIN(K132+K97*Parameters!$B$30,K34)</f>
        <v>4.8757084109999997</v>
      </c>
      <c r="L133" s="5">
        <f>+MIN(L132+L97*Parameters!$B$30,L34)</f>
        <v>5.3831760580000001</v>
      </c>
      <c r="M133" s="5">
        <f>+MIN(M132+M97*Parameters!$B$30,M34)</f>
        <v>5.9434613460000003</v>
      </c>
      <c r="N133" s="5">
        <f>+MIN(N132+N97*Parameters!$B$30,N34)</f>
        <v>6.5620615769999997</v>
      </c>
      <c r="O133" s="5">
        <f>+MIN(O132+O97*Parameters!$B$30,O34)</f>
        <v>7.2450462160000004</v>
      </c>
      <c r="P133" s="5">
        <f>+MIN(P132+P97*Parameters!$B$30,P34)</f>
        <v>7.9991164460000004</v>
      </c>
      <c r="Q133" s="5">
        <f>+MIN(Q132+Q97*Parameters!$B$30,Q34)</f>
        <v>8.8316709099999997</v>
      </c>
      <c r="R133" s="5">
        <f>+MIN(R132+R97*Parameters!$B$30,R34)</f>
        <v>9.7508783119999993</v>
      </c>
      <c r="S133" s="5">
        <f>+MIN(S132+S97*Parameters!$B$30,S34)</f>
        <v>10.765757560000001</v>
      </c>
      <c r="T133" s="5">
        <f>+MIN(T132+T97*Parameters!$B$30,T34)</f>
        <v>11.88626625</v>
      </c>
      <c r="U133" s="5">
        <f>+MIN(U132+U97*Parameters!$B$30,U34)</f>
        <v>13.12339839</v>
      </c>
      <c r="V133" s="5">
        <f>+MIN(V132+V97*Parameters!$B$30,V34)</f>
        <v>14.489292239999999</v>
      </c>
      <c r="W133" s="5">
        <f>+MIN(W132+W97*Parameters!$B$30,W34)</f>
        <v>15.99734941</v>
      </c>
      <c r="X133" s="5">
        <f>+MIN(X132+X97*Parameters!$B$30,X34)</f>
        <v>17.662366389999999</v>
      </c>
      <c r="Y133" s="5">
        <f>+MIN(Y132+Y97*Parameters!$B$30,Y34)</f>
        <v>19.50067967</v>
      </c>
      <c r="Z133" s="5">
        <f>+MIN(Z132+Z97*Parameters!$B$30,Z34)</f>
        <v>21.530326070000001</v>
      </c>
      <c r="AA133" s="5">
        <f>+MIN(AA132+AA97*Parameters!$B$30,AA34)</f>
        <v>23.7712197</v>
      </c>
      <c r="AB133" s="5">
        <f>+MIN(AB132+AB97*Parameters!$B$30,AB34)</f>
        <v>26.245347339999999</v>
      </c>
      <c r="AC133" s="5">
        <f>+MIN(AC132+AC97*Parameters!$B$30,AC34)</f>
        <v>28.976984170000001</v>
      </c>
      <c r="AD133" s="5">
        <f>+MIN(AD132+AD97*Parameters!$B$30,AD34)</f>
        <v>31.99293196</v>
      </c>
      <c r="AE133" s="5">
        <f>+MIN(AE132+AE97*Parameters!$B$30,AE34)</f>
        <v>35.322782009999997</v>
      </c>
      <c r="AF133" s="5">
        <f>+MIN(AF132+AF97*Parameters!$B$30,AF34)</f>
        <v>38.999205529999998</v>
      </c>
      <c r="AG133" s="5">
        <f>+MIN(AG132+AG97*Parameters!$B$30,AG34)</f>
        <v>43.058274169999997</v>
      </c>
      <c r="AH133" s="5">
        <f>+MIN(AH132+AH97*Parameters!$B$30,AH34)</f>
        <v>47.539813930000001</v>
      </c>
      <c r="AI133" s="5">
        <f>+MIN(AI132+AI97*Parameters!$B$30,AI34)</f>
        <v>52.487795949999999</v>
      </c>
      <c r="AJ133" s="5">
        <f>+MIN(AJ132+AJ97*Parameters!$B$30,AJ34)</f>
        <v>57.950767910000003</v>
      </c>
      <c r="AK133" s="5">
        <f>+MIN(AK132+AK97*Parameters!$B$30,AK34)</f>
        <v>63.982330380000001</v>
      </c>
      <c r="AL133" s="5">
        <f>+MIN(AL132+AL97*Parameters!$B$30,AL34)</f>
        <v>70.641662710000006</v>
      </c>
      <c r="AM133" s="5">
        <f>+MIN(AM132+AM97*Parameters!$B$30,AM34)</f>
        <v>77.994103710000005</v>
      </c>
      <c r="AN133" s="5">
        <f>+MIN(AN132+AN97*Parameters!$B$30,AN34)</f>
        <v>86.11179267</v>
      </c>
      <c r="AO133" s="5">
        <f>+MIN(AO132+AO97*Parameters!$B$30,AO34)</f>
        <v>95.074377209999994</v>
      </c>
      <c r="AP133" s="5">
        <f>+MIN(AP132+AP97*Parameters!$B$30,AP34)</f>
        <v>104.9697948</v>
      </c>
      <c r="AQ133" s="5">
        <f>+MIN(AQ132+AQ97*Parameters!$B$30,AQ34)</f>
        <v>115.89513530000001</v>
      </c>
      <c r="AR133" s="5">
        <f>+MIN(AR132+AR97*Parameters!$B$30,AR34)</f>
        <v>127.95759409999999</v>
      </c>
      <c r="AS133" s="5">
        <f>+MIN(AS132+AS97*Parameters!$B$30,AS34)</f>
        <v>141.27552320000001</v>
      </c>
      <c r="AT133" s="5">
        <f>+MIN(AT132+AT97*Parameters!$B$30,AT34)</f>
        <v>155.97959320000001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46.006058565688129</v>
      </c>
      <c r="CW133" s="5">
        <f>+MIN(CW132+CW97*Parameters!$B$30,CW34)</f>
        <v>44.855907101545924</v>
      </c>
    </row>
    <row r="134" spans="1:101" s="2" customFormat="1" ht="20.65" customHeight="1" x14ac:dyDescent="0.3">
      <c r="A134" s="8" t="s">
        <v>205</v>
      </c>
      <c r="B134" s="46">
        <f>+B132*3.666</f>
        <v>7.3319999999999999</v>
      </c>
      <c r="C134" s="5">
        <f t="shared" ref="C134:BI134" si="446">+C132*3.666</f>
        <v>8.095120447595999</v>
      </c>
      <c r="D134" s="5">
        <f t="shared" si="446"/>
        <v>8.9376670874399995</v>
      </c>
      <c r="E134" s="5">
        <f t="shared" si="446"/>
        <v>9.8679066578820009</v>
      </c>
      <c r="F134" s="5">
        <f t="shared" si="446"/>
        <v>10.894966307472</v>
      </c>
      <c r="G134" s="5">
        <f t="shared" si="446"/>
        <v>12.028923151674</v>
      </c>
      <c r="H134" s="5">
        <f t="shared" si="446"/>
        <v>13.280903133888</v>
      </c>
      <c r="I134" s="5">
        <f t="shared" si="446"/>
        <v>14.66319019893</v>
      </c>
      <c r="J134" s="5">
        <f t="shared" si="446"/>
        <v>16.189346812782002</v>
      </c>
      <c r="K134" s="5">
        <f t="shared" si="446"/>
        <v>17.874347034726</v>
      </c>
      <c r="L134" s="5">
        <f t="shared" si="446"/>
        <v>19.734723428628001</v>
      </c>
      <c r="M134" s="5">
        <f t="shared" si="446"/>
        <v>21.788729294435999</v>
      </c>
      <c r="N134" s="5">
        <f t="shared" si="446"/>
        <v>24.056517741281997</v>
      </c>
      <c r="O134" s="5">
        <f t="shared" si="446"/>
        <v>26.560339427856</v>
      </c>
      <c r="P134" s="5">
        <f t="shared" si="446"/>
        <v>29.324760891036</v>
      </c>
      <c r="Q134" s="5">
        <f t="shared" si="446"/>
        <v>32.376905556059995</v>
      </c>
      <c r="R134" s="5">
        <f t="shared" si="446"/>
        <v>35.746719891791997</v>
      </c>
      <c r="S134" s="5">
        <f t="shared" si="446"/>
        <v>39.467267214960003</v>
      </c>
      <c r="T134" s="5">
        <f t="shared" si="446"/>
        <v>43.5750520725</v>
      </c>
      <c r="U134" s="5">
        <f>+U132*3.666</f>
        <v>48.110378497740001</v>
      </c>
      <c r="V134" s="5">
        <f t="shared" si="446"/>
        <v>53.117745351839993</v>
      </c>
      <c r="W134" s="5">
        <f t="shared" si="446"/>
        <v>58.646282937060001</v>
      </c>
      <c r="X134" s="5">
        <f t="shared" si="446"/>
        <v>64.750235185739996</v>
      </c>
      <c r="Y134" s="5">
        <f t="shared" si="446"/>
        <v>71.489491670220005</v>
      </c>
      <c r="Z134" s="5">
        <f t="shared" si="446"/>
        <v>78.930175372619999</v>
      </c>
      <c r="AA134" s="5">
        <f t="shared" si="446"/>
        <v>87.145291420199996</v>
      </c>
      <c r="AB134" s="5">
        <f t="shared" si="446"/>
        <v>96.21544334843999</v>
      </c>
      <c r="AC134" s="5">
        <f t="shared" si="446"/>
        <v>106.22962396722001</v>
      </c>
      <c r="AD134" s="5">
        <f t="shared" si="446"/>
        <v>117.28608856536</v>
      </c>
      <c r="AE134" s="5">
        <f t="shared" si="446"/>
        <v>129.49331884865998</v>
      </c>
      <c r="AF134" s="5">
        <f t="shared" si="446"/>
        <v>142.97108747297997</v>
      </c>
      <c r="AG134" s="5">
        <f t="shared" si="446"/>
        <v>157.85163310721998</v>
      </c>
      <c r="AH134" s="5">
        <f t="shared" si="446"/>
        <v>174.28095786738001</v>
      </c>
      <c r="AI134" s="5">
        <f t="shared" si="446"/>
        <v>192.42025995269998</v>
      </c>
      <c r="AJ134" s="5">
        <f t="shared" si="446"/>
        <v>212.44751515806001</v>
      </c>
      <c r="AK134" s="5">
        <f t="shared" si="446"/>
        <v>234.55922317308</v>
      </c>
      <c r="AL134" s="5">
        <f t="shared" si="446"/>
        <v>258.97233549486003</v>
      </c>
      <c r="AM134" s="5">
        <f t="shared" si="446"/>
        <v>285.92638420086001</v>
      </c>
      <c r="AN134" s="5">
        <f t="shared" si="446"/>
        <v>315.68583192822001</v>
      </c>
      <c r="AO134" s="5">
        <f t="shared" si="446"/>
        <v>348.54266685185996</v>
      </c>
      <c r="AP134" s="5">
        <f t="shared" si="446"/>
        <v>384.81926773679999</v>
      </c>
      <c r="AQ134" s="5">
        <f t="shared" si="446"/>
        <v>424.87156600980001</v>
      </c>
      <c r="AR134" s="5">
        <f t="shared" si="446"/>
        <v>469.09253997059994</v>
      </c>
      <c r="AS134" s="5">
        <f t="shared" si="446"/>
        <v>517.9160680512</v>
      </c>
      <c r="AT134" s="5">
        <f t="shared" si="446"/>
        <v>571.82118867120005</v>
      </c>
      <c r="AU134" s="5">
        <f t="shared" si="446"/>
        <v>863.87886728519993</v>
      </c>
      <c r="AV134" s="5">
        <f t="shared" si="446"/>
        <v>842.28189562140005</v>
      </c>
      <c r="AW134" s="5">
        <f>+AW132*3.666</f>
        <v>821.22484840499999</v>
      </c>
      <c r="AX134" s="5">
        <f t="shared" si="446"/>
        <v>800.69422705739998</v>
      </c>
      <c r="AY134" s="5">
        <f t="shared" si="446"/>
        <v>780.67687137180008</v>
      </c>
      <c r="AZ134" s="5">
        <f t="shared" si="446"/>
        <v>761.15994961499996</v>
      </c>
      <c r="BA134" s="5">
        <f t="shared" si="446"/>
        <v>742.1309508288</v>
      </c>
      <c r="BB134" s="5">
        <f t="shared" si="446"/>
        <v>723.57767713139992</v>
      </c>
      <c r="BC134" s="5">
        <f t="shared" si="446"/>
        <v>705.48823528560001</v>
      </c>
      <c r="BD134" s="5">
        <f t="shared" si="446"/>
        <v>687.85102936679993</v>
      </c>
      <c r="BE134" s="5">
        <f t="shared" si="446"/>
        <v>670.6547534309999</v>
      </c>
      <c r="BF134" s="5">
        <f t="shared" si="446"/>
        <v>653.88838491599995</v>
      </c>
      <c r="BG134" s="5">
        <f t="shared" si="446"/>
        <v>582.53700492000007</v>
      </c>
      <c r="BH134" s="5">
        <f t="shared" si="446"/>
        <v>582.53700492000007</v>
      </c>
      <c r="BI134" s="5">
        <f t="shared" si="446"/>
        <v>582.53700492000007</v>
      </c>
      <c r="BJ134" s="5">
        <f t="shared" ref="BJ134:CW134" si="447">+BJ132*3.666</f>
        <v>582.53700492000007</v>
      </c>
      <c r="BK134" s="5">
        <f t="shared" si="447"/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</row>
    <row r="135" spans="1:101" s="195" customFormat="1" ht="16.899999999999999" customHeight="1" x14ac:dyDescent="0.2">
      <c r="A135" s="195" t="s">
        <v>405</v>
      </c>
      <c r="B135" s="195">
        <f>+B136</f>
        <v>2.9882509507732399E-2</v>
      </c>
      <c r="C135" s="195">
        <f t="shared" ref="C135:BN135" si="448">+C136</f>
        <v>3.2297188500697314E-2</v>
      </c>
      <c r="D135" s="195">
        <f t="shared" si="448"/>
        <v>3.4906987481043296E-2</v>
      </c>
      <c r="E135" s="195">
        <f t="shared" si="448"/>
        <v>3.772767325955996E-2</v>
      </c>
      <c r="F135" s="195">
        <f t="shared" si="448"/>
        <v>4.0776286700116605E-2</v>
      </c>
      <c r="G135" s="195">
        <f t="shared" si="448"/>
        <v>4.4071245680560131E-2</v>
      </c>
      <c r="H135" s="195">
        <f t="shared" si="448"/>
        <v>4.7632456334651005E-2</v>
      </c>
      <c r="I135" s="195">
        <f t="shared" si="448"/>
        <v>5.1481433336256807E-2</v>
      </c>
      <c r="J135" s="195">
        <f t="shared" si="448"/>
        <v>5.5641429865036375E-2</v>
      </c>
      <c r="K135" s="195">
        <f t="shared" si="448"/>
        <v>6.0137578093560184E-2</v>
      </c>
      <c r="L135" s="195">
        <f t="shared" si="448"/>
        <v>6.4997041003143158E-2</v>
      </c>
      <c r="M135" s="195">
        <f t="shared" si="448"/>
        <v>7.0249176528705631E-2</v>
      </c>
      <c r="N135" s="195">
        <f t="shared" si="448"/>
        <v>7.5925714876969655E-2</v>
      </c>
      <c r="O135" s="195">
        <f t="shared" si="448"/>
        <v>8.2060950234171801E-2</v>
      </c>
      <c r="P135" s="195">
        <f t="shared" si="448"/>
        <v>8.8691947977178429E-2</v>
      </c>
      <c r="Q135" s="195">
        <f t="shared" si="448"/>
        <v>9.5858768547415873E-2</v>
      </c>
      <c r="R135" s="195">
        <f t="shared" si="448"/>
        <v>0.1036047095304259</v>
      </c>
      <c r="S135" s="195">
        <f t="shared" si="448"/>
        <v>0.11197656719712676</v>
      </c>
      <c r="T135" s="195">
        <f t="shared" si="448"/>
        <v>0.12102491918084592</v>
      </c>
      <c r="U135" s="195">
        <f t="shared" si="448"/>
        <v>0.13080443019030488</v>
      </c>
      <c r="V135" s="195">
        <f t="shared" si="448"/>
        <v>0.14137418207304436</v>
      </c>
      <c r="W135" s="195">
        <f t="shared" si="448"/>
        <v>0.15279803077255488</v>
      </c>
      <c r="X135" s="195">
        <f t="shared" si="448"/>
        <v>0.16514499233859581</v>
      </c>
      <c r="Y135" s="195">
        <f t="shared" si="448"/>
        <v>0.17848965953415064</v>
      </c>
      <c r="Z135" s="195">
        <f t="shared" si="448"/>
        <v>0.19291265273616942</v>
      </c>
      <c r="AA135" s="195">
        <f t="shared" si="448"/>
        <v>0.2085011069300271</v>
      </c>
      <c r="AB135" s="195">
        <f t="shared" si="448"/>
        <v>0.22534919807307696</v>
      </c>
      <c r="AC135" s="195">
        <f t="shared" si="448"/>
        <v>0.24355871207424798</v>
      </c>
      <c r="AD135" s="195">
        <f t="shared" si="448"/>
        <v>0.26323965978182273</v>
      </c>
      <c r="AE135" s="195">
        <f t="shared" si="448"/>
        <v>0.2845109414530726</v>
      </c>
      <c r="AF135" s="195">
        <f t="shared" si="448"/>
        <v>0.30750106529246773</v>
      </c>
      <c r="AG135" s="195">
        <f t="shared" si="448"/>
        <v>0.33234892367680763</v>
      </c>
      <c r="AH135" s="195">
        <f t="shared" si="448"/>
        <v>0.35920463220897569</v>
      </c>
      <c r="AI135" s="195">
        <f t="shared" si="448"/>
        <v>0.38823043678411828</v>
      </c>
      <c r="AJ135" s="195">
        <f t="shared" si="448"/>
        <v>0.41960169364653516</v>
      </c>
      <c r="AK135" s="195">
        <f t="shared" si="448"/>
        <v>0.45350792887472963</v>
      </c>
      <c r="AL135" s="195">
        <f t="shared" si="448"/>
        <v>0.49015398330071042</v>
      </c>
      <c r="AM135" s="195">
        <f t="shared" si="448"/>
        <v>0.52976125018741493</v>
      </c>
      <c r="AN135" s="195">
        <f t="shared" si="448"/>
        <v>0.57256901249548176</v>
      </c>
      <c r="AO135" s="195">
        <f t="shared" si="448"/>
        <v>0.61883588869246253</v>
      </c>
      <c r="AP135" s="195">
        <f t="shared" si="448"/>
        <v>0.66884139535507048</v>
      </c>
      <c r="AQ135" s="195">
        <f t="shared" si="448"/>
        <v>0.72288763476697038</v>
      </c>
      <c r="AR135" s="195">
        <f t="shared" si="448"/>
        <v>0.78130112215072101</v>
      </c>
      <c r="AS135" s="195">
        <f t="shared" si="448"/>
        <v>0.84443475560446501</v>
      </c>
      <c r="AT135" s="195">
        <f t="shared" si="448"/>
        <v>0.91266995103904114</v>
      </c>
      <c r="AU135" s="195">
        <f t="shared" si="448"/>
        <v>1.2</v>
      </c>
      <c r="AV135" s="195">
        <f t="shared" si="448"/>
        <v>1.2</v>
      </c>
      <c r="AW135" s="195">
        <f t="shared" si="448"/>
        <v>1.2</v>
      </c>
      <c r="AX135" s="195">
        <f t="shared" si="448"/>
        <v>1.2</v>
      </c>
      <c r="AY135" s="195">
        <f t="shared" si="448"/>
        <v>1.2</v>
      </c>
      <c r="AZ135" s="195">
        <f t="shared" si="448"/>
        <v>1.2</v>
      </c>
      <c r="BA135" s="195">
        <f t="shared" si="448"/>
        <v>1.2</v>
      </c>
      <c r="BB135" s="195">
        <f t="shared" si="448"/>
        <v>1.2</v>
      </c>
      <c r="BC135" s="195">
        <f t="shared" si="448"/>
        <v>1.2</v>
      </c>
      <c r="BD135" s="195">
        <f t="shared" si="448"/>
        <v>1.2</v>
      </c>
      <c r="BE135" s="195">
        <f t="shared" si="448"/>
        <v>1.2</v>
      </c>
      <c r="BF135" s="195">
        <f t="shared" si="448"/>
        <v>1.2</v>
      </c>
      <c r="BG135" s="195">
        <f t="shared" si="448"/>
        <v>1.2</v>
      </c>
      <c r="BH135" s="195">
        <f t="shared" si="448"/>
        <v>1.2</v>
      </c>
      <c r="BI135" s="195">
        <f t="shared" si="448"/>
        <v>1.2</v>
      </c>
      <c r="BJ135" s="195">
        <f t="shared" si="448"/>
        <v>1.2</v>
      </c>
      <c r="BK135" s="195">
        <f t="shared" si="448"/>
        <v>1.2</v>
      </c>
      <c r="BL135" s="195">
        <f t="shared" si="448"/>
        <v>1.2</v>
      </c>
      <c r="BM135" s="195">
        <f t="shared" si="448"/>
        <v>1.2</v>
      </c>
      <c r="BN135" s="195">
        <f t="shared" si="448"/>
        <v>1.2</v>
      </c>
      <c r="BO135" s="195">
        <f t="shared" ref="BO135:CW135" si="449">+BO136</f>
        <v>1.2</v>
      </c>
      <c r="BP135" s="195">
        <f t="shared" si="449"/>
        <v>1.2</v>
      </c>
      <c r="BQ135" s="195">
        <f t="shared" si="449"/>
        <v>1.2</v>
      </c>
      <c r="BR135" s="195">
        <f t="shared" si="449"/>
        <v>1.2</v>
      </c>
      <c r="BS135" s="195">
        <f t="shared" si="449"/>
        <v>1.2</v>
      </c>
      <c r="BT135" s="195">
        <f t="shared" si="449"/>
        <v>1.2</v>
      </c>
      <c r="BU135" s="195">
        <f t="shared" si="449"/>
        <v>1.2</v>
      </c>
      <c r="BV135" s="195">
        <f t="shared" si="449"/>
        <v>1.2</v>
      </c>
      <c r="BW135" s="195">
        <f t="shared" si="449"/>
        <v>1.2</v>
      </c>
      <c r="BX135" s="195">
        <f t="shared" si="449"/>
        <v>1.2</v>
      </c>
      <c r="BY135" s="195">
        <f t="shared" si="449"/>
        <v>1.2</v>
      </c>
      <c r="BZ135" s="195">
        <f t="shared" si="449"/>
        <v>1.2</v>
      </c>
      <c r="CA135" s="195">
        <f t="shared" si="449"/>
        <v>1.2</v>
      </c>
      <c r="CB135" s="195">
        <f t="shared" si="449"/>
        <v>1.2</v>
      </c>
      <c r="CC135" s="195">
        <f t="shared" si="449"/>
        <v>1.2</v>
      </c>
      <c r="CD135" s="195">
        <f t="shared" si="449"/>
        <v>1.2</v>
      </c>
      <c r="CE135" s="195">
        <f t="shared" si="449"/>
        <v>1.2</v>
      </c>
      <c r="CF135" s="195">
        <f t="shared" si="449"/>
        <v>1.2</v>
      </c>
      <c r="CG135" s="195">
        <f t="shared" si="449"/>
        <v>1.2</v>
      </c>
      <c r="CH135" s="195">
        <f t="shared" si="449"/>
        <v>1.2</v>
      </c>
      <c r="CI135" s="195">
        <f t="shared" si="449"/>
        <v>1.2</v>
      </c>
      <c r="CJ135" s="195">
        <f t="shared" si="449"/>
        <v>1.2</v>
      </c>
      <c r="CK135" s="195">
        <f t="shared" si="449"/>
        <v>1.2</v>
      </c>
      <c r="CL135" s="195">
        <f t="shared" si="449"/>
        <v>1.2</v>
      </c>
      <c r="CM135" s="195">
        <f t="shared" si="449"/>
        <v>1.2</v>
      </c>
      <c r="CN135" s="195">
        <f t="shared" si="449"/>
        <v>1.2</v>
      </c>
      <c r="CO135" s="195">
        <f t="shared" si="449"/>
        <v>1.2</v>
      </c>
      <c r="CP135" s="195">
        <f t="shared" si="449"/>
        <v>1.2</v>
      </c>
      <c r="CQ135" s="195">
        <f t="shared" si="449"/>
        <v>1.2</v>
      </c>
      <c r="CR135" s="195">
        <f t="shared" si="449"/>
        <v>1.2</v>
      </c>
      <c r="CS135" s="195">
        <f t="shared" si="449"/>
        <v>1.2</v>
      </c>
      <c r="CT135" s="195">
        <f t="shared" si="449"/>
        <v>1.2</v>
      </c>
      <c r="CU135" s="195">
        <f t="shared" si="449"/>
        <v>1.2</v>
      </c>
      <c r="CV135" s="195">
        <f t="shared" si="449"/>
        <v>1.2</v>
      </c>
      <c r="CW135" s="195">
        <f t="shared" si="449"/>
        <v>1.2</v>
      </c>
    </row>
    <row r="136" spans="1:101" s="183" customFormat="1" ht="20.65" customHeight="1" x14ac:dyDescent="0.3">
      <c r="A136" s="130" t="s">
        <v>204</v>
      </c>
      <c r="B136" s="95">
        <f>+MIN(((B133)/(B$34))^(1/($B$39-1)),1)</f>
        <v>2.9882509507732399E-2</v>
      </c>
      <c r="C136" s="95">
        <f t="shared" ref="C136:AT136" si="450">+MIN(((C133)/(C$34))^(1/($B$39-1)),1)</f>
        <v>3.2297188500697314E-2</v>
      </c>
      <c r="D136" s="95">
        <f t="shared" si="450"/>
        <v>3.4906987481043296E-2</v>
      </c>
      <c r="E136" s="95">
        <f t="shared" si="450"/>
        <v>3.772767325955996E-2</v>
      </c>
      <c r="F136" s="95">
        <f t="shared" si="450"/>
        <v>4.0776286700116605E-2</v>
      </c>
      <c r="G136" s="95">
        <f t="shared" si="450"/>
        <v>4.4071245680560131E-2</v>
      </c>
      <c r="H136" s="95">
        <f t="shared" si="450"/>
        <v>4.7632456334651005E-2</v>
      </c>
      <c r="I136" s="95">
        <f t="shared" si="450"/>
        <v>5.1481433336256807E-2</v>
      </c>
      <c r="J136" s="95">
        <f t="shared" si="450"/>
        <v>5.5641429865036375E-2</v>
      </c>
      <c r="K136" s="95">
        <f t="shared" si="450"/>
        <v>6.0137578093560184E-2</v>
      </c>
      <c r="L136" s="95">
        <f t="shared" si="450"/>
        <v>6.4997041003143158E-2</v>
      </c>
      <c r="M136" s="95">
        <f t="shared" si="450"/>
        <v>7.0249176528705631E-2</v>
      </c>
      <c r="N136" s="95">
        <f t="shared" si="450"/>
        <v>7.5925714876969655E-2</v>
      </c>
      <c r="O136" s="95">
        <f t="shared" si="450"/>
        <v>8.2060950234171801E-2</v>
      </c>
      <c r="P136" s="95">
        <f t="shared" si="450"/>
        <v>8.8691947977178429E-2</v>
      </c>
      <c r="Q136" s="95">
        <f t="shared" si="450"/>
        <v>9.5858768547415873E-2</v>
      </c>
      <c r="R136" s="95">
        <f t="shared" si="450"/>
        <v>0.1036047095304259</v>
      </c>
      <c r="S136" s="95">
        <f t="shared" si="450"/>
        <v>0.11197656719712676</v>
      </c>
      <c r="T136" s="95">
        <f t="shared" si="450"/>
        <v>0.12102491918084592</v>
      </c>
      <c r="U136" s="95">
        <f t="shared" si="450"/>
        <v>0.13080443019030488</v>
      </c>
      <c r="V136" s="95">
        <f t="shared" si="450"/>
        <v>0.14137418207304436</v>
      </c>
      <c r="W136" s="95">
        <f t="shared" si="450"/>
        <v>0.15279803077255488</v>
      </c>
      <c r="X136" s="95">
        <f t="shared" si="450"/>
        <v>0.16514499233859581</v>
      </c>
      <c r="Y136" s="95">
        <f t="shared" si="450"/>
        <v>0.17848965953415064</v>
      </c>
      <c r="Z136" s="95">
        <f t="shared" si="450"/>
        <v>0.19291265273616942</v>
      </c>
      <c r="AA136" s="95">
        <f t="shared" si="450"/>
        <v>0.2085011069300271</v>
      </c>
      <c r="AB136" s="95">
        <f t="shared" si="450"/>
        <v>0.22534919807307696</v>
      </c>
      <c r="AC136" s="95">
        <f t="shared" si="450"/>
        <v>0.24355871207424798</v>
      </c>
      <c r="AD136" s="95">
        <f t="shared" si="450"/>
        <v>0.26323965978182273</v>
      </c>
      <c r="AE136" s="95">
        <f t="shared" si="450"/>
        <v>0.2845109414530726</v>
      </c>
      <c r="AF136" s="95">
        <f t="shared" si="450"/>
        <v>0.30750106529246773</v>
      </c>
      <c r="AG136" s="95">
        <f t="shared" si="450"/>
        <v>0.33234892367680763</v>
      </c>
      <c r="AH136" s="95">
        <f t="shared" si="450"/>
        <v>0.35920463220897569</v>
      </c>
      <c r="AI136" s="95">
        <f t="shared" si="450"/>
        <v>0.38823043678411828</v>
      </c>
      <c r="AJ136" s="95">
        <f t="shared" si="450"/>
        <v>0.41960169364653516</v>
      </c>
      <c r="AK136" s="95">
        <f t="shared" si="450"/>
        <v>0.45350792887472963</v>
      </c>
      <c r="AL136" s="95">
        <f t="shared" si="450"/>
        <v>0.49015398330071042</v>
      </c>
      <c r="AM136" s="95">
        <f t="shared" si="450"/>
        <v>0.52976125018741493</v>
      </c>
      <c r="AN136" s="95">
        <f t="shared" si="450"/>
        <v>0.57256901249548176</v>
      </c>
      <c r="AO136" s="95">
        <f t="shared" si="450"/>
        <v>0.61883588869246253</v>
      </c>
      <c r="AP136" s="95">
        <f t="shared" si="450"/>
        <v>0.66884139535507048</v>
      </c>
      <c r="AQ136" s="95">
        <f t="shared" si="450"/>
        <v>0.72288763476697038</v>
      </c>
      <c r="AR136" s="95">
        <f t="shared" si="450"/>
        <v>0.78130112215072101</v>
      </c>
      <c r="AS136" s="95">
        <f t="shared" si="450"/>
        <v>0.84443475560446501</v>
      </c>
      <c r="AT136" s="95">
        <f t="shared" si="450"/>
        <v>0.91266995103904114</v>
      </c>
      <c r="AU136" s="95">
        <f>IF(((AU133)/(AU$34))^(1/($B$39-1))=1,$B$37,((AU133)/(AU$34))^(1/($B$39-1)))</f>
        <v>1.2</v>
      </c>
      <c r="AV136" s="95">
        <f t="shared" ref="AV136:CW136" si="451">IF(((AV133)/(AV$34))^(1/($B$39-1))=1,$B$37,((AV133)/(AV$34))^(1/($B$39-1)))</f>
        <v>1.2</v>
      </c>
      <c r="AW136" s="95">
        <f t="shared" si="451"/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</row>
    <row r="137" spans="1:101" s="25" customFormat="1" ht="20.65" customHeight="1" x14ac:dyDescent="0.3">
      <c r="A137" s="8" t="s">
        <v>206</v>
      </c>
      <c r="B137" s="47">
        <f t="shared" ref="B137:AG137" si="452">+B133*B47</f>
        <v>2</v>
      </c>
      <c r="C137" s="2">
        <f t="shared" si="452"/>
        <v>2.208161606</v>
      </c>
      <c r="D137" s="2">
        <f t="shared" si="452"/>
        <v>2.43798884</v>
      </c>
      <c r="E137" s="2">
        <f t="shared" si="452"/>
        <v>2.6917366770000002</v>
      </c>
      <c r="F137" s="2">
        <f t="shared" si="452"/>
        <v>2.9718947920000001</v>
      </c>
      <c r="G137" s="2">
        <f t="shared" si="452"/>
        <v>3.281211989</v>
      </c>
      <c r="H137" s="2">
        <f t="shared" si="452"/>
        <v>3.6227231679999998</v>
      </c>
      <c r="I137" s="2">
        <f t="shared" si="452"/>
        <v>3.999779105</v>
      </c>
      <c r="J137" s="2">
        <f t="shared" si="452"/>
        <v>4.4160793270000003</v>
      </c>
      <c r="K137" s="2">
        <f t="shared" si="452"/>
        <v>4.8757084109999997</v>
      </c>
      <c r="L137" s="2">
        <f t="shared" si="452"/>
        <v>5.3831760580000001</v>
      </c>
      <c r="M137" s="2">
        <f t="shared" si="452"/>
        <v>5.9434613460000003</v>
      </c>
      <c r="N137" s="2">
        <f t="shared" si="452"/>
        <v>6.5620615769999997</v>
      </c>
      <c r="O137" s="2">
        <f t="shared" si="452"/>
        <v>7.2450462160000004</v>
      </c>
      <c r="P137" s="2">
        <f t="shared" si="452"/>
        <v>7.9991164460000004</v>
      </c>
      <c r="Q137" s="2">
        <f t="shared" si="452"/>
        <v>8.8316709099999997</v>
      </c>
      <c r="R137" s="2">
        <f t="shared" si="452"/>
        <v>9.7508783119999993</v>
      </c>
      <c r="S137" s="2">
        <f t="shared" si="452"/>
        <v>10.765757560000001</v>
      </c>
      <c r="T137" s="2">
        <f t="shared" si="452"/>
        <v>11.88626625</v>
      </c>
      <c r="U137" s="2">
        <f t="shared" si="452"/>
        <v>13.12339839</v>
      </c>
      <c r="V137" s="2">
        <f t="shared" si="452"/>
        <v>14.489292239999999</v>
      </c>
      <c r="W137" s="2">
        <f t="shared" si="452"/>
        <v>15.99734941</v>
      </c>
      <c r="X137" s="2">
        <f t="shared" si="452"/>
        <v>17.662366389999999</v>
      </c>
      <c r="Y137" s="2">
        <f t="shared" si="452"/>
        <v>19.50067967</v>
      </c>
      <c r="Z137" s="2">
        <f t="shared" si="452"/>
        <v>21.530326070000001</v>
      </c>
      <c r="AA137" s="2">
        <f t="shared" si="452"/>
        <v>23.7712197</v>
      </c>
      <c r="AB137" s="2">
        <f t="shared" si="452"/>
        <v>26.245347339999999</v>
      </c>
      <c r="AC137" s="2">
        <f t="shared" si="452"/>
        <v>28.976984170000001</v>
      </c>
      <c r="AD137" s="2">
        <f t="shared" si="452"/>
        <v>31.99293196</v>
      </c>
      <c r="AE137" s="2">
        <f t="shared" si="452"/>
        <v>35.322782009999997</v>
      </c>
      <c r="AF137" s="2">
        <f t="shared" si="452"/>
        <v>38.999205529999998</v>
      </c>
      <c r="AG137" s="2">
        <f t="shared" si="452"/>
        <v>43.058274169999997</v>
      </c>
      <c r="AH137" s="2">
        <f t="shared" ref="AH137:BI137" si="453">+AH133*AH47</f>
        <v>47.539813930000001</v>
      </c>
      <c r="AI137" s="2">
        <f t="shared" si="453"/>
        <v>52.487795949999999</v>
      </c>
      <c r="AJ137" s="2">
        <f t="shared" si="453"/>
        <v>57.950767910000003</v>
      </c>
      <c r="AK137" s="2">
        <f t="shared" si="453"/>
        <v>63.982330380000001</v>
      </c>
      <c r="AL137" s="2">
        <f t="shared" si="453"/>
        <v>70.641662710000006</v>
      </c>
      <c r="AM137" s="2">
        <f t="shared" si="453"/>
        <v>77.994103710000005</v>
      </c>
      <c r="AN137" s="2">
        <f t="shared" si="453"/>
        <v>86.11179267</v>
      </c>
      <c r="AO137" s="2">
        <f t="shared" si="453"/>
        <v>95.074377209999994</v>
      </c>
      <c r="AP137" s="2">
        <f t="shared" si="453"/>
        <v>104.9697948</v>
      </c>
      <c r="AQ137" s="2">
        <f t="shared" si="453"/>
        <v>115.89513530000001</v>
      </c>
      <c r="AR137" s="2">
        <f t="shared" si="453"/>
        <v>127.95759409999999</v>
      </c>
      <c r="AS137" s="2">
        <f t="shared" si="453"/>
        <v>141.27552320000001</v>
      </c>
      <c r="AT137" s="2">
        <f t="shared" si="453"/>
        <v>155.97959320000001</v>
      </c>
      <c r="AU137" s="2">
        <f t="shared" si="453"/>
        <v>176.02339616049616</v>
      </c>
      <c r="AV137" s="2">
        <f t="shared" si="453"/>
        <v>171.62281125648374</v>
      </c>
      <c r="AW137" s="2">
        <f t="shared" si="453"/>
        <v>167.33224097507164</v>
      </c>
      <c r="AX137" s="2">
        <f t="shared" si="453"/>
        <v>163.14893495069484</v>
      </c>
      <c r="AY137" s="2">
        <f t="shared" si="453"/>
        <v>159.07021157692745</v>
      </c>
      <c r="AZ137" s="2">
        <f t="shared" si="453"/>
        <v>155.09345628750427</v>
      </c>
      <c r="BA137" s="2">
        <f t="shared" si="453"/>
        <v>151.21611988031665</v>
      </c>
      <c r="BB137" s="2">
        <f t="shared" si="453"/>
        <v>147.43571688330874</v>
      </c>
      <c r="BC137" s="2">
        <f t="shared" si="453"/>
        <v>143.74982396122601</v>
      </c>
      <c r="BD137" s="2">
        <f t="shared" si="453"/>
        <v>140.15607836219536</v>
      </c>
      <c r="BE137" s="2">
        <f t="shared" si="453"/>
        <v>136.65217640314046</v>
      </c>
      <c r="BF137" s="2">
        <f t="shared" si="453"/>
        <v>133.23587199306195</v>
      </c>
      <c r="BG137" s="2">
        <f t="shared" si="453"/>
        <v>129.9049751932354</v>
      </c>
      <c r="BH137" s="2">
        <f t="shared" si="453"/>
        <v>126.65735081340452</v>
      </c>
      <c r="BI137" s="2">
        <f t="shared" si="453"/>
        <v>123.4909170430694</v>
      </c>
      <c r="BJ137" s="2">
        <f t="shared" ref="BJ137:CW137" si="454">+BJ133*BJ47</f>
        <v>120.40364411699267</v>
      </c>
      <c r="BK137" s="2">
        <f t="shared" si="454"/>
        <v>117.39355301406785</v>
      </c>
      <c r="BL137" s="2">
        <f t="shared" si="454"/>
        <v>114.45871418871614</v>
      </c>
      <c r="BM137" s="2">
        <f t="shared" si="454"/>
        <v>111.59724633399824</v>
      </c>
      <c r="BN137" s="2">
        <f t="shared" si="454"/>
        <v>108.80731517564828</v>
      </c>
      <c r="BO137" s="2">
        <f t="shared" si="454"/>
        <v>106.08713229625708</v>
      </c>
      <c r="BP137" s="2">
        <f t="shared" si="454"/>
        <v>103.43495398885065</v>
      </c>
      <c r="BQ137" s="2">
        <f t="shared" si="454"/>
        <v>100.84908013912938</v>
      </c>
      <c r="BR137" s="2">
        <f t="shared" si="454"/>
        <v>98.327853135651154</v>
      </c>
      <c r="BS137" s="2">
        <f t="shared" si="454"/>
        <v>95.869656807259872</v>
      </c>
      <c r="BT137" s="2">
        <f t="shared" si="454"/>
        <v>93.472915387078373</v>
      </c>
      <c r="BU137" s="2">
        <f t="shared" si="454"/>
        <v>91.136092502401411</v>
      </c>
      <c r="BV137" s="2">
        <f t="shared" si="454"/>
        <v>88.857690189841378</v>
      </c>
      <c r="BW137" s="2">
        <f t="shared" si="454"/>
        <v>86.636247935095341</v>
      </c>
      <c r="BX137" s="2">
        <f t="shared" si="454"/>
        <v>84.470341736717955</v>
      </c>
      <c r="BY137" s="2">
        <f t="shared" si="454"/>
        <v>82.358583193300007</v>
      </c>
      <c r="BZ137" s="2">
        <f t="shared" si="454"/>
        <v>80.299618613467501</v>
      </c>
      <c r="CA137" s="2">
        <f t="shared" si="454"/>
        <v>78.292128148130814</v>
      </c>
      <c r="CB137" s="2">
        <f t="shared" si="454"/>
        <v>76.334824944427538</v>
      </c>
      <c r="CC137" s="2">
        <f t="shared" si="454"/>
        <v>74.426454320816845</v>
      </c>
      <c r="CD137" s="2">
        <f t="shared" si="454"/>
        <v>72.565792962796422</v>
      </c>
      <c r="CE137" s="2">
        <f t="shared" si="454"/>
        <v>70.751648138726509</v>
      </c>
      <c r="CF137" s="2">
        <f t="shared" si="454"/>
        <v>68.98285693525834</v>
      </c>
      <c r="CG137" s="2">
        <f t="shared" si="454"/>
        <v>67.258285511876878</v>
      </c>
      <c r="CH137" s="2">
        <f t="shared" si="454"/>
        <v>65.576828374079952</v>
      </c>
      <c r="CI137" s="2">
        <f t="shared" si="454"/>
        <v>63.937407664727949</v>
      </c>
      <c r="CJ137" s="2">
        <f t="shared" si="454"/>
        <v>62.338972473109749</v>
      </c>
      <c r="CK137" s="2">
        <f t="shared" si="454"/>
        <v>60.780498161282004</v>
      </c>
      <c r="CL137" s="2">
        <f t="shared" si="454"/>
        <v>59.260985707249951</v>
      </c>
      <c r="CM137" s="2">
        <f t="shared" si="454"/>
        <v>57.7794610645687</v>
      </c>
      <c r="CN137" s="2">
        <f t="shared" si="454"/>
        <v>56.33497453795448</v>
      </c>
      <c r="CO137" s="2">
        <f t="shared" si="454"/>
        <v>54.926600174505616</v>
      </c>
      <c r="CP137" s="2">
        <f t="shared" si="454"/>
        <v>53.553435170142976</v>
      </c>
      <c r="CQ137" s="2">
        <f t="shared" si="454"/>
        <v>52.214599290889403</v>
      </c>
      <c r="CR137" s="2">
        <f t="shared" si="454"/>
        <v>50.909234308617165</v>
      </c>
      <c r="CS137" s="2">
        <f t="shared" si="454"/>
        <v>49.636503450901735</v>
      </c>
      <c r="CT137" s="2">
        <f t="shared" si="454"/>
        <v>48.395590864629192</v>
      </c>
      <c r="CU137" s="2">
        <f t="shared" si="454"/>
        <v>47.185701093013463</v>
      </c>
      <c r="CV137" s="2">
        <f t="shared" si="454"/>
        <v>46.006058565688129</v>
      </c>
      <c r="CW137" s="2">
        <f t="shared" si="454"/>
        <v>44.855907101545924</v>
      </c>
    </row>
    <row r="138" spans="1:101" s="39" customFormat="1" ht="33" customHeight="1" x14ac:dyDescent="0.3">
      <c r="A138" s="62" t="s">
        <v>208</v>
      </c>
      <c r="B138" s="63">
        <f>+C154</f>
        <v>5.0985233798044316E-2</v>
      </c>
      <c r="C138" s="63">
        <f t="shared" ref="C138:BH138" si="455">+D154</f>
        <v>4.9847853353266691E-2</v>
      </c>
      <c r="D138" s="63">
        <f t="shared" si="455"/>
        <v>4.8731405084677881E-2</v>
      </c>
      <c r="E138" s="63">
        <f t="shared" si="455"/>
        <v>4.7645229712202752E-2</v>
      </c>
      <c r="F138" s="63">
        <f t="shared" si="455"/>
        <v>4.6593128337137024E-2</v>
      </c>
      <c r="G138" s="63">
        <f t="shared" si="455"/>
        <v>4.5576091120795192E-2</v>
      </c>
      <c r="H138" s="63">
        <f t="shared" si="455"/>
        <v>4.4593762994517894E-2</v>
      </c>
      <c r="I138" s="63">
        <f t="shared" si="455"/>
        <v>4.3645213958160012E-2</v>
      </c>
      <c r="J138" s="63">
        <f t="shared" si="455"/>
        <v>4.2729329994416254E-2</v>
      </c>
      <c r="K138" s="63">
        <f t="shared" si="455"/>
        <v>4.1844999155256968E-2</v>
      </c>
      <c r="L138" s="63">
        <f t="shared" si="455"/>
        <v>4.0991190712703407E-2</v>
      </c>
      <c r="M138" s="63">
        <f t="shared" si="455"/>
        <v>4.0166982872033463E-2</v>
      </c>
      <c r="N138" s="63">
        <f t="shared" si="455"/>
        <v>3.9371568782595734E-2</v>
      </c>
      <c r="O138" s="63">
        <f t="shared" si="455"/>
        <v>3.8604265178436625E-2</v>
      </c>
      <c r="P138" s="63">
        <f t="shared" si="455"/>
        <v>3.7864536871408339E-2</v>
      </c>
      <c r="Q138" s="63">
        <f t="shared" si="455"/>
        <v>3.7152059572001406E-2</v>
      </c>
      <c r="R138" s="63">
        <f t="shared" si="455"/>
        <v>3.6466852256338722E-2</v>
      </c>
      <c r="S138" s="63">
        <f t="shared" si="455"/>
        <v>3.5816156268140276E-2</v>
      </c>
      <c r="T138" s="63">
        <f t="shared" si="455"/>
        <v>3.5195346644926184E-2</v>
      </c>
      <c r="U138" s="63">
        <f t="shared" si="455"/>
        <v>3.4601346256484922E-2</v>
      </c>
      <c r="V138" s="63">
        <f t="shared" si="455"/>
        <v>3.4031998323349688E-2</v>
      </c>
      <c r="W138" s="63">
        <f t="shared" si="455"/>
        <v>3.3485699904040711E-2</v>
      </c>
      <c r="X138" s="63">
        <f t="shared" si="455"/>
        <v>3.2961186855964941E-2</v>
      </c>
      <c r="Y138" s="63">
        <f t="shared" si="455"/>
        <v>3.2457407396552895E-2</v>
      </c>
      <c r="Z138" s="63">
        <f t="shared" si="455"/>
        <v>3.1973447114220788E-2</v>
      </c>
      <c r="AA138" s="63">
        <f t="shared" si="455"/>
        <v>3.1508485025631749E-2</v>
      </c>
      <c r="AB138" s="63">
        <f t="shared" si="455"/>
        <v>3.1061767218703684E-2</v>
      </c>
      <c r="AC138" s="63">
        <f t="shared" si="455"/>
        <v>3.0632590419722661E-2</v>
      </c>
      <c r="AD138" s="63">
        <f t="shared" si="455"/>
        <v>3.0220292985198904E-2</v>
      </c>
      <c r="AE138" s="63">
        <f t="shared" si="455"/>
        <v>2.9824248297401601E-2</v>
      </c>
      <c r="AF138" s="63">
        <f t="shared" si="455"/>
        <v>2.9443860354399387E-2</v>
      </c>
      <c r="AG138" s="63">
        <f t="shared" si="455"/>
        <v>2.9078560334404147E-2</v>
      </c>
      <c r="AH138" s="63">
        <f t="shared" si="455"/>
        <v>2.8727802365413613E-2</v>
      </c>
      <c r="AI138" s="63">
        <f t="shared" si="455"/>
        <v>2.8391057975996725E-2</v>
      </c>
      <c r="AJ138" s="63">
        <f t="shared" si="455"/>
        <v>2.8067807319655858E-2</v>
      </c>
      <c r="AK138" s="63">
        <f t="shared" si="455"/>
        <v>2.7757523981948307E-2</v>
      </c>
      <c r="AL138" s="63">
        <f t="shared" si="455"/>
        <v>2.7459649413591691E-2</v>
      </c>
      <c r="AM138" s="63">
        <f t="shared" si="455"/>
        <v>2.717354621002932E-2</v>
      </c>
      <c r="AN138" s="63">
        <f t="shared" si="455"/>
        <v>2.6898417581302958E-2</v>
      </c>
      <c r="AO138" s="63">
        <f t="shared" si="455"/>
        <v>2.6633162840577151E-2</v>
      </c>
      <c r="AP138" s="63">
        <f t="shared" si="455"/>
        <v>2.6376122918335243E-2</v>
      </c>
      <c r="AQ138" s="63">
        <f t="shared" si="455"/>
        <v>2.6124629534229227E-2</v>
      </c>
      <c r="AR138" s="63">
        <f t="shared" si="455"/>
        <v>2.5874211650339207E-2</v>
      </c>
      <c r="AS138" s="63">
        <f t="shared" si="455"/>
        <v>2.5617200500545945E-2</v>
      </c>
      <c r="AT138" s="63">
        <f t="shared" si="455"/>
        <v>2.5776236177252443E-2</v>
      </c>
      <c r="AU138" s="63">
        <f t="shared" si="455"/>
        <v>2.5530112921960724E-2</v>
      </c>
      <c r="AV138" s="63">
        <f t="shared" si="455"/>
        <v>2.5316710511851248E-2</v>
      </c>
      <c r="AW138" s="63">
        <f t="shared" si="455"/>
        <v>2.5117721672643478E-2</v>
      </c>
      <c r="AX138" s="63">
        <f t="shared" si="455"/>
        <v>2.4923839333460984E-2</v>
      </c>
      <c r="AY138" s="63">
        <f t="shared" si="455"/>
        <v>2.473073681877036E-2</v>
      </c>
      <c r="AZ138" s="63">
        <f t="shared" si="455"/>
        <v>2.4536759672900921E-2</v>
      </c>
      <c r="BA138" s="63">
        <f t="shared" si="455"/>
        <v>2.4341620535517805E-2</v>
      </c>
      <c r="BB138" s="63">
        <f t="shared" si="455"/>
        <v>2.4145675630300678E-2</v>
      </c>
      <c r="BC138" s="63">
        <f t="shared" si="455"/>
        <v>2.3949535801423893E-2</v>
      </c>
      <c r="BD138" s="63">
        <f t="shared" si="455"/>
        <v>2.375386639430288E-2</v>
      </c>
      <c r="BE138" s="63">
        <f t="shared" si="455"/>
        <v>2.3559292122971254E-2</v>
      </c>
      <c r="BF138" s="63">
        <f t="shared" si="455"/>
        <v>2.3366357833189078E-2</v>
      </c>
      <c r="BG138" s="63">
        <f t="shared" si="455"/>
        <v>2.3175518761545E-2</v>
      </c>
      <c r="BH138" s="63">
        <f t="shared" si="455"/>
        <v>2.2987144060604203E-2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65" customHeight="1" x14ac:dyDescent="0.3">
      <c r="A139" s="26"/>
    </row>
    <row r="140" spans="1:101" ht="20.65" customHeight="1" x14ac:dyDescent="0.3">
      <c r="A140" s="26" t="s">
        <v>418</v>
      </c>
    </row>
    <row r="141" spans="1:101" ht="20.65" customHeight="1" x14ac:dyDescent="0.3">
      <c r="A141" s="26" t="s">
        <v>419</v>
      </c>
      <c r="C141" s="3">
        <f>+(C87-Parameters!$B$82)/(C87+C89+C90-Parameters!$B$82-Parameters!$B$83-Parameters!$B$84)</f>
        <v>0.69685118148842817</v>
      </c>
      <c r="D141" s="3">
        <f>+(D87-Parameters!$B$82)/(D87+D89+D90-Parameters!$B$82-Parameters!$B$83-Parameters!$B$84)</f>
        <v>0.70222975657829656</v>
      </c>
      <c r="E141" s="3">
        <f>+(E87-Parameters!$B$82)/(E87+E89+E90-Parameters!$B$82-Parameters!$B$83-Parameters!$B$84)</f>
        <v>0.70460627861058356</v>
      </c>
      <c r="F141" s="3">
        <f>+(F87-Parameters!$B$82)/(F87+F89+F90-Parameters!$B$82-Parameters!$B$83-Parameters!$B$84)</f>
        <v>0.70506248721687992</v>
      </c>
      <c r="G141" s="3">
        <f>+(G87-Parameters!$B$82)/(G87+G89+G90-Parameters!$B$82-Parameters!$B$83-Parameters!$B$84)</f>
        <v>0.70426682790573902</v>
      </c>
      <c r="H141" s="3">
        <f>+(H87-Parameters!$B$82)/(H87+H89+H90-Parameters!$B$82-Parameters!$B$83-Parameters!$B$84)</f>
        <v>0.70264194727357021</v>
      </c>
      <c r="I141" s="3">
        <f>+(I87-Parameters!$B$82)/(I87+I89+I90-Parameters!$B$82-Parameters!$B$83-Parameters!$B$84)</f>
        <v>0.7004617589906581</v>
      </c>
      <c r="J141" s="3">
        <f>+(J87-Parameters!$B$82)/(J87+J89+J90-Parameters!$B$82-Parameters!$B$83-Parameters!$B$84)</f>
        <v>0.69790829819792144</v>
      </c>
      <c r="K141" s="3">
        <f>+(K87-Parameters!$B$82)/(K87+K89+K90-Parameters!$B$82-Parameters!$B$83-Parameters!$B$84)</f>
        <v>0.69510547744688356</v>
      </c>
      <c r="L141" s="3">
        <f>+(L87-Parameters!$B$82)/(L87+L89+L90-Parameters!$B$82-Parameters!$B$83-Parameters!$B$84)</f>
        <v>0.69213946769340851</v>
      </c>
      <c r="M141" s="3">
        <f>+(M87-Parameters!$B$82)/(M87+M89+M90-Parameters!$B$82-Parameters!$B$83-Parameters!$B$84)</f>
        <v>0.68907125344022013</v>
      </c>
      <c r="N141" s="3">
        <f>+(N87-Parameters!$B$82)/(N87+N89+N90-Parameters!$B$82-Parameters!$B$83-Parameters!$B$84)</f>
        <v>0.68594454793850912</v>
      </c>
      <c r="O141" s="3">
        <f>+(O87-Parameters!$B$82)/(O87+O89+O90-Parameters!$B$82-Parameters!$B$83-Parameters!$B$84)</f>
        <v>0.6827909122065281</v>
      </c>
      <c r="P141" s="3">
        <f>+(P87-Parameters!$B$82)/(P87+P89+P90-Parameters!$B$82-Parameters!$B$83-Parameters!$B$84)</f>
        <v>0.67963315574027228</v>
      </c>
      <c r="Q141" s="3">
        <f>+(Q87-Parameters!$B$82)/(Q87+Q89+Q90-Parameters!$B$82-Parameters!$B$83-Parameters!$B$84)</f>
        <v>0.67648765698595792</v>
      </c>
      <c r="R141" s="3">
        <f>+(R87-Parameters!$B$82)/(R87+R89+R90-Parameters!$B$82-Parameters!$B$83-Parameters!$B$84)</f>
        <v>0.67336598679412574</v>
      </c>
      <c r="S141" s="3">
        <f>+(S87-Parameters!$B$82)/(S87+S89+S90-Parameters!$B$82-Parameters!$B$83-Parameters!$B$84)</f>
        <v>0.67027606872868384</v>
      </c>
      <c r="T141" s="3">
        <f>+(T87-Parameters!$B$82)/(T87+T89+T90-Parameters!$B$82-Parameters!$B$83-Parameters!$B$84)</f>
        <v>0.66722302102057296</v>
      </c>
      <c r="U141" s="3">
        <f>+(U87-Parameters!$B$82)/(U87+U89+U90-Parameters!$B$82-Parameters!$B$83-Parameters!$B$84)</f>
        <v>0.66420977026171468</v>
      </c>
      <c r="V141" s="3">
        <f>+(V87-Parameters!$B$82)/(V87+V89+V90-Parameters!$B$82-Parameters!$B$83-Parameters!$B$84)</f>
        <v>0.66123790845641506</v>
      </c>
      <c r="W141" s="3">
        <f>+(W87-Parameters!$B$82)/(W87+W89+W90-Parameters!$B$82-Parameters!$B$83-Parameters!$B$84)</f>
        <v>0.65830779782470084</v>
      </c>
      <c r="X141" s="3">
        <f>+(X87-Parameters!$B$82)/(X87+X89+X90-Parameters!$B$82-Parameters!$B$83-Parameters!$B$84)</f>
        <v>0.65541875048178866</v>
      </c>
      <c r="Y141" s="3">
        <f>+(Y87-Parameters!$B$82)/(Y87+Y89+Y90-Parameters!$B$82-Parameters!$B$83-Parameters!$B$84)</f>
        <v>0.65256921543180568</v>
      </c>
      <c r="Z141" s="3">
        <f>+(Z87-Parameters!$B$82)/(Z87+Z89+Z90-Parameters!$B$82-Parameters!$B$83-Parameters!$B$84)</f>
        <v>0.64975694521189098</v>
      </c>
      <c r="AA141" s="3">
        <f>+(AA87-Parameters!$B$82)/(AA87+AA89+AA90-Parameters!$B$82-Parameters!$B$83-Parameters!$B$84)</f>
        <v>0.64697913335585677</v>
      </c>
      <c r="AB141" s="3">
        <f>+(AB87-Parameters!$B$82)/(AB87+AB89+AB90-Parameters!$B$82-Parameters!$B$83-Parameters!$B$84)</f>
        <v>0.64423252225547756</v>
      </c>
      <c r="AC141" s="3">
        <f>+(AC87-Parameters!$B$82)/(AC87+AC89+AC90-Parameters!$B$82-Parameters!$B$83-Parameters!$B$84)</f>
        <v>0.6415134842928305</v>
      </c>
      <c r="AD141" s="3">
        <f>+(AD87-Parameters!$B$82)/(AD87+AD89+AD90-Parameters!$B$82-Parameters!$B$83-Parameters!$B$84)</f>
        <v>0.63881808002329654</v>
      </c>
      <c r="AE141" s="3">
        <f>+(AE87-Parameters!$B$82)/(AE87+AE89+AE90-Parameters!$B$82-Parameters!$B$83-Parameters!$B$84)</f>
        <v>0.63614209705932612</v>
      </c>
      <c r="AF141" s="3">
        <f>+(AF87-Parameters!$B$82)/(AF87+AF89+AF90-Parameters!$B$82-Parameters!$B$83-Parameters!$B$84)</f>
        <v>0.63348107278234</v>
      </c>
      <c r="AG141" s="3">
        <f>+(AG87-Parameters!$B$82)/(AG87+AG89+AG90-Parameters!$B$82-Parameters!$B$83-Parameters!$B$84)</f>
        <v>0.63083030334527324</v>
      </c>
      <c r="AH141" s="3">
        <f>+(AH87-Parameters!$B$82)/(AH87+AH89+AH90-Parameters!$B$82-Parameters!$B$83-Parameters!$B$84)</f>
        <v>0.62818484082301085</v>
      </c>
      <c r="AI141" s="3">
        <f>+(AI87-Parameters!$B$82)/(AI87+AI89+AI90-Parameters!$B$82-Parameters!$B$83-Parameters!$B$84)</f>
        <v>0.62553947979220792</v>
      </c>
      <c r="AJ141" s="3">
        <f>+(AJ87-Parameters!$B$82)/(AJ87+AJ89+AJ90-Parameters!$B$82-Parameters!$B$83-Parameters!$B$84)</f>
        <v>0.62288873411509516</v>
      </c>
      <c r="AK141" s="3">
        <f>+(AK87-Parameters!$B$82)/(AK87+AK89+AK90-Parameters!$B$82-Parameters!$B$83-Parameters!$B$84)</f>
        <v>0.62022680426070653</v>
      </c>
      <c r="AL141" s="3">
        <f>+(AL87-Parameters!$B$82)/(AL87+AL89+AL90-Parameters!$B$82-Parameters!$B$83-Parameters!$B$84)</f>
        <v>0.61754753506870408</v>
      </c>
      <c r="AM141" s="3">
        <f>+(AM87-Parameters!$B$82)/(AM87+AM89+AM90-Parameters!$B$82-Parameters!$B$83-Parameters!$B$84)</f>
        <v>0.61484436345515148</v>
      </c>
      <c r="AN141" s="3">
        <f>+(AN87-Parameters!$B$82)/(AN87+AN89+AN90-Parameters!$B$82-Parameters!$B$83-Parameters!$B$84)</f>
        <v>0.61211025512302442</v>
      </c>
      <c r="AO141" s="3">
        <f>+(AO87-Parameters!$B$82)/(AO87+AO89+AO90-Parameters!$B$82-Parameters!$B$83-Parameters!$B$84)</f>
        <v>0.60933762884740306</v>
      </c>
      <c r="AP141" s="3">
        <f>+(AP87-Parameters!$B$82)/(AP87+AP89+AP90-Parameters!$B$82-Parameters!$B$83-Parameters!$B$84)</f>
        <v>0.60651826627199401</v>
      </c>
      <c r="AQ141" s="3">
        <f>+(AQ87-Parameters!$B$82)/(AQ87+AQ89+AQ90-Parameters!$B$82-Parameters!$B$83-Parameters!$B$84)</f>
        <v>0.60364320427214668</v>
      </c>
      <c r="AR141" s="3">
        <f>+(AR87-Parameters!$B$82)/(AR87+AR89+AR90-Parameters!$B$82-Parameters!$B$83-Parameters!$B$84)</f>
        <v>0.60070260558882183</v>
      </c>
      <c r="AS141" s="3">
        <f>+(AS87-Parameters!$B$82)/(AS87+AS89+AS90-Parameters!$B$82-Parameters!$B$83-Parameters!$B$84)</f>
        <v>0.59768560108378466</v>
      </c>
      <c r="AT141" s="3">
        <f>+(AT87-Parameters!$B$82)/(AT87+AT89+AT90-Parameters!$B$82-Parameters!$B$83-Parameters!$B$84)</f>
        <v>0.59458009293356195</v>
      </c>
      <c r="AU141" s="3">
        <f>+(AU87-Parameters!$B$82)/(AU87+AU89+AU90-Parameters!$B$82-Parameters!$B$83-Parameters!$B$84)</f>
        <v>0.59137250024738375</v>
      </c>
      <c r="AV141" s="3">
        <f>+(AV87-Parameters!$B$82)/(AV87+AV89+AV90-Parameters!$B$82-Parameters!$B$83-Parameters!$B$84)</f>
        <v>0.58604209757019776</v>
      </c>
      <c r="AW141" s="3">
        <f>+(AW87-Parameters!$B$82)/(AW87+AW89+AW90-Parameters!$B$82-Parameters!$B$83-Parameters!$B$84)</f>
        <v>0.58190055267252505</v>
      </c>
      <c r="AX141" s="3">
        <f>+(AX87-Parameters!$B$82)/(AX87+AX89+AX90-Parameters!$B$82-Parameters!$B$83-Parameters!$B$84)</f>
        <v>0.57857296851073226</v>
      </c>
      <c r="AY141" s="3">
        <f>+(AY87-Parameters!$B$82)/(AY87+AY89+AY90-Parameters!$B$82-Parameters!$B$83-Parameters!$B$84)</f>
        <v>0.57580317734566544</v>
      </c>
      <c r="AZ141" s="3">
        <f>+(AZ87-Parameters!$B$82)/(AZ87+AZ89+AZ90-Parameters!$B$82-Parameters!$B$83-Parameters!$B$84)</f>
        <v>0.57341618825397234</v>
      </c>
      <c r="BA141" s="3">
        <f>+(BA87-Parameters!$B$82)/(BA87+BA89+BA90-Parameters!$B$82-Parameters!$B$83-Parameters!$B$84)</f>
        <v>0.57129249826063377</v>
      </c>
      <c r="BB141" s="3">
        <f>+(BB87-Parameters!$B$82)/(BB87+BB89+BB90-Parameters!$B$82-Parameters!$B$83-Parameters!$B$84)</f>
        <v>0.56935052355009419</v>
      </c>
      <c r="BC141" s="3">
        <f>+(BC87-Parameters!$B$82)/(BC87+BC89+BC90-Parameters!$B$82-Parameters!$B$83-Parameters!$B$84)</f>
        <v>0.56753458711609484</v>
      </c>
      <c r="BD141" s="3">
        <f>+(BD87-Parameters!$B$82)/(BD87+BD89+BD90-Parameters!$B$82-Parameters!$B$83-Parameters!$B$84)</f>
        <v>0.56580670756941709</v>
      </c>
      <c r="BE141" s="3">
        <f>+(BE87-Parameters!$B$82)/(BE87+BE89+BE90-Parameters!$B$82-Parameters!$B$83-Parameters!$B$84)</f>
        <v>0.56414098760724007</v>
      </c>
      <c r="BF141" s="3">
        <f>+(BF87-Parameters!$B$82)/(BF87+BF89+BF90-Parameters!$B$82-Parameters!$B$83-Parameters!$B$84)</f>
        <v>0.56251977995357105</v>
      </c>
      <c r="BG141" s="3">
        <f>+(BG87-Parameters!$B$82)/(BG87+BG89+BG90-Parameters!$B$82-Parameters!$B$83-Parameters!$B$84)</f>
        <v>0.56093106830552897</v>
      </c>
      <c r="BH141" s="3">
        <f>+(BH87-Parameters!$B$82)/(BH87+BH89+BH90-Parameters!$B$82-Parameters!$B$83-Parameters!$B$84)</f>
        <v>0.55936667860977385</v>
      </c>
      <c r="BI141" s="3">
        <f>+(BI87-Parameters!$B$82)/(BI87+BI89+BI90-Parameters!$B$82-Parameters!$B$83-Parameters!$B$84)</f>
        <v>0.55782105765591883</v>
      </c>
      <c r="BJ141" s="3">
        <f>+(BJ87-Parameters!$B$82)/(BJ87+BJ89+BJ90-Parameters!$B$82-Parameters!$B$83-Parameters!$B$84)</f>
        <v>0.55629043920438914</v>
      </c>
      <c r="BK141" s="3">
        <f>+(BK87-Parameters!$B$82)/(BK87+BK89+BK90-Parameters!$B$82-Parameters!$B$83-Parameters!$B$84)</f>
        <v>0.55477227478681834</v>
      </c>
      <c r="BL141" s="3">
        <f>+(BL87-Parameters!$B$82)/(BL87+BL89+BL90-Parameters!$B$82-Parameters!$B$83-Parameters!$B$84)</f>
        <v>0.55326484523565622</v>
      </c>
      <c r="BM141" s="3">
        <f>+(BM87-Parameters!$B$82)/(BM87+BM89+BM90-Parameters!$B$82-Parameters!$B$83-Parameters!$B$84)</f>
        <v>0.5517669956021346</v>
      </c>
      <c r="BN141" s="3">
        <f>+(BN87-Parameters!$B$82)/(BN87+BN89+BN90-Parameters!$B$82-Parameters!$B$83-Parameters!$B$84)</f>
        <v>0.55027795430045545</v>
      </c>
      <c r="BO141" s="3">
        <f>+(BO87-Parameters!$B$82)/(BO87+BO89+BO90-Parameters!$B$82-Parameters!$B$83-Parameters!$B$84)</f>
        <v>0.54879720973809876</v>
      </c>
      <c r="BP141" s="3">
        <f>+(BP87-Parameters!$B$82)/(BP87+BP89+BP90-Parameters!$B$82-Parameters!$B$83-Parameters!$B$84)</f>
        <v>0.54732442617589261</v>
      </c>
      <c r="BQ141" s="3">
        <f>+(BQ87-Parameters!$B$82)/(BQ87+BQ89+BQ90-Parameters!$B$82-Parameters!$B$83-Parameters!$B$84)</f>
        <v>0.54585938635669695</v>
      </c>
      <c r="BR141" s="3">
        <f>+(BR87-Parameters!$B$82)/(BR87+BR89+BR90-Parameters!$B$82-Parameters!$B$83-Parameters!$B$84)</f>
        <v>0.54440195239800282</v>
      </c>
      <c r="BS141" s="3">
        <f>+(BS87-Parameters!$B$82)/(BS87+BS89+BS90-Parameters!$B$82-Parameters!$B$83-Parameters!$B$84)</f>
        <v>0.54295203914487788</v>
      </c>
      <c r="BT141" s="3">
        <f>+(BT87-Parameters!$B$82)/(BT87+BT89+BT90-Parameters!$B$82-Parameters!$B$83-Parameters!$B$84)</f>
        <v>0.54150959602395254</v>
      </c>
      <c r="BU141" s="3">
        <f>+(BU87-Parameters!$B$82)/(BU87+BU89+BU90-Parameters!$B$82-Parameters!$B$83-Parameters!$B$84)</f>
        <v>0.54007459469758268</v>
      </c>
      <c r="BV141" s="3">
        <f>+(BV87-Parameters!$B$82)/(BV87+BV89+BV90-Parameters!$B$82-Parameters!$B$83-Parameters!$B$84)</f>
        <v>0.53864702067596693</v>
      </c>
      <c r="BW141" s="3">
        <f>+(BW87-Parameters!$B$82)/(BW87+BW89+BW90-Parameters!$B$82-Parameters!$B$83-Parameters!$B$84)</f>
        <v>0.53722686763163174</v>
      </c>
      <c r="BX141" s="3">
        <f>+(BX87-Parameters!$B$82)/(BX87+BX89+BX90-Parameters!$B$82-Parameters!$B$83-Parameters!$B$84)</f>
        <v>0.53581413355981689</v>
      </c>
      <c r="BY141" s="3">
        <f>+(BY87-Parameters!$B$82)/(BY87+BY89+BY90-Parameters!$B$82-Parameters!$B$83-Parameters!$B$84)</f>
        <v>0.53440881820314579</v>
      </c>
      <c r="BZ141" s="3">
        <f>+(BZ87-Parameters!$B$82)/(BZ87+BZ89+BZ90-Parameters!$B$82-Parameters!$B$83-Parameters!$B$84)</f>
        <v>0.53301092134492889</v>
      </c>
      <c r="CA141" s="3">
        <f>+(CA87-Parameters!$B$82)/(CA87+CA89+CA90-Parameters!$B$82-Parameters!$B$83-Parameters!$B$84)</f>
        <v>0.53162044170588318</v>
      </c>
      <c r="CB141" s="3">
        <f>+(CB87-Parameters!$B$82)/(CB87+CB89+CB90-Parameters!$B$82-Parameters!$B$83-Parameters!$B$84)</f>
        <v>0.53023737626911682</v>
      </c>
      <c r="CC141" s="3">
        <f>+(CC87-Parameters!$B$82)/(CC87+CC89+CC90-Parameters!$B$82-Parameters!$B$83-Parameters!$B$84)</f>
        <v>0.52886171992412867</v>
      </c>
      <c r="CD141" s="3">
        <f>+(CD87-Parameters!$B$82)/(CD87+CD89+CD90-Parameters!$B$82-Parameters!$B$83-Parameters!$B$84)</f>
        <v>0.52749346537386221</v>
      </c>
      <c r="CE141" s="3">
        <f>+(CE87-Parameters!$B$82)/(CE87+CE89+CE90-Parameters!$B$82-Parameters!$B$83-Parameters!$B$84)</f>
        <v>0.52613260329601497</v>
      </c>
      <c r="CF141" s="3">
        <f>+(CF87-Parameters!$B$82)/(CF87+CF89+CF90-Parameters!$B$82-Parameters!$B$83-Parameters!$B$84)</f>
        <v>0.52477912280342598</v>
      </c>
      <c r="CG141" s="3">
        <f>+(CG87-Parameters!$B$82)/(CG87+CG89+CG90-Parameters!$B$82-Parameters!$B$83-Parameters!$B$84)</f>
        <v>0.52343301231983863</v>
      </c>
      <c r="CH141" s="3">
        <f>+(CH87-Parameters!$B$82)/(CH87+CH89+CH90-Parameters!$B$82-Parameters!$B$83-Parameters!$B$84)</f>
        <v>0.52209426109471391</v>
      </c>
      <c r="CI141" s="3">
        <f>+(CI87-Parameters!$B$82)/(CI87+CI89+CI90-Parameters!$B$82-Parameters!$B$83-Parameters!$B$84)</f>
        <v>0.52076286175374076</v>
      </c>
      <c r="CJ141" s="3">
        <f>+(CJ87-Parameters!$B$82)/(CJ87+CJ89+CJ90-Parameters!$B$82-Parameters!$B$83-Parameters!$B$84)</f>
        <v>0.519438814570233</v>
      </c>
      <c r="CK141" s="3">
        <f>+(CK87-Parameters!$B$82)/(CK87+CK89+CK90-Parameters!$B$82-Parameters!$B$83-Parameters!$B$84)</f>
        <v>0.51812213463030521</v>
      </c>
      <c r="CL141" s="3">
        <f>+(CL87-Parameters!$B$82)/(CL87+CL89+CL90-Parameters!$B$82-Parameters!$B$83-Parameters!$B$84)</f>
        <v>0.51681286390927028</v>
      </c>
      <c r="CM141" s="3">
        <f>+(CM87-Parameters!$B$82)/(CM87+CM89+CM90-Parameters!$B$82-Parameters!$B$83-Parameters!$B$84)</f>
        <v>0.51551109176907495</v>
      </c>
      <c r="CN141" s="3">
        <f>+(CN87-Parameters!$B$82)/(CN87+CN89+CN90-Parameters!$B$82-Parameters!$B$83-Parameters!$B$84)</f>
        <v>0.51421699012324673</v>
      </c>
      <c r="CO141" s="3">
        <f>+(CO87-Parameters!$B$82)/(CO87+CO89+CO90-Parameters!$B$82-Parameters!$B$83-Parameters!$B$84)</f>
        <v>0.51293087481717259</v>
      </c>
      <c r="CP141" s="3">
        <f>+(CP87-Parameters!$B$82)/(CP87+CP89+CP90-Parameters!$B$82-Parameters!$B$83-Parameters!$B$84)</f>
        <v>0.51164829860886263</v>
      </c>
      <c r="CQ141" s="3">
        <f>+(CQ87-Parameters!$B$82)/(CQ87+CQ89+CQ90-Parameters!$B$82-Parameters!$B$83-Parameters!$B$84)</f>
        <v>0.51037118400154591</v>
      </c>
      <c r="CR141" s="3">
        <f>+(CR87-Parameters!$B$82)/(CR87+CR89+CR90-Parameters!$B$82-Parameters!$B$83-Parameters!$B$84)</f>
        <v>0.50910056173654228</v>
      </c>
      <c r="CS141" s="3">
        <f>+(CS87-Parameters!$B$82)/(CS87+CS89+CS90-Parameters!$B$82-Parameters!$B$83-Parameters!$B$84)</f>
        <v>0.50783694084260333</v>
      </c>
      <c r="CT141" s="3">
        <f>+(CT87-Parameters!$B$82)/(CT87+CT89+CT90-Parameters!$B$82-Parameters!$B$83-Parameters!$B$84)</f>
        <v>0.50658053228872113</v>
      </c>
      <c r="CU141" s="3">
        <f>+(CU87-Parameters!$B$82)/(CU87+CU89+CU90-Parameters!$B$82-Parameters!$B$83-Parameters!$B$84)</f>
        <v>0.50533138253158238</v>
      </c>
      <c r="CV141" s="3">
        <f>+(CV87-Parameters!$B$82)/(CV87+CV89+CV90-Parameters!$B$82-Parameters!$B$83-Parameters!$B$84)</f>
        <v>0.5040894519387541</v>
      </c>
      <c r="CW141" s="3">
        <f>+(CW87-Parameters!$B$82)/(CW87+CW89+CW90-Parameters!$B$82-Parameters!$B$83-Parameters!$B$84)</f>
        <v>0.50285465978559174</v>
      </c>
    </row>
    <row r="142" spans="1:101" ht="20.65" customHeight="1" x14ac:dyDescent="0.3">
      <c r="A142" s="26" t="s">
        <v>420</v>
      </c>
      <c r="C142" s="3">
        <f>+(C87-$B$87)/(C92-$B$92)</f>
        <v>0.77130949316452135</v>
      </c>
      <c r="D142" s="3">
        <f t="shared" ref="D142" si="456">+(D87-$B$87)/(D92-$B$92)</f>
        <v>0.75677817404455616</v>
      </c>
      <c r="E142" s="3">
        <f t="shared" ref="E142:BI142" si="457">+(E87-$B$87)/(E92-$B$92)</f>
        <v>0.74486987650006253</v>
      </c>
      <c r="F142" s="3">
        <f t="shared" si="457"/>
        <v>0.73486886185325195</v>
      </c>
      <c r="G142" s="3">
        <f t="shared" si="457"/>
        <v>0.72627490703829323</v>
      </c>
      <c r="H142" s="3">
        <f t="shared" si="457"/>
        <v>0.71873622743987642</v>
      </c>
      <c r="I142" s="3">
        <f t="shared" si="457"/>
        <v>0.71200347276282738</v>
      </c>
      <c r="J142" s="3">
        <f t="shared" si="457"/>
        <v>0.70589819261825737</v>
      </c>
      <c r="K142" s="3">
        <f t="shared" si="457"/>
        <v>0.7002912054581012</v>
      </c>
      <c r="L142" s="3">
        <f t="shared" si="457"/>
        <v>0.69508773545570868</v>
      </c>
      <c r="M142" s="3">
        <f t="shared" si="457"/>
        <v>0.69021717387213544</v>
      </c>
      <c r="N142" s="3">
        <f t="shared" si="457"/>
        <v>0.68562600297986909</v>
      </c>
      <c r="O142" s="3">
        <f t="shared" si="457"/>
        <v>0.68127288619678872</v>
      </c>
      <c r="P142" s="3">
        <f t="shared" si="457"/>
        <v>0.67712524500984206</v>
      </c>
      <c r="Q142" s="3">
        <f t="shared" si="457"/>
        <v>0.67315685869980613</v>
      </c>
      <c r="R142" s="3">
        <f t="shared" si="457"/>
        <v>0.66934616898344734</v>
      </c>
      <c r="S142" s="3">
        <f t="shared" si="457"/>
        <v>0.66567507073213306</v>
      </c>
      <c r="T142" s="3">
        <f t="shared" si="457"/>
        <v>0.66212803664676978</v>
      </c>
      <c r="U142" s="3">
        <f t="shared" si="457"/>
        <v>0.65869146801840184</v>
      </c>
      <c r="V142" s="3">
        <f t="shared" si="457"/>
        <v>0.65535371407051057</v>
      </c>
      <c r="W142" s="3">
        <f t="shared" si="457"/>
        <v>0.65210439253903596</v>
      </c>
      <c r="X142" s="3">
        <f t="shared" si="457"/>
        <v>0.64893401231619596</v>
      </c>
      <c r="Y142" s="3">
        <f t="shared" si="457"/>
        <v>0.64583374847862984</v>
      </c>
      <c r="Z142" s="3">
        <f t="shared" si="457"/>
        <v>0.64279529527881174</v>
      </c>
      <c r="AA142" s="3">
        <f t="shared" si="457"/>
        <v>0.63981075978046176</v>
      </c>
      <c r="AB142" s="3">
        <f t="shared" si="457"/>
        <v>0.6368725772195748</v>
      </c>
      <c r="AC142" s="3">
        <f t="shared" si="457"/>
        <v>0.63397343827395081</v>
      </c>
      <c r="AD142" s="3">
        <f t="shared" si="457"/>
        <v>0.63110622292275476</v>
      </c>
      <c r="AE142" s="3">
        <f t="shared" si="457"/>
        <v>0.62826393780316336</v>
      </c>
      <c r="AF142" s="3">
        <f t="shared" si="457"/>
        <v>0.62543965506614174</v>
      </c>
      <c r="AG142" s="3">
        <f t="shared" si="457"/>
        <v>0.62262645121139026</v>
      </c>
      <c r="AH142" s="3">
        <f t="shared" si="457"/>
        <v>0.61981734461252846</v>
      </c>
      <c r="AI142" s="3">
        <f t="shared" si="457"/>
        <v>0.61700523047657596</v>
      </c>
      <c r="AJ142" s="3">
        <f t="shared" si="457"/>
        <v>0.61418281192104396</v>
      </c>
      <c r="AK142" s="3">
        <f t="shared" si="457"/>
        <v>0.61134252573339831</v>
      </c>
      <c r="AL142" s="3">
        <f t="shared" si="457"/>
        <v>0.60847646116761733</v>
      </c>
      <c r="AM142" s="3">
        <f t="shared" si="457"/>
        <v>0.60557626986151358</v>
      </c>
      <c r="AN142" s="3">
        <f t="shared" si="457"/>
        <v>0.60263306457701293</v>
      </c>
      <c r="AO142" s="3">
        <f t="shared" si="457"/>
        <v>0.59963730395084935</v>
      </c>
      <c r="AP142" s="3">
        <f t="shared" si="457"/>
        <v>0.59657865969909973</v>
      </c>
      <c r="AQ142" s="3">
        <f t="shared" si="457"/>
        <v>0.59344586161651625</v>
      </c>
      <c r="AR142" s="3">
        <f t="shared" si="457"/>
        <v>0.59022651398321901</v>
      </c>
      <c r="AS142" s="3">
        <f t="shared" si="457"/>
        <v>0.58690687399674002</v>
      </c>
      <c r="AT142" s="3">
        <f t="shared" si="457"/>
        <v>0.58347157776189207</v>
      </c>
      <c r="AU142" s="3">
        <f t="shared" si="457"/>
        <v>0.57990328966351234</v>
      </c>
      <c r="AV142" s="3">
        <f t="shared" si="457"/>
        <v>0.57386963381160438</v>
      </c>
      <c r="AW142" s="3">
        <f t="shared" si="457"/>
        <v>0.56916370372104541</v>
      </c>
      <c r="AX142" s="3">
        <f t="shared" si="457"/>
        <v>0.56536711613311486</v>
      </c>
      <c r="AY142" s="3">
        <f t="shared" si="457"/>
        <v>0.56219384308015452</v>
      </c>
      <c r="AZ142" s="3">
        <f t="shared" si="457"/>
        <v>0.55944840509373173</v>
      </c>
      <c r="BA142" s="3">
        <f t="shared" si="457"/>
        <v>0.55699725408132705</v>
      </c>
      <c r="BB142" s="3">
        <f t="shared" si="457"/>
        <v>0.55474918955473607</v>
      </c>
      <c r="BC142" s="3">
        <f t="shared" si="457"/>
        <v>0.55264196016004163</v>
      </c>
      <c r="BD142" s="3">
        <f t="shared" si="457"/>
        <v>0.55063309926505444</v>
      </c>
      <c r="BE142" s="3">
        <f t="shared" si="457"/>
        <v>0.54869365811334792</v>
      </c>
      <c r="BF142" s="3">
        <f t="shared" si="457"/>
        <v>0.54680392138787426</v>
      </c>
      <c r="BG142" s="3">
        <f t="shared" si="457"/>
        <v>0.54495047871794688</v>
      </c>
      <c r="BH142" s="3">
        <f t="shared" si="457"/>
        <v>0.5431242234094853</v>
      </c>
      <c r="BI142" s="3">
        <f t="shared" si="457"/>
        <v>0.5413189850854111</v>
      </c>
      <c r="BJ142" s="3">
        <f t="shared" ref="BJ142:CW142" si="458">+(BJ87-$B$87)/(BJ92-$B$92)</f>
        <v>0.53953059561639904</v>
      </c>
      <c r="BK142" s="3">
        <f t="shared" si="458"/>
        <v>0.53775625115486092</v>
      </c>
      <c r="BL142" s="3">
        <f t="shared" si="458"/>
        <v>0.53599407648372666</v>
      </c>
      <c r="BM142" s="3">
        <f t="shared" si="458"/>
        <v>0.53424282757503772</v>
      </c>
      <c r="BN142" s="3">
        <f t="shared" si="458"/>
        <v>0.532501688550024</v>
      </c>
      <c r="BO142" s="3">
        <f t="shared" si="458"/>
        <v>0.53077013311021215</v>
      </c>
      <c r="BP142" s="3">
        <f t="shared" si="458"/>
        <v>0.52904782999282729</v>
      </c>
      <c r="BQ142" s="3">
        <f t="shared" si="458"/>
        <v>0.52733457848595977</v>
      </c>
      <c r="BR142" s="3">
        <f t="shared" si="458"/>
        <v>0.52563026446704941</v>
      </c>
      <c r="BS142" s="3">
        <f t="shared" si="458"/>
        <v>0.52393483045310851</v>
      </c>
      <c r="BT142" s="3">
        <f t="shared" si="458"/>
        <v>0.52224825521764595</v>
      </c>
      <c r="BU142" s="3">
        <f t="shared" si="458"/>
        <v>0.52057053994016633</v>
      </c>
      <c r="BV142" s="3">
        <f t="shared" si="458"/>
        <v>0.5189016988173385</v>
      </c>
      <c r="BW142" s="3">
        <f t="shared" si="458"/>
        <v>0.51724175272343864</v>
      </c>
      <c r="BX142" s="3">
        <f t="shared" si="458"/>
        <v>0.51559072495590574</v>
      </c>
      <c r="BY142" s="3">
        <f t="shared" si="458"/>
        <v>0.51394863841085769</v>
      </c>
      <c r="BZ142" s="3">
        <f t="shared" si="458"/>
        <v>0.51231551374256268</v>
      </c>
      <c r="CA142" s="3">
        <f t="shared" si="458"/>
        <v>0.5106913682079095</v>
      </c>
      <c r="CB142" s="3">
        <f t="shared" si="458"/>
        <v>0.50907621499864897</v>
      </c>
      <c r="CC142" s="3">
        <f t="shared" si="458"/>
        <v>0.50747006293904917</v>
      </c>
      <c r="CD142" s="3">
        <f t="shared" si="458"/>
        <v>0.50587291648779642</v>
      </c>
      <c r="CE142" s="3">
        <f t="shared" si="458"/>
        <v>0.50428477603792909</v>
      </c>
      <c r="CF142" s="3">
        <f t="shared" si="458"/>
        <v>0.50270563857213946</v>
      </c>
      <c r="CG142" s="3">
        <f t="shared" si="458"/>
        <v>0.5011354988165776</v>
      </c>
      <c r="CH142" s="3">
        <f t="shared" si="458"/>
        <v>0.49957435116613352</v>
      </c>
      <c r="CI142" s="3">
        <f t="shared" si="458"/>
        <v>0.49802219286408006</v>
      </c>
      <c r="CJ142" s="3">
        <f t="shared" si="458"/>
        <v>0.49647902926967846</v>
      </c>
      <c r="CK142" s="3">
        <f t="shared" si="458"/>
        <v>0.49494488264061925</v>
      </c>
      <c r="CL142" s="3">
        <f t="shared" si="458"/>
        <v>0.49341980688473347</v>
      </c>
      <c r="CM142" s="3">
        <f t="shared" si="458"/>
        <v>0.49190391255088639</v>
      </c>
      <c r="CN142" s="3">
        <f t="shared" si="458"/>
        <v>0.490397409656252</v>
      </c>
      <c r="CO142" s="3">
        <f t="shared" si="458"/>
        <v>0.48890068238577944</v>
      </c>
      <c r="CP142" s="3">
        <f t="shared" si="458"/>
        <v>0.48740842756411906</v>
      </c>
      <c r="CQ142" s="3">
        <f t="shared" si="458"/>
        <v>0.4859228848928156</v>
      </c>
      <c r="CR142" s="3">
        <f t="shared" si="458"/>
        <v>0.48444526139878091</v>
      </c>
      <c r="CS142" s="3">
        <f t="shared" si="458"/>
        <v>0.48297615779230557</v>
      </c>
      <c r="CT142" s="3">
        <f t="shared" si="458"/>
        <v>0.48151582666185883</v>
      </c>
      <c r="CU142" s="3">
        <f t="shared" si="458"/>
        <v>0.48006432703855978</v>
      </c>
      <c r="CV142" s="3">
        <f t="shared" si="458"/>
        <v>0.478621615464844</v>
      </c>
      <c r="CW142" s="3">
        <f t="shared" si="458"/>
        <v>0.477187598487057</v>
      </c>
    </row>
    <row r="143" spans="1:101" ht="20.65" customHeight="1" x14ac:dyDescent="0.3">
      <c r="A143" s="26"/>
    </row>
    <row r="144" spans="1:101" ht="20.65" customHeight="1" x14ac:dyDescent="0.3">
      <c r="A144" s="26"/>
    </row>
    <row r="145" spans="1:101" ht="20.65" customHeight="1" x14ac:dyDescent="0.3">
      <c r="A145" s="10"/>
      <c r="B145" s="47"/>
    </row>
    <row r="146" spans="1:101" ht="20.65" customHeight="1" thickBot="1" x14ac:dyDescent="0.35">
      <c r="A146" s="196" t="s">
        <v>211</v>
      </c>
      <c r="B146" s="47"/>
    </row>
    <row r="147" spans="1:101" ht="20.65" customHeight="1" thickTop="1" x14ac:dyDescent="0.3">
      <c r="A147" s="9" t="s">
        <v>173</v>
      </c>
      <c r="B147" s="47"/>
    </row>
    <row r="148" spans="1:101" ht="20.65" customHeight="1" x14ac:dyDescent="0.3">
      <c r="A148" s="9" t="s">
        <v>174</v>
      </c>
      <c r="B148" s="47"/>
      <c r="C148" s="3">
        <f t="shared" ref="C148:AH148" si="459">+(C53/B53)^0.2</f>
        <v>1.0118743204547054</v>
      </c>
      <c r="D148" s="3">
        <f t="shared" si="459"/>
        <v>1.010275016931363</v>
      </c>
      <c r="E148" s="3">
        <f t="shared" si="459"/>
        <v>1.0088920625959359</v>
      </c>
      <c r="F148" s="3">
        <f t="shared" si="459"/>
        <v>1.0076959538270136</v>
      </c>
      <c r="G148" s="3">
        <f t="shared" si="459"/>
        <v>1.0066612694604775</v>
      </c>
      <c r="H148" s="3">
        <f t="shared" si="459"/>
        <v>1.0057660912307016</v>
      </c>
      <c r="I148" s="3">
        <f t="shared" si="459"/>
        <v>1.0049915100932214</v>
      </c>
      <c r="J148" s="3">
        <f t="shared" si="459"/>
        <v>1.0043212048329184</v>
      </c>
      <c r="K148" s="3">
        <f t="shared" si="459"/>
        <v>1.0037410817170842</v>
      </c>
      <c r="L148" s="3">
        <f t="shared" si="459"/>
        <v>1.0032389658549978</v>
      </c>
      <c r="M148" s="3">
        <f t="shared" si="459"/>
        <v>1.002804336471407</v>
      </c>
      <c r="N148" s="3">
        <f t="shared" si="459"/>
        <v>1.0024280995646233</v>
      </c>
      <c r="O148" s="3">
        <f t="shared" si="459"/>
        <v>1.0021023924581054</v>
      </c>
      <c r="P148" s="3">
        <f t="shared" si="459"/>
        <v>1.001820415611925</v>
      </c>
      <c r="Q148" s="3">
        <f t="shared" si="459"/>
        <v>1.0015762877722498</v>
      </c>
      <c r="R148" s="3">
        <f t="shared" si="459"/>
        <v>1.0013649211303104</v>
      </c>
      <c r="S148" s="3">
        <f t="shared" si="459"/>
        <v>1.0011819136590308</v>
      </c>
      <c r="T148" s="3">
        <f t="shared" si="459"/>
        <v>1.0010234562128226</v>
      </c>
      <c r="U148" s="3">
        <f t="shared" si="459"/>
        <v>1.0008862523279276</v>
      </c>
      <c r="V148" s="3">
        <f t="shared" si="459"/>
        <v>1.0007674489582605</v>
      </c>
      <c r="W148" s="3">
        <f t="shared" si="459"/>
        <v>1.0006645766340871</v>
      </c>
      <c r="X148" s="3">
        <f t="shared" si="459"/>
        <v>1.0005754977454362</v>
      </c>
      <c r="Y148" s="3">
        <f t="shared" si="459"/>
        <v>1.0004983618349765</v>
      </c>
      <c r="Z148" s="3">
        <f t="shared" si="459"/>
        <v>1.0004315669411976</v>
      </c>
      <c r="AA148" s="3">
        <f t="shared" si="459"/>
        <v>1.0003737261662407</v>
      </c>
      <c r="AB148" s="3">
        <f t="shared" si="459"/>
        <v>1.000323638757104</v>
      </c>
      <c r="AC148" s="3">
        <f t="shared" si="459"/>
        <v>1.0002802650870524</v>
      </c>
      <c r="AD148" s="3">
        <f t="shared" si="459"/>
        <v>1.000242705008328</v>
      </c>
      <c r="AE148" s="3">
        <f t="shared" si="459"/>
        <v>1.0002101791196978</v>
      </c>
      <c r="AF148" s="3">
        <f t="shared" si="459"/>
        <v>1.0001820125547249</v>
      </c>
      <c r="AG148" s="3">
        <f t="shared" si="459"/>
        <v>1.000157620950338</v>
      </c>
      <c r="AH148" s="3">
        <f t="shared" si="459"/>
        <v>1.000136498301559</v>
      </c>
      <c r="AI148" s="3">
        <f t="shared" ref="AI148:BI148" si="460">+(AI53/AH53)^0.2</f>
        <v>1.0001182064481522</v>
      </c>
      <c r="AJ148" s="3">
        <f t="shared" si="460"/>
        <v>1.0001023659734083</v>
      </c>
      <c r="AK148" s="3">
        <f t="shared" si="460"/>
        <v>1.0000886483249947</v>
      </c>
      <c r="AL148" s="3">
        <f t="shared" si="460"/>
        <v>1.0000767689934933</v>
      </c>
      <c r="AM148" s="3">
        <f t="shared" si="460"/>
        <v>1.0000664816064238</v>
      </c>
      <c r="AN148" s="3">
        <f t="shared" si="460"/>
        <v>1.0000575728147236</v>
      </c>
      <c r="AO148" s="3">
        <f t="shared" si="460"/>
        <v>1.0000498578652333</v>
      </c>
      <c r="AP148" s="3">
        <f t="shared" si="460"/>
        <v>1.0000431767670634</v>
      </c>
      <c r="AQ148" s="3">
        <f t="shared" si="460"/>
        <v>1.0000373909721121</v>
      </c>
      <c r="AR148" s="3">
        <f t="shared" si="460"/>
        <v>1.0000323805007305</v>
      </c>
      <c r="AS148" s="3">
        <f t="shared" si="460"/>
        <v>1.0000280414527976</v>
      </c>
      <c r="AT148" s="3">
        <f t="shared" si="460"/>
        <v>1.0000242838524991</v>
      </c>
      <c r="AU148" s="3">
        <f t="shared" si="460"/>
        <v>1.0000210297820487</v>
      </c>
      <c r="AV148" s="3">
        <f t="shared" si="460"/>
        <v>1.000018211765594</v>
      </c>
      <c r="AW148" s="3">
        <f t="shared" si="460"/>
        <v>1.0000157713697604</v>
      </c>
      <c r="AX148" s="3">
        <f t="shared" si="460"/>
        <v>1.0000136579917804</v>
      </c>
      <c r="AY148" s="3">
        <f t="shared" si="460"/>
        <v>1.0000118278100585</v>
      </c>
      <c r="AZ148" s="3">
        <f t="shared" si="460"/>
        <v>1.0000102428753936</v>
      </c>
      <c r="BA148" s="3">
        <f t="shared" si="460"/>
        <v>1.0000088703240033</v>
      </c>
      <c r="BB148" s="3">
        <f t="shared" si="460"/>
        <v>1.0000076816960217</v>
      </c>
      <c r="BC148" s="3">
        <f t="shared" si="460"/>
        <v>1.000006652345331</v>
      </c>
      <c r="BD148" s="3">
        <f t="shared" si="460"/>
        <v>1.0000057609284889</v>
      </c>
      <c r="BE148" s="3">
        <f t="shared" si="460"/>
        <v>1.0000049889621458</v>
      </c>
      <c r="BF148" s="3">
        <f t="shared" si="460"/>
        <v>1.0000043204397739</v>
      </c>
      <c r="BG148" s="3">
        <f t="shared" si="460"/>
        <v>1.0000037414997613</v>
      </c>
      <c r="BH148" s="3">
        <f t="shared" si="460"/>
        <v>1.000003240137981</v>
      </c>
      <c r="BI148" s="3">
        <f t="shared" si="460"/>
        <v>1.0000028059588824</v>
      </c>
    </row>
    <row r="149" spans="1:101" ht="20.65" customHeight="1" x14ac:dyDescent="0.3">
      <c r="A149" s="9" t="s">
        <v>175</v>
      </c>
      <c r="B149" s="47"/>
      <c r="C149" s="3">
        <f t="shared" ref="C149:AH149" si="461">+(B18/C18)^0.2</f>
        <v>1.0149999999999999</v>
      </c>
      <c r="D149" s="3">
        <f t="shared" si="461"/>
        <v>1.0149999999999999</v>
      </c>
      <c r="E149" s="3">
        <f t="shared" si="461"/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ref="AI149:BI149" si="462">+(AH18/AI18)^0.2</f>
        <v>1.0149999999999999</v>
      </c>
      <c r="AJ149" s="3">
        <f t="shared" si="462"/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</row>
    <row r="150" spans="1:101" ht="20.65" customHeight="1" x14ac:dyDescent="0.3">
      <c r="A150" s="9" t="s">
        <v>176</v>
      </c>
      <c r="B150" s="47"/>
      <c r="C150" s="3">
        <f t="shared" ref="C150:AH150" si="463">+((C126/B126)^($B$19))^0.2</f>
        <v>1.0354534323133442</v>
      </c>
      <c r="D150" s="3">
        <f t="shared" si="463"/>
        <v>1.0343328604465682</v>
      </c>
      <c r="E150" s="3">
        <f t="shared" si="463"/>
        <v>1.033232911413476</v>
      </c>
      <c r="F150" s="3">
        <f t="shared" si="463"/>
        <v>1.032162787893796</v>
      </c>
      <c r="G150" s="3">
        <f t="shared" si="463"/>
        <v>1.0311262348149135</v>
      </c>
      <c r="H150" s="3">
        <f t="shared" si="463"/>
        <v>1.0301242277052169</v>
      </c>
      <c r="I150" s="3">
        <f t="shared" si="463"/>
        <v>1.0291564167433676</v>
      </c>
      <c r="J150" s="3">
        <f t="shared" si="463"/>
        <v>1.0282218856730641</v>
      </c>
      <c r="K150" s="3">
        <f t="shared" si="463"/>
        <v>1.0273195369403116</v>
      </c>
      <c r="L150" s="3">
        <f t="shared" si="463"/>
        <v>1.0264482750298098</v>
      </c>
      <c r="M150" s="3">
        <f t="shared" si="463"/>
        <v>1.0256070844460132</v>
      </c>
      <c r="N150" s="3">
        <f t="shared" si="463"/>
        <v>1.0247950570167819</v>
      </c>
      <c r="O150" s="3">
        <f t="shared" si="463"/>
        <v>1.0240113978153653</v>
      </c>
      <c r="P150" s="3">
        <f t="shared" si="463"/>
        <v>1.0232554336733366</v>
      </c>
      <c r="Q150" s="3">
        <f t="shared" si="463"/>
        <v>1.0225266373117325</v>
      </c>
      <c r="R150" s="3">
        <f t="shared" si="463"/>
        <v>1.021824689233499</v>
      </c>
      <c r="S150" s="3">
        <f t="shared" si="463"/>
        <v>1.0211496081343239</v>
      </c>
      <c r="T150" s="3">
        <f t="shared" si="463"/>
        <v>1.0205085283429955</v>
      </c>
      <c r="U150" s="3">
        <f t="shared" si="463"/>
        <v>1.0198968932462329</v>
      </c>
      <c r="V150" s="3">
        <f t="shared" si="463"/>
        <v>1.0193116711886552</v>
      </c>
      <c r="W150" s="3">
        <f t="shared" si="463"/>
        <v>1.018750737264384</v>
      </c>
      <c r="X150" s="3">
        <f t="shared" si="463"/>
        <v>1.0182125122207299</v>
      </c>
      <c r="Y150" s="3">
        <f t="shared" si="463"/>
        <v>1.0176957505970099</v>
      </c>
      <c r="Z150" s="3">
        <f t="shared" si="463"/>
        <v>1.0171994161542395</v>
      </c>
      <c r="AA150" s="3">
        <f t="shared" si="463"/>
        <v>1.0167226079943064</v>
      </c>
      <c r="AB150" s="3">
        <f t="shared" si="463"/>
        <v>1.0162645172666325</v>
      </c>
      <c r="AC150" s="3">
        <f t="shared" si="463"/>
        <v>1.0158244012006934</v>
      </c>
      <c r="AD150" s="3">
        <f t="shared" si="463"/>
        <v>1.015401566915983</v>
      </c>
      <c r="AE150" s="3">
        <f t="shared" si="463"/>
        <v>1.0149953625469941</v>
      </c>
      <c r="AF150" s="3">
        <f t="shared" si="463"/>
        <v>1.0146051707363564</v>
      </c>
      <c r="AG150" s="3">
        <f t="shared" si="463"/>
        <v>1.0142304042900487</v>
      </c>
      <c r="AH150" s="3">
        <f t="shared" si="463"/>
        <v>1.0138705027925166</v>
      </c>
      <c r="AI150" s="3">
        <f t="shared" ref="AI150:BI150" si="464">+((AI126/AH126)^($B$19))^0.2</f>
        <v>1.0135249284388312</v>
      </c>
      <c r="AJ150" s="3">
        <f t="shared" si="464"/>
        <v>1.0131931605674847</v>
      </c>
      <c r="AK150" s="3">
        <f t="shared" si="464"/>
        <v>1.0128746870144394</v>
      </c>
      <c r="AL150" s="3">
        <f t="shared" si="464"/>
        <v>1.0125689891447767</v>
      </c>
      <c r="AM150" s="3">
        <f t="shared" si="464"/>
        <v>1.0122755166636372</v>
      </c>
      <c r="AN150" s="3">
        <f t="shared" si="464"/>
        <v>1.0119936415862358</v>
      </c>
      <c r="AO150" s="3">
        <f t="shared" si="464"/>
        <v>1.0117225788978355</v>
      </c>
      <c r="AP150" s="3">
        <f t="shared" si="464"/>
        <v>1.0114612441779087</v>
      </c>
      <c r="AQ150" s="3">
        <f t="shared" si="464"/>
        <v>1.0112080028752073</v>
      </c>
      <c r="AR150" s="3">
        <f t="shared" si="464"/>
        <v>1.0109602261420978</v>
      </c>
      <c r="AS150" s="3">
        <f t="shared" si="464"/>
        <v>1.0107135090151127</v>
      </c>
      <c r="AT150" s="3">
        <f t="shared" si="464"/>
        <v>1.0104602960596514</v>
      </c>
      <c r="AU150" s="3">
        <f t="shared" si="464"/>
        <v>1.0106169814554211</v>
      </c>
      <c r="AV150" s="3">
        <f t="shared" si="464"/>
        <v>1.0103744954896166</v>
      </c>
      <c r="AW150" s="3">
        <f t="shared" si="464"/>
        <v>1.0101642468097058</v>
      </c>
      <c r="AX150" s="3">
        <f t="shared" si="464"/>
        <v>1.0099681986922597</v>
      </c>
      <c r="AY150" s="3">
        <f t="shared" si="464"/>
        <v>1.0097771816093213</v>
      </c>
      <c r="AZ150" s="3">
        <f t="shared" si="464"/>
        <v>1.0095869328263749</v>
      </c>
      <c r="BA150" s="3">
        <f t="shared" si="464"/>
        <v>1.0093958223378334</v>
      </c>
      <c r="BB150" s="3">
        <f t="shared" si="464"/>
        <v>1.009203567030067</v>
      </c>
      <c r="BC150" s="3">
        <f t="shared" si="464"/>
        <v>1.0090105178623654</v>
      </c>
      <c r="BD150" s="3">
        <f t="shared" si="464"/>
        <v>1.0088172766516492</v>
      </c>
      <c r="BE150" s="3">
        <f t="shared" si="464"/>
        <v>1.0086244989106434</v>
      </c>
      <c r="BF150" s="3">
        <f t="shared" si="464"/>
        <v>1.008432800121154</v>
      </c>
      <c r="BG150" s="3">
        <f t="shared" si="464"/>
        <v>1.0082427170770336</v>
      </c>
      <c r="BH150" s="3">
        <f t="shared" si="464"/>
        <v>1.0080546982872365</v>
      </c>
      <c r="BI150" s="3">
        <f t="shared" si="464"/>
        <v>1.0078691074488713</v>
      </c>
    </row>
    <row r="151" spans="1:101" ht="20.65" customHeight="1" x14ac:dyDescent="0.3">
      <c r="A151" s="9" t="s">
        <v>177</v>
      </c>
      <c r="B151" s="47"/>
      <c r="C151" s="3">
        <f>+C150*C149</f>
        <v>1.0509852337980443</v>
      </c>
      <c r="D151" s="3">
        <f t="shared" ref="D151:BI151" si="465">+D150*D149</f>
        <v>1.0498478533532667</v>
      </c>
      <c r="E151" s="3">
        <f t="shared" si="465"/>
        <v>1.0487314050846779</v>
      </c>
      <c r="F151" s="3">
        <f t="shared" si="465"/>
        <v>1.0476452297122028</v>
      </c>
      <c r="G151" s="3">
        <f t="shared" si="465"/>
        <v>1.046593128337137</v>
      </c>
      <c r="H151" s="3">
        <f t="shared" si="465"/>
        <v>1.0455760911207952</v>
      </c>
      <c r="I151" s="3">
        <f t="shared" si="465"/>
        <v>1.0445937629945179</v>
      </c>
      <c r="J151" s="3">
        <f t="shared" si="465"/>
        <v>1.04364521395816</v>
      </c>
      <c r="K151" s="3">
        <f t="shared" si="465"/>
        <v>1.0427293299944163</v>
      </c>
      <c r="L151" s="3">
        <f t="shared" si="465"/>
        <v>1.041844999155257</v>
      </c>
      <c r="M151" s="3">
        <f t="shared" si="465"/>
        <v>1.0409911907127034</v>
      </c>
      <c r="N151" s="3">
        <f t="shared" si="465"/>
        <v>1.0401669828720335</v>
      </c>
      <c r="O151" s="3">
        <f t="shared" si="465"/>
        <v>1.0393715687825957</v>
      </c>
      <c r="P151" s="3">
        <f t="shared" si="465"/>
        <v>1.0386042651784366</v>
      </c>
      <c r="Q151" s="3">
        <f t="shared" si="465"/>
        <v>1.0378645368714083</v>
      </c>
      <c r="R151" s="3">
        <f t="shared" si="465"/>
        <v>1.0371520595720014</v>
      </c>
      <c r="S151" s="3">
        <f t="shared" si="465"/>
        <v>1.0364668522563387</v>
      </c>
      <c r="T151" s="3">
        <f t="shared" si="465"/>
        <v>1.0358161562681403</v>
      </c>
      <c r="U151" s="3">
        <f t="shared" si="465"/>
        <v>1.0351953466449262</v>
      </c>
      <c r="V151" s="3">
        <f t="shared" si="465"/>
        <v>1.0346013462564849</v>
      </c>
      <c r="W151" s="3">
        <f t="shared" si="465"/>
        <v>1.0340319983233497</v>
      </c>
      <c r="X151" s="3">
        <f t="shared" si="465"/>
        <v>1.0334856999040407</v>
      </c>
      <c r="Y151" s="3">
        <f t="shared" si="465"/>
        <v>1.0329611868559649</v>
      </c>
      <c r="Z151" s="3">
        <f t="shared" si="465"/>
        <v>1.0324574073965529</v>
      </c>
      <c r="AA151" s="3">
        <f t="shared" si="465"/>
        <v>1.0319734471142208</v>
      </c>
      <c r="AB151" s="3">
        <f t="shared" si="465"/>
        <v>1.0315084850256317</v>
      </c>
      <c r="AC151" s="3">
        <f t="shared" si="465"/>
        <v>1.0310617672187037</v>
      </c>
      <c r="AD151" s="3">
        <f t="shared" si="465"/>
        <v>1.0306325904197227</v>
      </c>
      <c r="AE151" s="3">
        <f t="shared" si="465"/>
        <v>1.0302202929851989</v>
      </c>
      <c r="AF151" s="3">
        <f t="shared" si="465"/>
        <v>1.0298242482974016</v>
      </c>
      <c r="AG151" s="3">
        <f t="shared" si="465"/>
        <v>1.0294438603543994</v>
      </c>
      <c r="AH151" s="3">
        <f t="shared" si="465"/>
        <v>1.0290785603344041</v>
      </c>
      <c r="AI151" s="3">
        <f t="shared" si="465"/>
        <v>1.0287278023654136</v>
      </c>
      <c r="AJ151" s="3">
        <f t="shared" si="465"/>
        <v>1.0283910579759967</v>
      </c>
      <c r="AK151" s="3">
        <f t="shared" si="465"/>
        <v>1.0280678073196559</v>
      </c>
      <c r="AL151" s="3">
        <f t="shared" si="465"/>
        <v>1.0277575239819483</v>
      </c>
      <c r="AM151" s="3">
        <f t="shared" si="465"/>
        <v>1.0274596494135917</v>
      </c>
      <c r="AN151" s="3">
        <f t="shared" si="465"/>
        <v>1.0271735462100293</v>
      </c>
      <c r="AO151" s="3">
        <f t="shared" si="465"/>
        <v>1.026898417581303</v>
      </c>
      <c r="AP151" s="3">
        <f t="shared" si="465"/>
        <v>1.0266331628405772</v>
      </c>
      <c r="AQ151" s="3">
        <f t="shared" si="465"/>
        <v>1.0263761229183352</v>
      </c>
      <c r="AR151" s="3">
        <f t="shared" si="465"/>
        <v>1.0261246295342292</v>
      </c>
      <c r="AS151" s="3">
        <f t="shared" si="465"/>
        <v>1.0258742116503392</v>
      </c>
      <c r="AT151" s="3">
        <f t="shared" si="465"/>
        <v>1.0256172005005459</v>
      </c>
      <c r="AU151" s="3">
        <f t="shared" si="465"/>
        <v>1.0257762361772524</v>
      </c>
      <c r="AV151" s="3">
        <f t="shared" si="465"/>
        <v>1.0255301129219607</v>
      </c>
      <c r="AW151" s="3">
        <f t="shared" si="465"/>
        <v>1.0253167105118512</v>
      </c>
      <c r="AX151" s="3">
        <f t="shared" si="465"/>
        <v>1.0251177216726435</v>
      </c>
      <c r="AY151" s="3">
        <f t="shared" si="465"/>
        <v>1.024923839333461</v>
      </c>
      <c r="AZ151" s="3">
        <f t="shared" si="465"/>
        <v>1.0247307368187704</v>
      </c>
      <c r="BA151" s="3">
        <f t="shared" si="465"/>
        <v>1.0245367596729009</v>
      </c>
      <c r="BB151" s="3">
        <f t="shared" si="465"/>
        <v>1.0243416205355178</v>
      </c>
      <c r="BC151" s="3">
        <f t="shared" si="465"/>
        <v>1.0241456756303007</v>
      </c>
      <c r="BD151" s="3">
        <f t="shared" si="465"/>
        <v>1.0239495358014239</v>
      </c>
      <c r="BE151" s="3">
        <f t="shared" si="465"/>
        <v>1.0237538663943029</v>
      </c>
      <c r="BF151" s="3">
        <f t="shared" si="465"/>
        <v>1.0235592921229713</v>
      </c>
      <c r="BG151" s="3">
        <f t="shared" si="465"/>
        <v>1.0233663578331891</v>
      </c>
      <c r="BH151" s="3">
        <f t="shared" si="465"/>
        <v>1.023175518761545</v>
      </c>
      <c r="BI151" s="3">
        <f t="shared" si="465"/>
        <v>1.0229871440606042</v>
      </c>
    </row>
    <row r="152" spans="1:101" ht="20.65" customHeight="1" x14ac:dyDescent="0.3">
      <c r="A152" s="9" t="s">
        <v>3</v>
      </c>
      <c r="B152" s="47"/>
      <c r="C152" s="3">
        <f>+C151-1</f>
        <v>5.0985233798044316E-2</v>
      </c>
      <c r="D152" s="3">
        <f t="shared" ref="D152" si="466">+D151-1</f>
        <v>4.9847853353266691E-2</v>
      </c>
      <c r="E152" s="3">
        <f t="shared" ref="E152" si="467">+E151-1</f>
        <v>4.8731405084677881E-2</v>
      </c>
      <c r="F152" s="3">
        <f t="shared" ref="F152" si="468">+F151-1</f>
        <v>4.7645229712202752E-2</v>
      </c>
      <c r="G152" s="3">
        <f t="shared" ref="G152" si="469">+G151-1</f>
        <v>4.6593128337137024E-2</v>
      </c>
      <c r="H152" s="3">
        <f t="shared" ref="H152" si="470">+H151-1</f>
        <v>4.5576091120795192E-2</v>
      </c>
      <c r="I152" s="3">
        <f t="shared" ref="I152" si="471">+I151-1</f>
        <v>4.4593762994517894E-2</v>
      </c>
      <c r="J152" s="3">
        <f t="shared" ref="J152" si="472">+J151-1</f>
        <v>4.3645213958160012E-2</v>
      </c>
      <c r="K152" s="3">
        <f t="shared" ref="K152" si="473">+K151-1</f>
        <v>4.2729329994416254E-2</v>
      </c>
      <c r="L152" s="3">
        <f t="shared" ref="L152" si="474">+L151-1</f>
        <v>4.1844999155256968E-2</v>
      </c>
      <c r="M152" s="3">
        <f t="shared" ref="M152" si="475">+M151-1</f>
        <v>4.0991190712703407E-2</v>
      </c>
      <c r="N152" s="3">
        <f t="shared" ref="N152" si="476">+N151-1</f>
        <v>4.0166982872033463E-2</v>
      </c>
      <c r="O152" s="3">
        <f t="shared" ref="O152" si="477">+O151-1</f>
        <v>3.9371568782595734E-2</v>
      </c>
      <c r="P152" s="3">
        <f t="shared" ref="P152" si="478">+P151-1</f>
        <v>3.8604265178436625E-2</v>
      </c>
      <c r="Q152" s="3">
        <f t="shared" ref="Q152" si="479">+Q151-1</f>
        <v>3.7864536871408339E-2</v>
      </c>
      <c r="R152" s="3">
        <f t="shared" ref="R152" si="480">+R151-1</f>
        <v>3.7152059572001406E-2</v>
      </c>
      <c r="S152" s="3">
        <f t="shared" ref="S152" si="481">+S151-1</f>
        <v>3.6466852256338722E-2</v>
      </c>
      <c r="T152" s="3">
        <f t="shared" ref="T152" si="482">+T151-1</f>
        <v>3.5816156268140276E-2</v>
      </c>
      <c r="U152" s="3">
        <f t="shared" ref="U152" si="483">+U151-1</f>
        <v>3.5195346644926184E-2</v>
      </c>
      <c r="V152" s="3">
        <f t="shared" ref="V152" si="484">+V151-1</f>
        <v>3.4601346256484922E-2</v>
      </c>
      <c r="W152" s="3">
        <f t="shared" ref="W152" si="485">+W151-1</f>
        <v>3.4031998323349688E-2</v>
      </c>
      <c r="X152" s="3">
        <f t="shared" ref="X152" si="486">+X151-1</f>
        <v>3.3485699904040711E-2</v>
      </c>
      <c r="Y152" s="3">
        <f t="shared" ref="Y152" si="487">+Y151-1</f>
        <v>3.2961186855964941E-2</v>
      </c>
      <c r="Z152" s="3">
        <f t="shared" ref="Z152" si="488">+Z151-1</f>
        <v>3.2457407396552895E-2</v>
      </c>
      <c r="AA152" s="3">
        <f t="shared" ref="AA152" si="489">+AA151-1</f>
        <v>3.1973447114220788E-2</v>
      </c>
      <c r="AB152" s="3">
        <f t="shared" ref="AB152" si="490">+AB151-1</f>
        <v>3.1508485025631749E-2</v>
      </c>
      <c r="AC152" s="3">
        <f t="shared" ref="AC152" si="491">+AC151-1</f>
        <v>3.1061767218703684E-2</v>
      </c>
      <c r="AD152" s="3">
        <f t="shared" ref="AD152" si="492">+AD151-1</f>
        <v>3.0632590419722661E-2</v>
      </c>
      <c r="AE152" s="3">
        <f t="shared" ref="AE152" si="493">+AE151-1</f>
        <v>3.0220292985198904E-2</v>
      </c>
      <c r="AF152" s="3">
        <f t="shared" ref="AF152" si="494">+AF151-1</f>
        <v>2.9824248297401601E-2</v>
      </c>
      <c r="AG152" s="3">
        <f t="shared" ref="AG152" si="495">+AG151-1</f>
        <v>2.9443860354399387E-2</v>
      </c>
      <c r="AH152" s="3">
        <f t="shared" ref="AH152" si="496">+AH151-1</f>
        <v>2.9078560334404147E-2</v>
      </c>
      <c r="AI152" s="3">
        <f t="shared" ref="AI152" si="497">+AI151-1</f>
        <v>2.8727802365413613E-2</v>
      </c>
      <c r="AJ152" s="3">
        <f t="shared" ref="AJ152" si="498">+AJ151-1</f>
        <v>2.8391057975996725E-2</v>
      </c>
      <c r="AK152" s="3">
        <f t="shared" ref="AK152" si="499">+AK151-1</f>
        <v>2.8067807319655858E-2</v>
      </c>
      <c r="AL152" s="3">
        <f t="shared" ref="AL152" si="500">+AL151-1</f>
        <v>2.7757523981948307E-2</v>
      </c>
      <c r="AM152" s="3">
        <f t="shared" ref="AM152" si="501">+AM151-1</f>
        <v>2.7459649413591691E-2</v>
      </c>
      <c r="AN152" s="3">
        <f t="shared" ref="AN152" si="502">+AN151-1</f>
        <v>2.717354621002932E-2</v>
      </c>
      <c r="AO152" s="3">
        <f t="shared" ref="AO152" si="503">+AO151-1</f>
        <v>2.6898417581302958E-2</v>
      </c>
      <c r="AP152" s="3">
        <f t="shared" ref="AP152" si="504">+AP151-1</f>
        <v>2.6633162840577151E-2</v>
      </c>
      <c r="AQ152" s="3">
        <f t="shared" ref="AQ152" si="505">+AQ151-1</f>
        <v>2.6376122918335243E-2</v>
      </c>
      <c r="AR152" s="3">
        <f t="shared" ref="AR152" si="506">+AR151-1</f>
        <v>2.6124629534229227E-2</v>
      </c>
      <c r="AS152" s="3">
        <f t="shared" ref="AS152" si="507">+AS151-1</f>
        <v>2.5874211650339207E-2</v>
      </c>
      <c r="AT152" s="3">
        <f t="shared" ref="AT152" si="508">+AT151-1</f>
        <v>2.5617200500545945E-2</v>
      </c>
      <c r="AU152" s="3">
        <f t="shared" ref="AU152" si="509">+AU151-1</f>
        <v>2.5776236177252443E-2</v>
      </c>
      <c r="AV152" s="3">
        <f t="shared" ref="AV152" si="510">+AV151-1</f>
        <v>2.5530112921960724E-2</v>
      </c>
      <c r="AW152" s="3">
        <f t="shared" ref="AW152" si="511">+AW151-1</f>
        <v>2.5316710511851248E-2</v>
      </c>
      <c r="AX152" s="3">
        <f t="shared" ref="AX152" si="512">+AX151-1</f>
        <v>2.5117721672643478E-2</v>
      </c>
      <c r="AY152" s="3">
        <f t="shared" ref="AY152" si="513">+AY151-1</f>
        <v>2.4923839333460984E-2</v>
      </c>
      <c r="AZ152" s="3">
        <f t="shared" ref="AZ152" si="514">+AZ151-1</f>
        <v>2.473073681877036E-2</v>
      </c>
      <c r="BA152" s="3">
        <f t="shared" ref="BA152" si="515">+BA151-1</f>
        <v>2.4536759672900921E-2</v>
      </c>
      <c r="BB152" s="3">
        <f t="shared" ref="BB152" si="516">+BB151-1</f>
        <v>2.4341620535517805E-2</v>
      </c>
      <c r="BC152" s="3">
        <f t="shared" ref="BC152" si="517">+BC151-1</f>
        <v>2.4145675630300678E-2</v>
      </c>
      <c r="BD152" s="3">
        <f t="shared" ref="BD152" si="518">+BD151-1</f>
        <v>2.3949535801423893E-2</v>
      </c>
      <c r="BE152" s="3">
        <f t="shared" ref="BE152" si="519">+BE151-1</f>
        <v>2.375386639430288E-2</v>
      </c>
      <c r="BF152" s="3">
        <f t="shared" ref="BF152" si="520">+BF151-1</f>
        <v>2.3559292122971254E-2</v>
      </c>
      <c r="BG152" s="3">
        <f t="shared" ref="BG152" si="521">+BG151-1</f>
        <v>2.3366357833189078E-2</v>
      </c>
      <c r="BH152" s="3">
        <f t="shared" ref="BH152" si="522">+BH151-1</f>
        <v>2.3175518761545E-2</v>
      </c>
      <c r="BI152" s="3">
        <f t="shared" ref="BI152" si="523">+BI151-1</f>
        <v>2.2987144060604203E-2</v>
      </c>
    </row>
    <row r="153" spans="1:101" ht="20.65" customHeight="1" x14ac:dyDescent="0.3">
      <c r="A153" s="9" t="s">
        <v>178</v>
      </c>
      <c r="B153" s="47"/>
      <c r="C153" s="3">
        <f>+C151/(1+$B$17)-1</f>
        <v>5.0985233798044316E-2</v>
      </c>
      <c r="D153" s="3">
        <f>+D151/(1+$B$17)-1</f>
        <v>4.9847853353266691E-2</v>
      </c>
      <c r="E153" s="3">
        <f t="shared" ref="E153:BI153" si="524">+E151/(1+$B$17)-1</f>
        <v>4.8731405084677881E-2</v>
      </c>
      <c r="F153" s="3">
        <f t="shared" si="524"/>
        <v>4.7645229712202752E-2</v>
      </c>
      <c r="G153" s="3">
        <f t="shared" si="524"/>
        <v>4.6593128337137024E-2</v>
      </c>
      <c r="H153" s="3">
        <f t="shared" si="524"/>
        <v>4.5576091120795192E-2</v>
      </c>
      <c r="I153" s="3">
        <f t="shared" si="524"/>
        <v>4.4593762994517894E-2</v>
      </c>
      <c r="J153" s="3">
        <f t="shared" si="524"/>
        <v>4.3645213958160012E-2</v>
      </c>
      <c r="K153" s="3">
        <f t="shared" si="524"/>
        <v>4.2729329994416254E-2</v>
      </c>
      <c r="L153" s="3">
        <f t="shared" si="524"/>
        <v>4.1844999155256968E-2</v>
      </c>
      <c r="M153" s="3">
        <f t="shared" si="524"/>
        <v>4.0991190712703407E-2</v>
      </c>
      <c r="N153" s="3">
        <f t="shared" si="524"/>
        <v>4.0166982872033463E-2</v>
      </c>
      <c r="O153" s="3">
        <f t="shared" si="524"/>
        <v>3.9371568782595734E-2</v>
      </c>
      <c r="P153" s="3">
        <f t="shared" si="524"/>
        <v>3.8604265178436625E-2</v>
      </c>
      <c r="Q153" s="3">
        <f t="shared" si="524"/>
        <v>3.7864536871408339E-2</v>
      </c>
      <c r="R153" s="3">
        <f t="shared" si="524"/>
        <v>3.7152059572001406E-2</v>
      </c>
      <c r="S153" s="3">
        <f t="shared" si="524"/>
        <v>3.6466852256338722E-2</v>
      </c>
      <c r="T153" s="3">
        <f t="shared" si="524"/>
        <v>3.5816156268140276E-2</v>
      </c>
      <c r="U153" s="3">
        <f t="shared" si="524"/>
        <v>3.5195346644926184E-2</v>
      </c>
      <c r="V153" s="3">
        <f t="shared" si="524"/>
        <v>3.4601346256484922E-2</v>
      </c>
      <c r="W153" s="3">
        <f t="shared" si="524"/>
        <v>3.4031998323349688E-2</v>
      </c>
      <c r="X153" s="3">
        <f t="shared" si="524"/>
        <v>3.3485699904040711E-2</v>
      </c>
      <c r="Y153" s="3">
        <f t="shared" si="524"/>
        <v>3.2961186855964941E-2</v>
      </c>
      <c r="Z153" s="3">
        <f t="shared" si="524"/>
        <v>3.2457407396552895E-2</v>
      </c>
      <c r="AA153" s="3">
        <f t="shared" si="524"/>
        <v>3.1973447114220788E-2</v>
      </c>
      <c r="AB153" s="3">
        <f t="shared" si="524"/>
        <v>3.1508485025631749E-2</v>
      </c>
      <c r="AC153" s="3">
        <f t="shared" si="524"/>
        <v>3.1061767218703684E-2</v>
      </c>
      <c r="AD153" s="3">
        <f t="shared" si="524"/>
        <v>3.0632590419722661E-2</v>
      </c>
      <c r="AE153" s="3">
        <f t="shared" si="524"/>
        <v>3.0220292985198904E-2</v>
      </c>
      <c r="AF153" s="3">
        <f t="shared" si="524"/>
        <v>2.9824248297401601E-2</v>
      </c>
      <c r="AG153" s="3">
        <f t="shared" si="524"/>
        <v>2.9443860354399387E-2</v>
      </c>
      <c r="AH153" s="3">
        <f t="shared" si="524"/>
        <v>2.9078560334404147E-2</v>
      </c>
      <c r="AI153" s="3">
        <f t="shared" si="524"/>
        <v>2.8727802365413613E-2</v>
      </c>
      <c r="AJ153" s="3">
        <f t="shared" si="524"/>
        <v>2.8391057975996725E-2</v>
      </c>
      <c r="AK153" s="3">
        <f t="shared" si="524"/>
        <v>2.8067807319655858E-2</v>
      </c>
      <c r="AL153" s="3">
        <f t="shared" si="524"/>
        <v>2.7757523981948307E-2</v>
      </c>
      <c r="AM153" s="3">
        <f t="shared" si="524"/>
        <v>2.7459649413591691E-2</v>
      </c>
      <c r="AN153" s="3">
        <f t="shared" si="524"/>
        <v>2.717354621002932E-2</v>
      </c>
      <c r="AO153" s="3">
        <f t="shared" si="524"/>
        <v>2.6898417581302958E-2</v>
      </c>
      <c r="AP153" s="3">
        <f t="shared" si="524"/>
        <v>2.6633162840577151E-2</v>
      </c>
      <c r="AQ153" s="3">
        <f t="shared" si="524"/>
        <v>2.6376122918335243E-2</v>
      </c>
      <c r="AR153" s="3">
        <f t="shared" si="524"/>
        <v>2.6124629534229227E-2</v>
      </c>
      <c r="AS153" s="3">
        <f t="shared" si="524"/>
        <v>2.5874211650339207E-2</v>
      </c>
      <c r="AT153" s="3">
        <f t="shared" si="524"/>
        <v>2.5617200500545945E-2</v>
      </c>
      <c r="AU153" s="3">
        <f t="shared" si="524"/>
        <v>2.5776236177252443E-2</v>
      </c>
      <c r="AV153" s="3">
        <f t="shared" si="524"/>
        <v>2.5530112921960724E-2</v>
      </c>
      <c r="AW153" s="3">
        <f t="shared" si="524"/>
        <v>2.5316710511851248E-2</v>
      </c>
      <c r="AX153" s="3">
        <f t="shared" si="524"/>
        <v>2.5117721672643478E-2</v>
      </c>
      <c r="AY153" s="3">
        <f t="shared" si="524"/>
        <v>2.4923839333460984E-2</v>
      </c>
      <c r="AZ153" s="3">
        <f t="shared" si="524"/>
        <v>2.473073681877036E-2</v>
      </c>
      <c r="BA153" s="3">
        <f t="shared" si="524"/>
        <v>2.4536759672900921E-2</v>
      </c>
      <c r="BB153" s="3">
        <f t="shared" si="524"/>
        <v>2.4341620535517805E-2</v>
      </c>
      <c r="BC153" s="3">
        <f t="shared" si="524"/>
        <v>2.4145675630300678E-2</v>
      </c>
      <c r="BD153" s="3">
        <f t="shared" si="524"/>
        <v>2.3949535801423893E-2</v>
      </c>
      <c r="BE153" s="3">
        <f t="shared" si="524"/>
        <v>2.375386639430288E-2</v>
      </c>
      <c r="BF153" s="3">
        <f t="shared" si="524"/>
        <v>2.3559292122971254E-2</v>
      </c>
      <c r="BG153" s="3">
        <f t="shared" si="524"/>
        <v>2.3366357833189078E-2</v>
      </c>
      <c r="BH153" s="3">
        <f t="shared" si="524"/>
        <v>2.3175518761545E-2</v>
      </c>
      <c r="BI153" s="3">
        <f t="shared" si="524"/>
        <v>2.2987144060604203E-2</v>
      </c>
    </row>
    <row r="154" spans="1:101" ht="20.65" customHeight="1" x14ac:dyDescent="0.3">
      <c r="A154" s="9" t="s">
        <v>179</v>
      </c>
      <c r="B154" s="47"/>
      <c r="C154" s="3">
        <f>+C151*(1+$B$9)-1</f>
        <v>5.0985233798044316E-2</v>
      </c>
      <c r="D154" s="3">
        <f>+D151*(1+$B$9)-1</f>
        <v>4.9847853353266691E-2</v>
      </c>
      <c r="E154" s="3">
        <f t="shared" ref="E154:BI154" si="525">+E151*(1+$B$9)-1</f>
        <v>4.8731405084677881E-2</v>
      </c>
      <c r="F154" s="3">
        <f t="shared" si="525"/>
        <v>4.7645229712202752E-2</v>
      </c>
      <c r="G154" s="3">
        <f t="shared" si="525"/>
        <v>4.6593128337137024E-2</v>
      </c>
      <c r="H154" s="3">
        <f t="shared" si="525"/>
        <v>4.5576091120795192E-2</v>
      </c>
      <c r="I154" s="3">
        <f t="shared" si="525"/>
        <v>4.4593762994517894E-2</v>
      </c>
      <c r="J154" s="3">
        <f t="shared" si="525"/>
        <v>4.3645213958160012E-2</v>
      </c>
      <c r="K154" s="3">
        <f t="shared" si="525"/>
        <v>4.2729329994416254E-2</v>
      </c>
      <c r="L154" s="3">
        <f t="shared" si="525"/>
        <v>4.1844999155256968E-2</v>
      </c>
      <c r="M154" s="3">
        <f t="shared" si="525"/>
        <v>4.0991190712703407E-2</v>
      </c>
      <c r="N154" s="3">
        <f t="shared" si="525"/>
        <v>4.0166982872033463E-2</v>
      </c>
      <c r="O154" s="3">
        <f t="shared" si="525"/>
        <v>3.9371568782595734E-2</v>
      </c>
      <c r="P154" s="3">
        <f t="shared" si="525"/>
        <v>3.8604265178436625E-2</v>
      </c>
      <c r="Q154" s="3">
        <f t="shared" si="525"/>
        <v>3.7864536871408339E-2</v>
      </c>
      <c r="R154" s="3">
        <f t="shared" si="525"/>
        <v>3.7152059572001406E-2</v>
      </c>
      <c r="S154" s="3">
        <f t="shared" si="525"/>
        <v>3.6466852256338722E-2</v>
      </c>
      <c r="T154" s="3">
        <f t="shared" si="525"/>
        <v>3.5816156268140276E-2</v>
      </c>
      <c r="U154" s="3">
        <f t="shared" si="525"/>
        <v>3.5195346644926184E-2</v>
      </c>
      <c r="V154" s="3">
        <f t="shared" si="525"/>
        <v>3.4601346256484922E-2</v>
      </c>
      <c r="W154" s="3">
        <f t="shared" si="525"/>
        <v>3.4031998323349688E-2</v>
      </c>
      <c r="X154" s="3">
        <f t="shared" si="525"/>
        <v>3.3485699904040711E-2</v>
      </c>
      <c r="Y154" s="3">
        <f t="shared" si="525"/>
        <v>3.2961186855964941E-2</v>
      </c>
      <c r="Z154" s="3">
        <f t="shared" si="525"/>
        <v>3.2457407396552895E-2</v>
      </c>
      <c r="AA154" s="3">
        <f t="shared" si="525"/>
        <v>3.1973447114220788E-2</v>
      </c>
      <c r="AB154" s="3">
        <f t="shared" si="525"/>
        <v>3.1508485025631749E-2</v>
      </c>
      <c r="AC154" s="3">
        <f t="shared" si="525"/>
        <v>3.1061767218703684E-2</v>
      </c>
      <c r="AD154" s="3">
        <f t="shared" si="525"/>
        <v>3.0632590419722661E-2</v>
      </c>
      <c r="AE154" s="3">
        <f t="shared" si="525"/>
        <v>3.0220292985198904E-2</v>
      </c>
      <c r="AF154" s="3">
        <f t="shared" si="525"/>
        <v>2.9824248297401601E-2</v>
      </c>
      <c r="AG154" s="3">
        <f t="shared" si="525"/>
        <v>2.9443860354399387E-2</v>
      </c>
      <c r="AH154" s="3">
        <f t="shared" si="525"/>
        <v>2.9078560334404147E-2</v>
      </c>
      <c r="AI154" s="3">
        <f t="shared" si="525"/>
        <v>2.8727802365413613E-2</v>
      </c>
      <c r="AJ154" s="3">
        <f t="shared" si="525"/>
        <v>2.8391057975996725E-2</v>
      </c>
      <c r="AK154" s="3">
        <f t="shared" si="525"/>
        <v>2.8067807319655858E-2</v>
      </c>
      <c r="AL154" s="3">
        <f t="shared" si="525"/>
        <v>2.7757523981948307E-2</v>
      </c>
      <c r="AM154" s="3">
        <f t="shared" si="525"/>
        <v>2.7459649413591691E-2</v>
      </c>
      <c r="AN154" s="3">
        <f t="shared" si="525"/>
        <v>2.717354621002932E-2</v>
      </c>
      <c r="AO154" s="3">
        <f t="shared" si="525"/>
        <v>2.6898417581302958E-2</v>
      </c>
      <c r="AP154" s="3">
        <f t="shared" si="525"/>
        <v>2.6633162840577151E-2</v>
      </c>
      <c r="AQ154" s="3">
        <f t="shared" si="525"/>
        <v>2.6376122918335243E-2</v>
      </c>
      <c r="AR154" s="3">
        <f t="shared" si="525"/>
        <v>2.6124629534229227E-2</v>
      </c>
      <c r="AS154" s="3">
        <f t="shared" si="525"/>
        <v>2.5874211650339207E-2</v>
      </c>
      <c r="AT154" s="3">
        <f t="shared" si="525"/>
        <v>2.5617200500545945E-2</v>
      </c>
      <c r="AU154" s="3">
        <f t="shared" si="525"/>
        <v>2.5776236177252443E-2</v>
      </c>
      <c r="AV154" s="3">
        <f t="shared" si="525"/>
        <v>2.5530112921960724E-2</v>
      </c>
      <c r="AW154" s="3">
        <f t="shared" si="525"/>
        <v>2.5316710511851248E-2</v>
      </c>
      <c r="AX154" s="3">
        <f t="shared" si="525"/>
        <v>2.5117721672643478E-2</v>
      </c>
      <c r="AY154" s="3">
        <f t="shared" si="525"/>
        <v>2.4923839333460984E-2</v>
      </c>
      <c r="AZ154" s="3">
        <f t="shared" si="525"/>
        <v>2.473073681877036E-2</v>
      </c>
      <c r="BA154" s="3">
        <f t="shared" si="525"/>
        <v>2.4536759672900921E-2</v>
      </c>
      <c r="BB154" s="3">
        <f t="shared" si="525"/>
        <v>2.4341620535517805E-2</v>
      </c>
      <c r="BC154" s="3">
        <f t="shared" si="525"/>
        <v>2.4145675630300678E-2</v>
      </c>
      <c r="BD154" s="3">
        <f t="shared" si="525"/>
        <v>2.3949535801423893E-2</v>
      </c>
      <c r="BE154" s="3">
        <f t="shared" si="525"/>
        <v>2.375386639430288E-2</v>
      </c>
      <c r="BF154" s="3">
        <f t="shared" si="525"/>
        <v>2.3559292122971254E-2</v>
      </c>
      <c r="BG154" s="3">
        <f t="shared" si="525"/>
        <v>2.3366357833189078E-2</v>
      </c>
      <c r="BH154" s="3">
        <f t="shared" si="525"/>
        <v>2.3175518761545E-2</v>
      </c>
      <c r="BI154" s="3">
        <f t="shared" si="525"/>
        <v>2.2987144060604203E-2</v>
      </c>
    </row>
    <row r="155" spans="1:101" ht="20.65" customHeight="1" x14ac:dyDescent="0.3">
      <c r="A155" s="197" t="s">
        <v>181</v>
      </c>
      <c r="B155" s="46">
        <v>1</v>
      </c>
      <c r="C155" s="27">
        <f>+B155/(1+C152)^5</f>
        <v>0.77986050843096788</v>
      </c>
      <c r="D155" s="27">
        <f t="shared" ref="D155:BI155" si="526">+C155/(1+D152)^5</f>
        <v>0.61148401114071549</v>
      </c>
      <c r="E155" s="27">
        <f t="shared" si="526"/>
        <v>0.48201853486151586</v>
      </c>
      <c r="F155" s="27">
        <f t="shared" si="526"/>
        <v>0.38193770934863802</v>
      </c>
      <c r="G155" s="27">
        <f t="shared" si="526"/>
        <v>0.30416073177075159</v>
      </c>
      <c r="H155" s="27">
        <f t="shared" si="526"/>
        <v>0.24340243879080681</v>
      </c>
      <c r="I155" s="27">
        <f t="shared" si="526"/>
        <v>0.19569862899548954</v>
      </c>
      <c r="J155" s="27">
        <f t="shared" si="526"/>
        <v>0.15806050094095425</v>
      </c>
      <c r="K155" s="27">
        <f t="shared" si="526"/>
        <v>0.12822284420484445</v>
      </c>
      <c r="L155" s="27">
        <f t="shared" si="526"/>
        <v>0.1044599584507947</v>
      </c>
      <c r="M155" s="27">
        <f t="shared" si="526"/>
        <v>8.5450493848382339E-2</v>
      </c>
      <c r="N155" s="27">
        <f t="shared" si="526"/>
        <v>7.0177720252397074E-2</v>
      </c>
      <c r="O155" s="27">
        <f t="shared" si="526"/>
        <v>5.7855558671771695E-2</v>
      </c>
      <c r="P155" s="27">
        <f t="shared" si="526"/>
        <v>4.7873434215755371E-2</v>
      </c>
      <c r="Q155" s="27">
        <f t="shared" si="526"/>
        <v>3.9754950731145267E-2</v>
      </c>
      <c r="R155" s="27">
        <f t="shared" si="526"/>
        <v>3.3126766692671387E-2</v>
      </c>
      <c r="S155" s="27">
        <f t="shared" si="526"/>
        <v>2.769503782837255E-2</v>
      </c>
      <c r="T155" s="27">
        <f t="shared" si="526"/>
        <v>2.3226756083624053E-2</v>
      </c>
      <c r="U155" s="27">
        <f t="shared" si="526"/>
        <v>1.9537860465050735E-2</v>
      </c>
      <c r="V155" s="27">
        <f t="shared" si="526"/>
        <v>1.6482072027184685E-2</v>
      </c>
      <c r="W155" s="27">
        <f t="shared" si="526"/>
        <v>1.3942540548943812E-2</v>
      </c>
      <c r="X155" s="27">
        <f t="shared" si="526"/>
        <v>1.1825501223081606E-2</v>
      </c>
      <c r="Y155" s="27">
        <f t="shared" si="526"/>
        <v>1.0055404379655434E-2</v>
      </c>
      <c r="Z155" s="27">
        <f t="shared" si="526"/>
        <v>8.5711445240706161E-3</v>
      </c>
      <c r="AA155" s="27">
        <f t="shared" si="526"/>
        <v>7.3231208871846728E-3</v>
      </c>
      <c r="AB155" s="27">
        <f t="shared" si="526"/>
        <v>6.2709332721169984E-3</v>
      </c>
      <c r="AC155" s="27">
        <f t="shared" si="526"/>
        <v>5.3815671552420903E-3</v>
      </c>
      <c r="AD155" s="27">
        <f t="shared" si="526"/>
        <v>4.6279579749187441E-3</v>
      </c>
      <c r="AE155" s="27">
        <f t="shared" si="526"/>
        <v>3.9878508367840034E-3</v>
      </c>
      <c r="AF155" s="27">
        <f t="shared" si="526"/>
        <v>3.4428915101105571E-3</v>
      </c>
      <c r="AG155" s="27">
        <f t="shared" si="526"/>
        <v>2.977899238791922E-3</v>
      </c>
      <c r="AH155" s="27">
        <f t="shared" si="526"/>
        <v>2.5802830374313072E-3</v>
      </c>
      <c r="AI155" s="27">
        <f t="shared" si="526"/>
        <v>2.2395716500027709E-3</v>
      </c>
      <c r="AJ155" s="27">
        <f t="shared" si="526"/>
        <v>1.9470338529242136E-3</v>
      </c>
      <c r="AK155" s="27">
        <f t="shared" si="526"/>
        <v>1.695370815370205E-3</v>
      </c>
      <c r="AL155" s="27">
        <f t="shared" si="526"/>
        <v>1.4784661260831074E-3</v>
      </c>
      <c r="AM155" s="27">
        <f t="shared" si="526"/>
        <v>1.2911821178365496E-3</v>
      </c>
      <c r="AN155" s="27">
        <f t="shared" si="526"/>
        <v>1.1291935073135737E-3</v>
      </c>
      <c r="AO155" s="27">
        <f t="shared" si="526"/>
        <v>9.8885120987132042E-4</v>
      </c>
      <c r="AP155" s="27">
        <f t="shared" si="526"/>
        <v>8.6707068727597154E-4</v>
      </c>
      <c r="AQ155" s="27">
        <f t="shared" si="526"/>
        <v>7.6124035485092723E-4</v>
      </c>
      <c r="AR155" s="27">
        <f t="shared" si="526"/>
        <v>6.6914655073641277E-4</v>
      </c>
      <c r="AS155" s="27">
        <f t="shared" si="526"/>
        <v>5.889123747300452E-4</v>
      </c>
      <c r="AT155" s="27">
        <f t="shared" si="526"/>
        <v>5.1894842893415423E-4</v>
      </c>
      <c r="AU155" s="27">
        <f t="shared" si="526"/>
        <v>4.5694195247478528E-4</v>
      </c>
      <c r="AV155" s="27">
        <f t="shared" si="526"/>
        <v>4.0282734788604221E-4</v>
      </c>
      <c r="AW155" s="27">
        <f t="shared" si="526"/>
        <v>3.5549113042257106E-4</v>
      </c>
      <c r="AX155" s="27">
        <f t="shared" si="526"/>
        <v>3.1402199062941671E-4</v>
      </c>
      <c r="AY155" s="27">
        <f t="shared" si="526"/>
        <v>2.7765281980488422E-4</v>
      </c>
      <c r="AZ155" s="27">
        <f t="shared" si="526"/>
        <v>2.4572722325283793E-4</v>
      </c>
      <c r="BA155" s="27">
        <f t="shared" si="526"/>
        <v>2.1767850550293816E-4</v>
      </c>
      <c r="BB155" s="27">
        <f t="shared" si="526"/>
        <v>1.9301517349474279E-4</v>
      </c>
      <c r="BC155" s="27">
        <f t="shared" si="526"/>
        <v>1.7131002311515447E-4</v>
      </c>
      <c r="BD155" s="27">
        <f t="shared" si="526"/>
        <v>1.5219136296377664E-4</v>
      </c>
      <c r="BE155" s="27">
        <f t="shared" si="526"/>
        <v>1.3533565574994471E-4</v>
      </c>
      <c r="BF155" s="27">
        <f t="shared" si="526"/>
        <v>1.2046120556086596E-4</v>
      </c>
      <c r="BG155" s="27">
        <f t="shared" si="526"/>
        <v>1.0732268415421703E-4</v>
      </c>
      <c r="BH155" s="27">
        <f t="shared" si="526"/>
        <v>9.5706365536229671E-5</v>
      </c>
      <c r="BI155" s="27">
        <f t="shared" si="526"/>
        <v>8.5425975031681075E-5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65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65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65" customHeight="1" thickBot="1" x14ac:dyDescent="0.35">
      <c r="A158" s="198" t="s">
        <v>47</v>
      </c>
      <c r="B158" s="49" t="s">
        <v>414</v>
      </c>
      <c r="F158" s="37"/>
      <c r="G158" s="37"/>
    </row>
    <row r="159" spans="1:101" ht="20.65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65" customHeight="1" x14ac:dyDescent="0.3">
      <c r="A160" s="9" t="s">
        <v>180</v>
      </c>
      <c r="B160" s="47">
        <f>+SUMPRODUCT(B155:T155*B123:T123)*5</f>
        <v>3776.9285112663001</v>
      </c>
      <c r="C160" s="3">
        <v>3776.4221217090844</v>
      </c>
      <c r="D160" s="3">
        <f>+B160-C160</f>
        <v>0.50638955721569801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65" customHeight="1" x14ac:dyDescent="0.3">
      <c r="A161" s="9" t="s">
        <v>50</v>
      </c>
      <c r="B161" s="47">
        <f>+SUMPRODUCT(B155:AN155*B123:AN123)*5</f>
        <v>4376.1400641290938</v>
      </c>
      <c r="C161" s="3">
        <v>4377.5172061638978</v>
      </c>
      <c r="D161" s="3">
        <f t="shared" ref="D161:D163" si="527">+B161-C161</f>
        <v>-1.3771420348039101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65" customHeight="1" x14ac:dyDescent="0.3">
      <c r="A162" s="9" t="s">
        <v>48</v>
      </c>
      <c r="B162" s="47">
        <f>+SUMPRODUCT(B155:BH155*B123:BH123)*5</f>
        <v>4468.0522871105868</v>
      </c>
      <c r="C162" s="3">
        <v>4470.6228008417265</v>
      </c>
      <c r="D162" s="3">
        <f t="shared" si="527"/>
        <v>-2.5705137311397266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65" customHeight="1" x14ac:dyDescent="0.3">
      <c r="A163" s="9" t="s">
        <v>49</v>
      </c>
      <c r="B163" s="57">
        <f>+SUMPRODUCT(B155:CW155*B123:CW123)*5</f>
        <v>4469.6473437320656</v>
      </c>
      <c r="C163" s="3">
        <v>4472.2469382806266</v>
      </c>
      <c r="D163" s="38">
        <f t="shared" si="527"/>
        <v>-2.5995945485610719</v>
      </c>
      <c r="E163" s="57"/>
      <c r="G163" s="4"/>
    </row>
    <row r="164" spans="1:61" ht="20.65" customHeight="1" x14ac:dyDescent="0.3">
      <c r="A164" s="9" t="s">
        <v>185</v>
      </c>
      <c r="B164" s="58">
        <f>+B129</f>
        <v>4485.7434548264955</v>
      </c>
      <c r="C164" s="3">
        <f>+B164-B163</f>
        <v>16.096111094429943</v>
      </c>
      <c r="D164" s="38"/>
      <c r="E164" s="58"/>
      <c r="G164" s="4"/>
    </row>
    <row r="165" spans="1:61" ht="20.65" customHeight="1" thickBot="1" x14ac:dyDescent="0.35">
      <c r="A165" s="198" t="s">
        <v>80</v>
      </c>
      <c r="B165" s="47"/>
    </row>
    <row r="166" spans="1:61" ht="20.65" customHeight="1" thickTop="1" x14ac:dyDescent="0.3">
      <c r="A166" s="9" t="s">
        <v>169</v>
      </c>
      <c r="B166" s="47">
        <f t="shared" ref="B166:AU166" si="528">+B117/B104</f>
        <v>2.120226906227388</v>
      </c>
      <c r="C166" s="3">
        <f t="shared" si="528"/>
        <v>2.1376010205056661</v>
      </c>
      <c r="D166" s="3">
        <f t="shared" si="528"/>
        <v>2.1548509771661601</v>
      </c>
      <c r="E166" s="3">
        <f t="shared" si="528"/>
        <v>2.171589489953262</v>
      </c>
      <c r="F166" s="3">
        <f t="shared" si="528"/>
        <v>2.1876163175444656</v>
      </c>
      <c r="G166" s="3">
        <f t="shared" si="528"/>
        <v>2.2028332952620713</v>
      </c>
      <c r="H166" s="3">
        <f t="shared" si="528"/>
        <v>2.2171975986555634</v>
      </c>
      <c r="I166" s="3">
        <f t="shared" si="528"/>
        <v>2.2306962738810228</v>
      </c>
      <c r="J166" s="3">
        <f t="shared" si="528"/>
        <v>2.2433325807873312</v>
      </c>
      <c r="K166" s="3">
        <f t="shared" si="528"/>
        <v>2.2551188447175998</v>
      </c>
      <c r="L166" s="3">
        <f t="shared" si="528"/>
        <v>2.2660728231273168</v>
      </c>
      <c r="M166" s="3">
        <f t="shared" si="528"/>
        <v>2.2762158920971154</v>
      </c>
      <c r="N166" s="3">
        <f t="shared" si="528"/>
        <v>2.2855720831632906</v>
      </c>
      <c r="O166" s="3">
        <f t="shared" si="528"/>
        <v>2.2941673899963542</v>
      </c>
      <c r="P166" s="3">
        <f t="shared" si="528"/>
        <v>2.3020289643572003</v>
      </c>
      <c r="Q166" s="3">
        <f t="shared" si="528"/>
        <v>2.3091838441401196</v>
      </c>
      <c r="R166" s="3">
        <f t="shared" si="528"/>
        <v>2.3156567664266605</v>
      </c>
      <c r="S166" s="3">
        <f t="shared" si="528"/>
        <v>2.3214663302712353</v>
      </c>
      <c r="T166" s="3">
        <f t="shared" si="528"/>
        <v>2.3266181985629171</v>
      </c>
      <c r="U166" s="3">
        <f t="shared" si="528"/>
        <v>2.3312350324808961</v>
      </c>
      <c r="V166" s="3">
        <f t="shared" si="528"/>
        <v>2.3354073219559357</v>
      </c>
      <c r="W166" s="3">
        <f t="shared" si="528"/>
        <v>2.3392061099696688</v>
      </c>
      <c r="X166" s="3">
        <f t="shared" si="528"/>
        <v>2.342690459795262</v>
      </c>
      <c r="Y166" s="3">
        <f t="shared" si="528"/>
        <v>2.3459118410701834</v>
      </c>
      <c r="Z166" s="3">
        <f t="shared" si="528"/>
        <v>2.3489167102995738</v>
      </c>
      <c r="AA166" s="3">
        <f t="shared" si="528"/>
        <v>2.3517480335806282</v>
      </c>
      <c r="AB166" s="3">
        <f t="shared" si="528"/>
        <v>2.3544461935496086</v>
      </c>
      <c r="AC166" s="3">
        <f t="shared" si="528"/>
        <v>2.3570495369580966</v>
      </c>
      <c r="AD166" s="3">
        <f t="shared" si="528"/>
        <v>2.3595947152030496</v>
      </c>
      <c r="AE166" s="3">
        <f t="shared" si="528"/>
        <v>2.3621169124662758</v>
      </c>
      <c r="AF166" s="3">
        <f t="shared" si="528"/>
        <v>2.3646500105057173</v>
      </c>
      <c r="AG166" s="3">
        <f t="shared" si="528"/>
        <v>2.3672267268210985</v>
      </c>
      <c r="AH166" s="3">
        <f t="shared" si="528"/>
        <v>2.3698787503991467</v>
      </c>
      <c r="AI166" s="3">
        <f t="shared" si="528"/>
        <v>2.3726368944835574</v>
      </c>
      <c r="AJ166" s="3">
        <f t="shared" si="528"/>
        <v>2.3755312938738076</v>
      </c>
      <c r="AK166" s="3">
        <f t="shared" si="528"/>
        <v>2.3785916868333725</v>
      </c>
      <c r="AL166" s="3">
        <f t="shared" si="528"/>
        <v>2.3818478496961686</v>
      </c>
      <c r="AM166" s="3">
        <f t="shared" si="528"/>
        <v>2.3853303067291094</v>
      </c>
      <c r="AN166" s="3">
        <f t="shared" si="528"/>
        <v>2.3890715266136171</v>
      </c>
      <c r="AO166" s="3">
        <f t="shared" si="528"/>
        <v>2.3931079942669884</v>
      </c>
      <c r="AP166" s="3">
        <f t="shared" si="528"/>
        <v>2.3974838335280051</v>
      </c>
      <c r="AQ166" s="3">
        <f t="shared" si="528"/>
        <v>2.4022571922428639</v>
      </c>
      <c r="AR166" s="3">
        <f t="shared" si="528"/>
        <v>2.4075115229291808</v>
      </c>
      <c r="AS166" s="3">
        <f t="shared" si="528"/>
        <v>2.4133755261671377</v>
      </c>
      <c r="AT166" s="3">
        <f t="shared" si="528"/>
        <v>2.420058355997059</v>
      </c>
      <c r="AU166" s="3">
        <f t="shared" si="528"/>
        <v>2.4279115898409711</v>
      </c>
    </row>
    <row r="167" spans="1:61" ht="20.65" customHeight="1" x14ac:dyDescent="0.3">
      <c r="A167" s="9" t="s">
        <v>189</v>
      </c>
      <c r="C167" s="3">
        <f t="shared" ref="C167:AU167" si="529">+C124/(C124+C123)</f>
        <v>8.8132847730870226E-2</v>
      </c>
      <c r="D167" s="3">
        <f t="shared" si="529"/>
        <v>8.4099383677345846E-2</v>
      </c>
      <c r="E167" s="3">
        <f t="shared" si="529"/>
        <v>8.033816121221618E-2</v>
      </c>
      <c r="F167" s="3">
        <f t="shared" si="529"/>
        <v>7.6851083395796091E-2</v>
      </c>
      <c r="G167" s="3">
        <f t="shared" si="529"/>
        <v>7.36268727935738E-2</v>
      </c>
      <c r="H167" s="3">
        <f t="shared" si="529"/>
        <v>7.0647775758387141E-2</v>
      </c>
      <c r="I167" s="3">
        <f t="shared" si="529"/>
        <v>6.7893452860305042E-2</v>
      </c>
      <c r="J167" s="3">
        <f t="shared" si="529"/>
        <v>6.5343189370266772E-2</v>
      </c>
      <c r="K167" s="3">
        <f t="shared" si="529"/>
        <v>6.2977098892472536E-2</v>
      </c>
      <c r="L167" s="3">
        <f t="shared" si="529"/>
        <v>6.0776721704052725E-2</v>
      </c>
      <c r="M167" s="3">
        <f t="shared" si="529"/>
        <v>5.872525941939491E-2</v>
      </c>
      <c r="N167" s="3">
        <f t="shared" si="529"/>
        <v>5.6807588234359774E-2</v>
      </c>
      <c r="O167" s="3">
        <f t="shared" si="529"/>
        <v>5.5010128255706989E-2</v>
      </c>
      <c r="P167" s="3">
        <f t="shared" si="529"/>
        <v>5.3320605459732523E-2</v>
      </c>
      <c r="Q167" s="3">
        <f t="shared" si="529"/>
        <v>5.1727693641850987E-2</v>
      </c>
      <c r="R167" s="3">
        <f t="shared" si="529"/>
        <v>5.0220484214833057E-2</v>
      </c>
      <c r="S167" s="3">
        <f t="shared" si="529"/>
        <v>4.8787655195260182E-2</v>
      </c>
      <c r="T167" s="3">
        <f t="shared" si="529"/>
        <v>4.7415094841530815E-2</v>
      </c>
      <c r="U167" s="3">
        <f t="shared" si="529"/>
        <v>4.613646129522881E-2</v>
      </c>
      <c r="V167" s="3">
        <f t="shared" si="529"/>
        <v>4.4936989553610938E-2</v>
      </c>
      <c r="W167" s="3">
        <f t="shared" si="529"/>
        <v>4.3806157309741002E-2</v>
      </c>
      <c r="X167" s="3">
        <f t="shared" si="529"/>
        <v>4.2736169259621738E-2</v>
      </c>
      <c r="Y167" s="3">
        <f t="shared" si="529"/>
        <v>4.1721029734495915E-2</v>
      </c>
      <c r="Z167" s="3">
        <f t="shared" si="529"/>
        <v>4.0755969022527108E-2</v>
      </c>
      <c r="AA167" s="3">
        <f t="shared" si="529"/>
        <v>3.9837082891493368E-2</v>
      </c>
      <c r="AB167" s="3">
        <f t="shared" si="529"/>
        <v>3.8961102476967539E-2</v>
      </c>
      <c r="AC167" s="3">
        <f t="shared" si="529"/>
        <v>3.8125242785983893E-2</v>
      </c>
      <c r="AD167" s="3">
        <f t="shared" si="529"/>
        <v>3.7327100539979174E-2</v>
      </c>
      <c r="AE167" s="3">
        <f t="shared" si="529"/>
        <v>3.6564584910054723E-2</v>
      </c>
      <c r="AF167" s="3">
        <f t="shared" si="529"/>
        <v>3.5835867100969303E-2</v>
      </c>
      <c r="AG167" s="3">
        <f t="shared" si="529"/>
        <v>3.5139345503020954E-2</v>
      </c>
      <c r="AH167" s="3">
        <f t="shared" si="529"/>
        <v>3.4473622567090849E-2</v>
      </c>
      <c r="AI167" s="3">
        <f t="shared" si="529"/>
        <v>3.3837492197604166E-2</v>
      </c>
      <c r="AJ167" s="3">
        <f t="shared" si="529"/>
        <v>3.3229941268270315E-2</v>
      </c>
      <c r="AK167" s="3">
        <f t="shared" si="529"/>
        <v>3.2650171036377802E-2</v>
      </c>
      <c r="AL167" s="3">
        <f t="shared" si="529"/>
        <v>3.2097650935507691E-2</v>
      </c>
      <c r="AM167" s="3">
        <f t="shared" si="529"/>
        <v>3.1572228800803244E-2</v>
      </c>
      <c r="AN167" s="3">
        <f t="shared" si="529"/>
        <v>3.1074337665451944E-2</v>
      </c>
      <c r="AO167" s="3">
        <f t="shared" si="529"/>
        <v>3.0605377928843901E-2</v>
      </c>
      <c r="AP167" s="3">
        <f t="shared" si="529"/>
        <v>3.0168404679651182E-2</v>
      </c>
      <c r="AQ167" s="3">
        <f t="shared" si="529"/>
        <v>2.976936105213256E-2</v>
      </c>
      <c r="AR167" s="3">
        <f t="shared" si="529"/>
        <v>2.9419274591661437E-2</v>
      </c>
      <c r="AS167" s="3">
        <f t="shared" si="529"/>
        <v>2.9138157310740986E-2</v>
      </c>
      <c r="AT167" s="3">
        <f t="shared" si="529"/>
        <v>2.8961902080373213E-2</v>
      </c>
      <c r="AU167" s="3">
        <f t="shared" si="529"/>
        <v>2.8913251329178855E-2</v>
      </c>
    </row>
    <row r="169" spans="1:61" ht="20.65" customHeight="1" x14ac:dyDescent="0.3">
      <c r="A169" s="9" t="s">
        <v>366</v>
      </c>
      <c r="B169" s="47">
        <f>+B107/B53*1000</f>
        <v>14.183180325982532</v>
      </c>
      <c r="C169" s="47">
        <f>+C107/C53*1000</f>
        <v>15.922593028361771</v>
      </c>
      <c r="D169" s="47">
        <f t="shared" ref="D169:BI169" si="530">+D107/D53*1000</f>
        <v>17.81965016052774</v>
      </c>
      <c r="E169" s="47">
        <f t="shared" si="530"/>
        <v>19.880415747018649</v>
      </c>
      <c r="F169" s="47">
        <f t="shared" si="530"/>
        <v>22.110822508157852</v>
      </c>
      <c r="G169" s="47">
        <f t="shared" si="530"/>
        <v>24.51650558034337</v>
      </c>
      <c r="H169" s="47">
        <f t="shared" si="530"/>
        <v>27.102683524481844</v>
      </c>
      <c r="I169" s="47">
        <f t="shared" si="530"/>
        <v>29.874073967981925</v>
      </c>
      <c r="J169" s="47">
        <f t="shared" si="530"/>
        <v>32.834835612782996</v>
      </c>
      <c r="K169" s="47">
        <f t="shared" si="530"/>
        <v>35.988530973925066</v>
      </c>
      <c r="L169" s="47">
        <f t="shared" si="530"/>
        <v>39.338105713090556</v>
      </c>
      <c r="M169" s="47">
        <f t="shared" si="530"/>
        <v>42.885881249364267</v>
      </c>
      <c r="N169" s="47">
        <f t="shared" si="530"/>
        <v>46.63355764336773</v>
      </c>
      <c r="O169" s="47">
        <f t="shared" si="530"/>
        <v>50.582223566955186</v>
      </c>
      <c r="P169" s="47">
        <f t="shared" si="530"/>
        <v>54.732369529937436</v>
      </c>
      <c r="Q169" s="47">
        <f t="shared" si="530"/>
        <v>59.083898671532467</v>
      </c>
      <c r="R169" s="47">
        <f t="shared" si="530"/>
        <v>63.636125942614463</v>
      </c>
      <c r="S169" s="47">
        <f t="shared" si="530"/>
        <v>68.387749397994185</v>
      </c>
      <c r="T169" s="47">
        <f t="shared" si="530"/>
        <v>73.341353080404005</v>
      </c>
      <c r="U169" s="47">
        <f t="shared" si="530"/>
        <v>78.497069171526775</v>
      </c>
      <c r="V169" s="47">
        <f t="shared" si="530"/>
        <v>83.854499943572392</v>
      </c>
      <c r="W169" s="47">
        <f t="shared" si="530"/>
        <v>89.412833716793742</v>
      </c>
      <c r="X169" s="47">
        <f t="shared" si="530"/>
        <v>95.170931810442923</v>
      </c>
      <c r="Y169" s="47">
        <f t="shared" si="530"/>
        <v>101.12739687290623</v>
      </c>
      <c r="Z169" s="47">
        <f t="shared" si="530"/>
        <v>107.28062921673592</v>
      </c>
      <c r="AA169" s="47">
        <f t="shared" si="530"/>
        <v>113.628875369615</v>
      </c>
      <c r="AB169" s="47">
        <f t="shared" si="530"/>
        <v>120.1702715863659</v>
      </c>
      <c r="AC169" s="47">
        <f t="shared" si="530"/>
        <v>126.90288402137487</v>
      </c>
      <c r="AD169" s="47">
        <f t="shared" si="530"/>
        <v>133.82474669221216</v>
      </c>
      <c r="AE169" s="47">
        <f t="shared" si="530"/>
        <v>140.93389811658642</v>
      </c>
      <c r="AF169" s="47">
        <f t="shared" si="530"/>
        <v>148.22841709298578</v>
      </c>
      <c r="AG169" s="47">
        <f t="shared" si="530"/>
        <v>155.7064581904703</v>
      </c>
      <c r="AH169" s="47">
        <f t="shared" si="530"/>
        <v>163.3662875090412</v>
      </c>
      <c r="AI169" s="47">
        <f t="shared" si="530"/>
        <v>171.20631939278957</v>
      </c>
      <c r="AJ169" s="47">
        <f t="shared" si="530"/>
        <v>179.22515527810148</v>
      </c>
      <c r="AK169" s="47">
        <f t="shared" si="530"/>
        <v>187.4216266343071</v>
      </c>
      <c r="AL169" s="47">
        <f t="shared" si="530"/>
        <v>195.79484546230475</v>
      </c>
      <c r="AM169" s="47">
        <f t="shared" si="530"/>
        <v>204.34426870268265</v>
      </c>
      <c r="AN169" s="47">
        <f t="shared" si="530"/>
        <v>213.06978789349014</v>
      </c>
      <c r="AO169" s="47">
        <f t="shared" si="530"/>
        <v>221.9718652354741</v>
      </c>
      <c r="AP169" s="47">
        <f t="shared" si="530"/>
        <v>231.05175417280486</v>
      </c>
      <c r="AQ169" s="47">
        <f t="shared" si="530"/>
        <v>240.31187451420806</v>
      </c>
      <c r="AR169" s="47">
        <f t="shared" si="530"/>
        <v>249.7564691824409</v>
      </c>
      <c r="AS169" s="47">
        <f t="shared" si="530"/>
        <v>259.39277332337758</v>
      </c>
      <c r="AT169" s="47">
        <f t="shared" si="530"/>
        <v>269.23311143478549</v>
      </c>
      <c r="AU169" s="47">
        <f t="shared" si="530"/>
        <v>279.29866602504461</v>
      </c>
      <c r="AV169" s="47">
        <f t="shared" si="530"/>
        <v>289.37692767412852</v>
      </c>
      <c r="AW169" s="47">
        <f t="shared" si="530"/>
        <v>299.62320008337781</v>
      </c>
      <c r="AX169" s="47">
        <f t="shared" si="530"/>
        <v>310.03699654540321</v>
      </c>
      <c r="AY169" s="47">
        <f t="shared" si="530"/>
        <v>320.61149872982264</v>
      </c>
      <c r="AZ169" s="47">
        <f t="shared" si="530"/>
        <v>331.33661513150923</v>
      </c>
      <c r="BA169" s="47">
        <f t="shared" si="530"/>
        <v>342.20073643534607</v>
      </c>
      <c r="BB169" s="47">
        <f t="shared" si="530"/>
        <v>353.19171613492159</v>
      </c>
      <c r="BC169" s="47">
        <f t="shared" si="530"/>
        <v>364.29739703611983</v>
      </c>
      <c r="BD169" s="47">
        <f t="shared" si="530"/>
        <v>375.50587698388512</v>
      </c>
      <c r="BE169" s="47">
        <f t="shared" si="530"/>
        <v>386.80562892179802</v>
      </c>
      <c r="BF169" s="47">
        <f t="shared" si="530"/>
        <v>398.18554289478078</v>
      </c>
      <c r="BG169" s="47">
        <f t="shared" si="530"/>
        <v>409.63492872901759</v>
      </c>
      <c r="BH169" s="47">
        <f t="shared" si="530"/>
        <v>421.14350116840285</v>
      </c>
      <c r="BI169" s="47">
        <f t="shared" si="530"/>
        <v>432.70135891678484</v>
      </c>
    </row>
    <row r="170" spans="1:61" ht="20.65" customHeight="1" x14ac:dyDescent="0.3">
      <c r="C170" s="98">
        <f>+(C169/$B169)^(1/(C2-$B2))-1</f>
        <v>2.3406177344726942E-2</v>
      </c>
      <c r="D170" s="98">
        <f t="shared" ref="D170:AS170" si="531">+(D169/$B169)^(1/(D2-$B2))-1</f>
        <v>2.3086973207629535E-2</v>
      </c>
      <c r="E170" s="98">
        <f t="shared" si="531"/>
        <v>2.2767193796686902E-2</v>
      </c>
      <c r="F170" s="98">
        <f t="shared" si="531"/>
        <v>2.2448786187379444E-2</v>
      </c>
      <c r="G170" s="98">
        <f t="shared" si="531"/>
        <v>2.2132971457609063E-2</v>
      </c>
      <c r="H170" s="98">
        <f t="shared" si="531"/>
        <v>2.182052578818805E-2</v>
      </c>
      <c r="I170" s="98">
        <f t="shared" si="531"/>
        <v>2.151195161331998E-2</v>
      </c>
      <c r="J170" s="98">
        <f t="shared" si="531"/>
        <v>2.1207581909517437E-2</v>
      </c>
      <c r="K170" s="98">
        <f t="shared" si="531"/>
        <v>2.0907643654299646E-2</v>
      </c>
      <c r="L170" s="98">
        <f t="shared" si="531"/>
        <v>2.0612296248047945E-2</v>
      </c>
      <c r="M170" s="98">
        <f t="shared" si="531"/>
        <v>2.0321654547214463E-2</v>
      </c>
      <c r="N170" s="98">
        <f t="shared" si="531"/>
        <v>2.0035802404512415E-2</v>
      </c>
      <c r="O170" s="98">
        <f t="shared" si="531"/>
        <v>1.9754800275567197E-2</v>
      </c>
      <c r="P170" s="98">
        <f t="shared" si="531"/>
        <v>1.9478689008187944E-2</v>
      </c>
      <c r="Q170" s="98">
        <f t="shared" si="531"/>
        <v>1.9207490862681809E-2</v>
      </c>
      <c r="R170" s="98">
        <f t="shared" si="531"/>
        <v>1.894120806252686E-2</v>
      </c>
      <c r="S170" s="98">
        <f t="shared" si="531"/>
        <v>1.8679818381543756E-2</v>
      </c>
      <c r="T170" s="98">
        <f t="shared" si="531"/>
        <v>1.8423974435809676E-2</v>
      </c>
      <c r="U170" s="98">
        <f t="shared" si="531"/>
        <v>1.8173742290150452E-2</v>
      </c>
      <c r="V170" s="98">
        <f t="shared" si="531"/>
        <v>1.7929094311859739E-2</v>
      </c>
      <c r="W170" s="98">
        <f t="shared" si="531"/>
        <v>1.7689955153199932E-2</v>
      </c>
      <c r="X170" s="98">
        <f t="shared" si="531"/>
        <v>1.7456225888038857E-2</v>
      </c>
      <c r="Y170" s="98">
        <f t="shared" si="531"/>
        <v>1.7227796684563534E-2</v>
      </c>
      <c r="Z170" s="98">
        <f t="shared" si="531"/>
        <v>1.700455343871643E-2</v>
      </c>
      <c r="AA170" s="98">
        <f t="shared" si="531"/>
        <v>1.6786381222288149E-2</v>
      </c>
      <c r="AB170" s="98">
        <f t="shared" si="531"/>
        <v>1.657316605924164E-2</v>
      </c>
      <c r="AC170" s="98">
        <f t="shared" si="531"/>
        <v>1.6364795827134238E-2</v>
      </c>
      <c r="AD170" s="98">
        <f t="shared" si="531"/>
        <v>1.616116070818463E-2</v>
      </c>
      <c r="AE170" s="98">
        <f t="shared" si="531"/>
        <v>1.5962153420149283E-2</v>
      </c>
      <c r="AF170" s="98">
        <f t="shared" si="531"/>
        <v>1.5767669337735324E-2</v>
      </c>
      <c r="AG170" s="98">
        <f t="shared" si="531"/>
        <v>1.5577606571153257E-2</v>
      </c>
      <c r="AH170" s="98">
        <f t="shared" si="531"/>
        <v>1.5391866036936763E-2</v>
      </c>
      <c r="AI170" s="98">
        <f t="shared" si="531"/>
        <v>1.5210351542189304E-2</v>
      </c>
      <c r="AJ170" s="98">
        <f t="shared" si="531"/>
        <v>1.5032969907095461E-2</v>
      </c>
      <c r="AK170" s="98">
        <f t="shared" si="531"/>
        <v>1.4859631157866371E-2</v>
      </c>
      <c r="AL170" s="98">
        <f t="shared" si="531"/>
        <v>1.4690248843203024E-2</v>
      </c>
      <c r="AM170" s="98">
        <f t="shared" si="531"/>
        <v>1.4524740568704786E-2</v>
      </c>
      <c r="AN170" s="98">
        <f t="shared" si="531"/>
        <v>1.4363028906972941E-2</v>
      </c>
      <c r="AO170" s="98">
        <f t="shared" si="531"/>
        <v>1.4205042970371728E-2</v>
      </c>
      <c r="AP170" s="98">
        <f t="shared" si="531"/>
        <v>1.4050721128727295E-2</v>
      </c>
      <c r="AQ170" s="98">
        <f t="shared" si="531"/>
        <v>1.3900015719247039E-2</v>
      </c>
      <c r="AR170" s="98">
        <f t="shared" si="531"/>
        <v>1.3752901199220124E-2</v>
      </c>
      <c r="AS170" s="98">
        <f t="shared" si="531"/>
        <v>1.36093882353161E-2</v>
      </c>
      <c r="AT170" s="98">
        <f t="shared" ref="AT170:BH170" si="532">+(AT169/AS169)^(1/(AT2-AS2))-1</f>
        <v>7.4746320951981637E-3</v>
      </c>
      <c r="AU170" s="98">
        <f t="shared" si="532"/>
        <v>7.3678313228562331E-3</v>
      </c>
      <c r="AV170" s="98">
        <f t="shared" si="532"/>
        <v>7.1148691686697685E-3</v>
      </c>
      <c r="AW170" s="98">
        <f t="shared" si="532"/>
        <v>6.9833907788878768E-3</v>
      </c>
      <c r="AX170" s="98">
        <f t="shared" si="532"/>
        <v>6.8565892177510079E-3</v>
      </c>
      <c r="AY170" s="98">
        <f t="shared" si="532"/>
        <v>6.7302413183965015E-3</v>
      </c>
      <c r="AZ170" s="98">
        <f t="shared" si="532"/>
        <v>6.6026453781875549E-3</v>
      </c>
      <c r="BA170" s="98">
        <f t="shared" si="532"/>
        <v>6.4734006229425489E-3</v>
      </c>
      <c r="BB170" s="98">
        <f t="shared" si="532"/>
        <v>6.342730699656407E-3</v>
      </c>
      <c r="BC170" s="98">
        <f t="shared" si="532"/>
        <v>6.2111183298627637E-3</v>
      </c>
      <c r="BD170" s="98">
        <f t="shared" si="532"/>
        <v>6.0791159376694104E-3</v>
      </c>
      <c r="BE170" s="98">
        <f t="shared" si="532"/>
        <v>5.9472538760025895E-3</v>
      </c>
      <c r="BF170" s="98">
        <f t="shared" si="532"/>
        <v>5.8160014075665512E-3</v>
      </c>
      <c r="BG170" s="98">
        <f t="shared" si="532"/>
        <v>5.6857549909765659E-3</v>
      </c>
      <c r="BH170" s="98">
        <f t="shared" si="532"/>
        <v>5.5568399124144019E-3</v>
      </c>
    </row>
    <row r="171" spans="1:61" ht="20.65" customHeight="1" x14ac:dyDescent="0.3">
      <c r="B171" s="98"/>
      <c r="C171" s="98">
        <f>+(C169/B169)^(1/(C2-B2))-1</f>
        <v>2.3406177344726942E-2</v>
      </c>
      <c r="D171" s="98">
        <f t="shared" ref="D171:AS171" si="533">+(D169/C169)^(1/(D2-C2))-1</f>
        <v>2.276786863147251E-2</v>
      </c>
      <c r="E171" s="98">
        <f t="shared" si="533"/>
        <v>2.2127934797456783E-2</v>
      </c>
      <c r="F171" s="98">
        <f t="shared" si="533"/>
        <v>2.1494157995457286E-2</v>
      </c>
      <c r="G171" s="98">
        <f t="shared" si="533"/>
        <v>2.0870687728113513E-2</v>
      </c>
      <c r="H171" s="98">
        <f t="shared" si="533"/>
        <v>2.0259729483487421E-2</v>
      </c>
      <c r="I171" s="98">
        <f t="shared" si="533"/>
        <v>1.9662462457831653E-2</v>
      </c>
      <c r="J171" s="98">
        <f t="shared" si="533"/>
        <v>1.9079531790168858E-2</v>
      </c>
      <c r="K171" s="98">
        <f t="shared" si="533"/>
        <v>1.8511306848622677E-2</v>
      </c>
      <c r="L171" s="98">
        <f t="shared" si="533"/>
        <v>1.7958011591943102E-2</v>
      </c>
      <c r="M171" s="98">
        <f t="shared" si="533"/>
        <v>1.7419785814496436E-2</v>
      </c>
      <c r="N171" s="98">
        <f t="shared" si="533"/>
        <v>1.6896709446448943E-2</v>
      </c>
      <c r="O171" s="98">
        <f t="shared" si="533"/>
        <v>1.6388806707022363E-2</v>
      </c>
      <c r="P171" s="98">
        <f t="shared" si="533"/>
        <v>1.58960383797766E-2</v>
      </c>
      <c r="Q171" s="98">
        <f t="shared" si="533"/>
        <v>1.5418283134385202E-2</v>
      </c>
      <c r="R171" s="98">
        <f t="shared" si="533"/>
        <v>1.4955304321285556E-2</v>
      </c>
      <c r="S171" s="98">
        <f t="shared" si="533"/>
        <v>1.450669120754533E-2</v>
      </c>
      <c r="T171" s="98">
        <f t="shared" si="533"/>
        <v>1.4084445345199148E-2</v>
      </c>
      <c r="U171" s="98">
        <f t="shared" si="533"/>
        <v>1.3680062698552264E-2</v>
      </c>
      <c r="V171" s="98">
        <f t="shared" si="533"/>
        <v>1.329193565602016E-2</v>
      </c>
      <c r="W171" s="98">
        <f t="shared" si="533"/>
        <v>1.2918952302750641E-2</v>
      </c>
      <c r="X171" s="98">
        <f t="shared" si="533"/>
        <v>1.2560292382927551E-2</v>
      </c>
      <c r="Y171" s="98">
        <f t="shared" si="533"/>
        <v>1.2215308859890195E-2</v>
      </c>
      <c r="Z171" s="98">
        <f t="shared" si="533"/>
        <v>1.1883459251891493E-2</v>
      </c>
      <c r="AA171" s="98">
        <f t="shared" si="533"/>
        <v>1.1564265936542251E-2</v>
      </c>
      <c r="AB171" s="98">
        <f t="shared" si="533"/>
        <v>1.1257293445776639E-2</v>
      </c>
      <c r="AC171" s="98">
        <f t="shared" si="533"/>
        <v>1.096213553530645E-2</v>
      </c>
      <c r="AD171" s="98">
        <f t="shared" si="533"/>
        <v>1.0678407993585104E-2</v>
      </c>
      <c r="AE171" s="98">
        <f t="shared" si="533"/>
        <v>1.0405744958742913E-2</v>
      </c>
      <c r="AF171" s="98">
        <f t="shared" si="533"/>
        <v>1.0143797009046551E-2</v>
      </c>
      <c r="AG171" s="98">
        <f t="shared" si="533"/>
        <v>9.8922305469346661E-3</v>
      </c>
      <c r="AH171" s="98">
        <f t="shared" si="533"/>
        <v>9.650728004125142E-3</v>
      </c>
      <c r="AI171" s="98">
        <f t="shared" si="533"/>
        <v>9.4189886888400576E-3</v>
      </c>
      <c r="AJ171" s="98">
        <f t="shared" si="533"/>
        <v>9.1967305674034439E-3</v>
      </c>
      <c r="AK171" s="98">
        <f t="shared" si="533"/>
        <v>8.9836934328884066E-3</v>
      </c>
      <c r="AL171" s="98">
        <f t="shared" si="533"/>
        <v>8.7796444651473404E-3</v>
      </c>
      <c r="AM171" s="98">
        <f t="shared" si="533"/>
        <v>8.5843881251626009E-3</v>
      </c>
      <c r="AN171" s="98">
        <f t="shared" si="533"/>
        <v>8.3977835270032664E-3</v>
      </c>
      <c r="AO171" s="98">
        <f t="shared" si="533"/>
        <v>8.2197755523467642E-3</v>
      </c>
      <c r="AP171" s="98">
        <f t="shared" si="533"/>
        <v>8.0504497578302026E-3</v>
      </c>
      <c r="AQ171" s="98">
        <f t="shared" si="533"/>
        <v>7.8901297915896507E-3</v>
      </c>
      <c r="AR171" s="98">
        <f t="shared" si="533"/>
        <v>7.7395492543768096E-3</v>
      </c>
      <c r="AS171" s="98">
        <f t="shared" si="533"/>
        <v>7.6001541600989597E-3</v>
      </c>
    </row>
    <row r="172" spans="1:61" ht="20.65" customHeight="1" x14ac:dyDescent="0.3">
      <c r="B172" s="47"/>
    </row>
    <row r="173" spans="1:61" ht="20.65" customHeight="1" x14ac:dyDescent="0.3">
      <c r="A173" s="3"/>
    </row>
    <row r="174" spans="1:61" ht="20.65" customHeight="1" x14ac:dyDescent="0.3">
      <c r="A174" s="3"/>
    </row>
    <row r="175" spans="1:61" ht="20.65" customHeight="1" x14ac:dyDescent="0.3">
      <c r="A175" s="3"/>
    </row>
    <row r="176" spans="1:61" ht="20.65" customHeight="1" x14ac:dyDescent="0.3">
      <c r="A176" s="3"/>
    </row>
    <row r="177" spans="1:2" ht="20.65" customHeight="1" x14ac:dyDescent="0.3">
      <c r="A177" s="3"/>
      <c r="B177" s="47"/>
    </row>
    <row r="178" spans="1:2" ht="20.65" customHeight="1" x14ac:dyDescent="0.3">
      <c r="A178" s="3"/>
      <c r="B178" s="47"/>
    </row>
    <row r="179" spans="1:2" ht="20.65" customHeight="1" x14ac:dyDescent="0.3">
      <c r="A179" s="3"/>
      <c r="B179" s="47"/>
    </row>
    <row r="180" spans="1:2" ht="20.65" customHeight="1" x14ac:dyDescent="0.3">
      <c r="A180" s="3"/>
      <c r="B180" s="47"/>
    </row>
    <row r="181" spans="1:2" ht="20.65" customHeight="1" x14ac:dyDescent="0.3">
      <c r="A181" s="3"/>
      <c r="B181" s="47"/>
    </row>
    <row r="182" spans="1:2" ht="20.65" customHeight="1" x14ac:dyDescent="0.3">
      <c r="A182" s="3"/>
      <c r="B182" s="47"/>
    </row>
    <row r="183" spans="1:2" ht="20.65" customHeight="1" x14ac:dyDescent="0.3">
      <c r="A183" s="3"/>
      <c r="B183" s="47"/>
    </row>
    <row r="184" spans="1:2" ht="20.65" customHeight="1" x14ac:dyDescent="0.3">
      <c r="A184" s="3"/>
      <c r="B184" s="47"/>
    </row>
    <row r="185" spans="1:2" ht="20.65" customHeight="1" x14ac:dyDescent="0.3">
      <c r="A185" s="3"/>
      <c r="B185" s="47"/>
    </row>
    <row r="186" spans="1:2" ht="20.65" customHeight="1" x14ac:dyDescent="0.3">
      <c r="A186" s="3"/>
      <c r="B186" s="47"/>
    </row>
    <row r="187" spans="1:2" ht="20.65" customHeight="1" x14ac:dyDescent="0.3">
      <c r="A187" s="3"/>
      <c r="B187" s="47"/>
    </row>
    <row r="188" spans="1:2" ht="20.65" customHeight="1" x14ac:dyDescent="0.3">
      <c r="A188" s="3"/>
      <c r="B188" s="47"/>
    </row>
    <row r="189" spans="1:2" ht="20.65" customHeight="1" x14ac:dyDescent="0.3">
      <c r="A189" s="3"/>
      <c r="B189" s="47"/>
    </row>
    <row r="190" spans="1:2" ht="20.65" customHeight="1" x14ac:dyDescent="0.3">
      <c r="A190" s="3"/>
      <c r="B190" s="47"/>
    </row>
    <row r="191" spans="1:2" ht="20.65" customHeight="1" x14ac:dyDescent="0.3">
      <c r="A191" s="3"/>
      <c r="B191" s="47"/>
    </row>
    <row r="192" spans="1:2" ht="20.65" customHeight="1" x14ac:dyDescent="0.3">
      <c r="A192" s="3"/>
      <c r="B192" s="47"/>
    </row>
    <row r="193" spans="1:2" ht="20.65" customHeight="1" x14ac:dyDescent="0.3">
      <c r="A193" s="3"/>
      <c r="B193" s="47"/>
    </row>
    <row r="194" spans="1:2" ht="20.65" customHeight="1" x14ac:dyDescent="0.3">
      <c r="A194" s="3"/>
      <c r="B194" s="47"/>
    </row>
    <row r="195" spans="1:2" ht="20.65" customHeight="1" x14ac:dyDescent="0.3">
      <c r="A195" s="3"/>
      <c r="B195" s="47"/>
    </row>
    <row r="196" spans="1:2" ht="20.65" customHeight="1" x14ac:dyDescent="0.3">
      <c r="A196" s="3"/>
      <c r="B196" s="47"/>
    </row>
    <row r="197" spans="1:2" ht="20.65" customHeight="1" x14ac:dyDescent="0.3">
      <c r="A197" s="3"/>
      <c r="B197" s="47"/>
    </row>
    <row r="198" spans="1:2" ht="20.65" customHeight="1" x14ac:dyDescent="0.3">
      <c r="A198" s="3"/>
      <c r="B198" s="47"/>
    </row>
    <row r="199" spans="1:2" ht="20.65" customHeight="1" x14ac:dyDescent="0.3">
      <c r="A199" s="3"/>
      <c r="B199" s="47"/>
    </row>
    <row r="200" spans="1:2" ht="20.65" customHeight="1" x14ac:dyDescent="0.3">
      <c r="A200" s="3"/>
      <c r="B200" s="47"/>
    </row>
    <row r="201" spans="1:2" ht="20.65" customHeight="1" x14ac:dyDescent="0.3">
      <c r="A201" s="3"/>
      <c r="B201" s="47"/>
    </row>
    <row r="202" spans="1:2" ht="20.65" customHeight="1" x14ac:dyDescent="0.3">
      <c r="A202" s="3"/>
      <c r="B202" s="47"/>
    </row>
    <row r="203" spans="1:2" ht="20.65" customHeight="1" x14ac:dyDescent="0.3">
      <c r="A203" s="3"/>
      <c r="B203" s="47"/>
    </row>
    <row r="204" spans="1:2" ht="20.65" customHeight="1" x14ac:dyDescent="0.3">
      <c r="A204" s="3"/>
      <c r="B204" s="47"/>
    </row>
    <row r="205" spans="1:2" ht="20.65" customHeight="1" x14ac:dyDescent="0.3">
      <c r="A205" s="3"/>
      <c r="B205" s="47"/>
    </row>
    <row r="206" spans="1:2" ht="20.65" customHeight="1" x14ac:dyDescent="0.3">
      <c r="A206" s="3"/>
      <c r="B206" s="47"/>
    </row>
    <row r="207" spans="1:2" ht="20.65" customHeight="1" x14ac:dyDescent="0.3">
      <c r="A207" s="3"/>
      <c r="B207" s="47"/>
    </row>
    <row r="208" spans="1:2" ht="20.65" customHeight="1" x14ac:dyDescent="0.3">
      <c r="A208" s="3"/>
      <c r="B208" s="47"/>
    </row>
    <row r="209" spans="1:2" ht="20.65" customHeight="1" x14ac:dyDescent="0.3">
      <c r="A209" s="3"/>
      <c r="B209" s="47"/>
    </row>
    <row r="210" spans="1:2" ht="20.65" customHeight="1" x14ac:dyDescent="0.3">
      <c r="A210" s="3"/>
      <c r="B210" s="47"/>
    </row>
    <row r="211" spans="1:2" ht="20.65" customHeight="1" x14ac:dyDescent="0.3">
      <c r="A211" s="3"/>
      <c r="B211" s="47"/>
    </row>
    <row r="212" spans="1:2" ht="20.65" customHeight="1" x14ac:dyDescent="0.3">
      <c r="A212" s="3"/>
      <c r="B212" s="47"/>
    </row>
    <row r="213" spans="1:2" ht="20.65" customHeight="1" x14ac:dyDescent="0.3">
      <c r="A213" s="3"/>
      <c r="B213" s="47"/>
    </row>
    <row r="214" spans="1:2" ht="20.65" customHeight="1" x14ac:dyDescent="0.3">
      <c r="A214" s="3"/>
      <c r="B214" s="47"/>
    </row>
    <row r="215" spans="1:2" ht="20.65" customHeight="1" x14ac:dyDescent="0.3">
      <c r="A215" s="3"/>
      <c r="B215" s="47"/>
    </row>
    <row r="216" spans="1:2" ht="20.65" customHeight="1" x14ac:dyDescent="0.3">
      <c r="A216" s="3"/>
      <c r="B216" s="47"/>
    </row>
    <row r="217" spans="1:2" ht="20.65" customHeight="1" x14ac:dyDescent="0.3">
      <c r="A217" s="3"/>
      <c r="B217" s="47"/>
    </row>
    <row r="218" spans="1:2" ht="20.65" customHeight="1" x14ac:dyDescent="0.3">
      <c r="A218" s="3"/>
      <c r="B218" s="47"/>
    </row>
    <row r="219" spans="1:2" ht="20.65" customHeight="1" x14ac:dyDescent="0.3">
      <c r="A219" s="3"/>
      <c r="B219" s="47"/>
    </row>
    <row r="220" spans="1:2" ht="20.65" customHeight="1" x14ac:dyDescent="0.3">
      <c r="A220" s="3"/>
      <c r="B220" s="47"/>
    </row>
    <row r="221" spans="1:2" ht="20.65" customHeight="1" x14ac:dyDescent="0.3">
      <c r="A221" s="3"/>
      <c r="B221" s="47"/>
    </row>
    <row r="222" spans="1:2" ht="20.65" customHeight="1" x14ac:dyDescent="0.3">
      <c r="A222" s="3"/>
      <c r="B222" s="47"/>
    </row>
    <row r="223" spans="1:2" ht="20.65" customHeight="1" x14ac:dyDescent="0.3">
      <c r="A223" s="3"/>
      <c r="B223" s="47"/>
    </row>
    <row r="224" spans="1:2" ht="20.65" customHeight="1" x14ac:dyDescent="0.3">
      <c r="A224" s="3"/>
      <c r="B224" s="47"/>
    </row>
    <row r="225" spans="1:2" ht="20.65" customHeight="1" x14ac:dyDescent="0.3">
      <c r="A225" s="3"/>
      <c r="B225" s="47"/>
    </row>
    <row r="226" spans="1:2" ht="20.65" customHeight="1" x14ac:dyDescent="0.3">
      <c r="A226" s="3"/>
      <c r="B226" s="47"/>
    </row>
    <row r="227" spans="1:2" ht="20.65" customHeight="1" x14ac:dyDescent="0.3">
      <c r="A227" s="3"/>
      <c r="B227" s="47"/>
    </row>
    <row r="228" spans="1:2" ht="20.65" customHeight="1" x14ac:dyDescent="0.3">
      <c r="A228" s="3"/>
      <c r="B228" s="47"/>
    </row>
    <row r="229" spans="1:2" ht="20.65" customHeight="1" x14ac:dyDescent="0.3">
      <c r="A229" s="3"/>
      <c r="B229" s="47"/>
    </row>
    <row r="230" spans="1:2" ht="20.65" customHeight="1" x14ac:dyDescent="0.3">
      <c r="A230" s="3"/>
      <c r="B230" s="47"/>
    </row>
    <row r="231" spans="1:2" ht="20.65" customHeight="1" x14ac:dyDescent="0.3">
      <c r="A231" s="3"/>
      <c r="B231" s="47"/>
    </row>
    <row r="232" spans="1:2" ht="20.65" customHeight="1" x14ac:dyDescent="0.3">
      <c r="A232" s="3"/>
      <c r="B232" s="47"/>
    </row>
    <row r="233" spans="1:2" ht="20.65" customHeight="1" x14ac:dyDescent="0.3">
      <c r="A233" s="3"/>
      <c r="B233" s="47"/>
    </row>
    <row r="234" spans="1:2" ht="20.65" customHeight="1" x14ac:dyDescent="0.3">
      <c r="A234" s="3"/>
      <c r="B234" s="47"/>
    </row>
    <row r="235" spans="1:2" ht="20.65" customHeight="1" x14ac:dyDescent="0.3">
      <c r="A235" s="3"/>
      <c r="B235" s="47"/>
    </row>
    <row r="236" spans="1:2" ht="20.65" customHeight="1" x14ac:dyDescent="0.3">
      <c r="A236" s="3"/>
      <c r="B236" s="47"/>
    </row>
    <row r="237" spans="1:2" ht="20.65" customHeight="1" x14ac:dyDescent="0.3">
      <c r="A237" s="3"/>
      <c r="B237" s="47"/>
    </row>
    <row r="238" spans="1:2" ht="20.65" customHeight="1" x14ac:dyDescent="0.3">
      <c r="A238" s="3"/>
      <c r="B238" s="47"/>
    </row>
    <row r="239" spans="1:2" ht="20.65" customHeight="1" x14ac:dyDescent="0.3">
      <c r="A239" s="3"/>
      <c r="B239" s="47"/>
    </row>
    <row r="240" spans="1:2" ht="20.65" customHeight="1" x14ac:dyDescent="0.3">
      <c r="A240" s="3"/>
      <c r="B240" s="47"/>
    </row>
    <row r="241" spans="1:2" ht="20.65" customHeight="1" x14ac:dyDescent="0.3">
      <c r="A241" s="3"/>
      <c r="B241" s="47"/>
    </row>
    <row r="242" spans="1:2" ht="20.65" customHeight="1" x14ac:dyDescent="0.3">
      <c r="A242" s="3"/>
      <c r="B242" s="47"/>
    </row>
    <row r="243" spans="1:2" ht="20.65" customHeight="1" x14ac:dyDescent="0.3">
      <c r="A243" s="3"/>
      <c r="B243" s="47"/>
    </row>
    <row r="244" spans="1:2" ht="20.65" customHeight="1" x14ac:dyDescent="0.3">
      <c r="A244" s="3"/>
      <c r="B244" s="47"/>
    </row>
    <row r="245" spans="1:2" ht="20.65" customHeight="1" x14ac:dyDescent="0.3">
      <c r="A245" s="3"/>
      <c r="B245" s="47"/>
    </row>
    <row r="246" spans="1:2" ht="20.65" customHeight="1" x14ac:dyDescent="0.3">
      <c r="A246" s="3"/>
      <c r="B246" s="47"/>
    </row>
    <row r="247" spans="1:2" ht="20.65" customHeight="1" x14ac:dyDescent="0.3">
      <c r="A247" s="3"/>
      <c r="B247" s="47"/>
    </row>
    <row r="248" spans="1:2" ht="20.65" customHeight="1" x14ac:dyDescent="0.3">
      <c r="A248" s="3"/>
      <c r="B248" s="47"/>
    </row>
    <row r="249" spans="1:2" ht="20.65" customHeight="1" x14ac:dyDescent="0.3">
      <c r="A249" s="3"/>
      <c r="B249" s="47"/>
    </row>
    <row r="250" spans="1:2" ht="20.65" customHeight="1" x14ac:dyDescent="0.3">
      <c r="A250" s="3"/>
      <c r="B250" s="47"/>
    </row>
    <row r="251" spans="1:2" ht="20.65" customHeight="1" x14ac:dyDescent="0.3">
      <c r="A251" s="3"/>
      <c r="B251" s="47"/>
    </row>
    <row r="252" spans="1:2" ht="20.65" customHeight="1" x14ac:dyDescent="0.3">
      <c r="A252" s="3"/>
      <c r="B252" s="47"/>
    </row>
    <row r="253" spans="1:2" ht="20.65" customHeight="1" x14ac:dyDescent="0.3">
      <c r="A253" s="3"/>
      <c r="B253" s="47"/>
    </row>
    <row r="254" spans="1:2" ht="20.65" customHeight="1" x14ac:dyDescent="0.3">
      <c r="A254" s="3"/>
      <c r="B254" s="47"/>
    </row>
    <row r="255" spans="1:2" ht="20.65" customHeight="1" x14ac:dyDescent="0.3">
      <c r="A255" s="3"/>
      <c r="B255" s="47"/>
    </row>
    <row r="256" spans="1:2" ht="20.65" customHeight="1" x14ac:dyDescent="0.3">
      <c r="A256" s="3"/>
      <c r="B256" s="47"/>
    </row>
    <row r="257" spans="1:2" ht="20.65" customHeight="1" x14ac:dyDescent="0.3">
      <c r="A257" s="3"/>
      <c r="B257" s="47"/>
    </row>
    <row r="258" spans="1:2" ht="20.65" customHeight="1" x14ac:dyDescent="0.3">
      <c r="A258" s="3"/>
      <c r="B258" s="47"/>
    </row>
    <row r="259" spans="1:2" ht="20.65" customHeight="1" x14ac:dyDescent="0.3">
      <c r="A259" s="3"/>
      <c r="B259" s="47"/>
    </row>
    <row r="260" spans="1:2" ht="20.65" customHeight="1" x14ac:dyDescent="0.3">
      <c r="A260" s="3"/>
      <c r="B260" s="47"/>
    </row>
    <row r="261" spans="1:2" ht="20.65" customHeight="1" x14ac:dyDescent="0.3">
      <c r="A261" s="3"/>
      <c r="B261" s="47"/>
    </row>
    <row r="262" spans="1:2" ht="20.65" customHeight="1" x14ac:dyDescent="0.3">
      <c r="A262" s="3"/>
      <c r="B262" s="47"/>
    </row>
    <row r="263" spans="1:2" ht="20.65" customHeight="1" x14ac:dyDescent="0.3">
      <c r="A263" s="3"/>
      <c r="B263" s="47"/>
    </row>
    <row r="264" spans="1:2" ht="20.65" customHeight="1" x14ac:dyDescent="0.3">
      <c r="A264" s="3"/>
      <c r="B264" s="47"/>
    </row>
    <row r="265" spans="1:2" ht="20.65" customHeight="1" x14ac:dyDescent="0.3">
      <c r="A265" s="3"/>
      <c r="B265" s="47"/>
    </row>
    <row r="266" spans="1:2" ht="20.65" customHeight="1" x14ac:dyDescent="0.3">
      <c r="A266" s="3"/>
      <c r="B266" s="47"/>
    </row>
    <row r="267" spans="1:2" ht="20.65" customHeight="1" x14ac:dyDescent="0.3">
      <c r="A267" s="3"/>
      <c r="B267" s="47"/>
    </row>
    <row r="268" spans="1:2" ht="20.65" customHeight="1" x14ac:dyDescent="0.3">
      <c r="A268" s="3"/>
      <c r="B268" s="47"/>
    </row>
    <row r="269" spans="1:2" ht="20.65" customHeight="1" x14ac:dyDescent="0.3">
      <c r="A269" s="3"/>
      <c r="B269" s="47"/>
    </row>
    <row r="270" spans="1:2" ht="20.65" customHeight="1" x14ac:dyDescent="0.3">
      <c r="A270" s="3"/>
      <c r="B270" s="47"/>
    </row>
    <row r="271" spans="1:2" ht="20.65" customHeight="1" x14ac:dyDescent="0.3">
      <c r="A271" s="3"/>
      <c r="B271" s="47"/>
    </row>
    <row r="272" spans="1:2" ht="20.65" customHeight="1" x14ac:dyDescent="0.3">
      <c r="A272" s="3"/>
      <c r="B272" s="47"/>
    </row>
    <row r="273" spans="1:2" ht="20.65" customHeight="1" x14ac:dyDescent="0.3">
      <c r="A273" s="3"/>
      <c r="B273" s="47"/>
    </row>
    <row r="274" spans="1:2" ht="20.65" customHeight="1" x14ac:dyDescent="0.3">
      <c r="A274" s="3"/>
      <c r="B274" s="47"/>
    </row>
    <row r="275" spans="1:2" ht="20.65" customHeight="1" x14ac:dyDescent="0.3">
      <c r="A275" s="3"/>
      <c r="B275" s="47"/>
    </row>
    <row r="276" spans="1:2" ht="20.65" customHeight="1" x14ac:dyDescent="0.3">
      <c r="A276" s="3"/>
      <c r="B276" s="47"/>
    </row>
    <row r="277" spans="1:2" ht="20.65" customHeight="1" x14ac:dyDescent="0.3">
      <c r="A277" s="3"/>
      <c r="B277" s="47"/>
    </row>
    <row r="278" spans="1:2" ht="20.65" customHeight="1" x14ac:dyDescent="0.3">
      <c r="A278" s="3"/>
      <c r="B278" s="47"/>
    </row>
    <row r="279" spans="1:2" ht="20.65" customHeight="1" x14ac:dyDescent="0.3">
      <c r="A279" s="3"/>
      <c r="B279" s="47"/>
    </row>
    <row r="280" spans="1:2" ht="20.65" customHeight="1" x14ac:dyDescent="0.3">
      <c r="A280" s="3"/>
      <c r="B280" s="47"/>
    </row>
    <row r="281" spans="1:2" ht="20.65" customHeight="1" x14ac:dyDescent="0.3">
      <c r="A281" s="3"/>
      <c r="B281" s="47"/>
    </row>
    <row r="282" spans="1:2" ht="20.65" customHeight="1" x14ac:dyDescent="0.3">
      <c r="A282" s="3"/>
      <c r="B282" s="47"/>
    </row>
    <row r="283" spans="1:2" ht="20.65" customHeight="1" x14ac:dyDescent="0.3">
      <c r="A283" s="3"/>
      <c r="B283" s="47"/>
    </row>
    <row r="284" spans="1:2" ht="20.65" customHeight="1" x14ac:dyDescent="0.3">
      <c r="A284" s="3"/>
      <c r="B284" s="47"/>
    </row>
    <row r="285" spans="1:2" ht="20.65" customHeight="1" x14ac:dyDescent="0.3">
      <c r="A285" s="3"/>
      <c r="B285" s="47"/>
    </row>
    <row r="286" spans="1:2" ht="20.65" customHeight="1" x14ac:dyDescent="0.3">
      <c r="A286" s="3"/>
      <c r="B286" s="47"/>
    </row>
    <row r="287" spans="1:2" ht="20.65" customHeight="1" x14ac:dyDescent="0.3">
      <c r="A287" s="3"/>
      <c r="B287" s="47"/>
    </row>
    <row r="288" spans="1:2" ht="20.65" customHeight="1" x14ac:dyDescent="0.3">
      <c r="A288" s="3"/>
      <c r="B288" s="47"/>
    </row>
    <row r="289" spans="1:2" ht="20.65" customHeight="1" x14ac:dyDescent="0.3">
      <c r="A289" s="3"/>
      <c r="B289" s="47"/>
    </row>
    <row r="290" spans="1:2" ht="20.65" customHeight="1" x14ac:dyDescent="0.3">
      <c r="A290" s="3"/>
      <c r="B290" s="47"/>
    </row>
    <row r="291" spans="1:2" ht="20.65" customHeight="1" x14ac:dyDescent="0.3">
      <c r="A291" s="3"/>
      <c r="B291" s="47"/>
    </row>
    <row r="292" spans="1:2" ht="20.65" customHeight="1" x14ac:dyDescent="0.3">
      <c r="A292" s="3"/>
      <c r="B292" s="47"/>
    </row>
    <row r="293" spans="1:2" ht="20.65" customHeight="1" x14ac:dyDescent="0.3">
      <c r="A293" s="3"/>
      <c r="B293" s="47"/>
    </row>
    <row r="294" spans="1:2" ht="20.65" customHeight="1" x14ac:dyDescent="0.3">
      <c r="A294" s="3"/>
      <c r="B294" s="47"/>
    </row>
    <row r="295" spans="1:2" ht="20.65" customHeight="1" x14ac:dyDescent="0.3">
      <c r="A295" s="3"/>
      <c r="B295" s="47"/>
    </row>
    <row r="296" spans="1:2" ht="20.65" customHeight="1" x14ac:dyDescent="0.3">
      <c r="A296" s="3"/>
      <c r="B296" s="47"/>
    </row>
    <row r="297" spans="1:2" ht="20.65" customHeight="1" x14ac:dyDescent="0.3">
      <c r="A297" s="3"/>
      <c r="B297" s="47"/>
    </row>
    <row r="298" spans="1:2" ht="20.65" customHeight="1" x14ac:dyDescent="0.3">
      <c r="A298" s="3"/>
      <c r="B298" s="47"/>
    </row>
    <row r="299" spans="1:2" ht="20.65" customHeight="1" x14ac:dyDescent="0.3">
      <c r="A299" s="3"/>
      <c r="B299" s="47"/>
    </row>
    <row r="300" spans="1:2" ht="20.65" customHeight="1" x14ac:dyDescent="0.3">
      <c r="A300" s="3"/>
      <c r="B300" s="47"/>
    </row>
    <row r="301" spans="1:2" ht="20.65" customHeight="1" x14ac:dyDescent="0.3">
      <c r="A301" s="3"/>
      <c r="B301" s="47"/>
    </row>
    <row r="302" spans="1:2" ht="20.65" customHeight="1" x14ac:dyDescent="0.3">
      <c r="A302" s="3"/>
      <c r="B302" s="47"/>
    </row>
    <row r="303" spans="1:2" ht="20.65" customHeight="1" x14ac:dyDescent="0.3">
      <c r="A303" s="3"/>
      <c r="B303" s="47"/>
    </row>
    <row r="304" spans="1:2" ht="20.65" customHeight="1" x14ac:dyDescent="0.3">
      <c r="A304" s="3"/>
      <c r="B304" s="47"/>
    </row>
    <row r="305" spans="1:2" ht="20.65" customHeight="1" x14ac:dyDescent="0.3">
      <c r="A305" s="3"/>
      <c r="B305" s="47"/>
    </row>
    <row r="306" spans="1:2" ht="20.65" customHeight="1" x14ac:dyDescent="0.3">
      <c r="A306" s="3"/>
      <c r="B306" s="47"/>
    </row>
    <row r="307" spans="1:2" ht="20.65" customHeight="1" x14ac:dyDescent="0.3">
      <c r="A307" s="3"/>
      <c r="B307" s="47"/>
    </row>
    <row r="308" spans="1:2" ht="20.65" customHeight="1" x14ac:dyDescent="0.3">
      <c r="A308" s="3"/>
      <c r="B308" s="47"/>
    </row>
    <row r="309" spans="1:2" ht="20.65" customHeight="1" x14ac:dyDescent="0.3">
      <c r="A309" s="3"/>
      <c r="B309" s="47"/>
    </row>
    <row r="310" spans="1:2" ht="20.65" customHeight="1" x14ac:dyDescent="0.3">
      <c r="A310" s="3"/>
      <c r="B310" s="47"/>
    </row>
    <row r="311" spans="1:2" ht="20.65" customHeight="1" x14ac:dyDescent="0.3">
      <c r="A311" s="3"/>
      <c r="B311" s="47"/>
    </row>
    <row r="312" spans="1:2" ht="20.65" customHeight="1" x14ac:dyDescent="0.3">
      <c r="A312" s="3"/>
      <c r="B312" s="47"/>
    </row>
    <row r="313" spans="1:2" ht="20.65" customHeight="1" x14ac:dyDescent="0.3">
      <c r="A313" s="3"/>
      <c r="B313" s="47"/>
    </row>
    <row r="314" spans="1:2" ht="20.65" customHeight="1" x14ac:dyDescent="0.3">
      <c r="A314" s="3"/>
      <c r="B314" s="47"/>
    </row>
    <row r="315" spans="1:2" ht="20.65" customHeight="1" x14ac:dyDescent="0.3">
      <c r="A315" s="3"/>
      <c r="B315" s="47"/>
    </row>
    <row r="316" spans="1:2" ht="20.65" customHeight="1" x14ac:dyDescent="0.3">
      <c r="A316" s="3"/>
      <c r="B316" s="47"/>
    </row>
    <row r="317" spans="1:2" ht="20.65" customHeight="1" x14ac:dyDescent="0.3">
      <c r="A317" s="3"/>
      <c r="B317" s="47"/>
    </row>
    <row r="318" spans="1:2" ht="20.65" customHeight="1" x14ac:dyDescent="0.3">
      <c r="A318" s="3"/>
      <c r="B318" s="47"/>
    </row>
    <row r="319" spans="1:2" ht="20.65" customHeight="1" x14ac:dyDescent="0.3">
      <c r="A319" s="3"/>
      <c r="B319" s="47"/>
    </row>
    <row r="320" spans="1:2" ht="20.65" customHeight="1" x14ac:dyDescent="0.3">
      <c r="A320" s="3"/>
      <c r="B320" s="47"/>
    </row>
    <row r="321" spans="1:2" ht="20.65" customHeight="1" x14ac:dyDescent="0.3">
      <c r="A321" s="3"/>
      <c r="B321" s="47"/>
    </row>
    <row r="322" spans="1:2" ht="20.65" customHeight="1" x14ac:dyDescent="0.3">
      <c r="A322" s="3"/>
      <c r="B322" s="47"/>
    </row>
    <row r="323" spans="1:2" ht="20.65" customHeight="1" x14ac:dyDescent="0.3">
      <c r="A323" s="3"/>
      <c r="B323" s="47"/>
    </row>
    <row r="324" spans="1:2" ht="20.65" customHeight="1" x14ac:dyDescent="0.3">
      <c r="A324" s="3"/>
      <c r="B324" s="47"/>
    </row>
    <row r="325" spans="1:2" ht="20.65" customHeight="1" x14ac:dyDescent="0.3">
      <c r="A325" s="3"/>
      <c r="B325" s="47"/>
    </row>
    <row r="326" spans="1:2" ht="20.65" customHeight="1" x14ac:dyDescent="0.3">
      <c r="A326" s="3"/>
      <c r="B326" s="47"/>
    </row>
    <row r="327" spans="1:2" ht="20.65" customHeight="1" x14ac:dyDescent="0.3">
      <c r="A327" s="3"/>
      <c r="B327" s="47"/>
    </row>
    <row r="328" spans="1:2" ht="20.65" customHeight="1" x14ac:dyDescent="0.3">
      <c r="A328" s="3"/>
      <c r="B328" s="47"/>
    </row>
    <row r="329" spans="1:2" ht="20.65" customHeight="1" x14ac:dyDescent="0.3">
      <c r="A329" s="3"/>
      <c r="B329" s="47"/>
    </row>
    <row r="330" spans="1:2" ht="20.65" customHeight="1" x14ac:dyDescent="0.3">
      <c r="A330" s="3"/>
      <c r="B330" s="47"/>
    </row>
    <row r="331" spans="1:2" ht="20.65" customHeight="1" x14ac:dyDescent="0.3">
      <c r="A331" s="3"/>
      <c r="B331" s="47"/>
    </row>
    <row r="332" spans="1:2" ht="20.65" customHeight="1" x14ac:dyDescent="0.3">
      <c r="A332" s="3"/>
      <c r="B332" s="47"/>
    </row>
    <row r="333" spans="1:2" ht="20.65" customHeight="1" x14ac:dyDescent="0.3">
      <c r="A333" s="3"/>
      <c r="B333" s="47"/>
    </row>
    <row r="334" spans="1:2" ht="20.65" customHeight="1" x14ac:dyDescent="0.3">
      <c r="A334" s="3"/>
      <c r="B334" s="47"/>
    </row>
    <row r="335" spans="1:2" ht="20.65" customHeight="1" x14ac:dyDescent="0.3">
      <c r="A335" s="3"/>
      <c r="B335" s="47"/>
    </row>
    <row r="336" spans="1:2" ht="20.65" customHeight="1" x14ac:dyDescent="0.3">
      <c r="A336" s="3"/>
      <c r="B336" s="47"/>
    </row>
    <row r="337" spans="1:2" ht="20.65" customHeight="1" x14ac:dyDescent="0.3">
      <c r="A337" s="3"/>
      <c r="B337" s="47"/>
    </row>
    <row r="338" spans="1:2" ht="20.65" customHeight="1" x14ac:dyDescent="0.3">
      <c r="A338" s="3"/>
      <c r="B338" s="47"/>
    </row>
    <row r="339" spans="1:2" ht="20.65" customHeight="1" x14ac:dyDescent="0.3">
      <c r="A339" s="3"/>
      <c r="B339" s="47"/>
    </row>
    <row r="340" spans="1:2" ht="20.65" customHeight="1" x14ac:dyDescent="0.3">
      <c r="A340" s="3"/>
      <c r="B340" s="47"/>
    </row>
    <row r="341" spans="1:2" ht="20.65" customHeight="1" x14ac:dyDescent="0.3">
      <c r="A341" s="3"/>
      <c r="B341" s="47"/>
    </row>
    <row r="342" spans="1:2" ht="20.65" customHeight="1" x14ac:dyDescent="0.3">
      <c r="A342" s="3"/>
      <c r="B342" s="47"/>
    </row>
    <row r="343" spans="1:2" ht="20.65" customHeight="1" x14ac:dyDescent="0.3">
      <c r="A343" s="3"/>
      <c r="B343" s="47"/>
    </row>
    <row r="344" spans="1:2" ht="20.65" customHeight="1" x14ac:dyDescent="0.3">
      <c r="A344" s="3"/>
      <c r="B344" s="47"/>
    </row>
    <row r="345" spans="1:2" ht="20.65" customHeight="1" x14ac:dyDescent="0.3">
      <c r="A345" s="3"/>
      <c r="B345" s="47"/>
    </row>
    <row r="346" spans="1:2" ht="20.65" customHeight="1" x14ac:dyDescent="0.3">
      <c r="A346" s="3"/>
      <c r="B346" s="47"/>
    </row>
    <row r="347" spans="1:2" ht="20.65" customHeight="1" x14ac:dyDescent="0.3">
      <c r="A347" s="3"/>
      <c r="B347" s="47"/>
    </row>
    <row r="348" spans="1:2" ht="20.65" customHeight="1" x14ac:dyDescent="0.3">
      <c r="A348" s="3"/>
      <c r="B348" s="47"/>
    </row>
    <row r="349" spans="1:2" ht="20.65" customHeight="1" x14ac:dyDescent="0.3">
      <c r="A349" s="3"/>
      <c r="B349" s="47"/>
    </row>
    <row r="350" spans="1:2" ht="20.65" customHeight="1" x14ac:dyDescent="0.3">
      <c r="A350" s="3"/>
      <c r="B350" s="47"/>
    </row>
    <row r="351" spans="1:2" ht="20.65" customHeight="1" x14ac:dyDescent="0.3">
      <c r="A351" s="3"/>
      <c r="B351" s="47"/>
    </row>
    <row r="352" spans="1:2" ht="20.65" customHeight="1" x14ac:dyDescent="0.3">
      <c r="A352" s="3"/>
      <c r="B352" s="47"/>
    </row>
    <row r="353" spans="1:2" ht="20.65" customHeight="1" x14ac:dyDescent="0.3">
      <c r="A353" s="3"/>
      <c r="B353" s="47"/>
    </row>
    <row r="354" spans="1:2" ht="20.65" customHeight="1" x14ac:dyDescent="0.3">
      <c r="A354" s="3"/>
      <c r="B354" s="47"/>
    </row>
    <row r="355" spans="1:2" ht="20.65" customHeight="1" x14ac:dyDescent="0.3">
      <c r="A355" s="3"/>
      <c r="B355" s="47"/>
    </row>
    <row r="356" spans="1:2" ht="20.65" customHeight="1" x14ac:dyDescent="0.3">
      <c r="A356" s="3"/>
      <c r="B356" s="47"/>
    </row>
    <row r="357" spans="1:2" ht="20.65" customHeight="1" x14ac:dyDescent="0.3">
      <c r="A357" s="3"/>
      <c r="B357" s="47"/>
    </row>
    <row r="358" spans="1:2" ht="20.65" customHeight="1" x14ac:dyDescent="0.3">
      <c r="A358" s="3"/>
      <c r="B358" s="47"/>
    </row>
    <row r="359" spans="1:2" ht="20.65" customHeight="1" x14ac:dyDescent="0.3">
      <c r="A359" s="3"/>
      <c r="B359" s="47"/>
    </row>
    <row r="360" spans="1:2" ht="20.65" customHeight="1" x14ac:dyDescent="0.3">
      <c r="A360" s="3"/>
      <c r="B360" s="47"/>
    </row>
    <row r="361" spans="1:2" ht="20.65" customHeight="1" x14ac:dyDescent="0.3">
      <c r="A361" s="3"/>
      <c r="B361" s="47"/>
    </row>
    <row r="362" spans="1:2" ht="20.65" customHeight="1" x14ac:dyDescent="0.3">
      <c r="A362" s="3"/>
      <c r="B362" s="47"/>
    </row>
    <row r="363" spans="1:2" ht="20.65" customHeight="1" x14ac:dyDescent="0.3">
      <c r="A363" s="3"/>
      <c r="B363" s="47"/>
    </row>
    <row r="364" spans="1:2" ht="20.65" customHeight="1" x14ac:dyDescent="0.3">
      <c r="A364" s="3"/>
      <c r="B364" s="47"/>
    </row>
    <row r="365" spans="1:2" ht="20.65" customHeight="1" x14ac:dyDescent="0.3">
      <c r="A365" s="3"/>
      <c r="B365" s="47"/>
    </row>
    <row r="366" spans="1:2" ht="20.65" customHeight="1" x14ac:dyDescent="0.3">
      <c r="A366" s="3"/>
      <c r="B366" s="47"/>
    </row>
    <row r="367" spans="1:2" ht="20.65" customHeight="1" x14ac:dyDescent="0.3">
      <c r="A367" s="3"/>
      <c r="B367" s="47"/>
    </row>
    <row r="368" spans="1:2" ht="20.65" customHeight="1" x14ac:dyDescent="0.3">
      <c r="A368" s="3"/>
      <c r="B368" s="47"/>
    </row>
    <row r="369" spans="1:2" ht="20.65" customHeight="1" x14ac:dyDescent="0.3">
      <c r="A369" s="3"/>
      <c r="B369" s="47"/>
    </row>
    <row r="370" spans="1:2" ht="20.65" customHeight="1" x14ac:dyDescent="0.3">
      <c r="A370" s="3"/>
      <c r="B370" s="47"/>
    </row>
    <row r="371" spans="1:2" ht="20.65" customHeight="1" x14ac:dyDescent="0.3">
      <c r="A371" s="3"/>
      <c r="B371" s="47"/>
    </row>
    <row r="372" spans="1:2" ht="20.65" customHeight="1" x14ac:dyDescent="0.3">
      <c r="A372" s="3"/>
      <c r="B372" s="47"/>
    </row>
    <row r="373" spans="1:2" ht="20.65" customHeight="1" x14ac:dyDescent="0.3">
      <c r="A373" s="3"/>
      <c r="B373" s="47"/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 s="64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2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2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2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2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2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2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2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2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2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2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2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2">
      <c r="A129" t="s">
        <v>332</v>
      </c>
      <c r="B129">
        <v>2668.2118865870998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2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2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2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2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2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2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2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2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str">
        <f>Base!A1</f>
        <v xml:space="preserve"> Period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str">
        <f>Base!A2</f>
        <v xml:space="preserve"> Year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str">
        <f>Base!A3</f>
        <v>World economic parameters</v>
      </c>
      <c r="B3" t="str">
        <f>GAMSbase!A3</f>
        <v>** World Economic Parameters</v>
      </c>
      <c r="C3" s="40" t="str">
        <f>IFERROR(Base!B3/GAMSbase!B3,"")</f>
        <v/>
      </c>
      <c r="D3" s="40" t="str">
        <f>IFERROR(Base!C3/GAMSbase!C3,"")</f>
        <v/>
      </c>
      <c r="E3" s="40" t="str">
        <f>IFERROR(Base!D3/GAMSbase!D3,"")</f>
        <v/>
      </c>
      <c r="F3" s="40" t="str">
        <f>IFERROR(Base!E3/GAMSbase!E3,"")</f>
        <v/>
      </c>
      <c r="G3" s="40" t="str">
        <f>IFERROR(Base!F3/GAMSbase!F3,"")</f>
        <v/>
      </c>
      <c r="H3" s="40" t="str">
        <f>IFERROR(Base!G3/GAMSbase!G3,"")</f>
        <v/>
      </c>
      <c r="I3" s="40" t="str">
        <f>IFERROR(Base!H3/GAMSbase!H3,"")</f>
        <v/>
      </c>
      <c r="J3" s="40" t="str">
        <f>IFERROR(Base!I3/GAMSbase!I3,"")</f>
        <v/>
      </c>
      <c r="K3" s="40" t="str">
        <f>IFERROR(Base!J3/GAMSbase!J3,"")</f>
        <v/>
      </c>
      <c r="L3" s="40" t="str">
        <f>IFERROR(Base!K3/GAMSbase!K3,"")</f>
        <v/>
      </c>
      <c r="M3" s="40" t="str">
        <f>IFERROR(Base!L3/GAMSbase!L3,"")</f>
        <v/>
      </c>
      <c r="N3" s="40" t="str">
        <f>IFERROR(Base!M3/GAMSbase!M3,"")</f>
        <v/>
      </c>
      <c r="O3" s="40" t="str">
        <f>IFERROR(Base!N3/GAMSbase!N3,"")</f>
        <v/>
      </c>
      <c r="P3" s="40" t="str">
        <f>IFERROR(Base!O3/GAMSbase!O3,"")</f>
        <v/>
      </c>
      <c r="Q3" s="40" t="str">
        <f>IFERROR(Base!P3/GAMSbase!P3,"")</f>
        <v/>
      </c>
      <c r="R3" s="40" t="str">
        <f>IFERROR(Base!Q3/GAMSbase!Q3,"")</f>
        <v/>
      </c>
      <c r="S3" s="40" t="str">
        <f>IFERROR(Base!R3/GAMSbase!R3,"")</f>
        <v/>
      </c>
      <c r="T3" s="40" t="str">
        <f>IFERROR(Base!S3/GAMSbase!S3,"")</f>
        <v/>
      </c>
      <c r="U3" s="40" t="str">
        <f>IFERROR(Base!T3/GAMSbase!T3,"")</f>
        <v/>
      </c>
      <c r="V3" s="40" t="str">
        <f>IFERROR(Base!U3/GAMSbase!U3,"")</f>
        <v/>
      </c>
      <c r="W3" s="40" t="str">
        <f>IFERROR(Base!V3/GAMSbase!V3,"")</f>
        <v/>
      </c>
      <c r="X3" s="40" t="str">
        <f>IFERROR(Base!W3/GAMSbase!W3,"")</f>
        <v/>
      </c>
      <c r="Y3" s="40" t="str">
        <f>IFERROR(Base!X3/GAMSbase!X3,"")</f>
        <v/>
      </c>
      <c r="Z3" s="40" t="str">
        <f>IFERROR(Base!Y3/GAMSbase!Y3,"")</f>
        <v/>
      </c>
      <c r="AA3" s="40" t="str">
        <f>IFERROR(Base!Z3/GAMSbase!Z3,"")</f>
        <v/>
      </c>
      <c r="AB3" s="40" t="str">
        <f>IFERROR(Base!AA3/GAMSbase!AA3,"")</f>
        <v/>
      </c>
      <c r="AC3" s="40" t="str">
        <f>IFERROR(Base!AB3/GAMSbase!AB3,"")</f>
        <v/>
      </c>
      <c r="AD3" s="40" t="str">
        <f>IFERROR(Base!AC3/GAMSbase!AC3,"")</f>
        <v/>
      </c>
      <c r="AE3" s="40" t="str">
        <f>IFERROR(Base!AD3/GAMSbase!AD3,"")</f>
        <v/>
      </c>
      <c r="AF3" s="40" t="str">
        <f>IFERROR(Base!AE3/GAMSbase!AE3,"")</f>
        <v/>
      </c>
      <c r="AG3" s="40" t="str">
        <f>IFERROR(Base!AF3/GAMSbase!AF3,"")</f>
        <v/>
      </c>
      <c r="AH3" s="40" t="str">
        <f>IFERROR(Base!AG3/GAMSbase!AG3,"")</f>
        <v/>
      </c>
      <c r="AI3" s="40" t="str">
        <f>IFERROR(Base!AH3/GAMSbase!AH3,"")</f>
        <v/>
      </c>
      <c r="AJ3" s="40" t="str">
        <f>IFERROR(Base!AI3/GAMSbase!AI3,"")</f>
        <v/>
      </c>
      <c r="AK3" s="40" t="str">
        <f>IFERROR(Base!AJ3/GAMSbase!AJ3,"")</f>
        <v/>
      </c>
      <c r="AL3" s="40" t="str">
        <f>IFERROR(Base!AK3/GAMSbase!AK3,"")</f>
        <v/>
      </c>
      <c r="AM3" s="40" t="str">
        <f>IFERROR(Base!AL3/GAMSbase!AL3,"")</f>
        <v/>
      </c>
      <c r="AN3" s="40" t="str">
        <f>IFERROR(Base!AM3/GAMSbase!AM3,"")</f>
        <v/>
      </c>
      <c r="AO3" s="40" t="str">
        <f>IFERROR(Base!AN3/GAMSbase!AN3,"")</f>
        <v/>
      </c>
      <c r="AP3" s="40" t="str">
        <f>IFERROR(Base!AO3/GAMSbase!AO3,"")</f>
        <v/>
      </c>
      <c r="AQ3" s="40" t="str">
        <f>IFERROR(Base!AP3/GAMSbase!AP3,"")</f>
        <v/>
      </c>
      <c r="AR3" s="40" t="str">
        <f>IFERROR(Base!AQ3/GAMSbase!AQ3,"")</f>
        <v/>
      </c>
      <c r="AS3" s="40" t="str">
        <f>IFERROR(Base!AR3/GAMSbase!AR3,"")</f>
        <v/>
      </c>
      <c r="AT3" s="40" t="str">
        <f>IFERROR(Base!AS3/GAMSbase!AS3,"")</f>
        <v/>
      </c>
      <c r="AU3" s="40" t="str">
        <f>IFERROR(Base!AT3/GAMSbase!AT3,"")</f>
        <v/>
      </c>
      <c r="AV3" s="40" t="str">
        <f>IFERROR(Base!AU3/GAMSbase!AU3,"")</f>
        <v/>
      </c>
      <c r="AW3" s="40" t="str">
        <f>IFERROR(Base!AV3/GAMSbase!AV3,"")</f>
        <v/>
      </c>
      <c r="AX3" s="40" t="str">
        <f>IFERROR(Base!AW3/GAMSbase!AW3,"")</f>
        <v/>
      </c>
      <c r="AY3" s="40" t="str">
        <f>IFERROR(Base!AX3/GAMSbase!AX3,"")</f>
        <v/>
      </c>
      <c r="AZ3" s="40" t="str">
        <f>IFERROR(Base!AY3/GAMSbase!AY3,"")</f>
        <v/>
      </c>
      <c r="BA3" s="40" t="str">
        <f>IFERROR(Base!AZ3/GAMSbase!AZ3,"")</f>
        <v/>
      </c>
      <c r="BB3" s="40" t="str">
        <f>IFERROR(Base!BA3/GAMSbase!BA3,"")</f>
        <v/>
      </c>
      <c r="BC3" s="40" t="str">
        <f>IFERROR(Base!BB3/GAMSbase!BB3,"")</f>
        <v/>
      </c>
      <c r="BD3" s="40" t="str">
        <f>IFERROR(Base!BC3/GAMSbase!BC3,"")</f>
        <v/>
      </c>
      <c r="BE3" s="40" t="str">
        <f>IFERROR(Base!BD3/GAMSbase!BD3,"")</f>
        <v/>
      </c>
      <c r="BF3" s="40" t="str">
        <f>IFERROR(Base!BE3/GAMSbase!BE3,"")</f>
        <v/>
      </c>
      <c r="BG3" s="40" t="str">
        <f>IFERROR(Base!BF3/GAMSbase!BF3,"")</f>
        <v/>
      </c>
      <c r="BH3" s="40" t="str">
        <f>IFERROR(Base!BG3/GAMSbase!BG3,"")</f>
        <v/>
      </c>
      <c r="BI3" s="40" t="str">
        <f>IFERROR(Base!BH3/GAMSbase!BH3,"")</f>
        <v/>
      </c>
      <c r="BJ3" s="40" t="str">
        <f>IFERROR(Base!BI3/GAMSbase!BI3,"")</f>
        <v/>
      </c>
    </row>
    <row r="4" spans="1:62" x14ac:dyDescent="0.2">
      <c r="A4" t="str">
        <f>Base!A4</f>
        <v>OUTPUT AND CAPITAL ACCUMULATION</v>
      </c>
      <c r="B4" t="str">
        <f>GAMSbase!A4</f>
        <v>* OUTPUT AND CAPTIAL ACCUMULATION</v>
      </c>
      <c r="C4" s="40" t="str">
        <f>IFERROR(Base!B4/GAMSbase!B4,"")</f>
        <v/>
      </c>
      <c r="D4" s="40" t="str">
        <f>IFERROR(Base!C4/GAMSbase!C4,"")</f>
        <v/>
      </c>
      <c r="E4" s="40" t="str">
        <f>IFERROR(Base!D4/GAMSbase!D4,"")</f>
        <v/>
      </c>
      <c r="F4" s="40" t="str">
        <f>IFERROR(Base!E4/GAMSbase!E4,"")</f>
        <v/>
      </c>
      <c r="G4" s="40" t="str">
        <f>IFERROR(Base!F4/GAMSbase!F4,"")</f>
        <v/>
      </c>
      <c r="H4" s="40" t="str">
        <f>IFERROR(Base!G4/GAMSbase!G4,"")</f>
        <v/>
      </c>
      <c r="I4" s="40" t="str">
        <f>IFERROR(Base!H4/GAMSbase!H4,"")</f>
        <v/>
      </c>
      <c r="J4" s="40" t="str">
        <f>IFERROR(Base!I4/GAMSbase!I4,"")</f>
        <v/>
      </c>
      <c r="K4" s="40" t="str">
        <f>IFERROR(Base!J4/GAMSbase!J4,"")</f>
        <v/>
      </c>
      <c r="L4" s="40" t="str">
        <f>IFERROR(Base!K4/GAMSbase!K4,"")</f>
        <v/>
      </c>
      <c r="M4" s="40" t="str">
        <f>IFERROR(Base!L4/GAMSbase!L4,"")</f>
        <v/>
      </c>
      <c r="N4" s="40" t="str">
        <f>IFERROR(Base!M4/GAMSbase!M4,"")</f>
        <v/>
      </c>
      <c r="O4" s="40" t="str">
        <f>IFERROR(Base!N4/GAMSbase!N4,"")</f>
        <v/>
      </c>
      <c r="P4" s="40" t="str">
        <f>IFERROR(Base!O4/GAMSbase!O4,"")</f>
        <v/>
      </c>
      <c r="Q4" s="40" t="str">
        <f>IFERROR(Base!P4/GAMSbase!P4,"")</f>
        <v/>
      </c>
      <c r="R4" s="40" t="str">
        <f>IFERROR(Base!Q4/GAMSbase!Q4,"")</f>
        <v/>
      </c>
      <c r="S4" s="40" t="str">
        <f>IFERROR(Base!R4/GAMSbase!R4,"")</f>
        <v/>
      </c>
      <c r="T4" s="40" t="str">
        <f>IFERROR(Base!S4/GAMSbase!S4,"")</f>
        <v/>
      </c>
      <c r="U4" s="40" t="str">
        <f>IFERROR(Base!T4/GAMSbase!T4,"")</f>
        <v/>
      </c>
      <c r="V4" s="40" t="str">
        <f>IFERROR(Base!U4/GAMSbase!U4,"")</f>
        <v/>
      </c>
      <c r="W4" s="40" t="str">
        <f>IFERROR(Base!V4/GAMSbase!V4,"")</f>
        <v/>
      </c>
      <c r="X4" s="40" t="str">
        <f>IFERROR(Base!W4/GAMSbase!W4,"")</f>
        <v/>
      </c>
      <c r="Y4" s="40" t="str">
        <f>IFERROR(Base!X4/GAMSbase!X4,"")</f>
        <v/>
      </c>
      <c r="Z4" s="40" t="str">
        <f>IFERROR(Base!Y4/GAMSbase!Y4,"")</f>
        <v/>
      </c>
      <c r="AA4" s="40" t="str">
        <f>IFERROR(Base!Z4/GAMSbase!Z4,"")</f>
        <v/>
      </c>
      <c r="AB4" s="40" t="str">
        <f>IFERROR(Base!AA4/GAMSbase!AA4,"")</f>
        <v/>
      </c>
      <c r="AC4" s="40" t="str">
        <f>IFERROR(Base!AB4/GAMSbase!AB4,"")</f>
        <v/>
      </c>
      <c r="AD4" s="40" t="str">
        <f>IFERROR(Base!AC4/GAMSbase!AC4,"")</f>
        <v/>
      </c>
      <c r="AE4" s="40" t="str">
        <f>IFERROR(Base!AD4/GAMSbase!AD4,"")</f>
        <v/>
      </c>
      <c r="AF4" s="40" t="str">
        <f>IFERROR(Base!AE4/GAMSbase!AE4,"")</f>
        <v/>
      </c>
      <c r="AG4" s="40" t="str">
        <f>IFERROR(Base!AF4/GAMSbase!AF4,"")</f>
        <v/>
      </c>
      <c r="AH4" s="40" t="str">
        <f>IFERROR(Base!AG4/GAMSbase!AG4,"")</f>
        <v/>
      </c>
      <c r="AI4" s="40" t="str">
        <f>IFERROR(Base!AH4/GAMSbase!AH4,"")</f>
        <v/>
      </c>
      <c r="AJ4" s="40" t="str">
        <f>IFERROR(Base!AI4/GAMSbase!AI4,"")</f>
        <v/>
      </c>
      <c r="AK4" s="40" t="str">
        <f>IFERROR(Base!AJ4/GAMSbase!AJ4,"")</f>
        <v/>
      </c>
      <c r="AL4" s="40" t="str">
        <f>IFERROR(Base!AK4/GAMSbase!AK4,"")</f>
        <v/>
      </c>
      <c r="AM4" s="40" t="str">
        <f>IFERROR(Base!AL4/GAMSbase!AL4,"")</f>
        <v/>
      </c>
      <c r="AN4" s="40" t="str">
        <f>IFERROR(Base!AM4/GAMSbase!AM4,"")</f>
        <v/>
      </c>
      <c r="AO4" s="40" t="str">
        <f>IFERROR(Base!AN4/GAMSbase!AN4,"")</f>
        <v/>
      </c>
      <c r="AP4" s="40" t="str">
        <f>IFERROR(Base!AO4/GAMSbase!AO4,"")</f>
        <v/>
      </c>
      <c r="AQ4" s="40" t="str">
        <f>IFERROR(Base!AP4/GAMSbase!AP4,"")</f>
        <v/>
      </c>
      <c r="AR4" s="40" t="str">
        <f>IFERROR(Base!AQ4/GAMSbase!AQ4,"")</f>
        <v/>
      </c>
      <c r="AS4" s="40" t="str">
        <f>IFERROR(Base!AR4/GAMSbase!AR4,"")</f>
        <v/>
      </c>
      <c r="AT4" s="40" t="str">
        <f>IFERROR(Base!AS4/GAMSbase!AS4,"")</f>
        <v/>
      </c>
      <c r="AU4" s="40" t="str">
        <f>IFERROR(Base!AT4/GAMSbase!AT4,"")</f>
        <v/>
      </c>
      <c r="AV4" s="40" t="str">
        <f>IFERROR(Base!AU4/GAMSbase!AU4,"")</f>
        <v/>
      </c>
      <c r="AW4" s="40" t="str">
        <f>IFERROR(Base!AV4/GAMSbase!AV4,"")</f>
        <v/>
      </c>
      <c r="AX4" s="40" t="str">
        <f>IFERROR(Base!AW4/GAMSbase!AW4,"")</f>
        <v/>
      </c>
      <c r="AY4" s="40" t="str">
        <f>IFERROR(Base!AX4/GAMSbase!AX4,"")</f>
        <v/>
      </c>
      <c r="AZ4" s="40" t="str">
        <f>IFERROR(Base!AY4/GAMSbase!AY4,"")</f>
        <v/>
      </c>
      <c r="BA4" s="40" t="str">
        <f>IFERROR(Base!AZ4/GAMSbase!AZ4,"")</f>
        <v/>
      </c>
      <c r="BB4" s="40" t="str">
        <f>IFERROR(Base!BA4/GAMSbase!BA4,"")</f>
        <v/>
      </c>
      <c r="BC4" s="40" t="str">
        <f>IFERROR(Base!BB4/GAMSbase!BB4,"")</f>
        <v/>
      </c>
      <c r="BD4" s="40" t="str">
        <f>IFERROR(Base!BC4/GAMSbase!BC4,"")</f>
        <v/>
      </c>
      <c r="BE4" s="40" t="str">
        <f>IFERROR(Base!BD4/GAMSbase!BD4,"")</f>
        <v/>
      </c>
      <c r="BF4" s="40" t="str">
        <f>IFERROR(Base!BE4/GAMSbase!BE4,"")</f>
        <v/>
      </c>
      <c r="BG4" s="40" t="str">
        <f>IFERROR(Base!BF4/GAMSbase!BF4,"")</f>
        <v/>
      </c>
      <c r="BH4" s="40" t="str">
        <f>IFERROR(Base!BG4/GAMSbase!BG4,"")</f>
        <v/>
      </c>
      <c r="BI4" s="40" t="str">
        <f>IFERROR(Base!BH4/GAMSbase!BH4,"")</f>
        <v/>
      </c>
      <c r="BJ4" s="40" t="str">
        <f>IFERROR(Base!BI4/GAMSbase!BI4,"")</f>
        <v/>
      </c>
    </row>
    <row r="5" spans="1:62" x14ac:dyDescent="0.2">
      <c r="A5" t="str">
        <f>Base!A5</f>
        <v>Capital share</v>
      </c>
      <c r="B5" t="str">
        <f>GAMSbase!A5</f>
        <v>Capital Share</v>
      </c>
      <c r="C5" s="40">
        <f>IFERROR(Base!B5/GAMSbase!B5,"")</f>
        <v>1</v>
      </c>
      <c r="D5" s="40" t="str">
        <f>IFERROR(Base!C5/GAMSbase!C5,"")</f>
        <v/>
      </c>
      <c r="E5" s="40" t="str">
        <f>IFERROR(Base!D5/GAMSbase!D5,"")</f>
        <v/>
      </c>
      <c r="F5" s="40" t="str">
        <f>IFERROR(Base!E5/GAMSbase!E5,"")</f>
        <v/>
      </c>
      <c r="G5" s="40" t="str">
        <f>IFERROR(Base!F5/GAMSbase!F5,"")</f>
        <v/>
      </c>
      <c r="H5" s="40" t="str">
        <f>IFERROR(Base!G5/GAMSbase!G5,"")</f>
        <v/>
      </c>
      <c r="I5" s="40" t="str">
        <f>IFERROR(Base!H5/GAMSbase!H5,"")</f>
        <v/>
      </c>
      <c r="J5" s="40" t="str">
        <f>IFERROR(Base!I5/GAMSbase!I5,"")</f>
        <v/>
      </c>
      <c r="K5" s="40" t="str">
        <f>IFERROR(Base!J5/GAMSbase!J5,"")</f>
        <v/>
      </c>
      <c r="L5" s="40" t="str">
        <f>IFERROR(Base!K5/GAMSbase!K5,"")</f>
        <v/>
      </c>
      <c r="M5" s="40" t="str">
        <f>IFERROR(Base!L5/GAMSbase!L5,"")</f>
        <v/>
      </c>
      <c r="N5" s="40" t="str">
        <f>IFERROR(Base!M5/GAMSbase!M5,"")</f>
        <v/>
      </c>
      <c r="O5" s="40" t="str">
        <f>IFERROR(Base!N5/GAMSbase!N5,"")</f>
        <v/>
      </c>
      <c r="P5" s="40" t="str">
        <f>IFERROR(Base!O5/GAMSbase!O5,"")</f>
        <v/>
      </c>
      <c r="Q5" s="40" t="str">
        <f>IFERROR(Base!P5/GAMSbase!P5,"")</f>
        <v/>
      </c>
      <c r="R5" s="40" t="str">
        <f>IFERROR(Base!Q5/GAMSbase!Q5,"")</f>
        <v/>
      </c>
      <c r="S5" s="40" t="str">
        <f>IFERROR(Base!R5/GAMSbase!R5,"")</f>
        <v/>
      </c>
      <c r="T5" s="40" t="str">
        <f>IFERROR(Base!S5/GAMSbase!S5,"")</f>
        <v/>
      </c>
      <c r="U5" s="40" t="str">
        <f>IFERROR(Base!T5/GAMSbase!T5,"")</f>
        <v/>
      </c>
      <c r="V5" s="40" t="str">
        <f>IFERROR(Base!U5/GAMSbase!U5,"")</f>
        <v/>
      </c>
      <c r="W5" s="40" t="str">
        <f>IFERROR(Base!V5/GAMSbase!V5,"")</f>
        <v/>
      </c>
      <c r="X5" s="40" t="str">
        <f>IFERROR(Base!W5/GAMSbase!W5,"")</f>
        <v/>
      </c>
      <c r="Y5" s="40" t="str">
        <f>IFERROR(Base!X5/GAMSbase!X5,"")</f>
        <v/>
      </c>
      <c r="Z5" s="40" t="str">
        <f>IFERROR(Base!Y5/GAMSbase!Y5,"")</f>
        <v/>
      </c>
      <c r="AA5" s="40" t="str">
        <f>IFERROR(Base!Z5/GAMSbase!Z5,"")</f>
        <v/>
      </c>
      <c r="AB5" s="40" t="str">
        <f>IFERROR(Base!AA5/GAMSbase!AA5,"")</f>
        <v/>
      </c>
      <c r="AC5" s="40" t="str">
        <f>IFERROR(Base!AB5/GAMSbase!AB5,"")</f>
        <v/>
      </c>
      <c r="AD5" s="40" t="str">
        <f>IFERROR(Base!AC5/GAMSbase!AC5,"")</f>
        <v/>
      </c>
      <c r="AE5" s="40" t="str">
        <f>IFERROR(Base!AD5/GAMSbase!AD5,"")</f>
        <v/>
      </c>
      <c r="AF5" s="40" t="str">
        <f>IFERROR(Base!AE5/GAMSbase!AE5,"")</f>
        <v/>
      </c>
      <c r="AG5" s="40" t="str">
        <f>IFERROR(Base!AF5/GAMSbase!AF5,"")</f>
        <v/>
      </c>
      <c r="AH5" s="40" t="str">
        <f>IFERROR(Base!AG5/GAMSbase!AG5,"")</f>
        <v/>
      </c>
      <c r="AI5" s="40" t="str">
        <f>IFERROR(Base!AH5/GAMSbase!AH5,"")</f>
        <v/>
      </c>
      <c r="AJ5" s="40" t="str">
        <f>IFERROR(Base!AI5/GAMSbase!AI5,"")</f>
        <v/>
      </c>
      <c r="AK5" s="40" t="str">
        <f>IFERROR(Base!AJ5/GAMSbase!AJ5,"")</f>
        <v/>
      </c>
      <c r="AL5" s="40" t="str">
        <f>IFERROR(Base!AK5/GAMSbase!AK5,"")</f>
        <v/>
      </c>
      <c r="AM5" s="40" t="str">
        <f>IFERROR(Base!AL5/GAMSbase!AL5,"")</f>
        <v/>
      </c>
      <c r="AN5" s="40" t="str">
        <f>IFERROR(Base!AM5/GAMSbase!AM5,"")</f>
        <v/>
      </c>
      <c r="AO5" s="40" t="str">
        <f>IFERROR(Base!AN5/GAMSbase!AN5,"")</f>
        <v/>
      </c>
      <c r="AP5" s="40" t="str">
        <f>IFERROR(Base!AO5/GAMSbase!AO5,"")</f>
        <v/>
      </c>
      <c r="AQ5" s="40" t="str">
        <f>IFERROR(Base!AP5/GAMSbase!AP5,"")</f>
        <v/>
      </c>
      <c r="AR5" s="40" t="str">
        <f>IFERROR(Base!AQ5/GAMSbase!AQ5,"")</f>
        <v/>
      </c>
      <c r="AS5" s="40" t="str">
        <f>IFERROR(Base!AR5/GAMSbase!AR5,"")</f>
        <v/>
      </c>
      <c r="AT5" s="40" t="str">
        <f>IFERROR(Base!AS5/GAMSbase!AS5,"")</f>
        <v/>
      </c>
      <c r="AU5" s="40" t="str">
        <f>IFERROR(Base!AT5/GAMSbase!AT5,"")</f>
        <v/>
      </c>
      <c r="AV5" s="40" t="str">
        <f>IFERROR(Base!AU5/GAMSbase!AU5,"")</f>
        <v/>
      </c>
      <c r="AW5" s="40" t="str">
        <f>IFERROR(Base!AV5/GAMSbase!AV5,"")</f>
        <v/>
      </c>
      <c r="AX5" s="40" t="str">
        <f>IFERROR(Base!AW5/GAMSbase!AW5,"")</f>
        <v/>
      </c>
      <c r="AY5" s="40" t="str">
        <f>IFERROR(Base!AX5/GAMSbase!AX5,"")</f>
        <v/>
      </c>
      <c r="AZ5" s="40" t="str">
        <f>IFERROR(Base!AY5/GAMSbase!AY5,"")</f>
        <v/>
      </c>
      <c r="BA5" s="40" t="str">
        <f>IFERROR(Base!AZ5/GAMSbase!AZ5,"")</f>
        <v/>
      </c>
      <c r="BB5" s="40" t="str">
        <f>IFERROR(Base!BA5/GAMSbase!BA5,"")</f>
        <v/>
      </c>
      <c r="BC5" s="40" t="str">
        <f>IFERROR(Base!BB5/GAMSbase!BB5,"")</f>
        <v/>
      </c>
      <c r="BD5" s="40" t="str">
        <f>IFERROR(Base!BC5/GAMSbase!BC5,"")</f>
        <v/>
      </c>
      <c r="BE5" s="40" t="str">
        <f>IFERROR(Base!BD5/GAMSbase!BD5,"")</f>
        <v/>
      </c>
      <c r="BF5" s="40" t="str">
        <f>IFERROR(Base!BE5/GAMSbase!BE5,"")</f>
        <v/>
      </c>
      <c r="BG5" s="40" t="str">
        <f>IFERROR(Base!BF5/GAMSbase!BF5,"")</f>
        <v/>
      </c>
      <c r="BH5" s="40" t="str">
        <f>IFERROR(Base!BG5/GAMSbase!BG5,"")</f>
        <v/>
      </c>
      <c r="BI5" s="40" t="str">
        <f>IFERROR(Base!BH5/GAMSbase!BH5,"")</f>
        <v/>
      </c>
      <c r="BJ5" s="40" t="str">
        <f>IFERROR(Base!BI5/GAMSbase!BI5,"")</f>
        <v/>
      </c>
    </row>
    <row r="6" spans="1:62" x14ac:dyDescent="0.2">
      <c r="A6" t="str">
        <f>Base!A6</f>
        <v>Depreciation</v>
      </c>
      <c r="B6" t="str">
        <f>GAMSbase!A6</f>
        <v>Depreciation</v>
      </c>
      <c r="C6" s="40">
        <f>IFERROR(Base!B6/GAMSbase!B6,"")</f>
        <v>1</v>
      </c>
      <c r="D6" s="40" t="str">
        <f>IFERROR(Base!C6/GAMSbase!C6,"")</f>
        <v/>
      </c>
      <c r="E6" s="40" t="str">
        <f>IFERROR(Base!D6/GAMSbase!D6,"")</f>
        <v/>
      </c>
      <c r="F6" s="40" t="str">
        <f>IFERROR(Base!E6/GAMSbase!E6,"")</f>
        <v/>
      </c>
      <c r="G6" s="40" t="str">
        <f>IFERROR(Base!F6/GAMSbase!F6,"")</f>
        <v/>
      </c>
      <c r="H6" s="40" t="str">
        <f>IFERROR(Base!G6/GAMSbase!G6,"")</f>
        <v/>
      </c>
      <c r="I6" s="40" t="str">
        <f>IFERROR(Base!H6/GAMSbase!H6,"")</f>
        <v/>
      </c>
      <c r="J6" s="40" t="str">
        <f>IFERROR(Base!I6/GAMSbase!I6,"")</f>
        <v/>
      </c>
      <c r="K6" s="40" t="str">
        <f>IFERROR(Base!J6/GAMSbase!J6,"")</f>
        <v/>
      </c>
      <c r="L6" s="40" t="str">
        <f>IFERROR(Base!K6/GAMSbase!K6,"")</f>
        <v/>
      </c>
      <c r="M6" s="40" t="str">
        <f>IFERROR(Base!L6/GAMSbase!L6,"")</f>
        <v/>
      </c>
      <c r="N6" s="40" t="str">
        <f>IFERROR(Base!M6/GAMSbase!M6,"")</f>
        <v/>
      </c>
      <c r="O6" s="40" t="str">
        <f>IFERROR(Base!N6/GAMSbase!N6,"")</f>
        <v/>
      </c>
      <c r="P6" s="40" t="str">
        <f>IFERROR(Base!O6/GAMSbase!O6,"")</f>
        <v/>
      </c>
      <c r="Q6" s="40" t="str">
        <f>IFERROR(Base!P6/GAMSbase!P6,"")</f>
        <v/>
      </c>
      <c r="R6" s="40" t="str">
        <f>IFERROR(Base!Q6/GAMSbase!Q6,"")</f>
        <v/>
      </c>
      <c r="S6" s="40" t="str">
        <f>IFERROR(Base!R6/GAMSbase!R6,"")</f>
        <v/>
      </c>
      <c r="T6" s="40" t="str">
        <f>IFERROR(Base!S6/GAMSbase!S6,"")</f>
        <v/>
      </c>
      <c r="U6" s="40" t="str">
        <f>IFERROR(Base!T6/GAMSbase!T6,"")</f>
        <v/>
      </c>
      <c r="V6" s="40" t="str">
        <f>IFERROR(Base!U6/GAMSbase!U6,"")</f>
        <v/>
      </c>
      <c r="W6" s="40" t="str">
        <f>IFERROR(Base!V6/GAMSbase!V6,"")</f>
        <v/>
      </c>
      <c r="X6" s="40" t="str">
        <f>IFERROR(Base!W6/GAMSbase!W6,"")</f>
        <v/>
      </c>
      <c r="Y6" s="40" t="str">
        <f>IFERROR(Base!X6/GAMSbase!X6,"")</f>
        <v/>
      </c>
      <c r="Z6" s="40" t="str">
        <f>IFERROR(Base!Y6/GAMSbase!Y6,"")</f>
        <v/>
      </c>
      <c r="AA6" s="40" t="str">
        <f>IFERROR(Base!Z6/GAMSbase!Z6,"")</f>
        <v/>
      </c>
      <c r="AB6" s="40" t="str">
        <f>IFERROR(Base!AA6/GAMSbase!AA6,"")</f>
        <v/>
      </c>
      <c r="AC6" s="40" t="str">
        <f>IFERROR(Base!AB6/GAMSbase!AB6,"")</f>
        <v/>
      </c>
      <c r="AD6" s="40" t="str">
        <f>IFERROR(Base!AC6/GAMSbase!AC6,"")</f>
        <v/>
      </c>
      <c r="AE6" s="40" t="str">
        <f>IFERROR(Base!AD6/GAMSbase!AD6,"")</f>
        <v/>
      </c>
      <c r="AF6" s="40" t="str">
        <f>IFERROR(Base!AE6/GAMSbase!AE6,"")</f>
        <v/>
      </c>
      <c r="AG6" s="40" t="str">
        <f>IFERROR(Base!AF6/GAMSbase!AF6,"")</f>
        <v/>
      </c>
      <c r="AH6" s="40" t="str">
        <f>IFERROR(Base!AG6/GAMSbase!AG6,"")</f>
        <v/>
      </c>
      <c r="AI6" s="40" t="str">
        <f>IFERROR(Base!AH6/GAMSbase!AH6,"")</f>
        <v/>
      </c>
      <c r="AJ6" s="40" t="str">
        <f>IFERROR(Base!AI6/GAMSbase!AI6,"")</f>
        <v/>
      </c>
      <c r="AK6" s="40" t="str">
        <f>IFERROR(Base!AJ6/GAMSbase!AJ6,"")</f>
        <v/>
      </c>
      <c r="AL6" s="40" t="str">
        <f>IFERROR(Base!AK6/GAMSbase!AK6,"")</f>
        <v/>
      </c>
      <c r="AM6" s="40" t="str">
        <f>IFERROR(Base!AL6/GAMSbase!AL6,"")</f>
        <v/>
      </c>
      <c r="AN6" s="40" t="str">
        <f>IFERROR(Base!AM6/GAMSbase!AM6,"")</f>
        <v/>
      </c>
      <c r="AO6" s="40" t="str">
        <f>IFERROR(Base!AN6/GAMSbase!AN6,"")</f>
        <v/>
      </c>
      <c r="AP6" s="40" t="str">
        <f>IFERROR(Base!AO6/GAMSbase!AO6,"")</f>
        <v/>
      </c>
      <c r="AQ6" s="40" t="str">
        <f>IFERROR(Base!AP6/GAMSbase!AP6,"")</f>
        <v/>
      </c>
      <c r="AR6" s="40" t="str">
        <f>IFERROR(Base!AQ6/GAMSbase!AQ6,"")</f>
        <v/>
      </c>
      <c r="AS6" s="40" t="str">
        <f>IFERROR(Base!AR6/GAMSbase!AR6,"")</f>
        <v/>
      </c>
      <c r="AT6" s="40" t="str">
        <f>IFERROR(Base!AS6/GAMSbase!AS6,"")</f>
        <v/>
      </c>
      <c r="AU6" s="40" t="str">
        <f>IFERROR(Base!AT6/GAMSbase!AT6,"")</f>
        <v/>
      </c>
      <c r="AV6" s="40" t="str">
        <f>IFERROR(Base!AU6/GAMSbase!AU6,"")</f>
        <v/>
      </c>
      <c r="AW6" s="40" t="str">
        <f>IFERROR(Base!AV6/GAMSbase!AV6,"")</f>
        <v/>
      </c>
      <c r="AX6" s="40" t="str">
        <f>IFERROR(Base!AW6/GAMSbase!AW6,"")</f>
        <v/>
      </c>
      <c r="AY6" s="40" t="str">
        <f>IFERROR(Base!AX6/GAMSbase!AX6,"")</f>
        <v/>
      </c>
      <c r="AZ6" s="40" t="str">
        <f>IFERROR(Base!AY6/GAMSbase!AY6,"")</f>
        <v/>
      </c>
      <c r="BA6" s="40" t="str">
        <f>IFERROR(Base!AZ6/GAMSbase!AZ6,"")</f>
        <v/>
      </c>
      <c r="BB6" s="40" t="str">
        <f>IFERROR(Base!BA6/GAMSbase!BA6,"")</f>
        <v/>
      </c>
      <c r="BC6" s="40" t="str">
        <f>IFERROR(Base!BB6/GAMSbase!BB6,"")</f>
        <v/>
      </c>
      <c r="BD6" s="40" t="str">
        <f>IFERROR(Base!BC6/GAMSbase!BC6,"")</f>
        <v/>
      </c>
      <c r="BE6" s="40" t="str">
        <f>IFERROR(Base!BD6/GAMSbase!BD6,"")</f>
        <v/>
      </c>
      <c r="BF6" s="40" t="str">
        <f>IFERROR(Base!BE6/GAMSbase!BE6,"")</f>
        <v/>
      </c>
      <c r="BG6" s="40" t="str">
        <f>IFERROR(Base!BF6/GAMSbase!BF6,"")</f>
        <v/>
      </c>
      <c r="BH6" s="40" t="str">
        <f>IFERROR(Base!BG6/GAMSbase!BG6,"")</f>
        <v/>
      </c>
      <c r="BI6" s="40" t="str">
        <f>IFERROR(Base!BH6/GAMSbase!BH6,"")</f>
        <v/>
      </c>
      <c r="BJ6" s="40" t="str">
        <f>IFERROR(Base!BI6/GAMSbase!BI6,"")</f>
        <v/>
      </c>
    </row>
    <row r="7" spans="1:62" x14ac:dyDescent="0.2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IFERROR(Base!B7/GAMSbase!B7,"")</f>
        <v/>
      </c>
      <c r="D7" s="40" t="str">
        <f>IFERROR(Base!C7/GAMSbase!C7,"")</f>
        <v/>
      </c>
      <c r="E7" s="40" t="str">
        <f>IFERROR(Base!D7/GAMSbase!D7,"")</f>
        <v/>
      </c>
      <c r="F7" s="40" t="str">
        <f>IFERROR(Base!E7/GAMSbase!E7,"")</f>
        <v/>
      </c>
      <c r="G7" s="40" t="str">
        <f>IFERROR(Base!F7/GAMSbase!F7,"")</f>
        <v/>
      </c>
      <c r="H7" s="40" t="str">
        <f>IFERROR(Base!G7/GAMSbase!G7,"")</f>
        <v/>
      </c>
      <c r="I7" s="40" t="str">
        <f>IFERROR(Base!H7/GAMSbase!H7,"")</f>
        <v/>
      </c>
      <c r="J7" s="40" t="str">
        <f>IFERROR(Base!I7/GAMSbase!I7,"")</f>
        <v/>
      </c>
      <c r="K7" s="40" t="str">
        <f>IFERROR(Base!J7/GAMSbase!J7,"")</f>
        <v/>
      </c>
      <c r="L7" s="40" t="str">
        <f>IFERROR(Base!K7/GAMSbase!K7,"")</f>
        <v/>
      </c>
      <c r="M7" s="40" t="str">
        <f>IFERROR(Base!L7/GAMSbase!L7,"")</f>
        <v/>
      </c>
      <c r="N7" s="40" t="str">
        <f>IFERROR(Base!M7/GAMSbase!M7,"")</f>
        <v/>
      </c>
      <c r="O7" s="40" t="str">
        <f>IFERROR(Base!N7/GAMSbase!N7,"")</f>
        <v/>
      </c>
      <c r="P7" s="40" t="str">
        <f>IFERROR(Base!O7/GAMSbase!O7,"")</f>
        <v/>
      </c>
      <c r="Q7" s="40" t="str">
        <f>IFERROR(Base!P7/GAMSbase!P7,"")</f>
        <v/>
      </c>
      <c r="R7" s="40" t="str">
        <f>IFERROR(Base!Q7/GAMSbase!Q7,"")</f>
        <v/>
      </c>
      <c r="S7" s="40" t="str">
        <f>IFERROR(Base!R7/GAMSbase!R7,"")</f>
        <v/>
      </c>
      <c r="T7" s="40" t="str">
        <f>IFERROR(Base!S7/GAMSbase!S7,"")</f>
        <v/>
      </c>
      <c r="U7" s="40" t="str">
        <f>IFERROR(Base!T7/GAMSbase!T7,"")</f>
        <v/>
      </c>
      <c r="V7" s="40" t="str">
        <f>IFERROR(Base!U7/GAMSbase!U7,"")</f>
        <v/>
      </c>
      <c r="W7" s="40" t="str">
        <f>IFERROR(Base!V7/GAMSbase!V7,"")</f>
        <v/>
      </c>
      <c r="X7" s="40" t="str">
        <f>IFERROR(Base!W7/GAMSbase!W7,"")</f>
        <v/>
      </c>
      <c r="Y7" s="40" t="str">
        <f>IFERROR(Base!X7/GAMSbase!X7,"")</f>
        <v/>
      </c>
      <c r="Z7" s="40" t="str">
        <f>IFERROR(Base!Y7/GAMSbase!Y7,"")</f>
        <v/>
      </c>
      <c r="AA7" s="40" t="str">
        <f>IFERROR(Base!Z7/GAMSbase!Z7,"")</f>
        <v/>
      </c>
      <c r="AB7" s="40" t="str">
        <f>IFERROR(Base!AA7/GAMSbase!AA7,"")</f>
        <v/>
      </c>
      <c r="AC7" s="40" t="str">
        <f>IFERROR(Base!AB7/GAMSbase!AB7,"")</f>
        <v/>
      </c>
      <c r="AD7" s="40" t="str">
        <f>IFERROR(Base!AC7/GAMSbase!AC7,"")</f>
        <v/>
      </c>
      <c r="AE7" s="40" t="str">
        <f>IFERROR(Base!AD7/GAMSbase!AD7,"")</f>
        <v/>
      </c>
      <c r="AF7" s="40" t="str">
        <f>IFERROR(Base!AE7/GAMSbase!AE7,"")</f>
        <v/>
      </c>
      <c r="AG7" s="40" t="str">
        <f>IFERROR(Base!AF7/GAMSbase!AF7,"")</f>
        <v/>
      </c>
      <c r="AH7" s="40" t="str">
        <f>IFERROR(Base!AG7/GAMSbase!AG7,"")</f>
        <v/>
      </c>
      <c r="AI7" s="40" t="str">
        <f>IFERROR(Base!AH7/GAMSbase!AH7,"")</f>
        <v/>
      </c>
      <c r="AJ7" s="40" t="str">
        <f>IFERROR(Base!AI7/GAMSbase!AI7,"")</f>
        <v/>
      </c>
      <c r="AK7" s="40" t="str">
        <f>IFERROR(Base!AJ7/GAMSbase!AJ7,"")</f>
        <v/>
      </c>
      <c r="AL7" s="40" t="str">
        <f>IFERROR(Base!AK7/GAMSbase!AK7,"")</f>
        <v/>
      </c>
      <c r="AM7" s="40" t="str">
        <f>IFERROR(Base!AL7/GAMSbase!AL7,"")</f>
        <v/>
      </c>
      <c r="AN7" s="40" t="str">
        <f>IFERROR(Base!AM7/GAMSbase!AM7,"")</f>
        <v/>
      </c>
      <c r="AO7" s="40" t="str">
        <f>IFERROR(Base!AN7/GAMSbase!AN7,"")</f>
        <v/>
      </c>
      <c r="AP7" s="40" t="str">
        <f>IFERROR(Base!AO7/GAMSbase!AO7,"")</f>
        <v/>
      </c>
      <c r="AQ7" s="40" t="str">
        <f>IFERROR(Base!AP7/GAMSbase!AP7,"")</f>
        <v/>
      </c>
      <c r="AR7" s="40" t="str">
        <f>IFERROR(Base!AQ7/GAMSbase!AQ7,"")</f>
        <v/>
      </c>
      <c r="AS7" s="40" t="str">
        <f>IFERROR(Base!AR7/GAMSbase!AR7,"")</f>
        <v/>
      </c>
      <c r="AT7" s="40" t="str">
        <f>IFERROR(Base!AS7/GAMSbase!AS7,"")</f>
        <v/>
      </c>
      <c r="AU7" s="40" t="str">
        <f>IFERROR(Base!AT7/GAMSbase!AT7,"")</f>
        <v/>
      </c>
      <c r="AV7" s="40" t="str">
        <f>IFERROR(Base!AU7/GAMSbase!AU7,"")</f>
        <v/>
      </c>
      <c r="AW7" s="40" t="str">
        <f>IFERROR(Base!AV7/GAMSbase!AV7,"")</f>
        <v/>
      </c>
      <c r="AX7" s="40" t="str">
        <f>IFERROR(Base!AW7/GAMSbase!AW7,"")</f>
        <v/>
      </c>
      <c r="AY7" s="40" t="str">
        <f>IFERROR(Base!AX7/GAMSbase!AX7,"")</f>
        <v/>
      </c>
      <c r="AZ7" s="40" t="str">
        <f>IFERROR(Base!AY7/GAMSbase!AY7,"")</f>
        <v/>
      </c>
      <c r="BA7" s="40" t="str">
        <f>IFERROR(Base!AZ7/GAMSbase!AZ7,"")</f>
        <v/>
      </c>
      <c r="BB7" s="40" t="str">
        <f>IFERROR(Base!BA7/GAMSbase!BA7,"")</f>
        <v/>
      </c>
      <c r="BC7" s="40" t="str">
        <f>IFERROR(Base!BB7/GAMSbase!BB7,"")</f>
        <v/>
      </c>
      <c r="BD7" s="40" t="str">
        <f>IFERROR(Base!BC7/GAMSbase!BC7,"")</f>
        <v/>
      </c>
      <c r="BE7" s="40" t="str">
        <f>IFERROR(Base!BD7/GAMSbase!BD7,"")</f>
        <v/>
      </c>
      <c r="BF7" s="40" t="str">
        <f>IFERROR(Base!BE7/GAMSbase!BE7,"")</f>
        <v/>
      </c>
      <c r="BG7" s="40" t="str">
        <f>IFERROR(Base!BF7/GAMSbase!BF7,"")</f>
        <v/>
      </c>
      <c r="BH7" s="40" t="str">
        <f>IFERROR(Base!BG7/GAMSbase!BG7,"")</f>
        <v/>
      </c>
      <c r="BI7" s="40" t="str">
        <f>IFERROR(Base!BH7/GAMSbase!BH7,"")</f>
        <v/>
      </c>
      <c r="BJ7" s="40" t="str">
        <f>IFERROR(Base!BI7/GAMSbase!BI7,"")</f>
        <v/>
      </c>
    </row>
    <row r="8" spans="1:62" x14ac:dyDescent="0.2">
      <c r="A8" t="str">
        <f>Base!A8</f>
        <v>Fraction diversifiable risk</v>
      </c>
      <c r="B8" t="str">
        <f>GAMSbase!A8</f>
        <v>Fraction Diversifiable Risk</v>
      </c>
      <c r="C8" s="40" t="str">
        <f>IFERROR(Base!B8/GAMSbase!B8,"")</f>
        <v/>
      </c>
      <c r="D8" s="40" t="str">
        <f>IFERROR(Base!C8/GAMSbase!C8,"")</f>
        <v/>
      </c>
      <c r="E8" s="40" t="str">
        <f>IFERROR(Base!D8/GAMSbase!D8,"")</f>
        <v/>
      </c>
      <c r="F8" s="40" t="str">
        <f>IFERROR(Base!E8/GAMSbase!E8,"")</f>
        <v/>
      </c>
      <c r="G8" s="40" t="str">
        <f>IFERROR(Base!F8/GAMSbase!F8,"")</f>
        <v/>
      </c>
      <c r="H8" s="40" t="str">
        <f>IFERROR(Base!G8/GAMSbase!G8,"")</f>
        <v/>
      </c>
      <c r="I8" s="40" t="str">
        <f>IFERROR(Base!H8/GAMSbase!H8,"")</f>
        <v/>
      </c>
      <c r="J8" s="40" t="str">
        <f>IFERROR(Base!I8/GAMSbase!I8,"")</f>
        <v/>
      </c>
      <c r="K8" s="40" t="str">
        <f>IFERROR(Base!J8/GAMSbase!J8,"")</f>
        <v/>
      </c>
      <c r="L8" s="40" t="str">
        <f>IFERROR(Base!K8/GAMSbase!K8,"")</f>
        <v/>
      </c>
      <c r="M8" s="40" t="str">
        <f>IFERROR(Base!L8/GAMSbase!L8,"")</f>
        <v/>
      </c>
      <c r="N8" s="40" t="str">
        <f>IFERROR(Base!M8/GAMSbase!M8,"")</f>
        <v/>
      </c>
      <c r="O8" s="40" t="str">
        <f>IFERROR(Base!N8/GAMSbase!N8,"")</f>
        <v/>
      </c>
      <c r="P8" s="40" t="str">
        <f>IFERROR(Base!O8/GAMSbase!O8,"")</f>
        <v/>
      </c>
      <c r="Q8" s="40" t="str">
        <f>IFERROR(Base!P8/GAMSbase!P8,"")</f>
        <v/>
      </c>
      <c r="R8" s="40" t="str">
        <f>IFERROR(Base!Q8/GAMSbase!Q8,"")</f>
        <v/>
      </c>
      <c r="S8" s="40" t="str">
        <f>IFERROR(Base!R8/GAMSbase!R8,"")</f>
        <v/>
      </c>
      <c r="T8" s="40" t="str">
        <f>IFERROR(Base!S8/GAMSbase!S8,"")</f>
        <v/>
      </c>
      <c r="U8" s="40" t="str">
        <f>IFERROR(Base!T8/GAMSbase!T8,"")</f>
        <v/>
      </c>
      <c r="V8" s="40" t="str">
        <f>IFERROR(Base!U8/GAMSbase!U8,"")</f>
        <v/>
      </c>
      <c r="W8" s="40" t="str">
        <f>IFERROR(Base!V8/GAMSbase!V8,"")</f>
        <v/>
      </c>
      <c r="X8" s="40" t="str">
        <f>IFERROR(Base!W8/GAMSbase!W8,"")</f>
        <v/>
      </c>
      <c r="Y8" s="40" t="str">
        <f>IFERROR(Base!X8/GAMSbase!X8,"")</f>
        <v/>
      </c>
      <c r="Z8" s="40" t="str">
        <f>IFERROR(Base!Y8/GAMSbase!Y8,"")</f>
        <v/>
      </c>
      <c r="AA8" s="40" t="str">
        <f>IFERROR(Base!Z8/GAMSbase!Z8,"")</f>
        <v/>
      </c>
      <c r="AB8" s="40" t="str">
        <f>IFERROR(Base!AA8/GAMSbase!AA8,"")</f>
        <v/>
      </c>
      <c r="AC8" s="40" t="str">
        <f>IFERROR(Base!AB8/GAMSbase!AB8,"")</f>
        <v/>
      </c>
      <c r="AD8" s="40" t="str">
        <f>IFERROR(Base!AC8/GAMSbase!AC8,"")</f>
        <v/>
      </c>
      <c r="AE8" s="40" t="str">
        <f>IFERROR(Base!AD8/GAMSbase!AD8,"")</f>
        <v/>
      </c>
      <c r="AF8" s="40" t="str">
        <f>IFERROR(Base!AE8/GAMSbase!AE8,"")</f>
        <v/>
      </c>
      <c r="AG8" s="40" t="str">
        <f>IFERROR(Base!AF8/GAMSbase!AF8,"")</f>
        <v/>
      </c>
      <c r="AH8" s="40" t="str">
        <f>IFERROR(Base!AG8/GAMSbase!AG8,"")</f>
        <v/>
      </c>
      <c r="AI8" s="40" t="str">
        <f>IFERROR(Base!AH8/GAMSbase!AH8,"")</f>
        <v/>
      </c>
      <c r="AJ8" s="40" t="str">
        <f>IFERROR(Base!AI8/GAMSbase!AI8,"")</f>
        <v/>
      </c>
      <c r="AK8" s="40" t="str">
        <f>IFERROR(Base!AJ8/GAMSbase!AJ8,"")</f>
        <v/>
      </c>
      <c r="AL8" s="40" t="str">
        <f>IFERROR(Base!AK8/GAMSbase!AK8,"")</f>
        <v/>
      </c>
      <c r="AM8" s="40" t="str">
        <f>IFERROR(Base!AL8/GAMSbase!AL8,"")</f>
        <v/>
      </c>
      <c r="AN8" s="40" t="str">
        <f>IFERROR(Base!AM8/GAMSbase!AM8,"")</f>
        <v/>
      </c>
      <c r="AO8" s="40" t="str">
        <f>IFERROR(Base!AN8/GAMSbase!AN8,"")</f>
        <v/>
      </c>
      <c r="AP8" s="40" t="str">
        <f>IFERROR(Base!AO8/GAMSbase!AO8,"")</f>
        <v/>
      </c>
      <c r="AQ8" s="40" t="str">
        <f>IFERROR(Base!AP8/GAMSbase!AP8,"")</f>
        <v/>
      </c>
      <c r="AR8" s="40" t="str">
        <f>IFERROR(Base!AQ8/GAMSbase!AQ8,"")</f>
        <v/>
      </c>
      <c r="AS8" s="40" t="str">
        <f>IFERROR(Base!AR8/GAMSbase!AR8,"")</f>
        <v/>
      </c>
      <c r="AT8" s="40" t="str">
        <f>IFERROR(Base!AS8/GAMSbase!AS8,"")</f>
        <v/>
      </c>
      <c r="AU8" s="40" t="str">
        <f>IFERROR(Base!AT8/GAMSbase!AT8,"")</f>
        <v/>
      </c>
      <c r="AV8" s="40" t="str">
        <f>IFERROR(Base!AU8/GAMSbase!AU8,"")</f>
        <v/>
      </c>
      <c r="AW8" s="40" t="str">
        <f>IFERROR(Base!AV8/GAMSbase!AV8,"")</f>
        <v/>
      </c>
      <c r="AX8" s="40" t="str">
        <f>IFERROR(Base!AW8/GAMSbase!AW8,"")</f>
        <v/>
      </c>
      <c r="AY8" s="40" t="str">
        <f>IFERROR(Base!AX8/GAMSbase!AX8,"")</f>
        <v/>
      </c>
      <c r="AZ8" s="40" t="str">
        <f>IFERROR(Base!AY8/GAMSbase!AY8,"")</f>
        <v/>
      </c>
      <c r="BA8" s="40" t="str">
        <f>IFERROR(Base!AZ8/GAMSbase!AZ8,"")</f>
        <v/>
      </c>
      <c r="BB8" s="40" t="str">
        <f>IFERROR(Base!BA8/GAMSbase!BA8,"")</f>
        <v/>
      </c>
      <c r="BC8" s="40" t="str">
        <f>IFERROR(Base!BB8/GAMSbase!BB8,"")</f>
        <v/>
      </c>
      <c r="BD8" s="40" t="str">
        <f>IFERROR(Base!BC8/GAMSbase!BC8,"")</f>
        <v/>
      </c>
      <c r="BE8" s="40" t="str">
        <f>IFERROR(Base!BD8/GAMSbase!BD8,"")</f>
        <v/>
      </c>
      <c r="BF8" s="40" t="str">
        <f>IFERROR(Base!BE8/GAMSbase!BE8,"")</f>
        <v/>
      </c>
      <c r="BG8" s="40" t="str">
        <f>IFERROR(Base!BF8/GAMSbase!BF8,"")</f>
        <v/>
      </c>
      <c r="BH8" s="40" t="str">
        <f>IFERROR(Base!BG8/GAMSbase!BG8,"")</f>
        <v/>
      </c>
      <c r="BI8" s="40" t="str">
        <f>IFERROR(Base!BH8/GAMSbase!BH8,"")</f>
        <v/>
      </c>
      <c r="BJ8" s="40" t="str">
        <f>IFERROR(Base!BI8/GAMSbase!BI8,"")</f>
        <v/>
      </c>
    </row>
    <row r="9" spans="1:62" x14ac:dyDescent="0.2">
      <c r="A9" t="str">
        <f>Base!A9</f>
        <v>Diversifiable risk ( per year)</v>
      </c>
      <c r="B9" t="str">
        <f>GAMSbase!A9</f>
        <v>Diversifiable Risk ( per year)</v>
      </c>
      <c r="C9" s="40" t="str">
        <f>IFERROR(Base!B9/GAMSbase!B9,"")</f>
        <v/>
      </c>
      <c r="D9" s="40" t="str">
        <f>IFERROR(Base!C9/GAMSbase!C9,"")</f>
        <v/>
      </c>
      <c r="E9" s="40" t="str">
        <f>IFERROR(Base!D9/GAMSbase!D9,"")</f>
        <v/>
      </c>
      <c r="F9" s="40" t="str">
        <f>IFERROR(Base!E9/GAMSbase!E9,"")</f>
        <v/>
      </c>
      <c r="G9" s="40" t="str">
        <f>IFERROR(Base!F9/GAMSbase!F9,"")</f>
        <v/>
      </c>
      <c r="H9" s="40" t="str">
        <f>IFERROR(Base!G9/GAMSbase!G9,"")</f>
        <v/>
      </c>
      <c r="I9" s="40" t="str">
        <f>IFERROR(Base!H9/GAMSbase!H9,"")</f>
        <v/>
      </c>
      <c r="J9" s="40" t="str">
        <f>IFERROR(Base!I9/GAMSbase!I9,"")</f>
        <v/>
      </c>
      <c r="K9" s="40" t="str">
        <f>IFERROR(Base!J9/GAMSbase!J9,"")</f>
        <v/>
      </c>
      <c r="L9" s="40" t="str">
        <f>IFERROR(Base!K9/GAMSbase!K9,"")</f>
        <v/>
      </c>
      <c r="M9" s="40" t="str">
        <f>IFERROR(Base!L9/GAMSbase!L9,"")</f>
        <v/>
      </c>
      <c r="N9" s="40" t="str">
        <f>IFERROR(Base!M9/GAMSbase!M9,"")</f>
        <v/>
      </c>
      <c r="O9" s="40" t="str">
        <f>IFERROR(Base!N9/GAMSbase!N9,"")</f>
        <v/>
      </c>
      <c r="P9" s="40" t="str">
        <f>IFERROR(Base!O9/GAMSbase!O9,"")</f>
        <v/>
      </c>
      <c r="Q9" s="40" t="str">
        <f>IFERROR(Base!P9/GAMSbase!P9,"")</f>
        <v/>
      </c>
      <c r="R9" s="40" t="str">
        <f>IFERROR(Base!Q9/GAMSbase!Q9,"")</f>
        <v/>
      </c>
      <c r="S9" s="40" t="str">
        <f>IFERROR(Base!R9/GAMSbase!R9,"")</f>
        <v/>
      </c>
      <c r="T9" s="40" t="str">
        <f>IFERROR(Base!S9/GAMSbase!S9,"")</f>
        <v/>
      </c>
      <c r="U9" s="40" t="str">
        <f>IFERROR(Base!T9/GAMSbase!T9,"")</f>
        <v/>
      </c>
      <c r="V9" s="40" t="str">
        <f>IFERROR(Base!U9/GAMSbase!U9,"")</f>
        <v/>
      </c>
      <c r="W9" s="40" t="str">
        <f>IFERROR(Base!V9/GAMSbase!V9,"")</f>
        <v/>
      </c>
      <c r="X9" s="40" t="str">
        <f>IFERROR(Base!W9/GAMSbase!W9,"")</f>
        <v/>
      </c>
      <c r="Y9" s="40" t="str">
        <f>IFERROR(Base!X9/GAMSbase!X9,"")</f>
        <v/>
      </c>
      <c r="Z9" s="40" t="str">
        <f>IFERROR(Base!Y9/GAMSbase!Y9,"")</f>
        <v/>
      </c>
      <c r="AA9" s="40" t="str">
        <f>IFERROR(Base!Z9/GAMSbase!Z9,"")</f>
        <v/>
      </c>
      <c r="AB9" s="40" t="str">
        <f>IFERROR(Base!AA9/GAMSbase!AA9,"")</f>
        <v/>
      </c>
      <c r="AC9" s="40" t="str">
        <f>IFERROR(Base!AB9/GAMSbase!AB9,"")</f>
        <v/>
      </c>
      <c r="AD9" s="40" t="str">
        <f>IFERROR(Base!AC9/GAMSbase!AC9,"")</f>
        <v/>
      </c>
      <c r="AE9" s="40" t="str">
        <f>IFERROR(Base!AD9/GAMSbase!AD9,"")</f>
        <v/>
      </c>
      <c r="AF9" s="40" t="str">
        <f>IFERROR(Base!AE9/GAMSbase!AE9,"")</f>
        <v/>
      </c>
      <c r="AG9" s="40" t="str">
        <f>IFERROR(Base!AF9/GAMSbase!AF9,"")</f>
        <v/>
      </c>
      <c r="AH9" s="40" t="str">
        <f>IFERROR(Base!AG9/GAMSbase!AG9,"")</f>
        <v/>
      </c>
      <c r="AI9" s="40" t="str">
        <f>IFERROR(Base!AH9/GAMSbase!AH9,"")</f>
        <v/>
      </c>
      <c r="AJ9" s="40" t="str">
        <f>IFERROR(Base!AI9/GAMSbase!AI9,"")</f>
        <v/>
      </c>
      <c r="AK9" s="40" t="str">
        <f>IFERROR(Base!AJ9/GAMSbase!AJ9,"")</f>
        <v/>
      </c>
      <c r="AL9" s="40" t="str">
        <f>IFERROR(Base!AK9/GAMSbase!AK9,"")</f>
        <v/>
      </c>
      <c r="AM9" s="40" t="str">
        <f>IFERROR(Base!AL9/GAMSbase!AL9,"")</f>
        <v/>
      </c>
      <c r="AN9" s="40" t="str">
        <f>IFERROR(Base!AM9/GAMSbase!AM9,"")</f>
        <v/>
      </c>
      <c r="AO9" s="40" t="str">
        <f>IFERROR(Base!AN9/GAMSbase!AN9,"")</f>
        <v/>
      </c>
      <c r="AP9" s="40" t="str">
        <f>IFERROR(Base!AO9/GAMSbase!AO9,"")</f>
        <v/>
      </c>
      <c r="AQ9" s="40" t="str">
        <f>IFERROR(Base!AP9/GAMSbase!AP9,"")</f>
        <v/>
      </c>
      <c r="AR9" s="40" t="str">
        <f>IFERROR(Base!AQ9/GAMSbase!AQ9,"")</f>
        <v/>
      </c>
      <c r="AS9" s="40" t="str">
        <f>IFERROR(Base!AR9/GAMSbase!AR9,"")</f>
        <v/>
      </c>
      <c r="AT9" s="40" t="str">
        <f>IFERROR(Base!AS9/GAMSbase!AS9,"")</f>
        <v/>
      </c>
      <c r="AU9" s="40" t="str">
        <f>IFERROR(Base!AT9/GAMSbase!AT9,"")</f>
        <v/>
      </c>
      <c r="AV9" s="40" t="str">
        <f>IFERROR(Base!AU9/GAMSbase!AU9,"")</f>
        <v/>
      </c>
      <c r="AW9" s="40" t="str">
        <f>IFERROR(Base!AV9/GAMSbase!AV9,"")</f>
        <v/>
      </c>
      <c r="AX9" s="40" t="str">
        <f>IFERROR(Base!AW9/GAMSbase!AW9,"")</f>
        <v/>
      </c>
      <c r="AY9" s="40" t="str">
        <f>IFERROR(Base!AX9/GAMSbase!AX9,"")</f>
        <v/>
      </c>
      <c r="AZ9" s="40" t="str">
        <f>IFERROR(Base!AY9/GAMSbase!AY9,"")</f>
        <v/>
      </c>
      <c r="BA9" s="40" t="str">
        <f>IFERROR(Base!AZ9/GAMSbase!AZ9,"")</f>
        <v/>
      </c>
      <c r="BB9" s="40" t="str">
        <f>IFERROR(Base!BA9/GAMSbase!BA9,"")</f>
        <v/>
      </c>
      <c r="BC9" s="40" t="str">
        <f>IFERROR(Base!BB9/GAMSbase!BB9,"")</f>
        <v/>
      </c>
      <c r="BD9" s="40" t="str">
        <f>IFERROR(Base!BC9/GAMSbase!BC9,"")</f>
        <v/>
      </c>
      <c r="BE9" s="40" t="str">
        <f>IFERROR(Base!BD9/GAMSbase!BD9,"")</f>
        <v/>
      </c>
      <c r="BF9" s="40" t="str">
        <f>IFERROR(Base!BE9/GAMSbase!BE9,"")</f>
        <v/>
      </c>
      <c r="BG9" s="40" t="str">
        <f>IFERROR(Base!BF9/GAMSbase!BF9,"")</f>
        <v/>
      </c>
      <c r="BH9" s="40" t="str">
        <f>IFERROR(Base!BG9/GAMSbase!BG9,"")</f>
        <v/>
      </c>
      <c r="BI9" s="40" t="str">
        <f>IFERROR(Base!BH9/GAMSbase!BH9,"")</f>
        <v/>
      </c>
      <c r="BJ9" s="40" t="str">
        <f>IFERROR(Base!BI9/GAMSbase!BI9,"")</f>
        <v/>
      </c>
    </row>
    <row r="10" spans="1:62" x14ac:dyDescent="0.2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IFERROR(Base!B10/GAMSbase!B10,"")</f>
        <v/>
      </c>
      <c r="D10" s="40" t="str">
        <f>IFERROR(Base!C10/GAMSbase!C10,"")</f>
        <v/>
      </c>
      <c r="E10" s="40" t="str">
        <f>IFERROR(Base!D10/GAMSbase!D10,"")</f>
        <v/>
      </c>
      <c r="F10" s="40" t="str">
        <f>IFERROR(Base!E10/GAMSbase!E10,"")</f>
        <v/>
      </c>
      <c r="G10" s="40" t="str">
        <f>IFERROR(Base!F10/GAMSbase!F10,"")</f>
        <v/>
      </c>
      <c r="H10" s="40" t="str">
        <f>IFERROR(Base!G10/GAMSbase!G10,"")</f>
        <v/>
      </c>
      <c r="I10" s="40" t="str">
        <f>IFERROR(Base!H10/GAMSbase!H10,"")</f>
        <v/>
      </c>
      <c r="J10" s="40" t="str">
        <f>IFERROR(Base!I10/GAMSbase!I10,"")</f>
        <v/>
      </c>
      <c r="K10" s="40" t="str">
        <f>IFERROR(Base!J10/GAMSbase!J10,"")</f>
        <v/>
      </c>
      <c r="L10" s="40" t="str">
        <f>IFERROR(Base!K10/GAMSbase!K10,"")</f>
        <v/>
      </c>
      <c r="M10" s="40" t="str">
        <f>IFERROR(Base!L10/GAMSbase!L10,"")</f>
        <v/>
      </c>
      <c r="N10" s="40" t="str">
        <f>IFERROR(Base!M10/GAMSbase!M10,"")</f>
        <v/>
      </c>
      <c r="O10" s="40" t="str">
        <f>IFERROR(Base!N10/GAMSbase!N10,"")</f>
        <v/>
      </c>
      <c r="P10" s="40" t="str">
        <f>IFERROR(Base!O10/GAMSbase!O10,"")</f>
        <v/>
      </c>
      <c r="Q10" s="40" t="str">
        <f>IFERROR(Base!P10/GAMSbase!P10,"")</f>
        <v/>
      </c>
      <c r="R10" s="40" t="str">
        <f>IFERROR(Base!Q10/GAMSbase!Q10,"")</f>
        <v/>
      </c>
      <c r="S10" s="40" t="str">
        <f>IFERROR(Base!R10/GAMSbase!R10,"")</f>
        <v/>
      </c>
      <c r="T10" s="40" t="str">
        <f>IFERROR(Base!S10/GAMSbase!S10,"")</f>
        <v/>
      </c>
      <c r="U10" s="40" t="str">
        <f>IFERROR(Base!T10/GAMSbase!T10,"")</f>
        <v/>
      </c>
      <c r="V10" s="40" t="str">
        <f>IFERROR(Base!U10/GAMSbase!U10,"")</f>
        <v/>
      </c>
      <c r="W10" s="40" t="str">
        <f>IFERROR(Base!V10/GAMSbase!V10,"")</f>
        <v/>
      </c>
      <c r="X10" s="40" t="str">
        <f>IFERROR(Base!W10/GAMSbase!W10,"")</f>
        <v/>
      </c>
      <c r="Y10" s="40" t="str">
        <f>IFERROR(Base!X10/GAMSbase!X10,"")</f>
        <v/>
      </c>
      <c r="Z10" s="40" t="str">
        <f>IFERROR(Base!Y10/GAMSbase!Y10,"")</f>
        <v/>
      </c>
      <c r="AA10" s="40" t="str">
        <f>IFERROR(Base!Z10/GAMSbase!Z10,"")</f>
        <v/>
      </c>
      <c r="AB10" s="40" t="str">
        <f>IFERROR(Base!AA10/GAMSbase!AA10,"")</f>
        <v/>
      </c>
      <c r="AC10" s="40" t="str">
        <f>IFERROR(Base!AB10/GAMSbase!AB10,"")</f>
        <v/>
      </c>
      <c r="AD10" s="40" t="str">
        <f>IFERROR(Base!AC10/GAMSbase!AC10,"")</f>
        <v/>
      </c>
      <c r="AE10" s="40" t="str">
        <f>IFERROR(Base!AD10/GAMSbase!AD10,"")</f>
        <v/>
      </c>
      <c r="AF10" s="40" t="str">
        <f>IFERROR(Base!AE10/GAMSbase!AE10,"")</f>
        <v/>
      </c>
      <c r="AG10" s="40" t="str">
        <f>IFERROR(Base!AF10/GAMSbase!AF10,"")</f>
        <v/>
      </c>
      <c r="AH10" s="40" t="str">
        <f>IFERROR(Base!AG10/GAMSbase!AG10,"")</f>
        <v/>
      </c>
      <c r="AI10" s="40" t="str">
        <f>IFERROR(Base!AH10/GAMSbase!AH10,"")</f>
        <v/>
      </c>
      <c r="AJ10" s="40" t="str">
        <f>IFERROR(Base!AI10/GAMSbase!AI10,"")</f>
        <v/>
      </c>
      <c r="AK10" s="40" t="str">
        <f>IFERROR(Base!AJ10/GAMSbase!AJ10,"")</f>
        <v/>
      </c>
      <c r="AL10" s="40" t="str">
        <f>IFERROR(Base!AK10/GAMSbase!AK10,"")</f>
        <v/>
      </c>
      <c r="AM10" s="40" t="str">
        <f>IFERROR(Base!AL10/GAMSbase!AL10,"")</f>
        <v/>
      </c>
      <c r="AN10" s="40" t="str">
        <f>IFERROR(Base!AM10/GAMSbase!AM10,"")</f>
        <v/>
      </c>
      <c r="AO10" s="40" t="str">
        <f>IFERROR(Base!AN10/GAMSbase!AN10,"")</f>
        <v/>
      </c>
      <c r="AP10" s="40" t="str">
        <f>IFERROR(Base!AO10/GAMSbase!AO10,"")</f>
        <v/>
      </c>
      <c r="AQ10" s="40" t="str">
        <f>IFERROR(Base!AP10/GAMSbase!AP10,"")</f>
        <v/>
      </c>
      <c r="AR10" s="40" t="str">
        <f>IFERROR(Base!AQ10/GAMSbase!AQ10,"")</f>
        <v/>
      </c>
      <c r="AS10" s="40" t="str">
        <f>IFERROR(Base!AR10/GAMSbase!AR10,"")</f>
        <v/>
      </c>
      <c r="AT10" s="40" t="str">
        <f>IFERROR(Base!AS10/GAMSbase!AS10,"")</f>
        <v/>
      </c>
      <c r="AU10" s="40" t="str">
        <f>IFERROR(Base!AT10/GAMSbase!AT10,"")</f>
        <v/>
      </c>
      <c r="AV10" s="40" t="str">
        <f>IFERROR(Base!AU10/GAMSbase!AU10,"")</f>
        <v/>
      </c>
      <c r="AW10" s="40" t="str">
        <f>IFERROR(Base!AV10/GAMSbase!AV10,"")</f>
        <v/>
      </c>
      <c r="AX10" s="40" t="str">
        <f>IFERROR(Base!AW10/GAMSbase!AW10,"")</f>
        <v/>
      </c>
      <c r="AY10" s="40" t="str">
        <f>IFERROR(Base!AX10/GAMSbase!AX10,"")</f>
        <v/>
      </c>
      <c r="AZ10" s="40" t="str">
        <f>IFERROR(Base!AY10/GAMSbase!AY10,"")</f>
        <v/>
      </c>
      <c r="BA10" s="40" t="str">
        <f>IFERROR(Base!AZ10/GAMSbase!AZ10,"")</f>
        <v/>
      </c>
      <c r="BB10" s="40" t="str">
        <f>IFERROR(Base!BA10/GAMSbase!BA10,"")</f>
        <v/>
      </c>
      <c r="BC10" s="40" t="str">
        <f>IFERROR(Base!BB10/GAMSbase!BB10,"")</f>
        <v/>
      </c>
      <c r="BD10" s="40" t="str">
        <f>IFERROR(Base!BC10/GAMSbase!BC10,"")</f>
        <v/>
      </c>
      <c r="BE10" s="40" t="str">
        <f>IFERROR(Base!BD10/GAMSbase!BD10,"")</f>
        <v/>
      </c>
      <c r="BF10" s="40" t="str">
        <f>IFERROR(Base!BE10/GAMSbase!BE10,"")</f>
        <v/>
      </c>
      <c r="BG10" s="40" t="str">
        <f>IFERROR(Base!BF10/GAMSbase!BF10,"")</f>
        <v/>
      </c>
      <c r="BH10" s="40" t="str">
        <f>IFERROR(Base!BG10/GAMSbase!BG10,"")</f>
        <v/>
      </c>
      <c r="BI10" s="40" t="str">
        <f>IFERROR(Base!BH10/GAMSbase!BH10,"")</f>
        <v/>
      </c>
      <c r="BJ10" s="40" t="str">
        <f>IFERROR(Base!BI10/GAMSbase!BI10,"")</f>
        <v/>
      </c>
    </row>
    <row r="11" spans="1:62" x14ac:dyDescent="0.2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IFERROR(Base!B11/GAMSbase!B11,"")</f>
        <v>1652.9838914758166</v>
      </c>
      <c r="D11" s="40" t="str">
        <f>IFERROR(Base!C11/GAMSbase!C11,"")</f>
        <v/>
      </c>
      <c r="E11" s="40" t="str">
        <f>IFERROR(Base!D11/GAMSbase!D11,"")</f>
        <v/>
      </c>
      <c r="F11" s="40" t="str">
        <f>IFERROR(Base!E11/GAMSbase!E11,"")</f>
        <v/>
      </c>
      <c r="G11" s="40" t="str">
        <f>IFERROR(Base!F11/GAMSbase!F11,"")</f>
        <v/>
      </c>
      <c r="H11" s="40" t="str">
        <f>IFERROR(Base!G11/GAMSbase!G11,"")</f>
        <v/>
      </c>
      <c r="I11" s="40" t="str">
        <f>IFERROR(Base!H11/GAMSbase!H11,"")</f>
        <v/>
      </c>
      <c r="J11" s="40" t="str">
        <f>IFERROR(Base!I11/GAMSbase!I11,"")</f>
        <v/>
      </c>
      <c r="K11" s="40" t="str">
        <f>IFERROR(Base!J11/GAMSbase!J11,"")</f>
        <v/>
      </c>
      <c r="L11" s="40" t="str">
        <f>IFERROR(Base!K11/GAMSbase!K11,"")</f>
        <v/>
      </c>
      <c r="M11" s="40" t="str">
        <f>IFERROR(Base!L11/GAMSbase!L11,"")</f>
        <v/>
      </c>
      <c r="N11" s="40" t="str">
        <f>IFERROR(Base!M11/GAMSbase!M11,"")</f>
        <v/>
      </c>
      <c r="O11" s="40" t="str">
        <f>IFERROR(Base!N11/GAMSbase!N11,"")</f>
        <v/>
      </c>
      <c r="P11" s="40" t="str">
        <f>IFERROR(Base!O11/GAMSbase!O11,"")</f>
        <v/>
      </c>
      <c r="Q11" s="40" t="str">
        <f>IFERROR(Base!P11/GAMSbase!P11,"")</f>
        <v/>
      </c>
      <c r="R11" s="40" t="str">
        <f>IFERROR(Base!Q11/GAMSbase!Q11,"")</f>
        <v/>
      </c>
      <c r="S11" s="40" t="str">
        <f>IFERROR(Base!R11/GAMSbase!R11,"")</f>
        <v/>
      </c>
      <c r="T11" s="40" t="str">
        <f>IFERROR(Base!S11/GAMSbase!S11,"")</f>
        <v/>
      </c>
      <c r="U11" s="40" t="str">
        <f>IFERROR(Base!T11/GAMSbase!T11,"")</f>
        <v/>
      </c>
      <c r="V11" s="40" t="str">
        <f>IFERROR(Base!U11/GAMSbase!U11,"")</f>
        <v/>
      </c>
      <c r="W11" s="40" t="str">
        <f>IFERROR(Base!V11/GAMSbase!V11,"")</f>
        <v/>
      </c>
      <c r="X11" s="40" t="str">
        <f>IFERROR(Base!W11/GAMSbase!W11,"")</f>
        <v/>
      </c>
      <c r="Y11" s="40" t="str">
        <f>IFERROR(Base!X11/GAMSbase!X11,"")</f>
        <v/>
      </c>
      <c r="Z11" s="40" t="str">
        <f>IFERROR(Base!Y11/GAMSbase!Y11,"")</f>
        <v/>
      </c>
      <c r="AA11" s="40" t="str">
        <f>IFERROR(Base!Z11/GAMSbase!Z11,"")</f>
        <v/>
      </c>
      <c r="AB11" s="40" t="str">
        <f>IFERROR(Base!AA11/GAMSbase!AA11,"")</f>
        <v/>
      </c>
      <c r="AC11" s="40" t="str">
        <f>IFERROR(Base!AB11/GAMSbase!AB11,"")</f>
        <v/>
      </c>
      <c r="AD11" s="40" t="str">
        <f>IFERROR(Base!AC11/GAMSbase!AC11,"")</f>
        <v/>
      </c>
      <c r="AE11" s="40" t="str">
        <f>IFERROR(Base!AD11/GAMSbase!AD11,"")</f>
        <v/>
      </c>
      <c r="AF11" s="40" t="str">
        <f>IFERROR(Base!AE11/GAMSbase!AE11,"")</f>
        <v/>
      </c>
      <c r="AG11" s="40" t="str">
        <f>IFERROR(Base!AF11/GAMSbase!AF11,"")</f>
        <v/>
      </c>
      <c r="AH11" s="40" t="str">
        <f>IFERROR(Base!AG11/GAMSbase!AG11,"")</f>
        <v/>
      </c>
      <c r="AI11" s="40" t="str">
        <f>IFERROR(Base!AH11/GAMSbase!AH11,"")</f>
        <v/>
      </c>
      <c r="AJ11" s="40" t="str">
        <f>IFERROR(Base!AI11/GAMSbase!AI11,"")</f>
        <v/>
      </c>
      <c r="AK11" s="40" t="str">
        <f>IFERROR(Base!AJ11/GAMSbase!AJ11,"")</f>
        <v/>
      </c>
      <c r="AL11" s="40" t="str">
        <f>IFERROR(Base!AK11/GAMSbase!AK11,"")</f>
        <v/>
      </c>
      <c r="AM11" s="40" t="str">
        <f>IFERROR(Base!AL11/GAMSbase!AL11,"")</f>
        <v/>
      </c>
      <c r="AN11" s="40" t="str">
        <f>IFERROR(Base!AM11/GAMSbase!AM11,"")</f>
        <v/>
      </c>
      <c r="AO11" s="40" t="str">
        <f>IFERROR(Base!AN11/GAMSbase!AN11,"")</f>
        <v/>
      </c>
      <c r="AP11" s="40" t="str">
        <f>IFERROR(Base!AO11/GAMSbase!AO11,"")</f>
        <v/>
      </c>
      <c r="AQ11" s="40" t="str">
        <f>IFERROR(Base!AP11/GAMSbase!AP11,"")</f>
        <v/>
      </c>
      <c r="AR11" s="40" t="str">
        <f>IFERROR(Base!AQ11/GAMSbase!AQ11,"")</f>
        <v/>
      </c>
      <c r="AS11" s="40" t="str">
        <f>IFERROR(Base!AR11/GAMSbase!AR11,"")</f>
        <v/>
      </c>
      <c r="AT11" s="40" t="str">
        <f>IFERROR(Base!AS11/GAMSbase!AS11,"")</f>
        <v/>
      </c>
      <c r="AU11" s="40" t="str">
        <f>IFERROR(Base!AT11/GAMSbase!AT11,"")</f>
        <v/>
      </c>
      <c r="AV11" s="40" t="str">
        <f>IFERROR(Base!AU11/GAMSbase!AU11,"")</f>
        <v/>
      </c>
      <c r="AW11" s="40" t="str">
        <f>IFERROR(Base!AV11/GAMSbase!AV11,"")</f>
        <v/>
      </c>
      <c r="AX11" s="40" t="str">
        <f>IFERROR(Base!AW11/GAMSbase!AW11,"")</f>
        <v/>
      </c>
      <c r="AY11" s="40" t="str">
        <f>IFERROR(Base!AX11/GAMSbase!AX11,"")</f>
        <v/>
      </c>
      <c r="AZ11" s="40" t="str">
        <f>IFERROR(Base!AY11/GAMSbase!AY11,"")</f>
        <v/>
      </c>
      <c r="BA11" s="40" t="str">
        <f>IFERROR(Base!AZ11/GAMSbase!AZ11,"")</f>
        <v/>
      </c>
      <c r="BB11" s="40" t="str">
        <f>IFERROR(Base!BA11/GAMSbase!BA11,"")</f>
        <v/>
      </c>
      <c r="BC11" s="40" t="str">
        <f>IFERROR(Base!BB11/GAMSbase!BB11,"")</f>
        <v/>
      </c>
      <c r="BD11" s="40" t="str">
        <f>IFERROR(Base!BC11/GAMSbase!BC11,"")</f>
        <v/>
      </c>
      <c r="BE11" s="40" t="str">
        <f>IFERROR(Base!BD11/GAMSbase!BD11,"")</f>
        <v/>
      </c>
      <c r="BF11" s="40" t="str">
        <f>IFERROR(Base!BE11/GAMSbase!BE11,"")</f>
        <v/>
      </c>
      <c r="BG11" s="40" t="str">
        <f>IFERROR(Base!BF11/GAMSbase!BF11,"")</f>
        <v/>
      </c>
      <c r="BH11" s="40" t="str">
        <f>IFERROR(Base!BG11/GAMSbase!BG11,"")</f>
        <v/>
      </c>
      <c r="BI11" s="40" t="str">
        <f>IFERROR(Base!BH11/GAMSbase!BH11,"")</f>
        <v/>
      </c>
      <c r="BJ11" s="40" t="str">
        <f>IFERROR(Base!BI11/GAMSbase!BI11,"")</f>
        <v/>
      </c>
    </row>
    <row r="12" spans="1:62" x14ac:dyDescent="0.2">
      <c r="A12" t="str">
        <f>Base!A12</f>
        <v>Initial K</v>
      </c>
      <c r="B12" t="str">
        <f>GAMSbase!A12</f>
        <v>Initial K (Capital Stock)</v>
      </c>
      <c r="C12" s="40">
        <f>IFERROR(Base!B12/GAMSbase!B12,"")</f>
        <v>1.6518518518518519</v>
      </c>
      <c r="D12" s="40" t="str">
        <f>IFERROR(Base!C12/GAMSbase!C12,"")</f>
        <v/>
      </c>
      <c r="E12" s="40" t="str">
        <f>IFERROR(Base!D12/GAMSbase!D12,"")</f>
        <v/>
      </c>
      <c r="F12" s="40" t="str">
        <f>IFERROR(Base!E12/GAMSbase!E12,"")</f>
        <v/>
      </c>
      <c r="G12" s="40" t="str">
        <f>IFERROR(Base!F12/GAMSbase!F12,"")</f>
        <v/>
      </c>
      <c r="H12" s="40" t="str">
        <f>IFERROR(Base!G12/GAMSbase!G12,"")</f>
        <v/>
      </c>
      <c r="I12" s="40" t="str">
        <f>IFERROR(Base!H12/GAMSbase!H12,"")</f>
        <v/>
      </c>
      <c r="J12" s="40" t="str">
        <f>IFERROR(Base!I12/GAMSbase!I12,"")</f>
        <v/>
      </c>
      <c r="K12" s="40" t="str">
        <f>IFERROR(Base!J12/GAMSbase!J12,"")</f>
        <v/>
      </c>
      <c r="L12" s="40" t="str">
        <f>IFERROR(Base!K12/GAMSbase!K12,"")</f>
        <v/>
      </c>
      <c r="M12" s="40" t="str">
        <f>IFERROR(Base!L12/GAMSbase!L12,"")</f>
        <v/>
      </c>
      <c r="N12" s="40" t="str">
        <f>IFERROR(Base!M12/GAMSbase!M12,"")</f>
        <v/>
      </c>
      <c r="O12" s="40" t="str">
        <f>IFERROR(Base!N12/GAMSbase!N12,"")</f>
        <v/>
      </c>
      <c r="P12" s="40" t="str">
        <f>IFERROR(Base!O12/GAMSbase!O12,"")</f>
        <v/>
      </c>
      <c r="Q12" s="40" t="str">
        <f>IFERROR(Base!P12/GAMSbase!P12,"")</f>
        <v/>
      </c>
      <c r="R12" s="40" t="str">
        <f>IFERROR(Base!Q12/GAMSbase!Q12,"")</f>
        <v/>
      </c>
      <c r="S12" s="40" t="str">
        <f>IFERROR(Base!R12/GAMSbase!R12,"")</f>
        <v/>
      </c>
      <c r="T12" s="40" t="str">
        <f>IFERROR(Base!S12/GAMSbase!S12,"")</f>
        <v/>
      </c>
      <c r="U12" s="40" t="str">
        <f>IFERROR(Base!T12/GAMSbase!T12,"")</f>
        <v/>
      </c>
      <c r="V12" s="40" t="str">
        <f>IFERROR(Base!U12/GAMSbase!U12,"")</f>
        <v/>
      </c>
      <c r="W12" s="40" t="str">
        <f>IFERROR(Base!V12/GAMSbase!V12,"")</f>
        <v/>
      </c>
      <c r="X12" s="40" t="str">
        <f>IFERROR(Base!W12/GAMSbase!W12,"")</f>
        <v/>
      </c>
      <c r="Y12" s="40" t="str">
        <f>IFERROR(Base!X12/GAMSbase!X12,"")</f>
        <v/>
      </c>
      <c r="Z12" s="40" t="str">
        <f>IFERROR(Base!Y12/GAMSbase!Y12,"")</f>
        <v/>
      </c>
      <c r="AA12" s="40" t="str">
        <f>IFERROR(Base!Z12/GAMSbase!Z12,"")</f>
        <v/>
      </c>
      <c r="AB12" s="40" t="str">
        <f>IFERROR(Base!AA12/GAMSbase!AA12,"")</f>
        <v/>
      </c>
      <c r="AC12" s="40" t="str">
        <f>IFERROR(Base!AB12/GAMSbase!AB12,"")</f>
        <v/>
      </c>
      <c r="AD12" s="40" t="str">
        <f>IFERROR(Base!AC12/GAMSbase!AC12,"")</f>
        <v/>
      </c>
      <c r="AE12" s="40" t="str">
        <f>IFERROR(Base!AD12/GAMSbase!AD12,"")</f>
        <v/>
      </c>
      <c r="AF12" s="40" t="str">
        <f>IFERROR(Base!AE12/GAMSbase!AE12,"")</f>
        <v/>
      </c>
      <c r="AG12" s="40" t="str">
        <f>IFERROR(Base!AF12/GAMSbase!AF12,"")</f>
        <v/>
      </c>
      <c r="AH12" s="40" t="str">
        <f>IFERROR(Base!AG12/GAMSbase!AG12,"")</f>
        <v/>
      </c>
      <c r="AI12" s="40" t="str">
        <f>IFERROR(Base!AH12/GAMSbase!AH12,"")</f>
        <v/>
      </c>
      <c r="AJ12" s="40" t="str">
        <f>IFERROR(Base!AI12/GAMSbase!AI12,"")</f>
        <v/>
      </c>
      <c r="AK12" s="40" t="str">
        <f>IFERROR(Base!AJ12/GAMSbase!AJ12,"")</f>
        <v/>
      </c>
      <c r="AL12" s="40" t="str">
        <f>IFERROR(Base!AK12/GAMSbase!AK12,"")</f>
        <v/>
      </c>
      <c r="AM12" s="40" t="str">
        <f>IFERROR(Base!AL12/GAMSbase!AL12,"")</f>
        <v/>
      </c>
      <c r="AN12" s="40" t="str">
        <f>IFERROR(Base!AM12/GAMSbase!AM12,"")</f>
        <v/>
      </c>
      <c r="AO12" s="40" t="str">
        <f>IFERROR(Base!AN12/GAMSbase!AN12,"")</f>
        <v/>
      </c>
      <c r="AP12" s="40" t="str">
        <f>IFERROR(Base!AO12/GAMSbase!AO12,"")</f>
        <v/>
      </c>
      <c r="AQ12" s="40" t="str">
        <f>IFERROR(Base!AP12/GAMSbase!AP12,"")</f>
        <v/>
      </c>
      <c r="AR12" s="40" t="str">
        <f>IFERROR(Base!AQ12/GAMSbase!AQ12,"")</f>
        <v/>
      </c>
      <c r="AS12" s="40" t="str">
        <f>IFERROR(Base!AR12/GAMSbase!AR12,"")</f>
        <v/>
      </c>
      <c r="AT12" s="40" t="str">
        <f>IFERROR(Base!AS12/GAMSbase!AS12,"")</f>
        <v/>
      </c>
      <c r="AU12" s="40" t="str">
        <f>IFERROR(Base!AT12/GAMSbase!AT12,"")</f>
        <v/>
      </c>
      <c r="AV12" s="40" t="str">
        <f>IFERROR(Base!AU12/GAMSbase!AU12,"")</f>
        <v/>
      </c>
      <c r="AW12" s="40" t="str">
        <f>IFERROR(Base!AV12/GAMSbase!AV12,"")</f>
        <v/>
      </c>
      <c r="AX12" s="40" t="str">
        <f>IFERROR(Base!AW12/GAMSbase!AW12,"")</f>
        <v/>
      </c>
      <c r="AY12" s="40" t="str">
        <f>IFERROR(Base!AX12/GAMSbase!AX12,"")</f>
        <v/>
      </c>
      <c r="AZ12" s="40" t="str">
        <f>IFERROR(Base!AY12/GAMSbase!AY12,"")</f>
        <v/>
      </c>
      <c r="BA12" s="40" t="str">
        <f>IFERROR(Base!AZ12/GAMSbase!AZ12,"")</f>
        <v/>
      </c>
      <c r="BB12" s="40" t="str">
        <f>IFERROR(Base!BA12/GAMSbase!BA12,"")</f>
        <v/>
      </c>
      <c r="BC12" s="40" t="str">
        <f>IFERROR(Base!BB12/GAMSbase!BB12,"")</f>
        <v/>
      </c>
      <c r="BD12" s="40" t="str">
        <f>IFERROR(Base!BC12/GAMSbase!BC12,"")</f>
        <v/>
      </c>
      <c r="BE12" s="40" t="str">
        <f>IFERROR(Base!BD12/GAMSbase!BD12,"")</f>
        <v/>
      </c>
      <c r="BF12" s="40" t="str">
        <f>IFERROR(Base!BE12/GAMSbase!BE12,"")</f>
        <v/>
      </c>
      <c r="BG12" s="40" t="str">
        <f>IFERROR(Base!BF12/GAMSbase!BF12,"")</f>
        <v/>
      </c>
      <c r="BH12" s="40" t="str">
        <f>IFERROR(Base!BG12/GAMSbase!BG12,"")</f>
        <v/>
      </c>
      <c r="BI12" s="40" t="str">
        <f>IFERROR(Base!BH12/GAMSbase!BH12,"")</f>
        <v/>
      </c>
      <c r="BJ12" s="40" t="str">
        <f>IFERROR(Base!BI12/GAMSbase!BI12,"")</f>
        <v/>
      </c>
    </row>
    <row r="13" spans="1:62" x14ac:dyDescent="0.2">
      <c r="A13" t="str">
        <f>Base!A13</f>
        <v>Initial A</v>
      </c>
      <c r="B13" t="str">
        <f>GAMSbase!A13</f>
        <v>Initial A (Total Factor Productivity)</v>
      </c>
      <c r="C13" s="40">
        <f>IFERROR(Base!B13/GAMSbase!B13,"")</f>
        <v>1.3460526315789474</v>
      </c>
      <c r="D13" s="40" t="str">
        <f>IFERROR(Base!C13/GAMSbase!C13,"")</f>
        <v/>
      </c>
      <c r="E13" s="40" t="str">
        <f>IFERROR(Base!D13/GAMSbase!D13,"")</f>
        <v/>
      </c>
      <c r="F13" s="40" t="str">
        <f>IFERROR(Base!E13/GAMSbase!E13,"")</f>
        <v/>
      </c>
      <c r="G13" s="40" t="str">
        <f>IFERROR(Base!F13/GAMSbase!F13,"")</f>
        <v/>
      </c>
      <c r="H13" s="40" t="str">
        <f>IFERROR(Base!G13/GAMSbase!G13,"")</f>
        <v/>
      </c>
      <c r="I13" s="40" t="str">
        <f>IFERROR(Base!H13/GAMSbase!H13,"")</f>
        <v/>
      </c>
      <c r="J13" s="40" t="str">
        <f>IFERROR(Base!I13/GAMSbase!I13,"")</f>
        <v/>
      </c>
      <c r="K13" s="40" t="str">
        <f>IFERROR(Base!J13/GAMSbase!J13,"")</f>
        <v/>
      </c>
      <c r="L13" s="40" t="str">
        <f>IFERROR(Base!K13/GAMSbase!K13,"")</f>
        <v/>
      </c>
      <c r="M13" s="40" t="str">
        <f>IFERROR(Base!L13/GAMSbase!L13,"")</f>
        <v/>
      </c>
      <c r="N13" s="40" t="str">
        <f>IFERROR(Base!M13/GAMSbase!M13,"")</f>
        <v/>
      </c>
      <c r="O13" s="40" t="str">
        <f>IFERROR(Base!N13/GAMSbase!N13,"")</f>
        <v/>
      </c>
      <c r="P13" s="40" t="str">
        <f>IFERROR(Base!O13/GAMSbase!O13,"")</f>
        <v/>
      </c>
      <c r="Q13" s="40" t="str">
        <f>IFERROR(Base!P13/GAMSbase!P13,"")</f>
        <v/>
      </c>
      <c r="R13" s="40" t="str">
        <f>IFERROR(Base!Q13/GAMSbase!Q13,"")</f>
        <v/>
      </c>
      <c r="S13" s="40" t="str">
        <f>IFERROR(Base!R13/GAMSbase!R13,"")</f>
        <v/>
      </c>
      <c r="T13" s="40" t="str">
        <f>IFERROR(Base!S13/GAMSbase!S13,"")</f>
        <v/>
      </c>
      <c r="U13" s="40" t="str">
        <f>IFERROR(Base!T13/GAMSbase!T13,"")</f>
        <v/>
      </c>
      <c r="V13" s="40" t="str">
        <f>IFERROR(Base!U13/GAMSbase!U13,"")</f>
        <v/>
      </c>
      <c r="W13" s="40" t="str">
        <f>IFERROR(Base!V13/GAMSbase!V13,"")</f>
        <v/>
      </c>
      <c r="X13" s="40" t="str">
        <f>IFERROR(Base!W13/GAMSbase!W13,"")</f>
        <v/>
      </c>
      <c r="Y13" s="40" t="str">
        <f>IFERROR(Base!X13/GAMSbase!X13,"")</f>
        <v/>
      </c>
      <c r="Z13" s="40" t="str">
        <f>IFERROR(Base!Y13/GAMSbase!Y13,"")</f>
        <v/>
      </c>
      <c r="AA13" s="40" t="str">
        <f>IFERROR(Base!Z13/GAMSbase!Z13,"")</f>
        <v/>
      </c>
      <c r="AB13" s="40" t="str">
        <f>IFERROR(Base!AA13/GAMSbase!AA13,"")</f>
        <v/>
      </c>
      <c r="AC13" s="40" t="str">
        <f>IFERROR(Base!AB13/GAMSbase!AB13,"")</f>
        <v/>
      </c>
      <c r="AD13" s="40" t="str">
        <f>IFERROR(Base!AC13/GAMSbase!AC13,"")</f>
        <v/>
      </c>
      <c r="AE13" s="40" t="str">
        <f>IFERROR(Base!AD13/GAMSbase!AD13,"")</f>
        <v/>
      </c>
      <c r="AF13" s="40" t="str">
        <f>IFERROR(Base!AE13/GAMSbase!AE13,"")</f>
        <v/>
      </c>
      <c r="AG13" s="40" t="str">
        <f>IFERROR(Base!AF13/GAMSbase!AF13,"")</f>
        <v/>
      </c>
      <c r="AH13" s="40" t="str">
        <f>IFERROR(Base!AG13/GAMSbase!AG13,"")</f>
        <v/>
      </c>
      <c r="AI13" s="40" t="str">
        <f>IFERROR(Base!AH13/GAMSbase!AH13,"")</f>
        <v/>
      </c>
      <c r="AJ13" s="40" t="str">
        <f>IFERROR(Base!AI13/GAMSbase!AI13,"")</f>
        <v/>
      </c>
      <c r="AK13" s="40" t="str">
        <f>IFERROR(Base!AJ13/GAMSbase!AJ13,"")</f>
        <v/>
      </c>
      <c r="AL13" s="40" t="str">
        <f>IFERROR(Base!AK13/GAMSbase!AK13,"")</f>
        <v/>
      </c>
      <c r="AM13" s="40" t="str">
        <f>IFERROR(Base!AL13/GAMSbase!AL13,"")</f>
        <v/>
      </c>
      <c r="AN13" s="40" t="str">
        <f>IFERROR(Base!AM13/GAMSbase!AM13,"")</f>
        <v/>
      </c>
      <c r="AO13" s="40" t="str">
        <f>IFERROR(Base!AN13/GAMSbase!AN13,"")</f>
        <v/>
      </c>
      <c r="AP13" s="40" t="str">
        <f>IFERROR(Base!AO13/GAMSbase!AO13,"")</f>
        <v/>
      </c>
      <c r="AQ13" s="40" t="str">
        <f>IFERROR(Base!AP13/GAMSbase!AP13,"")</f>
        <v/>
      </c>
      <c r="AR13" s="40" t="str">
        <f>IFERROR(Base!AQ13/GAMSbase!AQ13,"")</f>
        <v/>
      </c>
      <c r="AS13" s="40" t="str">
        <f>IFERROR(Base!AR13/GAMSbase!AR13,"")</f>
        <v/>
      </c>
      <c r="AT13" s="40" t="str">
        <f>IFERROR(Base!AS13/GAMSbase!AS13,"")</f>
        <v/>
      </c>
      <c r="AU13" s="40" t="str">
        <f>IFERROR(Base!AT13/GAMSbase!AT13,"")</f>
        <v/>
      </c>
      <c r="AV13" s="40" t="str">
        <f>IFERROR(Base!AU13/GAMSbase!AU13,"")</f>
        <v/>
      </c>
      <c r="AW13" s="40" t="str">
        <f>IFERROR(Base!AV13/GAMSbase!AV13,"")</f>
        <v/>
      </c>
      <c r="AX13" s="40" t="str">
        <f>IFERROR(Base!AW13/GAMSbase!AW13,"")</f>
        <v/>
      </c>
      <c r="AY13" s="40" t="str">
        <f>IFERROR(Base!AX13/GAMSbase!AX13,"")</f>
        <v/>
      </c>
      <c r="AZ13" s="40" t="str">
        <f>IFERROR(Base!AY13/GAMSbase!AY13,"")</f>
        <v/>
      </c>
      <c r="BA13" s="40" t="str">
        <f>IFERROR(Base!AZ13/GAMSbase!AZ13,"")</f>
        <v/>
      </c>
      <c r="BB13" s="40" t="str">
        <f>IFERROR(Base!BA13/GAMSbase!BA13,"")</f>
        <v/>
      </c>
      <c r="BC13" s="40" t="str">
        <f>IFERROR(Base!BB13/GAMSbase!BB13,"")</f>
        <v/>
      </c>
      <c r="BD13" s="40" t="str">
        <f>IFERROR(Base!BC13/GAMSbase!BC13,"")</f>
        <v/>
      </c>
      <c r="BE13" s="40" t="str">
        <f>IFERROR(Base!BD13/GAMSbase!BD13,"")</f>
        <v/>
      </c>
      <c r="BF13" s="40" t="str">
        <f>IFERROR(Base!BE13/GAMSbase!BE13,"")</f>
        <v/>
      </c>
      <c r="BG13" s="40" t="str">
        <f>IFERROR(Base!BF13/GAMSbase!BF13,"")</f>
        <v/>
      </c>
      <c r="BH13" s="40" t="str">
        <f>IFERROR(Base!BG13/GAMSbase!BG13,"")</f>
        <v/>
      </c>
      <c r="BI13" s="40" t="str">
        <f>IFERROR(Base!BH13/GAMSbase!BH13,"")</f>
        <v/>
      </c>
      <c r="BJ13" s="40" t="str">
        <f>IFERROR(Base!BI13/GAMSbase!BI13,"")</f>
        <v/>
      </c>
    </row>
    <row r="14" spans="1:62" x14ac:dyDescent="0.2">
      <c r="A14" t="str">
        <f>Base!A14</f>
        <v>WELFARE</v>
      </c>
      <c r="B14" t="str">
        <f>GAMSbase!A14</f>
        <v>* WELFARE</v>
      </c>
      <c r="C14" s="40" t="str">
        <f>IFERROR(Base!B14/GAMSbase!B14,"")</f>
        <v/>
      </c>
      <c r="D14" s="40" t="str">
        <f>IFERROR(Base!C14/GAMSbase!C14,"")</f>
        <v/>
      </c>
      <c r="E14" s="40" t="str">
        <f>IFERROR(Base!D14/GAMSbase!D14,"")</f>
        <v/>
      </c>
      <c r="F14" s="40" t="str">
        <f>IFERROR(Base!E14/GAMSbase!E14,"")</f>
        <v/>
      </c>
      <c r="G14" s="40" t="str">
        <f>IFERROR(Base!F14/GAMSbase!F14,"")</f>
        <v/>
      </c>
      <c r="H14" s="40" t="str">
        <f>IFERROR(Base!G14/GAMSbase!G14,"")</f>
        <v/>
      </c>
      <c r="I14" s="40" t="str">
        <f>IFERROR(Base!H14/GAMSbase!H14,"")</f>
        <v/>
      </c>
      <c r="J14" s="40" t="str">
        <f>IFERROR(Base!I14/GAMSbase!I14,"")</f>
        <v/>
      </c>
      <c r="K14" s="40" t="str">
        <f>IFERROR(Base!J14/GAMSbase!J14,"")</f>
        <v/>
      </c>
      <c r="L14" s="40" t="str">
        <f>IFERROR(Base!K14/GAMSbase!K14,"")</f>
        <v/>
      </c>
      <c r="M14" s="40" t="str">
        <f>IFERROR(Base!L14/GAMSbase!L14,"")</f>
        <v/>
      </c>
      <c r="N14" s="40" t="str">
        <f>IFERROR(Base!M14/GAMSbase!M14,"")</f>
        <v/>
      </c>
      <c r="O14" s="40" t="str">
        <f>IFERROR(Base!N14/GAMSbase!N14,"")</f>
        <v/>
      </c>
      <c r="P14" s="40" t="str">
        <f>IFERROR(Base!O14/GAMSbase!O14,"")</f>
        <v/>
      </c>
      <c r="Q14" s="40" t="str">
        <f>IFERROR(Base!P14/GAMSbase!P14,"")</f>
        <v/>
      </c>
      <c r="R14" s="40" t="str">
        <f>IFERROR(Base!Q14/GAMSbase!Q14,"")</f>
        <v/>
      </c>
      <c r="S14" s="40" t="str">
        <f>IFERROR(Base!R14/GAMSbase!R14,"")</f>
        <v/>
      </c>
      <c r="T14" s="40" t="str">
        <f>IFERROR(Base!S14/GAMSbase!S14,"")</f>
        <v/>
      </c>
      <c r="U14" s="40" t="str">
        <f>IFERROR(Base!T14/GAMSbase!T14,"")</f>
        <v/>
      </c>
      <c r="V14" s="40" t="str">
        <f>IFERROR(Base!U14/GAMSbase!U14,"")</f>
        <v/>
      </c>
      <c r="W14" s="40" t="str">
        <f>IFERROR(Base!V14/GAMSbase!V14,"")</f>
        <v/>
      </c>
      <c r="X14" s="40" t="str">
        <f>IFERROR(Base!W14/GAMSbase!W14,"")</f>
        <v/>
      </c>
      <c r="Y14" s="40" t="str">
        <f>IFERROR(Base!X14/GAMSbase!X14,"")</f>
        <v/>
      </c>
      <c r="Z14" s="40" t="str">
        <f>IFERROR(Base!Y14/GAMSbase!Y14,"")</f>
        <v/>
      </c>
      <c r="AA14" s="40" t="str">
        <f>IFERROR(Base!Z14/GAMSbase!Z14,"")</f>
        <v/>
      </c>
      <c r="AB14" s="40" t="str">
        <f>IFERROR(Base!AA14/GAMSbase!AA14,"")</f>
        <v/>
      </c>
      <c r="AC14" s="40" t="str">
        <f>IFERROR(Base!AB14/GAMSbase!AB14,"")</f>
        <v/>
      </c>
      <c r="AD14" s="40" t="str">
        <f>IFERROR(Base!AC14/GAMSbase!AC14,"")</f>
        <v/>
      </c>
      <c r="AE14" s="40" t="str">
        <f>IFERROR(Base!AD14/GAMSbase!AD14,"")</f>
        <v/>
      </c>
      <c r="AF14" s="40" t="str">
        <f>IFERROR(Base!AE14/GAMSbase!AE14,"")</f>
        <v/>
      </c>
      <c r="AG14" s="40" t="str">
        <f>IFERROR(Base!AF14/GAMSbase!AF14,"")</f>
        <v/>
      </c>
      <c r="AH14" s="40" t="str">
        <f>IFERROR(Base!AG14/GAMSbase!AG14,"")</f>
        <v/>
      </c>
      <c r="AI14" s="40" t="str">
        <f>IFERROR(Base!AH14/GAMSbase!AH14,"")</f>
        <v/>
      </c>
      <c r="AJ14" s="40" t="str">
        <f>IFERROR(Base!AI14/GAMSbase!AI14,"")</f>
        <v/>
      </c>
      <c r="AK14" s="40" t="str">
        <f>IFERROR(Base!AJ14/GAMSbase!AJ14,"")</f>
        <v/>
      </c>
      <c r="AL14" s="40" t="str">
        <f>IFERROR(Base!AK14/GAMSbase!AK14,"")</f>
        <v/>
      </c>
      <c r="AM14" s="40" t="str">
        <f>IFERROR(Base!AL14/GAMSbase!AL14,"")</f>
        <v/>
      </c>
      <c r="AN14" s="40" t="str">
        <f>IFERROR(Base!AM14/GAMSbase!AM14,"")</f>
        <v/>
      </c>
      <c r="AO14" s="40" t="str">
        <f>IFERROR(Base!AN14/GAMSbase!AN14,"")</f>
        <v/>
      </c>
      <c r="AP14" s="40" t="str">
        <f>IFERROR(Base!AO14/GAMSbase!AO14,"")</f>
        <v/>
      </c>
      <c r="AQ14" s="40" t="str">
        <f>IFERROR(Base!AP14/GAMSbase!AP14,"")</f>
        <v/>
      </c>
      <c r="AR14" s="40" t="str">
        <f>IFERROR(Base!AQ14/GAMSbase!AQ14,"")</f>
        <v/>
      </c>
      <c r="AS14" s="40" t="str">
        <f>IFERROR(Base!AR14/GAMSbase!AR14,"")</f>
        <v/>
      </c>
      <c r="AT14" s="40" t="str">
        <f>IFERROR(Base!AS14/GAMSbase!AS14,"")</f>
        <v/>
      </c>
      <c r="AU14" s="40" t="str">
        <f>IFERROR(Base!AT14/GAMSbase!AT14,"")</f>
        <v/>
      </c>
      <c r="AV14" s="40" t="str">
        <f>IFERROR(Base!AU14/GAMSbase!AU14,"")</f>
        <v/>
      </c>
      <c r="AW14" s="40" t="str">
        <f>IFERROR(Base!AV14/GAMSbase!AV14,"")</f>
        <v/>
      </c>
      <c r="AX14" s="40" t="str">
        <f>IFERROR(Base!AW14/GAMSbase!AW14,"")</f>
        <v/>
      </c>
      <c r="AY14" s="40" t="str">
        <f>IFERROR(Base!AX14/GAMSbase!AX14,"")</f>
        <v/>
      </c>
      <c r="AZ14" s="40" t="str">
        <f>IFERROR(Base!AY14/GAMSbase!AY14,"")</f>
        <v/>
      </c>
      <c r="BA14" s="40" t="str">
        <f>IFERROR(Base!AZ14/GAMSbase!AZ14,"")</f>
        <v/>
      </c>
      <c r="BB14" s="40" t="str">
        <f>IFERROR(Base!BA14/GAMSbase!BA14,"")</f>
        <v/>
      </c>
      <c r="BC14" s="40" t="str">
        <f>IFERROR(Base!BB14/GAMSbase!BB14,"")</f>
        <v/>
      </c>
      <c r="BD14" s="40" t="str">
        <f>IFERROR(Base!BC14/GAMSbase!BC14,"")</f>
        <v/>
      </c>
      <c r="BE14" s="40" t="str">
        <f>IFERROR(Base!BD14/GAMSbase!BD14,"")</f>
        <v/>
      </c>
      <c r="BF14" s="40" t="str">
        <f>IFERROR(Base!BE14/GAMSbase!BE14,"")</f>
        <v/>
      </c>
      <c r="BG14" s="40" t="str">
        <f>IFERROR(Base!BF14/GAMSbase!BF14,"")</f>
        <v/>
      </c>
      <c r="BH14" s="40" t="str">
        <f>IFERROR(Base!BG14/GAMSbase!BG14,"")</f>
        <v/>
      </c>
      <c r="BI14" s="40" t="str">
        <f>IFERROR(Base!BH14/GAMSbase!BH14,"")</f>
        <v/>
      </c>
      <c r="BJ14" s="40" t="str">
        <f>IFERROR(Base!BI14/GAMSbase!BI14,"")</f>
        <v/>
      </c>
    </row>
    <row r="15" spans="1:62" x14ac:dyDescent="0.2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IFERROR(Base!B15/GAMSbase!B15,"")</f>
        <v>1</v>
      </c>
      <c r="D15" s="40">
        <f>IFERROR(Base!C15/GAMSbase!C15,"")</f>
        <v>1</v>
      </c>
      <c r="E15" s="40">
        <f>IFERROR(Base!D15/GAMSbase!D15,"")</f>
        <v>1</v>
      </c>
      <c r="F15" s="40">
        <f>IFERROR(Base!E15/GAMSbase!E15,"")</f>
        <v>1</v>
      </c>
      <c r="G15" s="40">
        <f>IFERROR(Base!F15/GAMSbase!F15,"")</f>
        <v>1</v>
      </c>
      <c r="H15" s="40">
        <f>IFERROR(Base!G15/GAMSbase!G15,"")</f>
        <v>1</v>
      </c>
      <c r="I15" s="40">
        <f>IFERROR(Base!H15/GAMSbase!H15,"")</f>
        <v>1</v>
      </c>
      <c r="J15" s="40">
        <f>IFERROR(Base!I15/GAMSbase!I15,"")</f>
        <v>1</v>
      </c>
      <c r="K15" s="40">
        <f>IFERROR(Base!J15/GAMSbase!J15,"")</f>
        <v>1</v>
      </c>
      <c r="L15" s="40">
        <f>IFERROR(Base!K15/GAMSbase!K15,"")</f>
        <v>1</v>
      </c>
      <c r="M15" s="40">
        <f>IFERROR(Base!L15/GAMSbase!L15,"")</f>
        <v>1</v>
      </c>
      <c r="N15" s="40">
        <f>IFERROR(Base!M15/GAMSbase!M15,"")</f>
        <v>1</v>
      </c>
      <c r="O15" s="40">
        <f>IFERROR(Base!N15/GAMSbase!N15,"")</f>
        <v>1</v>
      </c>
      <c r="P15" s="40">
        <f>IFERROR(Base!O15/GAMSbase!O15,"")</f>
        <v>1</v>
      </c>
      <c r="Q15" s="40">
        <f>IFERROR(Base!P15/GAMSbase!P15,"")</f>
        <v>1</v>
      </c>
      <c r="R15" s="40">
        <f>IFERROR(Base!Q15/GAMSbase!Q15,"")</f>
        <v>1</v>
      </c>
      <c r="S15" s="40">
        <f>IFERROR(Base!R15/GAMSbase!R15,"")</f>
        <v>1</v>
      </c>
      <c r="T15" s="40">
        <f>IFERROR(Base!S15/GAMSbase!S15,"")</f>
        <v>1</v>
      </c>
      <c r="U15" s="40">
        <f>IFERROR(Base!T15/GAMSbase!T15,"")</f>
        <v>1</v>
      </c>
      <c r="V15" s="40">
        <f>IFERROR(Base!U15/GAMSbase!U15,"")</f>
        <v>1</v>
      </c>
      <c r="W15" s="40">
        <f>IFERROR(Base!V15/GAMSbase!V15,"")</f>
        <v>1</v>
      </c>
      <c r="X15" s="40">
        <f>IFERROR(Base!W15/GAMSbase!W15,"")</f>
        <v>1</v>
      </c>
      <c r="Y15" s="40">
        <f>IFERROR(Base!X15/GAMSbase!X15,"")</f>
        <v>1</v>
      </c>
      <c r="Z15" s="40">
        <f>IFERROR(Base!Y15/GAMSbase!Y15,"")</f>
        <v>1</v>
      </c>
      <c r="AA15" s="40">
        <f>IFERROR(Base!Z15/GAMSbase!Z15,"")</f>
        <v>1</v>
      </c>
      <c r="AB15" s="40">
        <f>IFERROR(Base!AA15/GAMSbase!AA15,"")</f>
        <v>1</v>
      </c>
      <c r="AC15" s="40">
        <f>IFERROR(Base!AB15/GAMSbase!AB15,"")</f>
        <v>1</v>
      </c>
      <c r="AD15" s="40">
        <f>IFERROR(Base!AC15/GAMSbase!AC15,"")</f>
        <v>1</v>
      </c>
      <c r="AE15" s="40">
        <f>IFERROR(Base!AD15/GAMSbase!AD15,"")</f>
        <v>1</v>
      </c>
      <c r="AF15" s="40">
        <f>IFERROR(Base!AE15/GAMSbase!AE15,"")</f>
        <v>1</v>
      </c>
      <c r="AG15" s="40">
        <f>IFERROR(Base!AF15/GAMSbase!AF15,"")</f>
        <v>1</v>
      </c>
      <c r="AH15" s="40">
        <f>IFERROR(Base!AG15/GAMSbase!AG15,"")</f>
        <v>1</v>
      </c>
      <c r="AI15" s="40">
        <f>IFERROR(Base!AH15/GAMSbase!AH15,"")</f>
        <v>1</v>
      </c>
      <c r="AJ15" s="40">
        <f>IFERROR(Base!AI15/GAMSbase!AI15,"")</f>
        <v>1</v>
      </c>
      <c r="AK15" s="40">
        <f>IFERROR(Base!AJ15/GAMSbase!AJ15,"")</f>
        <v>1</v>
      </c>
      <c r="AL15" s="40">
        <f>IFERROR(Base!AK15/GAMSbase!AK15,"")</f>
        <v>1</v>
      </c>
      <c r="AM15" s="40">
        <f>IFERROR(Base!AL15/GAMSbase!AL15,"")</f>
        <v>1</v>
      </c>
      <c r="AN15" s="40">
        <f>IFERROR(Base!AM15/GAMSbase!AM15,"")</f>
        <v>1</v>
      </c>
      <c r="AO15" s="40">
        <f>IFERROR(Base!AN15/GAMSbase!AN15,"")</f>
        <v>1</v>
      </c>
      <c r="AP15" s="40">
        <f>IFERROR(Base!AO15/GAMSbase!AO15,"")</f>
        <v>1</v>
      </c>
      <c r="AQ15" s="40">
        <f>IFERROR(Base!AP15/GAMSbase!AP15,"")</f>
        <v>1</v>
      </c>
      <c r="AR15" s="40">
        <f>IFERROR(Base!AQ15/GAMSbase!AQ15,"")</f>
        <v>1</v>
      </c>
      <c r="AS15" s="40">
        <f>IFERROR(Base!AR15/GAMSbase!AR15,"")</f>
        <v>1</v>
      </c>
      <c r="AT15" s="40">
        <f>IFERROR(Base!AS15/GAMSbase!AS15,"")</f>
        <v>1</v>
      </c>
      <c r="AU15" s="40">
        <f>IFERROR(Base!AT15/GAMSbase!AT15,"")</f>
        <v>1</v>
      </c>
      <c r="AV15" s="40">
        <f>IFERROR(Base!AU15/GAMSbase!AU15,"")</f>
        <v>1</v>
      </c>
      <c r="AW15" s="40">
        <f>IFERROR(Base!AV15/GAMSbase!AV15,"")</f>
        <v>1</v>
      </c>
      <c r="AX15" s="40">
        <f>IFERROR(Base!AW15/GAMSbase!AW15,"")</f>
        <v>1</v>
      </c>
      <c r="AY15" s="40">
        <f>IFERROR(Base!AX15/GAMSbase!AX15,"")</f>
        <v>1</v>
      </c>
      <c r="AZ15" s="40">
        <f>IFERROR(Base!AY15/GAMSbase!AY15,"")</f>
        <v>1</v>
      </c>
      <c r="BA15" s="40">
        <f>IFERROR(Base!AZ15/GAMSbase!AZ15,"")</f>
        <v>1</v>
      </c>
      <c r="BB15" s="40">
        <f>IFERROR(Base!BA15/GAMSbase!BA15,"")</f>
        <v>1</v>
      </c>
      <c r="BC15" s="40">
        <f>IFERROR(Base!BB15/GAMSbase!BB15,"")</f>
        <v>1</v>
      </c>
      <c r="BD15" s="40">
        <f>IFERROR(Base!BC15/GAMSbase!BC15,"")</f>
        <v>1</v>
      </c>
      <c r="BE15" s="40">
        <f>IFERROR(Base!BD15/GAMSbase!BD15,"")</f>
        <v>1</v>
      </c>
      <c r="BF15" s="40">
        <f>IFERROR(Base!BE15/GAMSbase!BE15,"")</f>
        <v>1</v>
      </c>
      <c r="BG15" s="40">
        <f>IFERROR(Base!BF15/GAMSbase!BF15,"")</f>
        <v>1</v>
      </c>
      <c r="BH15" s="40">
        <f>IFERROR(Base!BG15/GAMSbase!BG15,"")</f>
        <v>1</v>
      </c>
      <c r="BI15" s="40">
        <f>IFERROR(Base!BH15/GAMSbase!BH15,"")</f>
        <v>1</v>
      </c>
      <c r="BJ15" s="40">
        <f>IFERROR(Base!BI15/GAMSbase!BI15,"")</f>
        <v>1</v>
      </c>
    </row>
    <row r="16" spans="1:62" x14ac:dyDescent="0.2">
      <c r="A16" t="str">
        <f>Base!A16</f>
        <v xml:space="preserve">   Time premium</v>
      </c>
      <c r="B16" t="str">
        <f>GAMSbase!A16</f>
        <v>Time Premium</v>
      </c>
      <c r="C16" s="40">
        <f>IFERROR(Base!B16/GAMSbase!B16,"")</f>
        <v>1</v>
      </c>
      <c r="D16" s="40" t="str">
        <f>IFERROR(Base!C16/GAMSbase!C16,"")</f>
        <v/>
      </c>
      <c r="E16" s="40" t="str">
        <f>IFERROR(Base!D16/GAMSbase!D16,"")</f>
        <v/>
      </c>
      <c r="F16" s="40" t="str">
        <f>IFERROR(Base!E16/GAMSbase!E16,"")</f>
        <v/>
      </c>
      <c r="G16" s="40" t="str">
        <f>IFERROR(Base!F16/GAMSbase!F16,"")</f>
        <v/>
      </c>
      <c r="H16" s="40" t="str">
        <f>IFERROR(Base!G16/GAMSbase!G16,"")</f>
        <v/>
      </c>
      <c r="I16" s="40" t="str">
        <f>IFERROR(Base!H16/GAMSbase!H16,"")</f>
        <v/>
      </c>
      <c r="J16" s="40" t="str">
        <f>IFERROR(Base!I16/GAMSbase!I16,"")</f>
        <v/>
      </c>
      <c r="K16" s="40" t="str">
        <f>IFERROR(Base!J16/GAMSbase!J16,"")</f>
        <v/>
      </c>
      <c r="L16" s="40" t="str">
        <f>IFERROR(Base!K16/GAMSbase!K16,"")</f>
        <v/>
      </c>
      <c r="M16" s="40" t="str">
        <f>IFERROR(Base!L16/GAMSbase!L16,"")</f>
        <v/>
      </c>
      <c r="N16" s="40" t="str">
        <f>IFERROR(Base!M16/GAMSbase!M16,"")</f>
        <v/>
      </c>
      <c r="O16" s="40" t="str">
        <f>IFERROR(Base!N16/GAMSbase!N16,"")</f>
        <v/>
      </c>
      <c r="P16" s="40" t="str">
        <f>IFERROR(Base!O16/GAMSbase!O16,"")</f>
        <v/>
      </c>
      <c r="Q16" s="40" t="str">
        <f>IFERROR(Base!P16/GAMSbase!P16,"")</f>
        <v/>
      </c>
      <c r="R16" s="40" t="str">
        <f>IFERROR(Base!Q16/GAMSbase!Q16,"")</f>
        <v/>
      </c>
      <c r="S16" s="40" t="str">
        <f>IFERROR(Base!R16/GAMSbase!R16,"")</f>
        <v/>
      </c>
      <c r="T16" s="40" t="str">
        <f>IFERROR(Base!S16/GAMSbase!S16,"")</f>
        <v/>
      </c>
      <c r="U16" s="40" t="str">
        <f>IFERROR(Base!T16/GAMSbase!T16,"")</f>
        <v/>
      </c>
      <c r="V16" s="40" t="str">
        <f>IFERROR(Base!U16/GAMSbase!U16,"")</f>
        <v/>
      </c>
      <c r="W16" s="40" t="str">
        <f>IFERROR(Base!V16/GAMSbase!V16,"")</f>
        <v/>
      </c>
      <c r="X16" s="40" t="str">
        <f>IFERROR(Base!W16/GAMSbase!W16,"")</f>
        <v/>
      </c>
      <c r="Y16" s="40" t="str">
        <f>IFERROR(Base!X16/GAMSbase!X16,"")</f>
        <v/>
      </c>
      <c r="Z16" s="40" t="str">
        <f>IFERROR(Base!Y16/GAMSbase!Y16,"")</f>
        <v/>
      </c>
      <c r="AA16" s="40" t="str">
        <f>IFERROR(Base!Z16/GAMSbase!Z16,"")</f>
        <v/>
      </c>
      <c r="AB16" s="40" t="str">
        <f>IFERROR(Base!AA16/GAMSbase!AA16,"")</f>
        <v/>
      </c>
      <c r="AC16" s="40" t="str">
        <f>IFERROR(Base!AB16/GAMSbase!AB16,"")</f>
        <v/>
      </c>
      <c r="AD16" s="40" t="str">
        <f>IFERROR(Base!AC16/GAMSbase!AC16,"")</f>
        <v/>
      </c>
      <c r="AE16" s="40" t="str">
        <f>IFERROR(Base!AD16/GAMSbase!AD16,"")</f>
        <v/>
      </c>
      <c r="AF16" s="40" t="str">
        <f>IFERROR(Base!AE16/GAMSbase!AE16,"")</f>
        <v/>
      </c>
      <c r="AG16" s="40" t="str">
        <f>IFERROR(Base!AF16/GAMSbase!AF16,"")</f>
        <v/>
      </c>
      <c r="AH16" s="40" t="str">
        <f>IFERROR(Base!AG16/GAMSbase!AG16,"")</f>
        <v/>
      </c>
      <c r="AI16" s="40" t="str">
        <f>IFERROR(Base!AH16/GAMSbase!AH16,"")</f>
        <v/>
      </c>
      <c r="AJ16" s="40" t="str">
        <f>IFERROR(Base!AI16/GAMSbase!AI16,"")</f>
        <v/>
      </c>
      <c r="AK16" s="40" t="str">
        <f>IFERROR(Base!AJ16/GAMSbase!AJ16,"")</f>
        <v/>
      </c>
      <c r="AL16" s="40" t="str">
        <f>IFERROR(Base!AK16/GAMSbase!AK16,"")</f>
        <v/>
      </c>
      <c r="AM16" s="40" t="str">
        <f>IFERROR(Base!AL16/GAMSbase!AL16,"")</f>
        <v/>
      </c>
      <c r="AN16" s="40" t="str">
        <f>IFERROR(Base!AM16/GAMSbase!AM16,"")</f>
        <v/>
      </c>
      <c r="AO16" s="40" t="str">
        <f>IFERROR(Base!AN16/GAMSbase!AN16,"")</f>
        <v/>
      </c>
      <c r="AP16" s="40" t="str">
        <f>IFERROR(Base!AO16/GAMSbase!AO16,"")</f>
        <v/>
      </c>
      <c r="AQ16" s="40" t="str">
        <f>IFERROR(Base!AP16/GAMSbase!AP16,"")</f>
        <v/>
      </c>
      <c r="AR16" s="40" t="str">
        <f>IFERROR(Base!AQ16/GAMSbase!AQ16,"")</f>
        <v/>
      </c>
      <c r="AS16" s="40" t="str">
        <f>IFERROR(Base!AR16/GAMSbase!AR16,"")</f>
        <v/>
      </c>
      <c r="AT16" s="40" t="str">
        <f>IFERROR(Base!AS16/GAMSbase!AS16,"")</f>
        <v/>
      </c>
      <c r="AU16" s="40" t="str">
        <f>IFERROR(Base!AT16/GAMSbase!AT16,"")</f>
        <v/>
      </c>
      <c r="AV16" s="40" t="str">
        <f>IFERROR(Base!AU16/GAMSbase!AU16,"")</f>
        <v/>
      </c>
      <c r="AW16" s="40" t="str">
        <f>IFERROR(Base!AV16/GAMSbase!AV16,"")</f>
        <v/>
      </c>
      <c r="AX16" s="40" t="str">
        <f>IFERROR(Base!AW16/GAMSbase!AW16,"")</f>
        <v/>
      </c>
      <c r="AY16" s="40" t="str">
        <f>IFERROR(Base!AX16/GAMSbase!AX16,"")</f>
        <v/>
      </c>
      <c r="AZ16" s="40" t="str">
        <f>IFERROR(Base!AY16/GAMSbase!AY16,"")</f>
        <v/>
      </c>
      <c r="BA16" s="40" t="str">
        <f>IFERROR(Base!AZ16/GAMSbase!AZ16,"")</f>
        <v/>
      </c>
      <c r="BB16" s="40" t="str">
        <f>IFERROR(Base!BA16/GAMSbase!BA16,"")</f>
        <v/>
      </c>
      <c r="BC16" s="40" t="str">
        <f>IFERROR(Base!BB16/GAMSbase!BB16,"")</f>
        <v/>
      </c>
      <c r="BD16" s="40" t="str">
        <f>IFERROR(Base!BC16/GAMSbase!BC16,"")</f>
        <v/>
      </c>
      <c r="BE16" s="40" t="str">
        <f>IFERROR(Base!BD16/GAMSbase!BD16,"")</f>
        <v/>
      </c>
      <c r="BF16" s="40" t="str">
        <f>IFERROR(Base!BE16/GAMSbase!BE16,"")</f>
        <v/>
      </c>
      <c r="BG16" s="40" t="str">
        <f>IFERROR(Base!BF16/GAMSbase!BF16,"")</f>
        <v/>
      </c>
      <c r="BH16" s="40" t="str">
        <f>IFERROR(Base!BG16/GAMSbase!BG16,"")</f>
        <v/>
      </c>
      <c r="BI16" s="40" t="str">
        <f>IFERROR(Base!BH16/GAMSbase!BH16,"")</f>
        <v/>
      </c>
      <c r="BJ16" s="40" t="str">
        <f>IFERROR(Base!BI16/GAMSbase!BI16,"")</f>
        <v/>
      </c>
    </row>
    <row r="17" spans="1:62" x14ac:dyDescent="0.2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IFERROR(Base!B17/GAMSbase!B17,"")</f>
        <v/>
      </c>
      <c r="D17" s="40" t="str">
        <f>IFERROR(Base!C17/GAMSbase!C17,"")</f>
        <v/>
      </c>
      <c r="E17" s="40" t="str">
        <f>IFERROR(Base!D17/GAMSbase!D17,"")</f>
        <v/>
      </c>
      <c r="F17" s="40" t="str">
        <f>IFERROR(Base!E17/GAMSbase!E17,"")</f>
        <v/>
      </c>
      <c r="G17" s="40" t="str">
        <f>IFERROR(Base!F17/GAMSbase!F17,"")</f>
        <v/>
      </c>
      <c r="H17" s="40" t="str">
        <f>IFERROR(Base!G17/GAMSbase!G17,"")</f>
        <v/>
      </c>
      <c r="I17" s="40" t="str">
        <f>IFERROR(Base!H17/GAMSbase!H17,"")</f>
        <v/>
      </c>
      <c r="J17" s="40" t="str">
        <f>IFERROR(Base!I17/GAMSbase!I17,"")</f>
        <v/>
      </c>
      <c r="K17" s="40" t="str">
        <f>IFERROR(Base!J17/GAMSbase!J17,"")</f>
        <v/>
      </c>
      <c r="L17" s="40" t="str">
        <f>IFERROR(Base!K17/GAMSbase!K17,"")</f>
        <v/>
      </c>
      <c r="M17" s="40" t="str">
        <f>IFERROR(Base!L17/GAMSbase!L17,"")</f>
        <v/>
      </c>
      <c r="N17" s="40" t="str">
        <f>IFERROR(Base!M17/GAMSbase!M17,"")</f>
        <v/>
      </c>
      <c r="O17" s="40" t="str">
        <f>IFERROR(Base!N17/GAMSbase!N17,"")</f>
        <v/>
      </c>
      <c r="P17" s="40" t="str">
        <f>IFERROR(Base!O17/GAMSbase!O17,"")</f>
        <v/>
      </c>
      <c r="Q17" s="40" t="str">
        <f>IFERROR(Base!P17/GAMSbase!P17,"")</f>
        <v/>
      </c>
      <c r="R17" s="40" t="str">
        <f>IFERROR(Base!Q17/GAMSbase!Q17,"")</f>
        <v/>
      </c>
      <c r="S17" s="40" t="str">
        <f>IFERROR(Base!R17/GAMSbase!R17,"")</f>
        <v/>
      </c>
      <c r="T17" s="40" t="str">
        <f>IFERROR(Base!S17/GAMSbase!S17,"")</f>
        <v/>
      </c>
      <c r="U17" s="40" t="str">
        <f>IFERROR(Base!T17/GAMSbase!T17,"")</f>
        <v/>
      </c>
      <c r="V17" s="40" t="str">
        <f>IFERROR(Base!U17/GAMSbase!U17,"")</f>
        <v/>
      </c>
      <c r="W17" s="40" t="str">
        <f>IFERROR(Base!V17/GAMSbase!V17,"")</f>
        <v/>
      </c>
      <c r="X17" s="40" t="str">
        <f>IFERROR(Base!W17/GAMSbase!W17,"")</f>
        <v/>
      </c>
      <c r="Y17" s="40" t="str">
        <f>IFERROR(Base!X17/GAMSbase!X17,"")</f>
        <v/>
      </c>
      <c r="Z17" s="40" t="str">
        <f>IFERROR(Base!Y17/GAMSbase!Y17,"")</f>
        <v/>
      </c>
      <c r="AA17" s="40" t="str">
        <f>IFERROR(Base!Z17/GAMSbase!Z17,"")</f>
        <v/>
      </c>
      <c r="AB17" s="40" t="str">
        <f>IFERROR(Base!AA17/GAMSbase!AA17,"")</f>
        <v/>
      </c>
      <c r="AC17" s="40" t="str">
        <f>IFERROR(Base!AB17/GAMSbase!AB17,"")</f>
        <v/>
      </c>
      <c r="AD17" s="40" t="str">
        <f>IFERROR(Base!AC17/GAMSbase!AC17,"")</f>
        <v/>
      </c>
      <c r="AE17" s="40" t="str">
        <f>IFERROR(Base!AD17/GAMSbase!AD17,"")</f>
        <v/>
      </c>
      <c r="AF17" s="40" t="str">
        <f>IFERROR(Base!AE17/GAMSbase!AE17,"")</f>
        <v/>
      </c>
      <c r="AG17" s="40" t="str">
        <f>IFERROR(Base!AF17/GAMSbase!AF17,"")</f>
        <v/>
      </c>
      <c r="AH17" s="40" t="str">
        <f>IFERROR(Base!AG17/GAMSbase!AG17,"")</f>
        <v/>
      </c>
      <c r="AI17" s="40" t="str">
        <f>IFERROR(Base!AH17/GAMSbase!AH17,"")</f>
        <v/>
      </c>
      <c r="AJ17" s="40" t="str">
        <f>IFERROR(Base!AI17/GAMSbase!AI17,"")</f>
        <v/>
      </c>
      <c r="AK17" s="40" t="str">
        <f>IFERROR(Base!AJ17/GAMSbase!AJ17,"")</f>
        <v/>
      </c>
      <c r="AL17" s="40" t="str">
        <f>IFERROR(Base!AK17/GAMSbase!AK17,"")</f>
        <v/>
      </c>
      <c r="AM17" s="40" t="str">
        <f>IFERROR(Base!AL17/GAMSbase!AL17,"")</f>
        <v/>
      </c>
      <c r="AN17" s="40" t="str">
        <f>IFERROR(Base!AM17/GAMSbase!AM17,"")</f>
        <v/>
      </c>
      <c r="AO17" s="40" t="str">
        <f>IFERROR(Base!AN17/GAMSbase!AN17,"")</f>
        <v/>
      </c>
      <c r="AP17" s="40" t="str">
        <f>IFERROR(Base!AO17/GAMSbase!AO17,"")</f>
        <v/>
      </c>
      <c r="AQ17" s="40" t="str">
        <f>IFERROR(Base!AP17/GAMSbase!AP17,"")</f>
        <v/>
      </c>
      <c r="AR17" s="40" t="str">
        <f>IFERROR(Base!AQ17/GAMSbase!AQ17,"")</f>
        <v/>
      </c>
      <c r="AS17" s="40" t="str">
        <f>IFERROR(Base!AR17/GAMSbase!AR17,"")</f>
        <v/>
      </c>
      <c r="AT17" s="40" t="str">
        <f>IFERROR(Base!AS17/GAMSbase!AS17,"")</f>
        <v/>
      </c>
      <c r="AU17" s="40" t="str">
        <f>IFERROR(Base!AT17/GAMSbase!AT17,"")</f>
        <v/>
      </c>
      <c r="AV17" s="40" t="str">
        <f>IFERROR(Base!AU17/GAMSbase!AU17,"")</f>
        <v/>
      </c>
      <c r="AW17" s="40" t="str">
        <f>IFERROR(Base!AV17/GAMSbase!AV17,"")</f>
        <v/>
      </c>
      <c r="AX17" s="40" t="str">
        <f>IFERROR(Base!AW17/GAMSbase!AW17,"")</f>
        <v/>
      </c>
      <c r="AY17" s="40" t="str">
        <f>IFERROR(Base!AX17/GAMSbase!AX17,"")</f>
        <v/>
      </c>
      <c r="AZ17" s="40" t="str">
        <f>IFERROR(Base!AY17/GAMSbase!AY17,"")</f>
        <v/>
      </c>
      <c r="BA17" s="40" t="str">
        <f>IFERROR(Base!AZ17/GAMSbase!AZ17,"")</f>
        <v/>
      </c>
      <c r="BB17" s="40" t="str">
        <f>IFERROR(Base!BA17/GAMSbase!BA17,"")</f>
        <v/>
      </c>
      <c r="BC17" s="40" t="str">
        <f>IFERROR(Base!BB17/GAMSbase!BB17,"")</f>
        <v/>
      </c>
      <c r="BD17" s="40" t="str">
        <f>IFERROR(Base!BC17/GAMSbase!BC17,"")</f>
        <v/>
      </c>
      <c r="BE17" s="40" t="str">
        <f>IFERROR(Base!BD17/GAMSbase!BD17,"")</f>
        <v/>
      </c>
      <c r="BF17" s="40" t="str">
        <f>IFERROR(Base!BE17/GAMSbase!BE17,"")</f>
        <v/>
      </c>
      <c r="BG17" s="40" t="str">
        <f>IFERROR(Base!BF17/GAMSbase!BF17,"")</f>
        <v/>
      </c>
      <c r="BH17" s="40" t="str">
        <f>IFERROR(Base!BG17/GAMSbase!BG17,"")</f>
        <v/>
      </c>
      <c r="BI17" s="40" t="str">
        <f>IFERROR(Base!BH17/GAMSbase!BH17,"")</f>
        <v/>
      </c>
      <c r="BJ17" s="40" t="str">
        <f>IFERROR(Base!BI17/GAMSbase!BI17,"")</f>
        <v/>
      </c>
    </row>
    <row r="18" spans="1:62" x14ac:dyDescent="0.2">
      <c r="A18" t="str">
        <f>Base!A18</f>
        <v>Social time preference factor</v>
      </c>
      <c r="B18" t="str">
        <f>GAMSbase!A18</f>
        <v>Social Time Preference Factor</v>
      </c>
      <c r="C18" s="40">
        <f>IFERROR(Base!B18/GAMSbase!B18,"")</f>
        <v>1</v>
      </c>
      <c r="D18" s="40">
        <f>IFERROR(Base!C18/GAMSbase!C18,"")</f>
        <v>1.0000000000060758</v>
      </c>
      <c r="E18" s="40">
        <f>IFERROR(Base!D18/GAMSbase!D18,"")</f>
        <v>1.0000000000257461</v>
      </c>
      <c r="F18" s="40">
        <f>IFERROR(Base!E18/GAMSbase!E18,"")</f>
        <v>1.0000000000122673</v>
      </c>
      <c r="G18" s="40">
        <f>IFERROR(Base!F18/GAMSbase!F18,"")</f>
        <v>1.0000000000320188</v>
      </c>
      <c r="H18" s="40">
        <f>IFERROR(Base!G18/GAMSbase!G18,"")</f>
        <v>1.0000000000354918</v>
      </c>
      <c r="I18" s="40">
        <f>IFERROR(Base!H18/GAMSbase!H18,"")</f>
        <v>1.0000000000101461</v>
      </c>
      <c r="J18" s="40">
        <f>IFERROR(Base!I18/GAMSbase!I18,"")</f>
        <v>0.99999999994494104</v>
      </c>
      <c r="K18" s="40">
        <f>IFERROR(Base!J18/GAMSbase!J18,"")</f>
        <v>1.0000000000678158</v>
      </c>
      <c r="L18" s="40">
        <f>IFERROR(Base!K18/GAMSbase!K18,"")</f>
        <v>1.0000000000888485</v>
      </c>
      <c r="M18" s="40">
        <f>IFERROR(Base!L18/GAMSbase!L18,"")</f>
        <v>0.99999999999269429</v>
      </c>
      <c r="N18" s="40">
        <f>IFERROR(Base!M18/GAMSbase!M18,"")</f>
        <v>1.0000000000038423</v>
      </c>
      <c r="O18" s="40">
        <f>IFERROR(Base!N18/GAMSbase!N18,"")</f>
        <v>1.0000000000485174</v>
      </c>
      <c r="P18" s="40">
        <f>IFERROR(Base!O18/GAMSbase!O18,"")</f>
        <v>0.9999999998804826</v>
      </c>
      <c r="Q18" s="40">
        <f>IFERROR(Base!P18/GAMSbase!P18,"")</f>
        <v>0.99999999999590417</v>
      </c>
      <c r="R18" s="40">
        <f>IFERROR(Base!Q18/GAMSbase!Q18,"")</f>
        <v>1.0000000001050622</v>
      </c>
      <c r="S18" s="40">
        <f>IFERROR(Base!R18/GAMSbase!R18,"")</f>
        <v>0.99999999995984235</v>
      </c>
      <c r="T18" s="40">
        <f>IFERROR(Base!S18/GAMSbase!S18,"")</f>
        <v>0.99999999995538968</v>
      </c>
      <c r="U18" s="40">
        <f>IFERROR(Base!T18/GAMSbase!T18,"")</f>
        <v>1.0000000000749381</v>
      </c>
      <c r="V18" s="40">
        <f>IFERROR(Base!U18/GAMSbase!U18,"")</f>
        <v>0.99999999989864485</v>
      </c>
      <c r="W18" s="40">
        <f>IFERROR(Base!V18/GAMSbase!V18,"")</f>
        <v>0.99999999988297339</v>
      </c>
      <c r="X18" s="40">
        <f>IFERROR(Base!W18/GAMSbase!W18,"")</f>
        <v>1.0000000000586489</v>
      </c>
      <c r="Y18" s="40">
        <f>IFERROR(Base!X18/GAMSbase!X18,"")</f>
        <v>1.000000000233574</v>
      </c>
      <c r="Z18" s="40">
        <f>IFERROR(Base!Y18/GAMSbase!Y18,"")</f>
        <v>1.0000000000781066</v>
      </c>
      <c r="AA18" s="40">
        <f>IFERROR(Base!Z18/GAMSbase!Z18,"")</f>
        <v>0.9999999998396828</v>
      </c>
      <c r="AB18" s="40">
        <f>IFERROR(Base!AA18/GAMSbase!AA18,"")</f>
        <v>0.99999999969289866</v>
      </c>
      <c r="AC18" s="40">
        <f>IFERROR(Base!AB18/GAMSbase!AB18,"")</f>
        <v>0.99999999982514853</v>
      </c>
      <c r="AD18" s="40">
        <f>IFERROR(Base!AC18/GAMSbase!AC18,"")</f>
        <v>1.0000000002055953</v>
      </c>
      <c r="AE18" s="40">
        <f>IFERROR(Base!AD18/GAMSbase!AD18,"")</f>
        <v>1.0000000002700371</v>
      </c>
      <c r="AF18" s="40">
        <f>IFERROR(Base!AE18/GAMSbase!AE18,"")</f>
        <v>1.0000000002260792</v>
      </c>
      <c r="AG18" s="40">
        <f>IFERROR(Base!AF18/GAMSbase!AF18,"")</f>
        <v>0.99999999962010644</v>
      </c>
      <c r="AH18" s="40">
        <f>IFERROR(Base!AG18/GAMSbase!AG18,"")</f>
        <v>1.0000000001740434</v>
      </c>
      <c r="AI18" s="40">
        <f>IFERROR(Base!AH18/GAMSbase!AH18,"")</f>
        <v>1.0000000000100999</v>
      </c>
      <c r="AJ18" s="40">
        <f>IFERROR(Base!AI18/GAMSbase!AI18,"")</f>
        <v>0.99999999976542697</v>
      </c>
      <c r="AK18" s="40">
        <f>IFERROR(Base!AJ18/GAMSbase!AJ18,"")</f>
        <v>1.0000000000114073</v>
      </c>
      <c r="AL18" s="40">
        <f>IFERROR(Base!AK18/GAMSbase!AK18,"")</f>
        <v>1.0000000004701248</v>
      </c>
      <c r="AM18" s="40">
        <f>IFERROR(Base!AL18/GAMSbase!AL18,"")</f>
        <v>1.0000000004838874</v>
      </c>
      <c r="AN18" s="40">
        <f>IFERROR(Base!AM18/GAMSbase!AM18,"")</f>
        <v>1.0000000007560903</v>
      </c>
      <c r="AO18" s="40">
        <f>IFERROR(Base!AN18/GAMSbase!AN18,"")</f>
        <v>1.0000000006658294</v>
      </c>
      <c r="AP18" s="40">
        <f>IFERROR(Base!AO18/GAMSbase!AO18,"")</f>
        <v>0.99999999942088913</v>
      </c>
      <c r="AQ18" s="40">
        <f>IFERROR(Base!AP18/GAMSbase!AP18,"")</f>
        <v>1.0000000007678991</v>
      </c>
      <c r="AR18" s="40">
        <f>IFERROR(Base!AQ18/GAMSbase!AQ18,"")</f>
        <v>1.0000000002013028</v>
      </c>
      <c r="AS18" s="40">
        <f>IFERROR(Base!AR18/GAMSbase!AR18,"")</f>
        <v>1.0000000010918733</v>
      </c>
      <c r="AT18" s="40">
        <f>IFERROR(Base!AS18/GAMSbase!AS18,"")</f>
        <v>0.99999999919521931</v>
      </c>
      <c r="AU18" s="40">
        <f>IFERROR(Base!AT18/GAMSbase!AT18,"")</f>
        <v>1.0000000003396818</v>
      </c>
      <c r="AV18" s="40">
        <f>IFERROR(Base!AU18/GAMSbase!AU18,"")</f>
        <v>1.0000000007494043</v>
      </c>
      <c r="AW18" s="40">
        <f>IFERROR(Base!AV18/GAMSbase!AV18,"")</f>
        <v>1.0000000015082968</v>
      </c>
      <c r="AX18" s="40">
        <f>IFERROR(Base!AW18/GAMSbase!AW18,"")</f>
        <v>0.99999999895800507</v>
      </c>
      <c r="AY18" s="40">
        <f>IFERROR(Base!AX18/GAMSbase!AX18,"")</f>
        <v>1.0000000015216493</v>
      </c>
      <c r="AZ18" s="40">
        <f>IFERROR(Base!AY18/GAMSbase!AY18,"")</f>
        <v>0.99999999913499449</v>
      </c>
      <c r="BA18" s="40">
        <f>IFERROR(Base!AZ18/GAMSbase!AZ18,"")</f>
        <v>0.99999999813323548</v>
      </c>
      <c r="BB18" s="40">
        <f>IFERROR(Base!BA18/GAMSbase!BA18,"")</f>
        <v>1.0000000020128925</v>
      </c>
      <c r="BC18" s="40">
        <f>IFERROR(Base!BB18/GAMSbase!BB18,"")</f>
        <v>0.99999999801733996</v>
      </c>
      <c r="BD18" s="40">
        <f>IFERROR(Base!BC18/GAMSbase!BC18,"")</f>
        <v>1.0000000009613601</v>
      </c>
      <c r="BE18" s="40">
        <f>IFERROR(Base!BD18/GAMSbase!BD18,"")</f>
        <v>0.99999999776082205</v>
      </c>
      <c r="BF18" s="40">
        <f>IFERROR(Base!BE18/GAMSbase!BE18,"")</f>
        <v>0.99999999872564771</v>
      </c>
      <c r="BG18" s="40">
        <f>IFERROR(Base!BF18/GAMSbase!BF18,"")</f>
        <v>0.99999999869887868</v>
      </c>
      <c r="BH18" s="40">
        <f>IFERROR(Base!BG18/GAMSbase!BG18,"")</f>
        <v>0.9999999987280026</v>
      </c>
      <c r="BI18" s="40">
        <f>IFERROR(Base!BH18/GAMSbase!BH18,"")</f>
        <v>0.99999999729370659</v>
      </c>
      <c r="BJ18" s="40">
        <f>IFERROR(Base!BI18/GAMSbase!BI18,"")</f>
        <v>0.99999999599139844</v>
      </c>
    </row>
    <row r="19" spans="1:62" x14ac:dyDescent="0.2">
      <c r="A19" t="str">
        <f>Base!A19</f>
        <v>Elasticity of MU of consumption</v>
      </c>
      <c r="B19" t="str">
        <f>GAMSbase!A19</f>
        <v>Elasticity of MU of Consumption</v>
      </c>
      <c r="C19" s="40">
        <f>IFERROR(Base!B19/GAMSbase!B19,"")</f>
        <v>1</v>
      </c>
      <c r="D19" s="40" t="str">
        <f>IFERROR(Base!C19/GAMSbase!C19,"")</f>
        <v/>
      </c>
      <c r="E19" s="40" t="str">
        <f>IFERROR(Base!D19/GAMSbase!D19,"")</f>
        <v/>
      </c>
      <c r="F19" s="40" t="str">
        <f>IFERROR(Base!E19/GAMSbase!E19,"")</f>
        <v/>
      </c>
      <c r="G19" s="40" t="str">
        <f>IFERROR(Base!F19/GAMSbase!F19,"")</f>
        <v/>
      </c>
      <c r="H19" s="40" t="str">
        <f>IFERROR(Base!G19/GAMSbase!G19,"")</f>
        <v/>
      </c>
      <c r="I19" s="40" t="str">
        <f>IFERROR(Base!H19/GAMSbase!H19,"")</f>
        <v/>
      </c>
      <c r="J19" s="40" t="str">
        <f>IFERROR(Base!I19/GAMSbase!I19,"")</f>
        <v/>
      </c>
      <c r="K19" s="40" t="str">
        <f>IFERROR(Base!J19/GAMSbase!J19,"")</f>
        <v/>
      </c>
      <c r="L19" s="40" t="str">
        <f>IFERROR(Base!K19/GAMSbase!K19,"")</f>
        <v/>
      </c>
      <c r="M19" s="40" t="str">
        <f>IFERROR(Base!L19/GAMSbase!L19,"")</f>
        <v/>
      </c>
      <c r="N19" s="40" t="str">
        <f>IFERROR(Base!M19/GAMSbase!M19,"")</f>
        <v/>
      </c>
      <c r="O19" s="40" t="str">
        <f>IFERROR(Base!N19/GAMSbase!N19,"")</f>
        <v/>
      </c>
      <c r="P19" s="40" t="str">
        <f>IFERROR(Base!O19/GAMSbase!O19,"")</f>
        <v/>
      </c>
      <c r="Q19" s="40" t="str">
        <f>IFERROR(Base!P19/GAMSbase!P19,"")</f>
        <v/>
      </c>
      <c r="R19" s="40" t="str">
        <f>IFERROR(Base!Q19/GAMSbase!Q19,"")</f>
        <v/>
      </c>
      <c r="S19" s="40" t="str">
        <f>IFERROR(Base!R19/GAMSbase!R19,"")</f>
        <v/>
      </c>
      <c r="T19" s="40" t="str">
        <f>IFERROR(Base!S19/GAMSbase!S19,"")</f>
        <v/>
      </c>
      <c r="U19" s="40" t="str">
        <f>IFERROR(Base!T19/GAMSbase!T19,"")</f>
        <v/>
      </c>
      <c r="V19" s="40" t="str">
        <f>IFERROR(Base!U19/GAMSbase!U19,"")</f>
        <v/>
      </c>
      <c r="W19" s="40" t="str">
        <f>IFERROR(Base!V19/GAMSbase!V19,"")</f>
        <v/>
      </c>
      <c r="X19" s="40" t="str">
        <f>IFERROR(Base!W19/GAMSbase!W19,"")</f>
        <v/>
      </c>
      <c r="Y19" s="40" t="str">
        <f>IFERROR(Base!X19/GAMSbase!X19,"")</f>
        <v/>
      </c>
      <c r="Z19" s="40" t="str">
        <f>IFERROR(Base!Y19/GAMSbase!Y19,"")</f>
        <v/>
      </c>
      <c r="AA19" s="40" t="str">
        <f>IFERROR(Base!Z19/GAMSbase!Z19,"")</f>
        <v/>
      </c>
      <c r="AB19" s="40" t="str">
        <f>IFERROR(Base!AA19/GAMSbase!AA19,"")</f>
        <v/>
      </c>
      <c r="AC19" s="40" t="str">
        <f>IFERROR(Base!AB19/GAMSbase!AB19,"")</f>
        <v/>
      </c>
      <c r="AD19" s="40" t="str">
        <f>IFERROR(Base!AC19/GAMSbase!AC19,"")</f>
        <v/>
      </c>
      <c r="AE19" s="40" t="str">
        <f>IFERROR(Base!AD19/GAMSbase!AD19,"")</f>
        <v/>
      </c>
      <c r="AF19" s="40" t="str">
        <f>IFERROR(Base!AE19/GAMSbase!AE19,"")</f>
        <v/>
      </c>
      <c r="AG19" s="40" t="str">
        <f>IFERROR(Base!AF19/GAMSbase!AF19,"")</f>
        <v/>
      </c>
      <c r="AH19" s="40" t="str">
        <f>IFERROR(Base!AG19/GAMSbase!AG19,"")</f>
        <v/>
      </c>
      <c r="AI19" s="40" t="str">
        <f>IFERROR(Base!AH19/GAMSbase!AH19,"")</f>
        <v/>
      </c>
      <c r="AJ19" s="40" t="str">
        <f>IFERROR(Base!AI19/GAMSbase!AI19,"")</f>
        <v/>
      </c>
      <c r="AK19" s="40" t="str">
        <f>IFERROR(Base!AJ19/GAMSbase!AJ19,"")</f>
        <v/>
      </c>
      <c r="AL19" s="40" t="str">
        <f>IFERROR(Base!AK19/GAMSbase!AK19,"")</f>
        <v/>
      </c>
      <c r="AM19" s="40" t="str">
        <f>IFERROR(Base!AL19/GAMSbase!AL19,"")</f>
        <v/>
      </c>
      <c r="AN19" s="40" t="str">
        <f>IFERROR(Base!AM19/GAMSbase!AM19,"")</f>
        <v/>
      </c>
      <c r="AO19" s="40" t="str">
        <f>IFERROR(Base!AN19/GAMSbase!AN19,"")</f>
        <v/>
      </c>
      <c r="AP19" s="40" t="str">
        <f>IFERROR(Base!AO19/GAMSbase!AO19,"")</f>
        <v/>
      </c>
      <c r="AQ19" s="40" t="str">
        <f>IFERROR(Base!AP19/GAMSbase!AP19,"")</f>
        <v/>
      </c>
      <c r="AR19" s="40" t="str">
        <f>IFERROR(Base!AQ19/GAMSbase!AQ19,"")</f>
        <v/>
      </c>
      <c r="AS19" s="40" t="str">
        <f>IFERROR(Base!AR19/GAMSbase!AR19,"")</f>
        <v/>
      </c>
      <c r="AT19" s="40" t="str">
        <f>IFERROR(Base!AS19/GAMSbase!AS19,"")</f>
        <v/>
      </c>
      <c r="AU19" s="40" t="str">
        <f>IFERROR(Base!AT19/GAMSbase!AT19,"")</f>
        <v/>
      </c>
      <c r="AV19" s="40" t="str">
        <f>IFERROR(Base!AU19/GAMSbase!AU19,"")</f>
        <v/>
      </c>
      <c r="AW19" s="40" t="str">
        <f>IFERROR(Base!AV19/GAMSbase!AV19,"")</f>
        <v/>
      </c>
      <c r="AX19" s="40" t="str">
        <f>IFERROR(Base!AW19/GAMSbase!AW19,"")</f>
        <v/>
      </c>
      <c r="AY19" s="40" t="str">
        <f>IFERROR(Base!AX19/GAMSbase!AX19,"")</f>
        <v/>
      </c>
      <c r="AZ19" s="40" t="str">
        <f>IFERROR(Base!AY19/GAMSbase!AY19,"")</f>
        <v/>
      </c>
      <c r="BA19" s="40" t="str">
        <f>IFERROR(Base!AZ19/GAMSbase!AZ19,"")</f>
        <v/>
      </c>
      <c r="BB19" s="40" t="str">
        <f>IFERROR(Base!BA19/GAMSbase!BA19,"")</f>
        <v/>
      </c>
      <c r="BC19" s="40" t="str">
        <f>IFERROR(Base!BB19/GAMSbase!BB19,"")</f>
        <v/>
      </c>
      <c r="BD19" s="40" t="str">
        <f>IFERROR(Base!BC19/GAMSbase!BC19,"")</f>
        <v/>
      </c>
      <c r="BE19" s="40" t="str">
        <f>IFERROR(Base!BD19/GAMSbase!BD19,"")</f>
        <v/>
      </c>
      <c r="BF19" s="40" t="str">
        <f>IFERROR(Base!BE19/GAMSbase!BE19,"")</f>
        <v/>
      </c>
      <c r="BG19" s="40" t="str">
        <f>IFERROR(Base!BF19/GAMSbase!BF19,"")</f>
        <v/>
      </c>
      <c r="BH19" s="40" t="str">
        <f>IFERROR(Base!BG19/GAMSbase!BG19,"")</f>
        <v/>
      </c>
      <c r="BI19" s="40" t="str">
        <f>IFERROR(Base!BH19/GAMSbase!BH19,"")</f>
        <v/>
      </c>
      <c r="BJ19" s="40" t="str">
        <f>IFERROR(Base!BI19/GAMSbase!BI19,"")</f>
        <v/>
      </c>
    </row>
    <row r="20" spans="1:62" x14ac:dyDescent="0.2">
      <c r="A20" t="str">
        <f>Base!A20</f>
        <v>PRODUCTIVITY</v>
      </c>
      <c r="B20" t="str">
        <f>GAMSbase!A20</f>
        <v>* PRODUCTIVITY</v>
      </c>
      <c r="C20" s="40" t="str">
        <f>IFERROR(Base!B20/GAMSbase!B20,"")</f>
        <v/>
      </c>
      <c r="D20" s="40" t="str">
        <f>IFERROR(Base!C20/GAMSbase!C20,"")</f>
        <v/>
      </c>
      <c r="E20" s="40" t="str">
        <f>IFERROR(Base!D20/GAMSbase!D20,"")</f>
        <v/>
      </c>
      <c r="F20" s="40" t="str">
        <f>IFERROR(Base!E20/GAMSbase!E20,"")</f>
        <v/>
      </c>
      <c r="G20" s="40" t="str">
        <f>IFERROR(Base!F20/GAMSbase!F20,"")</f>
        <v/>
      </c>
      <c r="H20" s="40" t="str">
        <f>IFERROR(Base!G20/GAMSbase!G20,"")</f>
        <v/>
      </c>
      <c r="I20" s="40" t="str">
        <f>IFERROR(Base!H20/GAMSbase!H20,"")</f>
        <v/>
      </c>
      <c r="J20" s="40" t="str">
        <f>IFERROR(Base!I20/GAMSbase!I20,"")</f>
        <v/>
      </c>
      <c r="K20" s="40" t="str">
        <f>IFERROR(Base!J20/GAMSbase!J20,"")</f>
        <v/>
      </c>
      <c r="L20" s="40" t="str">
        <f>IFERROR(Base!K20/GAMSbase!K20,"")</f>
        <v/>
      </c>
      <c r="M20" s="40" t="str">
        <f>IFERROR(Base!L20/GAMSbase!L20,"")</f>
        <v/>
      </c>
      <c r="N20" s="40" t="str">
        <f>IFERROR(Base!M20/GAMSbase!M20,"")</f>
        <v/>
      </c>
      <c r="O20" s="40" t="str">
        <f>IFERROR(Base!N20/GAMSbase!N20,"")</f>
        <v/>
      </c>
      <c r="P20" s="40" t="str">
        <f>IFERROR(Base!O20/GAMSbase!O20,"")</f>
        <v/>
      </c>
      <c r="Q20" s="40" t="str">
        <f>IFERROR(Base!P20/GAMSbase!P20,"")</f>
        <v/>
      </c>
      <c r="R20" s="40" t="str">
        <f>IFERROR(Base!Q20/GAMSbase!Q20,"")</f>
        <v/>
      </c>
      <c r="S20" s="40" t="str">
        <f>IFERROR(Base!R20/GAMSbase!R20,"")</f>
        <v/>
      </c>
      <c r="T20" s="40" t="str">
        <f>IFERROR(Base!S20/GAMSbase!S20,"")</f>
        <v/>
      </c>
      <c r="U20" s="40" t="str">
        <f>IFERROR(Base!T20/GAMSbase!T20,"")</f>
        <v/>
      </c>
      <c r="V20" s="40" t="str">
        <f>IFERROR(Base!U20/GAMSbase!U20,"")</f>
        <v/>
      </c>
      <c r="W20" s="40" t="str">
        <f>IFERROR(Base!V20/GAMSbase!V20,"")</f>
        <v/>
      </c>
      <c r="X20" s="40" t="str">
        <f>IFERROR(Base!W20/GAMSbase!W20,"")</f>
        <v/>
      </c>
      <c r="Y20" s="40" t="str">
        <f>IFERROR(Base!X20/GAMSbase!X20,"")</f>
        <v/>
      </c>
      <c r="Z20" s="40" t="str">
        <f>IFERROR(Base!Y20/GAMSbase!Y20,"")</f>
        <v/>
      </c>
      <c r="AA20" s="40" t="str">
        <f>IFERROR(Base!Z20/GAMSbase!Z20,"")</f>
        <v/>
      </c>
      <c r="AB20" s="40" t="str">
        <f>IFERROR(Base!AA20/GAMSbase!AA20,"")</f>
        <v/>
      </c>
      <c r="AC20" s="40" t="str">
        <f>IFERROR(Base!AB20/GAMSbase!AB20,"")</f>
        <v/>
      </c>
      <c r="AD20" s="40" t="str">
        <f>IFERROR(Base!AC20/GAMSbase!AC20,"")</f>
        <v/>
      </c>
      <c r="AE20" s="40" t="str">
        <f>IFERROR(Base!AD20/GAMSbase!AD20,"")</f>
        <v/>
      </c>
      <c r="AF20" s="40" t="str">
        <f>IFERROR(Base!AE20/GAMSbase!AE20,"")</f>
        <v/>
      </c>
      <c r="AG20" s="40" t="str">
        <f>IFERROR(Base!AF20/GAMSbase!AF20,"")</f>
        <v/>
      </c>
      <c r="AH20" s="40" t="str">
        <f>IFERROR(Base!AG20/GAMSbase!AG20,"")</f>
        <v/>
      </c>
      <c r="AI20" s="40" t="str">
        <f>IFERROR(Base!AH20/GAMSbase!AH20,"")</f>
        <v/>
      </c>
      <c r="AJ20" s="40" t="str">
        <f>IFERROR(Base!AI20/GAMSbase!AI20,"")</f>
        <v/>
      </c>
      <c r="AK20" s="40" t="str">
        <f>IFERROR(Base!AJ20/GAMSbase!AJ20,"")</f>
        <v/>
      </c>
      <c r="AL20" s="40" t="str">
        <f>IFERROR(Base!AK20/GAMSbase!AK20,"")</f>
        <v/>
      </c>
      <c r="AM20" s="40" t="str">
        <f>IFERROR(Base!AL20/GAMSbase!AL20,"")</f>
        <v/>
      </c>
      <c r="AN20" s="40" t="str">
        <f>IFERROR(Base!AM20/GAMSbase!AM20,"")</f>
        <v/>
      </c>
      <c r="AO20" s="40" t="str">
        <f>IFERROR(Base!AN20/GAMSbase!AN20,"")</f>
        <v/>
      </c>
      <c r="AP20" s="40" t="str">
        <f>IFERROR(Base!AO20/GAMSbase!AO20,"")</f>
        <v/>
      </c>
      <c r="AQ20" s="40" t="str">
        <f>IFERROR(Base!AP20/GAMSbase!AP20,"")</f>
        <v/>
      </c>
      <c r="AR20" s="40" t="str">
        <f>IFERROR(Base!AQ20/GAMSbase!AQ20,"")</f>
        <v/>
      </c>
      <c r="AS20" s="40" t="str">
        <f>IFERROR(Base!AR20/GAMSbase!AR20,"")</f>
        <v/>
      </c>
      <c r="AT20" s="40" t="str">
        <f>IFERROR(Base!AS20/GAMSbase!AS20,"")</f>
        <v/>
      </c>
      <c r="AU20" s="40" t="str">
        <f>IFERROR(Base!AT20/GAMSbase!AT20,"")</f>
        <v/>
      </c>
      <c r="AV20" s="40" t="str">
        <f>IFERROR(Base!AU20/GAMSbase!AU20,"")</f>
        <v/>
      </c>
      <c r="AW20" s="40" t="str">
        <f>IFERROR(Base!AV20/GAMSbase!AV20,"")</f>
        <v/>
      </c>
      <c r="AX20" s="40" t="str">
        <f>IFERROR(Base!AW20/GAMSbase!AW20,"")</f>
        <v/>
      </c>
      <c r="AY20" s="40" t="str">
        <f>IFERROR(Base!AX20/GAMSbase!AX20,"")</f>
        <v/>
      </c>
      <c r="AZ20" s="40" t="str">
        <f>IFERROR(Base!AY20/GAMSbase!AY20,"")</f>
        <v/>
      </c>
      <c r="BA20" s="40" t="str">
        <f>IFERROR(Base!AZ20/GAMSbase!AZ20,"")</f>
        <v/>
      </c>
      <c r="BB20" s="40" t="str">
        <f>IFERROR(Base!BA20/GAMSbase!BA20,"")</f>
        <v/>
      </c>
      <c r="BC20" s="40" t="str">
        <f>IFERROR(Base!BB20/GAMSbase!BB20,"")</f>
        <v/>
      </c>
      <c r="BD20" s="40" t="str">
        <f>IFERROR(Base!BC20/GAMSbase!BC20,"")</f>
        <v/>
      </c>
      <c r="BE20" s="40" t="str">
        <f>IFERROR(Base!BD20/GAMSbase!BD20,"")</f>
        <v/>
      </c>
      <c r="BF20" s="40" t="str">
        <f>IFERROR(Base!BE20/GAMSbase!BE20,"")</f>
        <v/>
      </c>
      <c r="BG20" s="40" t="str">
        <f>IFERROR(Base!BF20/GAMSbase!BF20,"")</f>
        <v/>
      </c>
      <c r="BH20" s="40" t="str">
        <f>IFERROR(Base!BG20/GAMSbase!BG20,"")</f>
        <v/>
      </c>
      <c r="BI20" s="40" t="str">
        <f>IFERROR(Base!BH20/GAMSbase!BH20,"")</f>
        <v/>
      </c>
      <c r="BJ20" s="40" t="str">
        <f>IFERROR(Base!BI20/GAMSbase!BI20,"")</f>
        <v/>
      </c>
    </row>
    <row r="21" spans="1:62" x14ac:dyDescent="0.2">
      <c r="A21" t="str">
        <f>Base!A21</f>
        <v>Total factor productivity</v>
      </c>
      <c r="B21" t="str">
        <f>GAMSbase!A21</f>
        <v>Total Factor Productivity</v>
      </c>
      <c r="C21" s="40">
        <f>IFERROR(Base!B21/GAMSbase!B21,"")</f>
        <v>1.3460526315789474</v>
      </c>
      <c r="D21" s="40">
        <f>IFERROR(Base!C21/GAMSbase!C21,"")</f>
        <v>1.3416823308234311</v>
      </c>
      <c r="E21" s="40">
        <f>IFERROR(Base!D21/GAMSbase!D21,"")</f>
        <v>1.337999249100301</v>
      </c>
      <c r="F21" s="40">
        <f>IFERROR(Base!E21/GAMSbase!E21,"")</f>
        <v>1.3349618927486877</v>
      </c>
      <c r="G21" s="40">
        <f>IFERROR(Base!F21/GAMSbase!F21,"")</f>
        <v>1.3325317103680121</v>
      </c>
      <c r="H21" s="40">
        <f>IFERROR(Base!G21/GAMSbase!G21,"")</f>
        <v>1.330672826341182</v>
      </c>
      <c r="I21" s="40">
        <f>IFERROR(Base!H21/GAMSbase!H21,"")</f>
        <v>1.3293518022485229</v>
      </c>
      <c r="J21" s="40">
        <f>IFERROR(Base!I21/GAMSbase!I21,"")</f>
        <v>1.3285374228656666</v>
      </c>
      <c r="K21" s="40">
        <f>IFERROR(Base!J21/GAMSbase!J21,"")</f>
        <v>1.3282005040562679</v>
      </c>
      <c r="L21" s="40">
        <f>IFERROR(Base!K21/GAMSbase!K21,"")</f>
        <v>1.3283137200705648</v>
      </c>
      <c r="M21" s="40">
        <f>IFERROR(Base!L21/GAMSbase!L21,"")</f>
        <v>1.3288514479857216</v>
      </c>
      <c r="N21" s="40">
        <f>IFERROR(Base!M21/GAMSbase!M21,"")</f>
        <v>1.3297896275964891</v>
      </c>
      <c r="O21" s="40">
        <f>IFERROR(Base!N21/GAMSbase!N21,"")</f>
        <v>1.3311056347395869</v>
      </c>
      <c r="P21" s="40">
        <f>IFERROR(Base!O21/GAMSbase!O21,"")</f>
        <v>1.3327781671392502</v>
      </c>
      <c r="Q21" s="40">
        <f>IFERROR(Base!P21/GAMSbase!P21,"")</f>
        <v>1.3347871409095222</v>
      </c>
      <c r="R21" s="40">
        <f>IFERROR(Base!Q21/GAMSbase!Q21,"")</f>
        <v>1.3371135968706525</v>
      </c>
      <c r="S21" s="40">
        <f>IFERROR(Base!R21/GAMSbase!R21,"")</f>
        <v>1.3397396156758583</v>
      </c>
      <c r="T21" s="40">
        <f>IFERROR(Base!S21/GAMSbase!S21,"")</f>
        <v>1.3426482407459759</v>
      </c>
      <c r="U21" s="40">
        <f>IFERROR(Base!T21/GAMSbase!T21,"")</f>
        <v>1.3458234081874028</v>
      </c>
      <c r="V21" s="40">
        <f>IFERROR(Base!U21/GAMSbase!U21,"")</f>
        <v>1.3492498831923443</v>
      </c>
      <c r="W21" s="40">
        <f>IFERROR(Base!V21/GAMSbase!V21,"")</f>
        <v>1.3529132019778551</v>
      </c>
      <c r="X21" s="40">
        <f>IFERROR(Base!W21/GAMSbase!W21,"")</f>
        <v>1.3567996190256943</v>
      </c>
      <c r="Y21" s="40">
        <f>IFERROR(Base!X21/GAMSbase!X21,"")</f>
        <v>1.3608960588229453</v>
      </c>
      <c r="Z21" s="40">
        <f>IFERROR(Base!Y21/GAMSbase!Y21,"")</f>
        <v>1.3651900718791965</v>
      </c>
      <c r="AA21" s="40">
        <f>IFERROR(Base!Z21/GAMSbase!Z21,"")</f>
        <v>1.3696697944735357</v>
      </c>
      <c r="AB21" s="40">
        <f>IFERROR(Base!AA21/GAMSbase!AA21,"")</f>
        <v>1.3743239119000177</v>
      </c>
      <c r="AC21" s="40">
        <f>IFERROR(Base!AB21/GAMSbase!AB21,"")</f>
        <v>1.3791416246860275</v>
      </c>
      <c r="AD21" s="40">
        <f>IFERROR(Base!AC21/GAMSbase!AC21,"")</f>
        <v>1.3841126177441687</v>
      </c>
      <c r="AE21" s="40">
        <f>IFERROR(Base!AD21/GAMSbase!AD21,"")</f>
        <v>1.3892270319976825</v>
      </c>
      <c r="AF21" s="40">
        <f>IFERROR(Base!AE21/GAMSbase!AE21,"")</f>
        <v>1.3944754382889217</v>
      </c>
      <c r="AG21" s="40">
        <f>IFERROR(Base!AF21/GAMSbase!AF21,"")</f>
        <v>1.3998488134714044</v>
      </c>
      <c r="AH21" s="40">
        <f>IFERROR(Base!AG21/GAMSbase!AG21,"")</f>
        <v>1.4053385183330638</v>
      </c>
      <c r="AI21" s="40">
        <f>IFERROR(Base!AH21/GAMSbase!AH21,"")</f>
        <v>1.4109362772168437</v>
      </c>
      <c r="AJ21" s="40">
        <f>IFERROR(Base!AI21/GAMSbase!AI21,"")</f>
        <v>1.4166341593436451</v>
      </c>
      <c r="AK21" s="40">
        <f>IFERROR(Base!AJ21/GAMSbase!AJ21,"")</f>
        <v>1.4224245614010207</v>
      </c>
      <c r="AL21" s="40">
        <f>IFERROR(Base!AK21/GAMSbase!AK21,"")</f>
        <v>1.4283001915499862</v>
      </c>
      <c r="AM21" s="40">
        <f>IFERROR(Base!AL21/GAMSbase!AL21,"")</f>
        <v>1.4342540545591536</v>
      </c>
      <c r="AN21" s="40">
        <f>IFERROR(Base!AM21/GAMSbase!AM21,"")</f>
        <v>1.4402794380567292</v>
      </c>
      <c r="AO21" s="40">
        <f>IFERROR(Base!AN21/GAMSbase!AN21,"")</f>
        <v>1.4463698997036694</v>
      </c>
      <c r="AP21" s="40">
        <f>IFERROR(Base!AO21/GAMSbase!AO21,"")</f>
        <v>1.4525192553266064</v>
      </c>
      <c r="AQ21" s="40">
        <f>IFERROR(Base!AP21/GAMSbase!AP21,"")</f>
        <v>1.4587215678351808</v>
      </c>
      <c r="AR21" s="40">
        <f>IFERROR(Base!AQ21/GAMSbase!AQ21,"")</f>
        <v>1.4649711368897167</v>
      </c>
      <c r="AS21" s="40">
        <f>IFERROR(Base!AR21/GAMSbase!AR21,"")</f>
        <v>1.4712624892346651</v>
      </c>
      <c r="AT21" s="40">
        <f>IFERROR(Base!AS21/GAMSbase!AS21,"")</f>
        <v>1.4775903696849824</v>
      </c>
      <c r="AU21" s="40">
        <f>IFERROR(Base!AT21/GAMSbase!AT21,"")</f>
        <v>1.4839497326631803</v>
      </c>
      <c r="AV21" s="40">
        <f>IFERROR(Base!AU21/GAMSbase!AU21,"")</f>
        <v>1.4903357342147379</v>
      </c>
      <c r="AW21" s="40">
        <f>IFERROR(Base!AV21/GAMSbase!AV21,"")</f>
        <v>1.4967437245886375</v>
      </c>
      <c r="AX21" s="40">
        <f>IFERROR(Base!AW21/GAMSbase!AW21,"")</f>
        <v>1.5031692411461581</v>
      </c>
      <c r="AY21" s="40">
        <f>IFERROR(Base!AX21/GAMSbase!AX21,"")</f>
        <v>1.5096080017381805</v>
      </c>
      <c r="AZ21" s="40">
        <f>IFERROR(Base!AY21/GAMSbase!AY21,"")</f>
        <v>1.5160558984306549</v>
      </c>
      <c r="BA21" s="40">
        <f>IFERROR(Base!AZ21/GAMSbase!AZ21,"")</f>
        <v>1.522508991521641</v>
      </c>
      <c r="BB21" s="40">
        <f>IFERROR(Base!BA21/GAMSbase!BA21,"")</f>
        <v>1.5289635039225931</v>
      </c>
      <c r="BC21" s="40">
        <f>IFERROR(Base!BB21/GAMSbase!BB21,"")</f>
        <v>1.5354158157742956</v>
      </c>
      <c r="BD21" s="40">
        <f>IFERROR(Base!BC21/GAMSbase!BC21,"")</f>
        <v>1.5418624593371109</v>
      </c>
      <c r="BE21" s="40">
        <f>IFERROR(Base!BD21/GAMSbase!BD21,"")</f>
        <v>1.5483001141092714</v>
      </c>
      <c r="BF21" s="40">
        <f>IFERROR(Base!BE21/GAMSbase!BE21,"")</f>
        <v>1.5547256021623344</v>
      </c>
      <c r="BG21" s="40">
        <f>IFERROR(Base!BF21/GAMSbase!BF21,"")</f>
        <v>1.5611358836878548</v>
      </c>
      <c r="BH21" s="40">
        <f>IFERROR(Base!BG21/GAMSbase!BG21,"")</f>
        <v>1.5675280527102187</v>
      </c>
      <c r="BI21" s="40">
        <f>IFERROR(Base!BH21/GAMSbase!BH21,"")</f>
        <v>1.5738993329632722</v>
      </c>
      <c r="BJ21" s="40">
        <f>IFERROR(Base!BI21/GAMSbase!BI21,"")</f>
        <v>1.580247073954397</v>
      </c>
    </row>
    <row r="22" spans="1:62" x14ac:dyDescent="0.2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IFERROR(Base!B22/GAMSbase!B22,"")</f>
        <v>1.3460526315789474</v>
      </c>
      <c r="D22" s="40" t="str">
        <f>IFERROR(Base!C22/GAMSbase!C22,"")</f>
        <v/>
      </c>
      <c r="E22" s="40" t="str">
        <f>IFERROR(Base!D22/GAMSbase!D22,"")</f>
        <v/>
      </c>
      <c r="F22" s="40" t="str">
        <f>IFERROR(Base!E22/GAMSbase!E22,"")</f>
        <v/>
      </c>
      <c r="G22" s="40" t="str">
        <f>IFERROR(Base!F22/GAMSbase!F22,"")</f>
        <v/>
      </c>
      <c r="H22" s="40" t="str">
        <f>IFERROR(Base!G22/GAMSbase!G22,"")</f>
        <v/>
      </c>
      <c r="I22" s="40" t="str">
        <f>IFERROR(Base!H22/GAMSbase!H22,"")</f>
        <v/>
      </c>
      <c r="J22" s="40" t="str">
        <f>IFERROR(Base!I22/GAMSbase!I22,"")</f>
        <v/>
      </c>
      <c r="K22" s="40" t="str">
        <f>IFERROR(Base!J22/GAMSbase!J22,"")</f>
        <v/>
      </c>
      <c r="L22" s="40" t="str">
        <f>IFERROR(Base!K22/GAMSbase!K22,"")</f>
        <v/>
      </c>
      <c r="M22" s="40" t="str">
        <f>IFERROR(Base!L22/GAMSbase!L22,"")</f>
        <v/>
      </c>
      <c r="N22" s="40" t="str">
        <f>IFERROR(Base!M22/GAMSbase!M22,"")</f>
        <v/>
      </c>
      <c r="O22" s="40" t="str">
        <f>IFERROR(Base!N22/GAMSbase!N22,"")</f>
        <v/>
      </c>
      <c r="P22" s="40" t="str">
        <f>IFERROR(Base!O22/GAMSbase!O22,"")</f>
        <v/>
      </c>
      <c r="Q22" s="40" t="str">
        <f>IFERROR(Base!P22/GAMSbase!P22,"")</f>
        <v/>
      </c>
      <c r="R22" s="40" t="str">
        <f>IFERROR(Base!Q22/GAMSbase!Q22,"")</f>
        <v/>
      </c>
      <c r="S22" s="40" t="str">
        <f>IFERROR(Base!R22/GAMSbase!R22,"")</f>
        <v/>
      </c>
      <c r="T22" s="40" t="str">
        <f>IFERROR(Base!S22/GAMSbase!S22,"")</f>
        <v/>
      </c>
      <c r="U22" s="40" t="str">
        <f>IFERROR(Base!T22/GAMSbase!T22,"")</f>
        <v/>
      </c>
      <c r="V22" s="40" t="str">
        <f>IFERROR(Base!U22/GAMSbase!U22,"")</f>
        <v/>
      </c>
      <c r="W22" s="40" t="str">
        <f>IFERROR(Base!V22/GAMSbase!V22,"")</f>
        <v/>
      </c>
      <c r="X22" s="40" t="str">
        <f>IFERROR(Base!W22/GAMSbase!W22,"")</f>
        <v/>
      </c>
      <c r="Y22" s="40" t="str">
        <f>IFERROR(Base!X22/GAMSbase!X22,"")</f>
        <v/>
      </c>
      <c r="Z22" s="40" t="str">
        <f>IFERROR(Base!Y22/GAMSbase!Y22,"")</f>
        <v/>
      </c>
      <c r="AA22" s="40" t="str">
        <f>IFERROR(Base!Z22/GAMSbase!Z22,"")</f>
        <v/>
      </c>
      <c r="AB22" s="40" t="str">
        <f>IFERROR(Base!AA22/GAMSbase!AA22,"")</f>
        <v/>
      </c>
      <c r="AC22" s="40" t="str">
        <f>IFERROR(Base!AB22/GAMSbase!AB22,"")</f>
        <v/>
      </c>
      <c r="AD22" s="40" t="str">
        <f>IFERROR(Base!AC22/GAMSbase!AC22,"")</f>
        <v/>
      </c>
      <c r="AE22" s="40" t="str">
        <f>IFERROR(Base!AD22/GAMSbase!AD22,"")</f>
        <v/>
      </c>
      <c r="AF22" s="40" t="str">
        <f>IFERROR(Base!AE22/GAMSbase!AE22,"")</f>
        <v/>
      </c>
      <c r="AG22" s="40" t="str">
        <f>IFERROR(Base!AF22/GAMSbase!AF22,"")</f>
        <v/>
      </c>
      <c r="AH22" s="40" t="str">
        <f>IFERROR(Base!AG22/GAMSbase!AG22,"")</f>
        <v/>
      </c>
      <c r="AI22" s="40" t="str">
        <f>IFERROR(Base!AH22/GAMSbase!AH22,"")</f>
        <v/>
      </c>
      <c r="AJ22" s="40" t="str">
        <f>IFERROR(Base!AI22/GAMSbase!AI22,"")</f>
        <v/>
      </c>
      <c r="AK22" s="40" t="str">
        <f>IFERROR(Base!AJ22/GAMSbase!AJ22,"")</f>
        <v/>
      </c>
      <c r="AL22" s="40" t="str">
        <f>IFERROR(Base!AK22/GAMSbase!AK22,"")</f>
        <v/>
      </c>
      <c r="AM22" s="40" t="str">
        <f>IFERROR(Base!AL22/GAMSbase!AL22,"")</f>
        <v/>
      </c>
      <c r="AN22" s="40" t="str">
        <f>IFERROR(Base!AM22/GAMSbase!AM22,"")</f>
        <v/>
      </c>
      <c r="AO22" s="40" t="str">
        <f>IFERROR(Base!AN22/GAMSbase!AN22,"")</f>
        <v/>
      </c>
      <c r="AP22" s="40" t="str">
        <f>IFERROR(Base!AO22/GAMSbase!AO22,"")</f>
        <v/>
      </c>
      <c r="AQ22" s="40" t="str">
        <f>IFERROR(Base!AP22/GAMSbase!AP22,"")</f>
        <v/>
      </c>
      <c r="AR22" s="40" t="str">
        <f>IFERROR(Base!AQ22/GAMSbase!AQ22,"")</f>
        <v/>
      </c>
      <c r="AS22" s="40" t="str">
        <f>IFERROR(Base!AR22/GAMSbase!AR22,"")</f>
        <v/>
      </c>
      <c r="AT22" s="40" t="str">
        <f>IFERROR(Base!AS22/GAMSbase!AS22,"")</f>
        <v/>
      </c>
      <c r="AU22" s="40" t="str">
        <f>IFERROR(Base!AT22/GAMSbase!AT22,"")</f>
        <v/>
      </c>
      <c r="AV22" s="40" t="str">
        <f>IFERROR(Base!AU22/GAMSbase!AU22,"")</f>
        <v/>
      </c>
      <c r="AW22" s="40" t="str">
        <f>IFERROR(Base!AV22/GAMSbase!AV22,"")</f>
        <v/>
      </c>
      <c r="AX22" s="40" t="str">
        <f>IFERROR(Base!AW22/GAMSbase!AW22,"")</f>
        <v/>
      </c>
      <c r="AY22" s="40" t="str">
        <f>IFERROR(Base!AX22/GAMSbase!AX22,"")</f>
        <v/>
      </c>
      <c r="AZ22" s="40" t="str">
        <f>IFERROR(Base!AY22/GAMSbase!AY22,"")</f>
        <v/>
      </c>
      <c r="BA22" s="40" t="str">
        <f>IFERROR(Base!AZ22/GAMSbase!AZ22,"")</f>
        <v/>
      </c>
      <c r="BB22" s="40" t="str">
        <f>IFERROR(Base!BA22/GAMSbase!BA22,"")</f>
        <v/>
      </c>
      <c r="BC22" s="40" t="str">
        <f>IFERROR(Base!BB22/GAMSbase!BB22,"")</f>
        <v/>
      </c>
      <c r="BD22" s="40" t="str">
        <f>IFERROR(Base!BC22/GAMSbase!BC22,"")</f>
        <v/>
      </c>
      <c r="BE22" s="40" t="str">
        <f>IFERROR(Base!BD22/GAMSbase!BD22,"")</f>
        <v/>
      </c>
      <c r="BF22" s="40" t="str">
        <f>IFERROR(Base!BE22/GAMSbase!BE22,"")</f>
        <v/>
      </c>
      <c r="BG22" s="40" t="str">
        <f>IFERROR(Base!BF22/GAMSbase!BF22,"")</f>
        <v/>
      </c>
      <c r="BH22" s="40" t="str">
        <f>IFERROR(Base!BG22/GAMSbase!BG22,"")</f>
        <v/>
      </c>
      <c r="BI22" s="40" t="str">
        <f>IFERROR(Base!BH22/GAMSbase!BH22,"")</f>
        <v/>
      </c>
      <c r="BJ22" s="40" t="str">
        <f>IFERROR(Base!BI22/GAMSbase!BI22,"")</f>
        <v/>
      </c>
    </row>
    <row r="23" spans="1:62" x14ac:dyDescent="0.2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IFERROR(Base!B23/GAMSbase!B23,"")</f>
        <v>0.96202531645569622</v>
      </c>
      <c r="D23" s="40">
        <f>IFERROR(Base!C23/GAMSbase!C23,"")</f>
        <v>0.96684748779532637</v>
      </c>
      <c r="E23" s="40">
        <f>IFERROR(Base!D23/GAMSbase!D23,"")</f>
        <v>0.97169383101346474</v>
      </c>
      <c r="F23" s="40">
        <f>IFERROR(Base!E23/GAMSbase!E23,"")</f>
        <v>0.97656446771795014</v>
      </c>
      <c r="G23" s="40">
        <f>IFERROR(Base!F23/GAMSbase!F23,"")</f>
        <v>0.98145951699694611</v>
      </c>
      <c r="H23" s="40">
        <f>IFERROR(Base!G23/GAMSbase!G23,"")</f>
        <v>0.98637910383446981</v>
      </c>
      <c r="I23" s="40">
        <f>IFERROR(Base!H23/GAMSbase!H23,"")</f>
        <v>0.99132334914223075</v>
      </c>
      <c r="J23" s="40">
        <f>IFERROR(Base!I23/GAMSbase!I23,"")</f>
        <v>0.99629237857805186</v>
      </c>
      <c r="K23" s="40">
        <f>IFERROR(Base!J23/GAMSbase!J23,"")</f>
        <v>1.0012863148037818</v>
      </c>
      <c r="L23" s="40">
        <f>IFERROR(Base!K23/GAMSbase!K23,"")</f>
        <v>1.0063052821594138</v>
      </c>
      <c r="M23" s="40">
        <f>IFERROR(Base!L23/GAMSbase!L23,"")</f>
        <v>1.0113494097569231</v>
      </c>
      <c r="N23" s="40">
        <f>IFERROR(Base!M23/GAMSbase!M23,"")</f>
        <v>1.016418819917422</v>
      </c>
      <c r="O23" s="40">
        <f>IFERROR(Base!N23/GAMSbase!N23,"")</f>
        <v>1.0215136389659722</v>
      </c>
      <c r="P23" s="40">
        <f>IFERROR(Base!O23/GAMSbase!O23,"")</f>
        <v>1.0266339978606605</v>
      </c>
      <c r="Q23" s="40">
        <f>IFERROR(Base!P23/GAMSbase!P23,"")</f>
        <v>1.0317800217844373</v>
      </c>
      <c r="R23" s="40">
        <f>IFERROR(Base!Q23/GAMSbase!Q23,"")</f>
        <v>1.0369518409069556</v>
      </c>
      <c r="S23" s="40">
        <f>IFERROR(Base!R23/GAMSbase!R23,"")</f>
        <v>1.0421495830836653</v>
      </c>
      <c r="T23" s="40">
        <f>IFERROR(Base!S23/GAMSbase!S23,"")</f>
        <v>1.04737338119901</v>
      </c>
      <c r="U23" s="40">
        <f>IFERROR(Base!T23/GAMSbase!T23,"")</f>
        <v>1.0526233623976482</v>
      </c>
      <c r="V23" s="40">
        <f>IFERROR(Base!U23/GAMSbase!U23,"")</f>
        <v>1.057899657084034</v>
      </c>
      <c r="W23" s="40">
        <f>IFERROR(Base!V23/GAMSbase!V23,"")</f>
        <v>1.0632024010082501</v>
      </c>
      <c r="X23" s="40">
        <f>IFERROR(Base!W23/GAMSbase!W23,"")</f>
        <v>1.068531725898668</v>
      </c>
      <c r="Y23" s="40">
        <f>IFERROR(Base!X23/GAMSbase!X23,"")</f>
        <v>1.0738877646391685</v>
      </c>
      <c r="Z23" s="40">
        <f>IFERROR(Base!Y23/GAMSbase!Y23,"")</f>
        <v>1.0792706476108842</v>
      </c>
      <c r="AA23" s="40">
        <f>IFERROR(Base!Z23/GAMSbase!Z23,"")</f>
        <v>1.0846805160312338</v>
      </c>
      <c r="AB23" s="40">
        <f>IFERROR(Base!AA23/GAMSbase!AA23,"")</f>
        <v>1.0901174981754544</v>
      </c>
      <c r="AC23" s="40">
        <f>IFERROR(Base!AB23/GAMSbase!AB23,"")</f>
        <v>1.095581735648236</v>
      </c>
      <c r="AD23" s="40">
        <f>IFERROR(Base!AC23/GAMSbase!AC23,"")</f>
        <v>1.10107336315119</v>
      </c>
      <c r="AE23" s="40">
        <f>IFERROR(Base!AD23/GAMSbase!AD23,"")</f>
        <v>1.1065925137631083</v>
      </c>
      <c r="AF23" s="40">
        <f>IFERROR(Base!AE23/GAMSbase!AE23,"")</f>
        <v>1.1121393331053122</v>
      </c>
      <c r="AG23" s="40">
        <f>IFERROR(Base!AF23/GAMSbase!AF23,"")</f>
        <v>1.1177139557085791</v>
      </c>
      <c r="AH23" s="40">
        <f>IFERROR(Base!AG23/GAMSbase!AG23,"")</f>
        <v>1.1233165202417532</v>
      </c>
      <c r="AI23" s="40">
        <f>IFERROR(Base!AH23/GAMSbase!AH23,"")</f>
        <v>1.1289471667327804</v>
      </c>
      <c r="AJ23" s="40">
        <f>IFERROR(Base!AI23/GAMSbase!AI23,"")</f>
        <v>1.1346060378961427</v>
      </c>
      <c r="AK23" s="40">
        <f>IFERROR(Base!AJ23/GAMSbase!AJ23,"")</f>
        <v>1.1402932736341225</v>
      </c>
      <c r="AL23" s="40">
        <f>IFERROR(Base!AK23/GAMSbase!AK23,"")</f>
        <v>1.1460090176750004</v>
      </c>
      <c r="AM23" s="40">
        <f>IFERROR(Base!AL23/GAMSbase!AL23,"")</f>
        <v>1.1517534137375798</v>
      </c>
      <c r="AN23" s="40">
        <f>IFERROR(Base!AM23/GAMSbase!AM23,"")</f>
        <v>1.1575266017380079</v>
      </c>
      <c r="AO23" s="40">
        <f>IFERROR(Base!AN23/GAMSbase!AN23,"")</f>
        <v>1.1633287279416173</v>
      </c>
      <c r="AP23" s="40">
        <f>IFERROR(Base!AO23/GAMSbase!AO23,"")</f>
        <v>1.1691599344612407</v>
      </c>
      <c r="AQ23" s="40">
        <f>IFERROR(Base!AP23/GAMSbase!AP23,"")</f>
        <v>1.1750203769667324</v>
      </c>
      <c r="AR23" s="40">
        <f>IFERROR(Base!AQ23/GAMSbase!AQ23,"")</f>
        <v>1.1809101909598814</v>
      </c>
      <c r="AS23" s="40">
        <f>IFERROR(Base!AR23/GAMSbase!AR23,"")</f>
        <v>1.186829525689115</v>
      </c>
      <c r="AT23" s="40">
        <f>IFERROR(Base!AS23/GAMSbase!AS23,"")</f>
        <v>1.1927785318205142</v>
      </c>
      <c r="AU23" s="40">
        <f>IFERROR(Base!AT23/GAMSbase!AT23,"")</f>
        <v>1.1987573585324245</v>
      </c>
      <c r="AV23" s="40">
        <f>IFERROR(Base!AU23/GAMSbase!AU23,"")</f>
        <v>1.2047661568211925</v>
      </c>
      <c r="AW23" s="40">
        <f>IFERROR(Base!AV23/GAMSbase!AV23,"")</f>
        <v>1.2108050723391612</v>
      </c>
      <c r="AX23" s="40">
        <f>IFERROR(Base!AW23/GAMSbase!AW23,"")</f>
        <v>1.2168742565796629</v>
      </c>
      <c r="AY23" s="40">
        <f>IFERROR(Base!AX23/GAMSbase!AX23,"")</f>
        <v>1.2229738684768539</v>
      </c>
      <c r="AZ23" s="40">
        <f>IFERROR(Base!AY23/GAMSbase!AY23,"")</f>
        <v>1.2291040501596349</v>
      </c>
      <c r="BA23" s="40">
        <f>IFERROR(Base!AZ23/GAMSbase!AZ23,"")</f>
        <v>1.2352649544432874</v>
      </c>
      <c r="BB23" s="40">
        <f>IFERROR(Base!BA23/GAMSbase!BA23,"")</f>
        <v>1.2414567504979142</v>
      </c>
      <c r="BC23" s="40">
        <f>IFERROR(Base!BB23/GAMSbase!BB23,"")</f>
        <v>1.2476795789140123</v>
      </c>
      <c r="BD23" s="40">
        <f>IFERROR(Base!BC23/GAMSbase!BC23,"")</f>
        <v>1.2539335990531131</v>
      </c>
      <c r="BE23" s="40">
        <f>IFERROR(Base!BD23/GAMSbase!BD23,"")</f>
        <v>1.2602189674875826</v>
      </c>
      <c r="BF23" s="40">
        <f>IFERROR(Base!BE23/GAMSbase!BE23,"")</f>
        <v>1.266535837530361</v>
      </c>
      <c r="BG23" s="40">
        <f>IFERROR(Base!BF23/GAMSbase!BF23,"")</f>
        <v>1.2728843770408571</v>
      </c>
      <c r="BH23" s="40">
        <f>IFERROR(Base!BG23/GAMSbase!BG23,"")</f>
        <v>1.2792647374142221</v>
      </c>
      <c r="BI23" s="40">
        <f>IFERROR(Base!BH23/GAMSbase!BH23,"")</f>
        <v>1.2856770816072634</v>
      </c>
      <c r="BJ23" s="40">
        <f>IFERROR(Base!BI23/GAMSbase!BI23,"")</f>
        <v>1.2921215619074617</v>
      </c>
    </row>
    <row r="24" spans="1:62" x14ac:dyDescent="0.2">
      <c r="A24" t="str">
        <f>Base!A24</f>
        <v>DAMAGE FUNCTION</v>
      </c>
      <c r="B24" t="str">
        <f>GAMSbase!A24</f>
        <v>* DAMAGE FUNCTION</v>
      </c>
      <c r="C24" s="40" t="str">
        <f>IFERROR(Base!B24/GAMSbase!B24,"")</f>
        <v/>
      </c>
      <c r="D24" s="40" t="str">
        <f>IFERROR(Base!C24/GAMSbase!C24,"")</f>
        <v/>
      </c>
      <c r="E24" s="40" t="str">
        <f>IFERROR(Base!D24/GAMSbase!D24,"")</f>
        <v/>
      </c>
      <c r="F24" s="40" t="str">
        <f>IFERROR(Base!E24/GAMSbase!E24,"")</f>
        <v/>
      </c>
      <c r="G24" s="40" t="str">
        <f>IFERROR(Base!F24/GAMSbase!F24,"")</f>
        <v/>
      </c>
      <c r="H24" s="40" t="str">
        <f>IFERROR(Base!G24/GAMSbase!G24,"")</f>
        <v/>
      </c>
      <c r="I24" s="40" t="str">
        <f>IFERROR(Base!H24/GAMSbase!H24,"")</f>
        <v/>
      </c>
      <c r="J24" s="40" t="str">
        <f>IFERROR(Base!I24/GAMSbase!I24,"")</f>
        <v/>
      </c>
      <c r="K24" s="40" t="str">
        <f>IFERROR(Base!J24/GAMSbase!J24,"")</f>
        <v/>
      </c>
      <c r="L24" s="40" t="str">
        <f>IFERROR(Base!K24/GAMSbase!K24,"")</f>
        <v/>
      </c>
      <c r="M24" s="40" t="str">
        <f>IFERROR(Base!L24/GAMSbase!L24,"")</f>
        <v/>
      </c>
      <c r="N24" s="40" t="str">
        <f>IFERROR(Base!M24/GAMSbase!M24,"")</f>
        <v/>
      </c>
      <c r="O24" s="40" t="str">
        <f>IFERROR(Base!N24/GAMSbase!N24,"")</f>
        <v/>
      </c>
      <c r="P24" s="40" t="str">
        <f>IFERROR(Base!O24/GAMSbase!O24,"")</f>
        <v/>
      </c>
      <c r="Q24" s="40" t="str">
        <f>IFERROR(Base!P24/GAMSbase!P24,"")</f>
        <v/>
      </c>
      <c r="R24" s="40" t="str">
        <f>IFERROR(Base!Q24/GAMSbase!Q24,"")</f>
        <v/>
      </c>
      <c r="S24" s="40" t="str">
        <f>IFERROR(Base!R24/GAMSbase!R24,"")</f>
        <v/>
      </c>
      <c r="T24" s="40" t="str">
        <f>IFERROR(Base!S24/GAMSbase!S24,"")</f>
        <v/>
      </c>
      <c r="U24" s="40" t="str">
        <f>IFERROR(Base!T24/GAMSbase!T24,"")</f>
        <v/>
      </c>
      <c r="V24" s="40" t="str">
        <f>IFERROR(Base!U24/GAMSbase!U24,"")</f>
        <v/>
      </c>
      <c r="W24" s="40" t="str">
        <f>IFERROR(Base!V24/GAMSbase!V24,"")</f>
        <v/>
      </c>
      <c r="X24" s="40" t="str">
        <f>IFERROR(Base!W24/GAMSbase!W24,"")</f>
        <v/>
      </c>
      <c r="Y24" s="40" t="str">
        <f>IFERROR(Base!X24/GAMSbase!X24,"")</f>
        <v/>
      </c>
      <c r="Z24" s="40" t="str">
        <f>IFERROR(Base!Y24/GAMSbase!Y24,"")</f>
        <v/>
      </c>
      <c r="AA24" s="40" t="str">
        <f>IFERROR(Base!Z24/GAMSbase!Z24,"")</f>
        <v/>
      </c>
      <c r="AB24" s="40" t="str">
        <f>IFERROR(Base!AA24/GAMSbase!AA24,"")</f>
        <v/>
      </c>
      <c r="AC24" s="40" t="str">
        <f>IFERROR(Base!AB24/GAMSbase!AB24,"")</f>
        <v/>
      </c>
      <c r="AD24" s="40" t="str">
        <f>IFERROR(Base!AC24/GAMSbase!AC24,"")</f>
        <v/>
      </c>
      <c r="AE24" s="40" t="str">
        <f>IFERROR(Base!AD24/GAMSbase!AD24,"")</f>
        <v/>
      </c>
      <c r="AF24" s="40" t="str">
        <f>IFERROR(Base!AE24/GAMSbase!AE24,"")</f>
        <v/>
      </c>
      <c r="AG24" s="40" t="str">
        <f>IFERROR(Base!AF24/GAMSbase!AF24,"")</f>
        <v/>
      </c>
      <c r="AH24" s="40" t="str">
        <f>IFERROR(Base!AG24/GAMSbase!AG24,"")</f>
        <v/>
      </c>
      <c r="AI24" s="40" t="str">
        <f>IFERROR(Base!AH24/GAMSbase!AH24,"")</f>
        <v/>
      </c>
      <c r="AJ24" s="40" t="str">
        <f>IFERROR(Base!AI24/GAMSbase!AI24,"")</f>
        <v/>
      </c>
      <c r="AK24" s="40" t="str">
        <f>IFERROR(Base!AJ24/GAMSbase!AJ24,"")</f>
        <v/>
      </c>
      <c r="AL24" s="40" t="str">
        <f>IFERROR(Base!AK24/GAMSbase!AK24,"")</f>
        <v/>
      </c>
      <c r="AM24" s="40" t="str">
        <f>IFERROR(Base!AL24/GAMSbase!AL24,"")</f>
        <v/>
      </c>
      <c r="AN24" s="40" t="str">
        <f>IFERROR(Base!AM24/GAMSbase!AM24,"")</f>
        <v/>
      </c>
      <c r="AO24" s="40" t="str">
        <f>IFERROR(Base!AN24/GAMSbase!AN24,"")</f>
        <v/>
      </c>
      <c r="AP24" s="40" t="str">
        <f>IFERROR(Base!AO24/GAMSbase!AO24,"")</f>
        <v/>
      </c>
      <c r="AQ24" s="40" t="str">
        <f>IFERROR(Base!AP24/GAMSbase!AP24,"")</f>
        <v/>
      </c>
      <c r="AR24" s="40" t="str">
        <f>IFERROR(Base!AQ24/GAMSbase!AQ24,"")</f>
        <v/>
      </c>
      <c r="AS24" s="40" t="str">
        <f>IFERROR(Base!AR24/GAMSbase!AR24,"")</f>
        <v/>
      </c>
      <c r="AT24" s="40" t="str">
        <f>IFERROR(Base!AS24/GAMSbase!AS24,"")</f>
        <v/>
      </c>
      <c r="AU24" s="40" t="str">
        <f>IFERROR(Base!AT24/GAMSbase!AT24,"")</f>
        <v/>
      </c>
      <c r="AV24" s="40" t="str">
        <f>IFERROR(Base!AU24/GAMSbase!AU24,"")</f>
        <v/>
      </c>
      <c r="AW24" s="40" t="str">
        <f>IFERROR(Base!AV24/GAMSbase!AV24,"")</f>
        <v/>
      </c>
      <c r="AX24" s="40" t="str">
        <f>IFERROR(Base!AW24/GAMSbase!AW24,"")</f>
        <v/>
      </c>
      <c r="AY24" s="40" t="str">
        <f>IFERROR(Base!AX24/GAMSbase!AX24,"")</f>
        <v/>
      </c>
      <c r="AZ24" s="40" t="str">
        <f>IFERROR(Base!AY24/GAMSbase!AY24,"")</f>
        <v/>
      </c>
      <c r="BA24" s="40" t="str">
        <f>IFERROR(Base!AZ24/GAMSbase!AZ24,"")</f>
        <v/>
      </c>
      <c r="BB24" s="40" t="str">
        <f>IFERROR(Base!BA24/GAMSbase!BA24,"")</f>
        <v/>
      </c>
      <c r="BC24" s="40" t="str">
        <f>IFERROR(Base!BB24/GAMSbase!BB24,"")</f>
        <v/>
      </c>
      <c r="BD24" s="40" t="str">
        <f>IFERROR(Base!BC24/GAMSbase!BC24,"")</f>
        <v/>
      </c>
      <c r="BE24" s="40" t="str">
        <f>IFERROR(Base!BD24/GAMSbase!BD24,"")</f>
        <v/>
      </c>
      <c r="BF24" s="40" t="str">
        <f>IFERROR(Base!BE24/GAMSbase!BE24,"")</f>
        <v/>
      </c>
      <c r="BG24" s="40" t="str">
        <f>IFERROR(Base!BF24/GAMSbase!BF24,"")</f>
        <v/>
      </c>
      <c r="BH24" s="40" t="str">
        <f>IFERROR(Base!BG24/GAMSbase!BG24,"")</f>
        <v/>
      </c>
      <c r="BI24" s="40" t="str">
        <f>IFERROR(Base!BH24/GAMSbase!BH24,"")</f>
        <v/>
      </c>
      <c r="BJ24" s="40" t="str">
        <f>IFERROR(Base!BI24/GAMSbase!BI24,"")</f>
        <v/>
      </c>
    </row>
    <row r="25" spans="1:62" x14ac:dyDescent="0.2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IFERROR(Base!B25/GAMSbase!B25,"")</f>
        <v/>
      </c>
      <c r="D25" s="40" t="str">
        <f>IFERROR(Base!C25/GAMSbase!C25,"")</f>
        <v/>
      </c>
      <c r="E25" s="40" t="str">
        <f>IFERROR(Base!D25/GAMSbase!D25,"")</f>
        <v/>
      </c>
      <c r="F25" s="40" t="str">
        <f>IFERROR(Base!E25/GAMSbase!E25,"")</f>
        <v/>
      </c>
      <c r="G25" s="40" t="str">
        <f>IFERROR(Base!F25/GAMSbase!F25,"")</f>
        <v/>
      </c>
      <c r="H25" s="40" t="str">
        <f>IFERROR(Base!G25/GAMSbase!G25,"")</f>
        <v/>
      </c>
      <c r="I25" s="40" t="str">
        <f>IFERROR(Base!H25/GAMSbase!H25,"")</f>
        <v/>
      </c>
      <c r="J25" s="40" t="str">
        <f>IFERROR(Base!I25/GAMSbase!I25,"")</f>
        <v/>
      </c>
      <c r="K25" s="40" t="str">
        <f>IFERROR(Base!J25/GAMSbase!J25,"")</f>
        <v/>
      </c>
      <c r="L25" s="40" t="str">
        <f>IFERROR(Base!K25/GAMSbase!K25,"")</f>
        <v/>
      </c>
      <c r="M25" s="40" t="str">
        <f>IFERROR(Base!L25/GAMSbase!L25,"")</f>
        <v/>
      </c>
      <c r="N25" s="40" t="str">
        <f>IFERROR(Base!M25/GAMSbase!M25,"")</f>
        <v/>
      </c>
      <c r="O25" s="40" t="str">
        <f>IFERROR(Base!N25/GAMSbase!N25,"")</f>
        <v/>
      </c>
      <c r="P25" s="40" t="str">
        <f>IFERROR(Base!O25/GAMSbase!O25,"")</f>
        <v/>
      </c>
      <c r="Q25" s="40" t="str">
        <f>IFERROR(Base!P25/GAMSbase!P25,"")</f>
        <v/>
      </c>
      <c r="R25" s="40" t="str">
        <f>IFERROR(Base!Q25/GAMSbase!Q25,"")</f>
        <v/>
      </c>
      <c r="S25" s="40" t="str">
        <f>IFERROR(Base!R25/GAMSbase!R25,"")</f>
        <v/>
      </c>
      <c r="T25" s="40" t="str">
        <f>IFERROR(Base!S25/GAMSbase!S25,"")</f>
        <v/>
      </c>
      <c r="U25" s="40" t="str">
        <f>IFERROR(Base!T25/GAMSbase!T25,"")</f>
        <v/>
      </c>
      <c r="V25" s="40" t="str">
        <f>IFERROR(Base!U25/GAMSbase!U25,"")</f>
        <v/>
      </c>
      <c r="W25" s="40" t="str">
        <f>IFERROR(Base!V25/GAMSbase!V25,"")</f>
        <v/>
      </c>
      <c r="X25" s="40" t="str">
        <f>IFERROR(Base!W25/GAMSbase!W25,"")</f>
        <v/>
      </c>
      <c r="Y25" s="40" t="str">
        <f>IFERROR(Base!X25/GAMSbase!X25,"")</f>
        <v/>
      </c>
      <c r="Z25" s="40" t="str">
        <f>IFERROR(Base!Y25/GAMSbase!Y25,"")</f>
        <v/>
      </c>
      <c r="AA25" s="40" t="str">
        <f>IFERROR(Base!Z25/GAMSbase!Z25,"")</f>
        <v/>
      </c>
      <c r="AB25" s="40" t="str">
        <f>IFERROR(Base!AA25/GAMSbase!AA25,"")</f>
        <v/>
      </c>
      <c r="AC25" s="40" t="str">
        <f>IFERROR(Base!AB25/GAMSbase!AB25,"")</f>
        <v/>
      </c>
      <c r="AD25" s="40" t="str">
        <f>IFERROR(Base!AC25/GAMSbase!AC25,"")</f>
        <v/>
      </c>
      <c r="AE25" s="40" t="str">
        <f>IFERROR(Base!AD25/GAMSbase!AD25,"")</f>
        <v/>
      </c>
      <c r="AF25" s="40" t="str">
        <f>IFERROR(Base!AE25/GAMSbase!AE25,"")</f>
        <v/>
      </c>
      <c r="AG25" s="40" t="str">
        <f>IFERROR(Base!AF25/GAMSbase!AF25,"")</f>
        <v/>
      </c>
      <c r="AH25" s="40" t="str">
        <f>IFERROR(Base!AG25/GAMSbase!AG25,"")</f>
        <v/>
      </c>
      <c r="AI25" s="40" t="str">
        <f>IFERROR(Base!AH25/GAMSbase!AH25,"")</f>
        <v/>
      </c>
      <c r="AJ25" s="40" t="str">
        <f>IFERROR(Base!AI25/GAMSbase!AI25,"")</f>
        <v/>
      </c>
      <c r="AK25" s="40" t="str">
        <f>IFERROR(Base!AJ25/GAMSbase!AJ25,"")</f>
        <v/>
      </c>
      <c r="AL25" s="40" t="str">
        <f>IFERROR(Base!AK25/GAMSbase!AK25,"")</f>
        <v/>
      </c>
      <c r="AM25" s="40" t="str">
        <f>IFERROR(Base!AL25/GAMSbase!AL25,"")</f>
        <v/>
      </c>
      <c r="AN25" s="40" t="str">
        <f>IFERROR(Base!AM25/GAMSbase!AM25,"")</f>
        <v/>
      </c>
      <c r="AO25" s="40" t="str">
        <f>IFERROR(Base!AN25/GAMSbase!AN25,"")</f>
        <v/>
      </c>
      <c r="AP25" s="40" t="str">
        <f>IFERROR(Base!AO25/GAMSbase!AO25,"")</f>
        <v/>
      </c>
      <c r="AQ25" s="40" t="str">
        <f>IFERROR(Base!AP25/GAMSbase!AP25,"")</f>
        <v/>
      </c>
      <c r="AR25" s="40" t="str">
        <f>IFERROR(Base!AQ25/GAMSbase!AQ25,"")</f>
        <v/>
      </c>
      <c r="AS25" s="40" t="str">
        <f>IFERROR(Base!AR25/GAMSbase!AR25,"")</f>
        <v/>
      </c>
      <c r="AT25" s="40" t="str">
        <f>IFERROR(Base!AS25/GAMSbase!AS25,"")</f>
        <v/>
      </c>
      <c r="AU25" s="40" t="str">
        <f>IFERROR(Base!AT25/GAMSbase!AT25,"")</f>
        <v/>
      </c>
      <c r="AV25" s="40" t="str">
        <f>IFERROR(Base!AU25/GAMSbase!AU25,"")</f>
        <v/>
      </c>
      <c r="AW25" s="40" t="str">
        <f>IFERROR(Base!AV25/GAMSbase!AV25,"")</f>
        <v/>
      </c>
      <c r="AX25" s="40" t="str">
        <f>IFERROR(Base!AW25/GAMSbase!AW25,"")</f>
        <v/>
      </c>
      <c r="AY25" s="40" t="str">
        <f>IFERROR(Base!AX25/GAMSbase!AX25,"")</f>
        <v/>
      </c>
      <c r="AZ25" s="40" t="str">
        <f>IFERROR(Base!AY25/GAMSbase!AY25,"")</f>
        <v/>
      </c>
      <c r="BA25" s="40" t="str">
        <f>IFERROR(Base!AZ25/GAMSbase!AZ25,"")</f>
        <v/>
      </c>
      <c r="BB25" s="40" t="str">
        <f>IFERROR(Base!BA25/GAMSbase!BA25,"")</f>
        <v/>
      </c>
      <c r="BC25" s="40" t="str">
        <f>IFERROR(Base!BB25/GAMSbase!BB25,"")</f>
        <v/>
      </c>
      <c r="BD25" s="40" t="str">
        <f>IFERROR(Base!BC25/GAMSbase!BC25,"")</f>
        <v/>
      </c>
      <c r="BE25" s="40" t="str">
        <f>IFERROR(Base!BD25/GAMSbase!BD25,"")</f>
        <v/>
      </c>
      <c r="BF25" s="40" t="str">
        <f>IFERROR(Base!BE25/GAMSbase!BE25,"")</f>
        <v/>
      </c>
      <c r="BG25" s="40" t="str">
        <f>IFERROR(Base!BF25/GAMSbase!BF25,"")</f>
        <v/>
      </c>
      <c r="BH25" s="40" t="str">
        <f>IFERROR(Base!BG25/GAMSbase!BG25,"")</f>
        <v/>
      </c>
      <c r="BI25" s="40" t="str">
        <f>IFERROR(Base!BH25/GAMSbase!BH25,"")</f>
        <v/>
      </c>
      <c r="BJ25" s="40" t="str">
        <f>IFERROR(Base!BI25/GAMSbase!BI25,"")</f>
        <v/>
      </c>
    </row>
    <row r="26" spans="1:62" x14ac:dyDescent="0.2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IFERROR(Base!B26/GAMSbase!B26,"")</f>
        <v>0.88389513108614237</v>
      </c>
      <c r="D26" s="40" t="str">
        <f>IFERROR(Base!C26/GAMSbase!C26,"")</f>
        <v/>
      </c>
      <c r="E26" s="40" t="str">
        <f>IFERROR(Base!D26/GAMSbase!D26,"")</f>
        <v/>
      </c>
      <c r="F26" s="40" t="str">
        <f>IFERROR(Base!E26/GAMSbase!E26,"")</f>
        <v/>
      </c>
      <c r="G26" s="40" t="str">
        <f>IFERROR(Base!F26/GAMSbase!F26,"")</f>
        <v/>
      </c>
      <c r="H26" s="40" t="str">
        <f>IFERROR(Base!G26/GAMSbase!G26,"")</f>
        <v/>
      </c>
      <c r="I26" s="40" t="str">
        <f>IFERROR(Base!H26/GAMSbase!H26,"")</f>
        <v/>
      </c>
      <c r="J26" s="40" t="str">
        <f>IFERROR(Base!I26/GAMSbase!I26,"")</f>
        <v/>
      </c>
      <c r="K26" s="40" t="str">
        <f>IFERROR(Base!J26/GAMSbase!J26,"")</f>
        <v/>
      </c>
      <c r="L26" s="40" t="str">
        <f>IFERROR(Base!K26/GAMSbase!K26,"")</f>
        <v/>
      </c>
      <c r="M26" s="40" t="str">
        <f>IFERROR(Base!L26/GAMSbase!L26,"")</f>
        <v/>
      </c>
      <c r="N26" s="40" t="str">
        <f>IFERROR(Base!M26/GAMSbase!M26,"")</f>
        <v/>
      </c>
      <c r="O26" s="40" t="str">
        <f>IFERROR(Base!N26/GAMSbase!N26,"")</f>
        <v/>
      </c>
      <c r="P26" s="40" t="str">
        <f>IFERROR(Base!O26/GAMSbase!O26,"")</f>
        <v/>
      </c>
      <c r="Q26" s="40" t="str">
        <f>IFERROR(Base!P26/GAMSbase!P26,"")</f>
        <v/>
      </c>
      <c r="R26" s="40" t="str">
        <f>IFERROR(Base!Q26/GAMSbase!Q26,"")</f>
        <v/>
      </c>
      <c r="S26" s="40" t="str">
        <f>IFERROR(Base!R26/GAMSbase!R26,"")</f>
        <v/>
      </c>
      <c r="T26" s="40" t="str">
        <f>IFERROR(Base!S26/GAMSbase!S26,"")</f>
        <v/>
      </c>
      <c r="U26" s="40" t="str">
        <f>IFERROR(Base!T26/GAMSbase!T26,"")</f>
        <v/>
      </c>
      <c r="V26" s="40" t="str">
        <f>IFERROR(Base!U26/GAMSbase!U26,"")</f>
        <v/>
      </c>
      <c r="W26" s="40" t="str">
        <f>IFERROR(Base!V26/GAMSbase!V26,"")</f>
        <v/>
      </c>
      <c r="X26" s="40" t="str">
        <f>IFERROR(Base!W26/GAMSbase!W26,"")</f>
        <v/>
      </c>
      <c r="Y26" s="40" t="str">
        <f>IFERROR(Base!X26/GAMSbase!X26,"")</f>
        <v/>
      </c>
      <c r="Z26" s="40" t="str">
        <f>IFERROR(Base!Y26/GAMSbase!Y26,"")</f>
        <v/>
      </c>
      <c r="AA26" s="40" t="str">
        <f>IFERROR(Base!Z26/GAMSbase!Z26,"")</f>
        <v/>
      </c>
      <c r="AB26" s="40" t="str">
        <f>IFERROR(Base!AA26/GAMSbase!AA26,"")</f>
        <v/>
      </c>
      <c r="AC26" s="40" t="str">
        <f>IFERROR(Base!AB26/GAMSbase!AB26,"")</f>
        <v/>
      </c>
      <c r="AD26" s="40" t="str">
        <f>IFERROR(Base!AC26/GAMSbase!AC26,"")</f>
        <v/>
      </c>
      <c r="AE26" s="40" t="str">
        <f>IFERROR(Base!AD26/GAMSbase!AD26,"")</f>
        <v/>
      </c>
      <c r="AF26" s="40" t="str">
        <f>IFERROR(Base!AE26/GAMSbase!AE26,"")</f>
        <v/>
      </c>
      <c r="AG26" s="40" t="str">
        <f>IFERROR(Base!AF26/GAMSbase!AF26,"")</f>
        <v/>
      </c>
      <c r="AH26" s="40" t="str">
        <f>IFERROR(Base!AG26/GAMSbase!AG26,"")</f>
        <v/>
      </c>
      <c r="AI26" s="40" t="str">
        <f>IFERROR(Base!AH26/GAMSbase!AH26,"")</f>
        <v/>
      </c>
      <c r="AJ26" s="40" t="str">
        <f>IFERROR(Base!AI26/GAMSbase!AI26,"")</f>
        <v/>
      </c>
      <c r="AK26" s="40" t="str">
        <f>IFERROR(Base!AJ26/GAMSbase!AJ26,"")</f>
        <v/>
      </c>
      <c r="AL26" s="40" t="str">
        <f>IFERROR(Base!AK26/GAMSbase!AK26,"")</f>
        <v/>
      </c>
      <c r="AM26" s="40" t="str">
        <f>IFERROR(Base!AL26/GAMSbase!AL26,"")</f>
        <v/>
      </c>
      <c r="AN26" s="40" t="str">
        <f>IFERROR(Base!AM26/GAMSbase!AM26,"")</f>
        <v/>
      </c>
      <c r="AO26" s="40" t="str">
        <f>IFERROR(Base!AN26/GAMSbase!AN26,"")</f>
        <v/>
      </c>
      <c r="AP26" s="40" t="str">
        <f>IFERROR(Base!AO26/GAMSbase!AO26,"")</f>
        <v/>
      </c>
      <c r="AQ26" s="40" t="str">
        <f>IFERROR(Base!AP26/GAMSbase!AP26,"")</f>
        <v/>
      </c>
      <c r="AR26" s="40" t="str">
        <f>IFERROR(Base!AQ26/GAMSbase!AQ26,"")</f>
        <v/>
      </c>
      <c r="AS26" s="40" t="str">
        <f>IFERROR(Base!AR26/GAMSbase!AR26,"")</f>
        <v/>
      </c>
      <c r="AT26" s="40" t="str">
        <f>IFERROR(Base!AS26/GAMSbase!AS26,"")</f>
        <v/>
      </c>
      <c r="AU26" s="40" t="str">
        <f>IFERROR(Base!AT26/GAMSbase!AT26,"")</f>
        <v/>
      </c>
      <c r="AV26" s="40" t="str">
        <f>IFERROR(Base!AU26/GAMSbase!AU26,"")</f>
        <v/>
      </c>
      <c r="AW26" s="40" t="str">
        <f>IFERROR(Base!AV26/GAMSbase!AV26,"")</f>
        <v/>
      </c>
      <c r="AX26" s="40" t="str">
        <f>IFERROR(Base!AW26/GAMSbase!AW26,"")</f>
        <v/>
      </c>
      <c r="AY26" s="40" t="str">
        <f>IFERROR(Base!AX26/GAMSbase!AX26,"")</f>
        <v/>
      </c>
      <c r="AZ26" s="40" t="str">
        <f>IFERROR(Base!AY26/GAMSbase!AY26,"")</f>
        <v/>
      </c>
      <c r="BA26" s="40" t="str">
        <f>IFERROR(Base!AZ26/GAMSbase!AZ26,"")</f>
        <v/>
      </c>
      <c r="BB26" s="40" t="str">
        <f>IFERROR(Base!BA26/GAMSbase!BA26,"")</f>
        <v/>
      </c>
      <c r="BC26" s="40" t="str">
        <f>IFERROR(Base!BB26/GAMSbase!BB26,"")</f>
        <v/>
      </c>
      <c r="BD26" s="40" t="str">
        <f>IFERROR(Base!BC26/GAMSbase!BC26,"")</f>
        <v/>
      </c>
      <c r="BE26" s="40" t="str">
        <f>IFERROR(Base!BD26/GAMSbase!BD26,"")</f>
        <v/>
      </c>
      <c r="BF26" s="40" t="str">
        <f>IFERROR(Base!BE26/GAMSbase!BE26,"")</f>
        <v/>
      </c>
      <c r="BG26" s="40" t="str">
        <f>IFERROR(Base!BF26/GAMSbase!BF26,"")</f>
        <v/>
      </c>
      <c r="BH26" s="40" t="str">
        <f>IFERROR(Base!BG26/GAMSbase!BG26,"")</f>
        <v/>
      </c>
      <c r="BI26" s="40" t="str">
        <f>IFERROR(Base!BH26/GAMSbase!BH26,"")</f>
        <v/>
      </c>
      <c r="BJ26" s="40" t="str">
        <f>IFERROR(Base!BI26/GAMSbase!BI26,"")</f>
        <v/>
      </c>
    </row>
    <row r="27" spans="1:62" x14ac:dyDescent="0.2">
      <c r="A27" t="str">
        <f>Base!A27</f>
        <v>Exponent on damages</v>
      </c>
      <c r="B27" t="str">
        <f>GAMSbase!A27</f>
        <v>Exponent on Damages</v>
      </c>
      <c r="C27" s="40">
        <f>IFERROR(Base!B27/GAMSbase!B27,"")</f>
        <v>1</v>
      </c>
      <c r="D27" s="40" t="str">
        <f>IFERROR(Base!C27/GAMSbase!C27,"")</f>
        <v/>
      </c>
      <c r="E27" s="40" t="str">
        <f>IFERROR(Base!D27/GAMSbase!D27,"")</f>
        <v/>
      </c>
      <c r="F27" s="40" t="str">
        <f>IFERROR(Base!E27/GAMSbase!E27,"")</f>
        <v/>
      </c>
      <c r="G27" s="40" t="str">
        <f>IFERROR(Base!F27/GAMSbase!F27,"")</f>
        <v/>
      </c>
      <c r="H27" s="40" t="str">
        <f>IFERROR(Base!G27/GAMSbase!G27,"")</f>
        <v/>
      </c>
      <c r="I27" s="40" t="str">
        <f>IFERROR(Base!H27/GAMSbase!H27,"")</f>
        <v/>
      </c>
      <c r="J27" s="40" t="str">
        <f>IFERROR(Base!I27/GAMSbase!I27,"")</f>
        <v/>
      </c>
      <c r="K27" s="40" t="str">
        <f>IFERROR(Base!J27/GAMSbase!J27,"")</f>
        <v/>
      </c>
      <c r="L27" s="40" t="str">
        <f>IFERROR(Base!K27/GAMSbase!K27,"")</f>
        <v/>
      </c>
      <c r="M27" s="40" t="str">
        <f>IFERROR(Base!L27/GAMSbase!L27,"")</f>
        <v/>
      </c>
      <c r="N27" s="40" t="str">
        <f>IFERROR(Base!M27/GAMSbase!M27,"")</f>
        <v/>
      </c>
      <c r="O27" s="40" t="str">
        <f>IFERROR(Base!N27/GAMSbase!N27,"")</f>
        <v/>
      </c>
      <c r="P27" s="40" t="str">
        <f>IFERROR(Base!O27/GAMSbase!O27,"")</f>
        <v/>
      </c>
      <c r="Q27" s="40" t="str">
        <f>IFERROR(Base!P27/GAMSbase!P27,"")</f>
        <v/>
      </c>
      <c r="R27" s="40" t="str">
        <f>IFERROR(Base!Q27/GAMSbase!Q27,"")</f>
        <v/>
      </c>
      <c r="S27" s="40" t="str">
        <f>IFERROR(Base!R27/GAMSbase!R27,"")</f>
        <v/>
      </c>
      <c r="T27" s="40" t="str">
        <f>IFERROR(Base!S27/GAMSbase!S27,"")</f>
        <v/>
      </c>
      <c r="U27" s="40" t="str">
        <f>IFERROR(Base!T27/GAMSbase!T27,"")</f>
        <v/>
      </c>
      <c r="V27" s="40" t="str">
        <f>IFERROR(Base!U27/GAMSbase!U27,"")</f>
        <v/>
      </c>
      <c r="W27" s="40" t="str">
        <f>IFERROR(Base!V27/GAMSbase!V27,"")</f>
        <v/>
      </c>
      <c r="X27" s="40" t="str">
        <f>IFERROR(Base!W27/GAMSbase!W27,"")</f>
        <v/>
      </c>
      <c r="Y27" s="40" t="str">
        <f>IFERROR(Base!X27/GAMSbase!X27,"")</f>
        <v/>
      </c>
      <c r="Z27" s="40" t="str">
        <f>IFERROR(Base!Y27/GAMSbase!Y27,"")</f>
        <v/>
      </c>
      <c r="AA27" s="40" t="str">
        <f>IFERROR(Base!Z27/GAMSbase!Z27,"")</f>
        <v/>
      </c>
      <c r="AB27" s="40" t="str">
        <f>IFERROR(Base!AA27/GAMSbase!AA27,"")</f>
        <v/>
      </c>
      <c r="AC27" s="40" t="str">
        <f>IFERROR(Base!AB27/GAMSbase!AB27,"")</f>
        <v/>
      </c>
      <c r="AD27" s="40" t="str">
        <f>IFERROR(Base!AC27/GAMSbase!AC27,"")</f>
        <v/>
      </c>
      <c r="AE27" s="40" t="str">
        <f>IFERROR(Base!AD27/GAMSbase!AD27,"")</f>
        <v/>
      </c>
      <c r="AF27" s="40" t="str">
        <f>IFERROR(Base!AE27/GAMSbase!AE27,"")</f>
        <v/>
      </c>
      <c r="AG27" s="40" t="str">
        <f>IFERROR(Base!AF27/GAMSbase!AF27,"")</f>
        <v/>
      </c>
      <c r="AH27" s="40" t="str">
        <f>IFERROR(Base!AG27/GAMSbase!AG27,"")</f>
        <v/>
      </c>
      <c r="AI27" s="40" t="str">
        <f>IFERROR(Base!AH27/GAMSbase!AH27,"")</f>
        <v/>
      </c>
      <c r="AJ27" s="40" t="str">
        <f>IFERROR(Base!AI27/GAMSbase!AI27,"")</f>
        <v/>
      </c>
      <c r="AK27" s="40" t="str">
        <f>IFERROR(Base!AJ27/GAMSbase!AJ27,"")</f>
        <v/>
      </c>
      <c r="AL27" s="40" t="str">
        <f>IFERROR(Base!AK27/GAMSbase!AK27,"")</f>
        <v/>
      </c>
      <c r="AM27" s="40" t="str">
        <f>IFERROR(Base!AL27/GAMSbase!AL27,"")</f>
        <v/>
      </c>
      <c r="AN27" s="40" t="str">
        <f>IFERROR(Base!AM27/GAMSbase!AM27,"")</f>
        <v/>
      </c>
      <c r="AO27" s="40" t="str">
        <f>IFERROR(Base!AN27/GAMSbase!AN27,"")</f>
        <v/>
      </c>
      <c r="AP27" s="40" t="str">
        <f>IFERROR(Base!AO27/GAMSbase!AO27,"")</f>
        <v/>
      </c>
      <c r="AQ27" s="40" t="str">
        <f>IFERROR(Base!AP27/GAMSbase!AP27,"")</f>
        <v/>
      </c>
      <c r="AR27" s="40" t="str">
        <f>IFERROR(Base!AQ27/GAMSbase!AQ27,"")</f>
        <v/>
      </c>
      <c r="AS27" s="40" t="str">
        <f>IFERROR(Base!AR27/GAMSbase!AR27,"")</f>
        <v/>
      </c>
      <c r="AT27" s="40" t="str">
        <f>IFERROR(Base!AS27/GAMSbase!AS27,"")</f>
        <v/>
      </c>
      <c r="AU27" s="40" t="str">
        <f>IFERROR(Base!AT27/GAMSbase!AT27,"")</f>
        <v/>
      </c>
      <c r="AV27" s="40" t="str">
        <f>IFERROR(Base!AU27/GAMSbase!AU27,"")</f>
        <v/>
      </c>
      <c r="AW27" s="40" t="str">
        <f>IFERROR(Base!AV27/GAMSbase!AV27,"")</f>
        <v/>
      </c>
      <c r="AX27" s="40" t="str">
        <f>IFERROR(Base!AW27/GAMSbase!AW27,"")</f>
        <v/>
      </c>
      <c r="AY27" s="40" t="str">
        <f>IFERROR(Base!AX27/GAMSbase!AX27,"")</f>
        <v/>
      </c>
      <c r="AZ27" s="40" t="str">
        <f>IFERROR(Base!AY27/GAMSbase!AY27,"")</f>
        <v/>
      </c>
      <c r="BA27" s="40" t="str">
        <f>IFERROR(Base!AZ27/GAMSbase!AZ27,"")</f>
        <v/>
      </c>
      <c r="BB27" s="40" t="str">
        <f>IFERROR(Base!BA27/GAMSbase!BA27,"")</f>
        <v/>
      </c>
      <c r="BC27" s="40" t="str">
        <f>IFERROR(Base!BB27/GAMSbase!BB27,"")</f>
        <v/>
      </c>
      <c r="BD27" s="40" t="str">
        <f>IFERROR(Base!BC27/GAMSbase!BC27,"")</f>
        <v/>
      </c>
      <c r="BE27" s="40" t="str">
        <f>IFERROR(Base!BD27/GAMSbase!BD27,"")</f>
        <v/>
      </c>
      <c r="BF27" s="40" t="str">
        <f>IFERROR(Base!BE27/GAMSbase!BE27,"")</f>
        <v/>
      </c>
      <c r="BG27" s="40" t="str">
        <f>IFERROR(Base!BF27/GAMSbase!BF27,"")</f>
        <v/>
      </c>
      <c r="BH27" s="40" t="str">
        <f>IFERROR(Base!BG27/GAMSbase!BG27,"")</f>
        <v/>
      </c>
      <c r="BI27" s="40" t="str">
        <f>IFERROR(Base!BH27/GAMSbase!BH27,"")</f>
        <v/>
      </c>
      <c r="BJ27" s="40" t="str">
        <f>IFERROR(Base!BI27/GAMSbase!BI27,"")</f>
        <v/>
      </c>
    </row>
    <row r="28" spans="1:62" x14ac:dyDescent="0.2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IFERROR(Base!B28/GAMSbase!B28,"")</f>
        <v/>
      </c>
      <c r="D28" s="40" t="str">
        <f>IFERROR(Base!C28/GAMSbase!C28,"")</f>
        <v/>
      </c>
      <c r="E28" s="40" t="str">
        <f>IFERROR(Base!D28/GAMSbase!D28,"")</f>
        <v/>
      </c>
      <c r="F28" s="40" t="str">
        <f>IFERROR(Base!E28/GAMSbase!E28,"")</f>
        <v/>
      </c>
      <c r="G28" s="40" t="str">
        <f>IFERROR(Base!F28/GAMSbase!F28,"")</f>
        <v/>
      </c>
      <c r="H28" s="40" t="str">
        <f>IFERROR(Base!G28/GAMSbase!G28,"")</f>
        <v/>
      </c>
      <c r="I28" s="40" t="str">
        <f>IFERROR(Base!H28/GAMSbase!H28,"")</f>
        <v/>
      </c>
      <c r="J28" s="40" t="str">
        <f>IFERROR(Base!I28/GAMSbase!I28,"")</f>
        <v/>
      </c>
      <c r="K28" s="40" t="str">
        <f>IFERROR(Base!J28/GAMSbase!J28,"")</f>
        <v/>
      </c>
      <c r="L28" s="40" t="str">
        <f>IFERROR(Base!K28/GAMSbase!K28,"")</f>
        <v/>
      </c>
      <c r="M28" s="40" t="str">
        <f>IFERROR(Base!L28/GAMSbase!L28,"")</f>
        <v/>
      </c>
      <c r="N28" s="40" t="str">
        <f>IFERROR(Base!M28/GAMSbase!M28,"")</f>
        <v/>
      </c>
      <c r="O28" s="40" t="str">
        <f>IFERROR(Base!N28/GAMSbase!N28,"")</f>
        <v/>
      </c>
      <c r="P28" s="40" t="str">
        <f>IFERROR(Base!O28/GAMSbase!O28,"")</f>
        <v/>
      </c>
      <c r="Q28" s="40" t="str">
        <f>IFERROR(Base!P28/GAMSbase!P28,"")</f>
        <v/>
      </c>
      <c r="R28" s="40" t="str">
        <f>IFERROR(Base!Q28/GAMSbase!Q28,"")</f>
        <v/>
      </c>
      <c r="S28" s="40" t="str">
        <f>IFERROR(Base!R28/GAMSbase!R28,"")</f>
        <v/>
      </c>
      <c r="T28" s="40" t="str">
        <f>IFERROR(Base!S28/GAMSbase!S28,"")</f>
        <v/>
      </c>
      <c r="U28" s="40" t="str">
        <f>IFERROR(Base!T28/GAMSbase!T28,"")</f>
        <v/>
      </c>
      <c r="V28" s="40" t="str">
        <f>IFERROR(Base!U28/GAMSbase!U28,"")</f>
        <v/>
      </c>
      <c r="W28" s="40" t="str">
        <f>IFERROR(Base!V28/GAMSbase!V28,"")</f>
        <v/>
      </c>
      <c r="X28" s="40" t="str">
        <f>IFERROR(Base!W28/GAMSbase!W28,"")</f>
        <v/>
      </c>
      <c r="Y28" s="40" t="str">
        <f>IFERROR(Base!X28/GAMSbase!X28,"")</f>
        <v/>
      </c>
      <c r="Z28" s="40" t="str">
        <f>IFERROR(Base!Y28/GAMSbase!Y28,"")</f>
        <v/>
      </c>
      <c r="AA28" s="40" t="str">
        <f>IFERROR(Base!Z28/GAMSbase!Z28,"")</f>
        <v/>
      </c>
      <c r="AB28" s="40" t="str">
        <f>IFERROR(Base!AA28/GAMSbase!AA28,"")</f>
        <v/>
      </c>
      <c r="AC28" s="40" t="str">
        <f>IFERROR(Base!AB28/GAMSbase!AB28,"")</f>
        <v/>
      </c>
      <c r="AD28" s="40" t="str">
        <f>IFERROR(Base!AC28/GAMSbase!AC28,"")</f>
        <v/>
      </c>
      <c r="AE28" s="40" t="str">
        <f>IFERROR(Base!AD28/GAMSbase!AD28,"")</f>
        <v/>
      </c>
      <c r="AF28" s="40" t="str">
        <f>IFERROR(Base!AE28/GAMSbase!AE28,"")</f>
        <v/>
      </c>
      <c r="AG28" s="40" t="str">
        <f>IFERROR(Base!AF28/GAMSbase!AF28,"")</f>
        <v/>
      </c>
      <c r="AH28" s="40" t="str">
        <f>IFERROR(Base!AG28/GAMSbase!AG28,"")</f>
        <v/>
      </c>
      <c r="AI28" s="40" t="str">
        <f>IFERROR(Base!AH28/GAMSbase!AH28,"")</f>
        <v/>
      </c>
      <c r="AJ28" s="40" t="str">
        <f>IFERROR(Base!AI28/GAMSbase!AI28,"")</f>
        <v/>
      </c>
      <c r="AK28" s="40" t="str">
        <f>IFERROR(Base!AJ28/GAMSbase!AJ28,"")</f>
        <v/>
      </c>
      <c r="AL28" s="40" t="str">
        <f>IFERROR(Base!AK28/GAMSbase!AK28,"")</f>
        <v/>
      </c>
      <c r="AM28" s="40" t="str">
        <f>IFERROR(Base!AL28/GAMSbase!AL28,"")</f>
        <v/>
      </c>
      <c r="AN28" s="40" t="str">
        <f>IFERROR(Base!AM28/GAMSbase!AM28,"")</f>
        <v/>
      </c>
      <c r="AO28" s="40" t="str">
        <f>IFERROR(Base!AN28/GAMSbase!AN28,"")</f>
        <v/>
      </c>
      <c r="AP28" s="40" t="str">
        <f>IFERROR(Base!AO28/GAMSbase!AO28,"")</f>
        <v/>
      </c>
      <c r="AQ28" s="40" t="str">
        <f>IFERROR(Base!AP28/GAMSbase!AP28,"")</f>
        <v/>
      </c>
      <c r="AR28" s="40" t="str">
        <f>IFERROR(Base!AQ28/GAMSbase!AQ28,"")</f>
        <v/>
      </c>
      <c r="AS28" s="40" t="str">
        <f>IFERROR(Base!AR28/GAMSbase!AR28,"")</f>
        <v/>
      </c>
      <c r="AT28" s="40" t="str">
        <f>IFERROR(Base!AS28/GAMSbase!AS28,"")</f>
        <v/>
      </c>
      <c r="AU28" s="40" t="str">
        <f>IFERROR(Base!AT28/GAMSbase!AT28,"")</f>
        <v/>
      </c>
      <c r="AV28" s="40" t="str">
        <f>IFERROR(Base!AU28/GAMSbase!AU28,"")</f>
        <v/>
      </c>
      <c r="AW28" s="40" t="str">
        <f>IFERROR(Base!AV28/GAMSbase!AV28,"")</f>
        <v/>
      </c>
      <c r="AX28" s="40" t="str">
        <f>IFERROR(Base!AW28/GAMSbase!AW28,"")</f>
        <v/>
      </c>
      <c r="AY28" s="40" t="str">
        <f>IFERROR(Base!AX28/GAMSbase!AX28,"")</f>
        <v/>
      </c>
      <c r="AZ28" s="40" t="str">
        <f>IFERROR(Base!AY28/GAMSbase!AY28,"")</f>
        <v/>
      </c>
      <c r="BA28" s="40" t="str">
        <f>IFERROR(Base!AZ28/GAMSbase!AZ28,"")</f>
        <v/>
      </c>
      <c r="BB28" s="40" t="str">
        <f>IFERROR(Base!BA28/GAMSbase!BA28,"")</f>
        <v/>
      </c>
      <c r="BC28" s="40" t="str">
        <f>IFERROR(Base!BB28/GAMSbase!BB28,"")</f>
        <v/>
      </c>
      <c r="BD28" s="40" t="str">
        <f>IFERROR(Base!BC28/GAMSbase!BC28,"")</f>
        <v/>
      </c>
      <c r="BE28" s="40" t="str">
        <f>IFERROR(Base!BD28/GAMSbase!BD28,"")</f>
        <v/>
      </c>
      <c r="BF28" s="40" t="str">
        <f>IFERROR(Base!BE28/GAMSbase!BE28,"")</f>
        <v/>
      </c>
      <c r="BG28" s="40" t="str">
        <f>IFERROR(Base!BF28/GAMSbase!BF28,"")</f>
        <v/>
      </c>
      <c r="BH28" s="40" t="str">
        <f>IFERROR(Base!BG28/GAMSbase!BG28,"")</f>
        <v/>
      </c>
      <c r="BI28" s="40" t="str">
        <f>IFERROR(Base!BH28/GAMSbase!BH28,"")</f>
        <v/>
      </c>
      <c r="BJ28" s="40" t="str">
        <f>IFERROR(Base!BI28/GAMSbase!BI28,"")</f>
        <v/>
      </c>
    </row>
    <row r="29" spans="1:62" x14ac:dyDescent="0.2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IFERROR(Base!B29/GAMSbase!B29,"")</f>
        <v/>
      </c>
      <c r="D29" s="40" t="str">
        <f>IFERROR(Base!C29/GAMSbase!C29,"")</f>
        <v/>
      </c>
      <c r="E29" s="40" t="str">
        <f>IFERROR(Base!D29/GAMSbase!D29,"")</f>
        <v/>
      </c>
      <c r="F29" s="40" t="str">
        <f>IFERROR(Base!E29/GAMSbase!E29,"")</f>
        <v/>
      </c>
      <c r="G29" s="40" t="str">
        <f>IFERROR(Base!F29/GAMSbase!F29,"")</f>
        <v/>
      </c>
      <c r="H29" s="40" t="str">
        <f>IFERROR(Base!G29/GAMSbase!G29,"")</f>
        <v/>
      </c>
      <c r="I29" s="40" t="str">
        <f>IFERROR(Base!H29/GAMSbase!H29,"")</f>
        <v/>
      </c>
      <c r="J29" s="40" t="str">
        <f>IFERROR(Base!I29/GAMSbase!I29,"")</f>
        <v/>
      </c>
      <c r="K29" s="40" t="str">
        <f>IFERROR(Base!J29/GAMSbase!J29,"")</f>
        <v/>
      </c>
      <c r="L29" s="40" t="str">
        <f>IFERROR(Base!K29/GAMSbase!K29,"")</f>
        <v/>
      </c>
      <c r="M29" s="40" t="str">
        <f>IFERROR(Base!L29/GAMSbase!L29,"")</f>
        <v/>
      </c>
      <c r="N29" s="40" t="str">
        <f>IFERROR(Base!M29/GAMSbase!M29,"")</f>
        <v/>
      </c>
      <c r="O29" s="40" t="str">
        <f>IFERROR(Base!N29/GAMSbase!N29,"")</f>
        <v/>
      </c>
      <c r="P29" s="40" t="str">
        <f>IFERROR(Base!O29/GAMSbase!O29,"")</f>
        <v/>
      </c>
      <c r="Q29" s="40" t="str">
        <f>IFERROR(Base!P29/GAMSbase!P29,"")</f>
        <v/>
      </c>
      <c r="R29" s="40" t="str">
        <f>IFERROR(Base!Q29/GAMSbase!Q29,"")</f>
        <v/>
      </c>
      <c r="S29" s="40" t="str">
        <f>IFERROR(Base!R29/GAMSbase!R29,"")</f>
        <v/>
      </c>
      <c r="T29" s="40" t="str">
        <f>IFERROR(Base!S29/GAMSbase!S29,"")</f>
        <v/>
      </c>
      <c r="U29" s="40" t="str">
        <f>IFERROR(Base!T29/GAMSbase!T29,"")</f>
        <v/>
      </c>
      <c r="V29" s="40" t="str">
        <f>IFERROR(Base!U29/GAMSbase!U29,"")</f>
        <v/>
      </c>
      <c r="W29" s="40" t="str">
        <f>IFERROR(Base!V29/GAMSbase!V29,"")</f>
        <v/>
      </c>
      <c r="X29" s="40" t="str">
        <f>IFERROR(Base!W29/GAMSbase!W29,"")</f>
        <v/>
      </c>
      <c r="Y29" s="40" t="str">
        <f>IFERROR(Base!X29/GAMSbase!X29,"")</f>
        <v/>
      </c>
      <c r="Z29" s="40" t="str">
        <f>IFERROR(Base!Y29/GAMSbase!Y29,"")</f>
        <v/>
      </c>
      <c r="AA29" s="40" t="str">
        <f>IFERROR(Base!Z29/GAMSbase!Z29,"")</f>
        <v/>
      </c>
      <c r="AB29" s="40" t="str">
        <f>IFERROR(Base!AA29/GAMSbase!AA29,"")</f>
        <v/>
      </c>
      <c r="AC29" s="40" t="str">
        <f>IFERROR(Base!AB29/GAMSbase!AB29,"")</f>
        <v/>
      </c>
      <c r="AD29" s="40" t="str">
        <f>IFERROR(Base!AC29/GAMSbase!AC29,"")</f>
        <v/>
      </c>
      <c r="AE29" s="40" t="str">
        <f>IFERROR(Base!AD29/GAMSbase!AD29,"")</f>
        <v/>
      </c>
      <c r="AF29" s="40" t="str">
        <f>IFERROR(Base!AE29/GAMSbase!AE29,"")</f>
        <v/>
      </c>
      <c r="AG29" s="40" t="str">
        <f>IFERROR(Base!AF29/GAMSbase!AF29,"")</f>
        <v/>
      </c>
      <c r="AH29" s="40" t="str">
        <f>IFERROR(Base!AG29/GAMSbase!AG29,"")</f>
        <v/>
      </c>
      <c r="AI29" s="40" t="str">
        <f>IFERROR(Base!AH29/GAMSbase!AH29,"")</f>
        <v/>
      </c>
      <c r="AJ29" s="40" t="str">
        <f>IFERROR(Base!AI29/GAMSbase!AI29,"")</f>
        <v/>
      </c>
      <c r="AK29" s="40" t="str">
        <f>IFERROR(Base!AJ29/GAMSbase!AJ29,"")</f>
        <v/>
      </c>
      <c r="AL29" s="40" t="str">
        <f>IFERROR(Base!AK29/GAMSbase!AK29,"")</f>
        <v/>
      </c>
      <c r="AM29" s="40" t="str">
        <f>IFERROR(Base!AL29/GAMSbase!AL29,"")</f>
        <v/>
      </c>
      <c r="AN29" s="40" t="str">
        <f>IFERROR(Base!AM29/GAMSbase!AM29,"")</f>
        <v/>
      </c>
      <c r="AO29" s="40" t="str">
        <f>IFERROR(Base!AN29/GAMSbase!AN29,"")</f>
        <v/>
      </c>
      <c r="AP29" s="40" t="str">
        <f>IFERROR(Base!AO29/GAMSbase!AO29,"")</f>
        <v/>
      </c>
      <c r="AQ29" s="40" t="str">
        <f>IFERROR(Base!AP29/GAMSbase!AP29,"")</f>
        <v/>
      </c>
      <c r="AR29" s="40" t="str">
        <f>IFERROR(Base!AQ29/GAMSbase!AQ29,"")</f>
        <v/>
      </c>
      <c r="AS29" s="40" t="str">
        <f>IFERROR(Base!AR29/GAMSbase!AR29,"")</f>
        <v/>
      </c>
      <c r="AT29" s="40" t="str">
        <f>IFERROR(Base!AS29/GAMSbase!AS29,"")</f>
        <v/>
      </c>
      <c r="AU29" s="40" t="str">
        <f>IFERROR(Base!AT29/GAMSbase!AT29,"")</f>
        <v/>
      </c>
      <c r="AV29" s="40" t="str">
        <f>IFERROR(Base!AU29/GAMSbase!AU29,"")</f>
        <v/>
      </c>
      <c r="AW29" s="40" t="str">
        <f>IFERROR(Base!AV29/GAMSbase!AV29,"")</f>
        <v/>
      </c>
      <c r="AX29" s="40" t="str">
        <f>IFERROR(Base!AW29/GAMSbase!AW29,"")</f>
        <v/>
      </c>
      <c r="AY29" s="40" t="str">
        <f>IFERROR(Base!AX29/GAMSbase!AX29,"")</f>
        <v/>
      </c>
      <c r="AZ29" s="40" t="str">
        <f>IFERROR(Base!AY29/GAMSbase!AY29,"")</f>
        <v/>
      </c>
      <c r="BA29" s="40" t="str">
        <f>IFERROR(Base!AZ29/GAMSbase!AZ29,"")</f>
        <v/>
      </c>
      <c r="BB29" s="40" t="str">
        <f>IFERROR(Base!BA29/GAMSbase!BA29,"")</f>
        <v/>
      </c>
      <c r="BC29" s="40" t="str">
        <f>IFERROR(Base!BB29/GAMSbase!BB29,"")</f>
        <v/>
      </c>
      <c r="BD29" s="40" t="str">
        <f>IFERROR(Base!BC29/GAMSbase!BC29,"")</f>
        <v/>
      </c>
      <c r="BE29" s="40" t="str">
        <f>IFERROR(Base!BD29/GAMSbase!BD29,"")</f>
        <v/>
      </c>
      <c r="BF29" s="40" t="str">
        <f>IFERROR(Base!BE29/GAMSbase!BE29,"")</f>
        <v/>
      </c>
      <c r="BG29" s="40" t="str">
        <f>IFERROR(Base!BF29/GAMSbase!BF29,"")</f>
        <v/>
      </c>
      <c r="BH29" s="40" t="str">
        <f>IFERROR(Base!BG29/GAMSbase!BG29,"")</f>
        <v/>
      </c>
      <c r="BI29" s="40" t="str">
        <f>IFERROR(Base!BH29/GAMSbase!BH29,"")</f>
        <v/>
      </c>
      <c r="BJ29" s="40" t="str">
        <f>IFERROR(Base!BI29/GAMSbase!BI29,"")</f>
        <v/>
      </c>
    </row>
    <row r="30" spans="1:62" x14ac:dyDescent="0.2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IFERROR(Base!B30/GAMSbase!B30,"")</f>
        <v/>
      </c>
      <c r="D30" s="40" t="str">
        <f>IFERROR(Base!C30/GAMSbase!C30,"")</f>
        <v/>
      </c>
      <c r="E30" s="40" t="str">
        <f>IFERROR(Base!D30/GAMSbase!D30,"")</f>
        <v/>
      </c>
      <c r="F30" s="40" t="str">
        <f>IFERROR(Base!E30/GAMSbase!E30,"")</f>
        <v/>
      </c>
      <c r="G30" s="40" t="str">
        <f>IFERROR(Base!F30/GAMSbase!F30,"")</f>
        <v/>
      </c>
      <c r="H30" s="40" t="str">
        <f>IFERROR(Base!G30/GAMSbase!G30,"")</f>
        <v/>
      </c>
      <c r="I30" s="40" t="str">
        <f>IFERROR(Base!H30/GAMSbase!H30,"")</f>
        <v/>
      </c>
      <c r="J30" s="40" t="str">
        <f>IFERROR(Base!I30/GAMSbase!I30,"")</f>
        <v/>
      </c>
      <c r="K30" s="40" t="str">
        <f>IFERROR(Base!J30/GAMSbase!J30,"")</f>
        <v/>
      </c>
      <c r="L30" s="40" t="str">
        <f>IFERROR(Base!K30/GAMSbase!K30,"")</f>
        <v/>
      </c>
      <c r="M30" s="40" t="str">
        <f>IFERROR(Base!L30/GAMSbase!L30,"")</f>
        <v/>
      </c>
      <c r="N30" s="40" t="str">
        <f>IFERROR(Base!M30/GAMSbase!M30,"")</f>
        <v/>
      </c>
      <c r="O30" s="40" t="str">
        <f>IFERROR(Base!N30/GAMSbase!N30,"")</f>
        <v/>
      </c>
      <c r="P30" s="40" t="str">
        <f>IFERROR(Base!O30/GAMSbase!O30,"")</f>
        <v/>
      </c>
      <c r="Q30" s="40" t="str">
        <f>IFERROR(Base!P30/GAMSbase!P30,"")</f>
        <v/>
      </c>
      <c r="R30" s="40" t="str">
        <f>IFERROR(Base!Q30/GAMSbase!Q30,"")</f>
        <v/>
      </c>
      <c r="S30" s="40" t="str">
        <f>IFERROR(Base!R30/GAMSbase!R30,"")</f>
        <v/>
      </c>
      <c r="T30" s="40" t="str">
        <f>IFERROR(Base!S30/GAMSbase!S30,"")</f>
        <v/>
      </c>
      <c r="U30" s="40" t="str">
        <f>IFERROR(Base!T30/GAMSbase!T30,"")</f>
        <v/>
      </c>
      <c r="V30" s="40" t="str">
        <f>IFERROR(Base!U30/GAMSbase!U30,"")</f>
        <v/>
      </c>
      <c r="W30" s="40" t="str">
        <f>IFERROR(Base!V30/GAMSbase!V30,"")</f>
        <v/>
      </c>
      <c r="X30" s="40" t="str">
        <f>IFERROR(Base!W30/GAMSbase!W30,"")</f>
        <v/>
      </c>
      <c r="Y30" s="40" t="str">
        <f>IFERROR(Base!X30/GAMSbase!X30,"")</f>
        <v/>
      </c>
      <c r="Z30" s="40" t="str">
        <f>IFERROR(Base!Y30/GAMSbase!Y30,"")</f>
        <v/>
      </c>
      <c r="AA30" s="40" t="str">
        <f>IFERROR(Base!Z30/GAMSbase!Z30,"")</f>
        <v/>
      </c>
      <c r="AB30" s="40" t="str">
        <f>IFERROR(Base!AA30/GAMSbase!AA30,"")</f>
        <v/>
      </c>
      <c r="AC30" s="40" t="str">
        <f>IFERROR(Base!AB30/GAMSbase!AB30,"")</f>
        <v/>
      </c>
      <c r="AD30" s="40" t="str">
        <f>IFERROR(Base!AC30/GAMSbase!AC30,"")</f>
        <v/>
      </c>
      <c r="AE30" s="40" t="str">
        <f>IFERROR(Base!AD30/GAMSbase!AD30,"")</f>
        <v/>
      </c>
      <c r="AF30" s="40" t="str">
        <f>IFERROR(Base!AE30/GAMSbase!AE30,"")</f>
        <v/>
      </c>
      <c r="AG30" s="40" t="str">
        <f>IFERROR(Base!AF30/GAMSbase!AF30,"")</f>
        <v/>
      </c>
      <c r="AH30" s="40" t="str">
        <f>IFERROR(Base!AG30/GAMSbase!AG30,"")</f>
        <v/>
      </c>
      <c r="AI30" s="40" t="str">
        <f>IFERROR(Base!AH30/GAMSbase!AH30,"")</f>
        <v/>
      </c>
      <c r="AJ30" s="40" t="str">
        <f>IFERROR(Base!AI30/GAMSbase!AI30,"")</f>
        <v/>
      </c>
      <c r="AK30" s="40" t="str">
        <f>IFERROR(Base!AJ30/GAMSbase!AJ30,"")</f>
        <v/>
      </c>
      <c r="AL30" s="40" t="str">
        <f>IFERROR(Base!AK30/GAMSbase!AK30,"")</f>
        <v/>
      </c>
      <c r="AM30" s="40" t="str">
        <f>IFERROR(Base!AL30/GAMSbase!AL30,"")</f>
        <v/>
      </c>
      <c r="AN30" s="40" t="str">
        <f>IFERROR(Base!AM30/GAMSbase!AM30,"")</f>
        <v/>
      </c>
      <c r="AO30" s="40" t="str">
        <f>IFERROR(Base!AN30/GAMSbase!AN30,"")</f>
        <v/>
      </c>
      <c r="AP30" s="40" t="str">
        <f>IFERROR(Base!AO30/GAMSbase!AO30,"")</f>
        <v/>
      </c>
      <c r="AQ30" s="40" t="str">
        <f>IFERROR(Base!AP30/GAMSbase!AP30,"")</f>
        <v/>
      </c>
      <c r="AR30" s="40" t="str">
        <f>IFERROR(Base!AQ30/GAMSbase!AQ30,"")</f>
        <v/>
      </c>
      <c r="AS30" s="40" t="str">
        <f>IFERROR(Base!AR30/GAMSbase!AR30,"")</f>
        <v/>
      </c>
      <c r="AT30" s="40" t="str">
        <f>IFERROR(Base!AS30/GAMSbase!AS30,"")</f>
        <v/>
      </c>
      <c r="AU30" s="40" t="str">
        <f>IFERROR(Base!AT30/GAMSbase!AT30,"")</f>
        <v/>
      </c>
      <c r="AV30" s="40" t="str">
        <f>IFERROR(Base!AU30/GAMSbase!AU30,"")</f>
        <v/>
      </c>
      <c r="AW30" s="40" t="str">
        <f>IFERROR(Base!AV30/GAMSbase!AV30,"")</f>
        <v/>
      </c>
      <c r="AX30" s="40" t="str">
        <f>IFERROR(Base!AW30/GAMSbase!AW30,"")</f>
        <v/>
      </c>
      <c r="AY30" s="40" t="str">
        <f>IFERROR(Base!AX30/GAMSbase!AX30,"")</f>
        <v/>
      </c>
      <c r="AZ30" s="40" t="str">
        <f>IFERROR(Base!AY30/GAMSbase!AY30,"")</f>
        <v/>
      </c>
      <c r="BA30" s="40" t="str">
        <f>IFERROR(Base!AZ30/GAMSbase!AZ30,"")</f>
        <v/>
      </c>
      <c r="BB30" s="40" t="str">
        <f>IFERROR(Base!BA30/GAMSbase!BA30,"")</f>
        <v/>
      </c>
      <c r="BC30" s="40" t="str">
        <f>IFERROR(Base!BB30/GAMSbase!BB30,"")</f>
        <v/>
      </c>
      <c r="BD30" s="40" t="str">
        <f>IFERROR(Base!BC30/GAMSbase!BC30,"")</f>
        <v/>
      </c>
      <c r="BE30" s="40" t="str">
        <f>IFERROR(Base!BD30/GAMSbase!BD30,"")</f>
        <v/>
      </c>
      <c r="BF30" s="40" t="str">
        <f>IFERROR(Base!BE30/GAMSbase!BE30,"")</f>
        <v/>
      </c>
      <c r="BG30" s="40" t="str">
        <f>IFERROR(Base!BF30/GAMSbase!BF30,"")</f>
        <v/>
      </c>
      <c r="BH30" s="40" t="str">
        <f>IFERROR(Base!BG30/GAMSbase!BG30,"")</f>
        <v/>
      </c>
      <c r="BI30" s="40" t="str">
        <f>IFERROR(Base!BH30/GAMSbase!BH30,"")</f>
        <v/>
      </c>
      <c r="BJ30" s="40" t="str">
        <f>IFERROR(Base!BI30/GAMSbase!BI30,"")</f>
        <v/>
      </c>
    </row>
    <row r="31" spans="1:62" x14ac:dyDescent="0.2">
      <c r="A31" t="str">
        <f>Base!A31</f>
        <v>ABATEMENT COST</v>
      </c>
      <c r="B31" t="str">
        <f>GAMSbase!A31</f>
        <v>* ABATEMENT COST</v>
      </c>
      <c r="C31" s="40" t="str">
        <f>IFERROR(Base!B31/GAMSbase!B31,"")</f>
        <v/>
      </c>
      <c r="D31" s="40" t="str">
        <f>IFERROR(Base!C31/GAMSbase!C31,"")</f>
        <v/>
      </c>
      <c r="E31" s="40" t="str">
        <f>IFERROR(Base!D31/GAMSbase!D31,"")</f>
        <v/>
      </c>
      <c r="F31" s="40" t="str">
        <f>IFERROR(Base!E31/GAMSbase!E31,"")</f>
        <v/>
      </c>
      <c r="G31" s="40" t="str">
        <f>IFERROR(Base!F31/GAMSbase!F31,"")</f>
        <v/>
      </c>
      <c r="H31" s="40" t="str">
        <f>IFERROR(Base!G31/GAMSbase!G31,"")</f>
        <v/>
      </c>
      <c r="I31" s="40" t="str">
        <f>IFERROR(Base!H31/GAMSbase!H31,"")</f>
        <v/>
      </c>
      <c r="J31" s="40" t="str">
        <f>IFERROR(Base!I31/GAMSbase!I31,"")</f>
        <v/>
      </c>
      <c r="K31" s="40" t="str">
        <f>IFERROR(Base!J31/GAMSbase!J31,"")</f>
        <v/>
      </c>
      <c r="L31" s="40" t="str">
        <f>IFERROR(Base!K31/GAMSbase!K31,"")</f>
        <v/>
      </c>
      <c r="M31" s="40" t="str">
        <f>IFERROR(Base!L31/GAMSbase!L31,"")</f>
        <v/>
      </c>
      <c r="N31" s="40" t="str">
        <f>IFERROR(Base!M31/GAMSbase!M31,"")</f>
        <v/>
      </c>
      <c r="O31" s="40" t="str">
        <f>IFERROR(Base!N31/GAMSbase!N31,"")</f>
        <v/>
      </c>
      <c r="P31" s="40" t="str">
        <f>IFERROR(Base!O31/GAMSbase!O31,"")</f>
        <v/>
      </c>
      <c r="Q31" s="40" t="str">
        <f>IFERROR(Base!P31/GAMSbase!P31,"")</f>
        <v/>
      </c>
      <c r="R31" s="40" t="str">
        <f>IFERROR(Base!Q31/GAMSbase!Q31,"")</f>
        <v/>
      </c>
      <c r="S31" s="40" t="str">
        <f>IFERROR(Base!R31/GAMSbase!R31,"")</f>
        <v/>
      </c>
      <c r="T31" s="40" t="str">
        <f>IFERROR(Base!S31/GAMSbase!S31,"")</f>
        <v/>
      </c>
      <c r="U31" s="40" t="str">
        <f>IFERROR(Base!T31/GAMSbase!T31,"")</f>
        <v/>
      </c>
      <c r="V31" s="40" t="str">
        <f>IFERROR(Base!U31/GAMSbase!U31,"")</f>
        <v/>
      </c>
      <c r="W31" s="40" t="str">
        <f>IFERROR(Base!V31/GAMSbase!V31,"")</f>
        <v/>
      </c>
      <c r="X31" s="40" t="str">
        <f>IFERROR(Base!W31/GAMSbase!W31,"")</f>
        <v/>
      </c>
      <c r="Y31" s="40" t="str">
        <f>IFERROR(Base!X31/GAMSbase!X31,"")</f>
        <v/>
      </c>
      <c r="Z31" s="40" t="str">
        <f>IFERROR(Base!Y31/GAMSbase!Y31,"")</f>
        <v/>
      </c>
      <c r="AA31" s="40" t="str">
        <f>IFERROR(Base!Z31/GAMSbase!Z31,"")</f>
        <v/>
      </c>
      <c r="AB31" s="40" t="str">
        <f>IFERROR(Base!AA31/GAMSbase!AA31,"")</f>
        <v/>
      </c>
      <c r="AC31" s="40" t="str">
        <f>IFERROR(Base!AB31/GAMSbase!AB31,"")</f>
        <v/>
      </c>
      <c r="AD31" s="40" t="str">
        <f>IFERROR(Base!AC31/GAMSbase!AC31,"")</f>
        <v/>
      </c>
      <c r="AE31" s="40" t="str">
        <f>IFERROR(Base!AD31/GAMSbase!AD31,"")</f>
        <v/>
      </c>
      <c r="AF31" s="40" t="str">
        <f>IFERROR(Base!AE31/GAMSbase!AE31,"")</f>
        <v/>
      </c>
      <c r="AG31" s="40" t="str">
        <f>IFERROR(Base!AF31/GAMSbase!AF31,"")</f>
        <v/>
      </c>
      <c r="AH31" s="40" t="str">
        <f>IFERROR(Base!AG31/GAMSbase!AG31,"")</f>
        <v/>
      </c>
      <c r="AI31" s="40" t="str">
        <f>IFERROR(Base!AH31/GAMSbase!AH31,"")</f>
        <v/>
      </c>
      <c r="AJ31" s="40" t="str">
        <f>IFERROR(Base!AI31/GAMSbase!AI31,"")</f>
        <v/>
      </c>
      <c r="AK31" s="40" t="str">
        <f>IFERROR(Base!AJ31/GAMSbase!AJ31,"")</f>
        <v/>
      </c>
      <c r="AL31" s="40" t="str">
        <f>IFERROR(Base!AK31/GAMSbase!AK31,"")</f>
        <v/>
      </c>
      <c r="AM31" s="40" t="str">
        <f>IFERROR(Base!AL31/GAMSbase!AL31,"")</f>
        <v/>
      </c>
      <c r="AN31" s="40" t="str">
        <f>IFERROR(Base!AM31/GAMSbase!AM31,"")</f>
        <v/>
      </c>
      <c r="AO31" s="40" t="str">
        <f>IFERROR(Base!AN31/GAMSbase!AN31,"")</f>
        <v/>
      </c>
      <c r="AP31" s="40" t="str">
        <f>IFERROR(Base!AO31/GAMSbase!AO31,"")</f>
        <v/>
      </c>
      <c r="AQ31" s="40" t="str">
        <f>IFERROR(Base!AP31/GAMSbase!AP31,"")</f>
        <v/>
      </c>
      <c r="AR31" s="40" t="str">
        <f>IFERROR(Base!AQ31/GAMSbase!AQ31,"")</f>
        <v/>
      </c>
      <c r="AS31" s="40" t="str">
        <f>IFERROR(Base!AR31/GAMSbase!AR31,"")</f>
        <v/>
      </c>
      <c r="AT31" s="40" t="str">
        <f>IFERROR(Base!AS31/GAMSbase!AS31,"")</f>
        <v/>
      </c>
      <c r="AU31" s="40" t="str">
        <f>IFERROR(Base!AT31/GAMSbase!AT31,"")</f>
        <v/>
      </c>
      <c r="AV31" s="40" t="str">
        <f>IFERROR(Base!AU31/GAMSbase!AU31,"")</f>
        <v/>
      </c>
      <c r="AW31" s="40" t="str">
        <f>IFERROR(Base!AV31/GAMSbase!AV31,"")</f>
        <v/>
      </c>
      <c r="AX31" s="40" t="str">
        <f>IFERROR(Base!AW31/GAMSbase!AW31,"")</f>
        <v/>
      </c>
      <c r="AY31" s="40" t="str">
        <f>IFERROR(Base!AX31/GAMSbase!AX31,"")</f>
        <v/>
      </c>
      <c r="AZ31" s="40" t="str">
        <f>IFERROR(Base!AY31/GAMSbase!AY31,"")</f>
        <v/>
      </c>
      <c r="BA31" s="40" t="str">
        <f>IFERROR(Base!AZ31/GAMSbase!AZ31,"")</f>
        <v/>
      </c>
      <c r="BB31" s="40" t="str">
        <f>IFERROR(Base!BA31/GAMSbase!BA31,"")</f>
        <v/>
      </c>
      <c r="BC31" s="40" t="str">
        <f>IFERROR(Base!BB31/GAMSbase!BB31,"")</f>
        <v/>
      </c>
      <c r="BD31" s="40" t="str">
        <f>IFERROR(Base!BC31/GAMSbase!BC31,"")</f>
        <v/>
      </c>
      <c r="BE31" s="40" t="str">
        <f>IFERROR(Base!BD31/GAMSbase!BD31,"")</f>
        <v/>
      </c>
      <c r="BF31" s="40" t="str">
        <f>IFERROR(Base!BE31/GAMSbase!BE31,"")</f>
        <v/>
      </c>
      <c r="BG31" s="40" t="str">
        <f>IFERROR(Base!BF31/GAMSbase!BF31,"")</f>
        <v/>
      </c>
      <c r="BH31" s="40" t="str">
        <f>IFERROR(Base!BG31/GAMSbase!BG31,"")</f>
        <v/>
      </c>
      <c r="BI31" s="40" t="str">
        <f>IFERROR(Base!BH31/GAMSbase!BH31,"")</f>
        <v/>
      </c>
      <c r="BJ31" s="40" t="str">
        <f>IFERROR(Base!BI31/GAMSbase!BI31,"")</f>
        <v/>
      </c>
    </row>
    <row r="32" spans="1:62" x14ac:dyDescent="0.2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IFERROR(Base!B32/GAMSbase!B32,"")</f>
        <v>1.0984493107757944</v>
      </c>
      <c r="D32" s="40">
        <f>IFERROR(Base!C32/GAMSbase!C32,"")</f>
        <v>1.0702577068991141</v>
      </c>
      <c r="E32" s="40">
        <f>IFERROR(Base!D32/GAMSbase!D32,"")</f>
        <v>1.0429249391419888</v>
      </c>
      <c r="F32" s="40">
        <f>IFERROR(Base!E32/GAMSbase!E32,"")</f>
        <v>1.0164214135780381</v>
      </c>
      <c r="G32" s="40">
        <f>IFERROR(Base!F32/GAMSbase!F32,"")</f>
        <v>0.99071866249652774</v>
      </c>
      <c r="H32" s="40">
        <f>IFERROR(Base!G32/GAMSbase!G32,"")</f>
        <v>0.96578929658245505</v>
      </c>
      <c r="I32" s="40">
        <f>IFERROR(Base!H32/GAMSbase!H32,"")</f>
        <v>0.94160696321070281</v>
      </c>
      <c r="J32" s="40">
        <f>IFERROR(Base!I32/GAMSbase!I32,"")</f>
        <v>0.91814630017010146</v>
      </c>
      <c r="K32" s="40">
        <f>IFERROR(Base!J32/GAMSbase!J32,"")</f>
        <v>0.89538289707607377</v>
      </c>
      <c r="L32" s="40">
        <f>IFERROR(Base!K32/GAMSbase!K32,"")</f>
        <v>0.87329325753695475</v>
      </c>
      <c r="M32" s="40">
        <f>IFERROR(Base!L32/GAMSbase!L32,"")</f>
        <v>0.85185476033865659</v>
      </c>
      <c r="N32" s="40">
        <f>IFERROR(Base!M32/GAMSbase!M32,"")</f>
        <v>0.83104562582054597</v>
      </c>
      <c r="O32" s="40">
        <f>IFERROR(Base!N32/GAMSbase!N32,"")</f>
        <v>0.81084487567857622</v>
      </c>
      <c r="P32" s="40">
        <f>IFERROR(Base!O32/GAMSbase!O32,"")</f>
        <v>0.79123231202185729</v>
      </c>
      <c r="Q32" s="40">
        <f>IFERROR(Base!P32/GAMSbase!P32,"")</f>
        <v>0.77218847441356786</v>
      </c>
      <c r="R32" s="40">
        <f>IFERROR(Base!Q32/GAMSbase!Q32,"")</f>
        <v>0.75369461633781154</v>
      </c>
      <c r="S32" s="40">
        <f>IFERROR(Base!R32/GAMSbase!R32,"")</f>
        <v>0.73573267434891954</v>
      </c>
      <c r="T32" s="40">
        <f>IFERROR(Base!S32/GAMSbase!S32,"")</f>
        <v>0.71828525288295841</v>
      </c>
      <c r="U32" s="40">
        <f>IFERROR(Base!T32/GAMSbase!T32,"")</f>
        <v>0.70133556997001001</v>
      </c>
      <c r="V32" s="40">
        <f>IFERROR(Base!U32/GAMSbase!U32,"")</f>
        <v>0.68486745995200171</v>
      </c>
      <c r="W32" s="40">
        <f>IFERROR(Base!V32/GAMSbase!V32,"")</f>
        <v>0.66886534481569371</v>
      </c>
      <c r="X32" s="40">
        <f>IFERROR(Base!W32/GAMSbase!W32,"")</f>
        <v>0.65331419269930857</v>
      </c>
      <c r="Y32" s="40">
        <f>IFERROR(Base!X32/GAMSbase!X32,"")</f>
        <v>0.63819951683915721</v>
      </c>
      <c r="Z32" s="40">
        <f>IFERROR(Base!Y32/GAMSbase!Y32,"")</f>
        <v>0.62350734860184043</v>
      </c>
      <c r="AA32" s="40">
        <f>IFERROR(Base!Z32/GAMSbase!Z32,"")</f>
        <v>0.60922421009718841</v>
      </c>
      <c r="AB32" s="40">
        <f>IFERROR(Base!AA32/GAMSbase!AA32,"")</f>
        <v>0.5953371088339523</v>
      </c>
      <c r="AC32" s="40">
        <f>IFERROR(Base!AB32/GAMSbase!AB32,"")</f>
        <v>0.58183350207377627</v>
      </c>
      <c r="AD32" s="40">
        <f>IFERROR(Base!AC32/GAMSbase!AC32,"")</f>
        <v>0.56870129474821107</v>
      </c>
      <c r="AE32" s="40">
        <f>IFERROR(Base!AD32/GAMSbase!AD32,"")</f>
        <v>0.55592881357316015</v>
      </c>
      <c r="AF32" s="40">
        <f>IFERROR(Base!AE32/GAMSbase!AE32,"")</f>
        <v>0.54350479417230735</v>
      </c>
      <c r="AG32" s="40">
        <f>IFERROR(Base!AF32/GAMSbase!AF32,"")</f>
        <v>0.53141835996234166</v>
      </c>
      <c r="AH32" s="40">
        <f>IFERROR(Base!AG32/GAMSbase!AG32,"")</f>
        <v>0.51965901365572531</v>
      </c>
      <c r="AI32" s="40">
        <f>IFERROR(Base!AH32/GAMSbase!AH32,"")</f>
        <v>0.50821662698846659</v>
      </c>
      <c r="AJ32" s="40">
        <f>IFERROR(Base!AI32/GAMSbase!AI32,"")</f>
        <v>0.49708140908744763</v>
      </c>
      <c r="AK32" s="40">
        <f>IFERROR(Base!AJ32/GAMSbase!AJ32,"")</f>
        <v>0.48624392577899711</v>
      </c>
      <c r="AL32" s="40">
        <f>IFERROR(Base!AK32/GAMSbase!AK32,"")</f>
        <v>0.47569504056621065</v>
      </c>
      <c r="AM32" s="40">
        <f>IFERROR(Base!AL32/GAMSbase!AL32,"")</f>
        <v>0.465425946468216</v>
      </c>
      <c r="AN32" s="40">
        <f>IFERROR(Base!AM32/GAMSbase!AM32,"")</f>
        <v>0.45542813347477001</v>
      </c>
      <c r="AO32" s="40">
        <f>IFERROR(Base!AN32/GAMSbase!AN32,"")</f>
        <v>0.44569337739510817</v>
      </c>
      <c r="AP32" s="40">
        <f>IFERROR(Base!AO32/GAMSbase!AO32,"")</f>
        <v>0.43621372920499629</v>
      </c>
      <c r="AQ32" s="40">
        <f>IFERROR(Base!AP32/GAMSbase!AP32,"")</f>
        <v>0.42698151846450078</v>
      </c>
      <c r="AR32" s="40">
        <f>IFERROR(Base!AQ32/GAMSbase!AQ32,"")</f>
        <v>0.41798931155422347</v>
      </c>
      <c r="AS32" s="40">
        <f>IFERROR(Base!AR32/GAMSbase!AR32,"")</f>
        <v>0.40922994297745585</v>
      </c>
      <c r="AT32" s="40">
        <f>IFERROR(Base!AS32/GAMSbase!AS32,"")</f>
        <v>0.40069647811972808</v>
      </c>
      <c r="AU32" s="40">
        <f>IFERROR(Base!AT32/GAMSbase!AT32,"")</f>
        <v>0.39238221793504041</v>
      </c>
      <c r="AV32" s="40">
        <f>IFERROR(Base!AU32/GAMSbase!AU32,"")</f>
        <v>0.38428067333917854</v>
      </c>
      <c r="AW32" s="40">
        <f>IFERROR(Base!AV32/GAMSbase!AV32,"")</f>
        <v>0.37638559096548035</v>
      </c>
      <c r="AX32" s="40">
        <f>IFERROR(Base!AW32/GAMSbase!AW32,"")</f>
        <v>0.36869089483805573</v>
      </c>
      <c r="AY32" s="40">
        <f>IFERROR(Base!AX32/GAMSbase!AX32,"")</f>
        <v>0.36119073987190858</v>
      </c>
      <c r="AZ32" s="40">
        <f>IFERROR(Base!AY32/GAMSbase!AY32,"")</f>
        <v>0.35387945318425013</v>
      </c>
      <c r="BA32" s="40">
        <f>IFERROR(Base!AZ32/GAMSbase!AZ32,"")</f>
        <v>0.34675153730307484</v>
      </c>
      <c r="BB32" s="40">
        <f>IFERROR(Base!BA32/GAMSbase!BA32,"")</f>
        <v>0.33980169966420698</v>
      </c>
      <c r="BC32" s="40">
        <f>IFERROR(Base!BB32/GAMSbase!BB32,"")</f>
        <v>0.33302480162841192</v>
      </c>
      <c r="BD32" s="40">
        <f>IFERROR(Base!BC32/GAMSbase!BC32,"")</f>
        <v>0.32641586735974087</v>
      </c>
      <c r="BE32" s="40">
        <f>IFERROR(Base!BD32/GAMSbase!BD32,"")</f>
        <v>0.31997008910082025</v>
      </c>
      <c r="BF32" s="40">
        <f>IFERROR(Base!BE32/GAMSbase!BE32,"")</f>
        <v>0.31368282270983977</v>
      </c>
      <c r="BG32" s="40">
        <f>IFERROR(Base!BF32/GAMSbase!BF32,"")</f>
        <v>0.30754954404737805</v>
      </c>
      <c r="BH32" s="40">
        <f>IFERROR(Base!BG32/GAMSbase!BG32,"")</f>
        <v>0.301565886467205</v>
      </c>
      <c r="BI32" s="40">
        <f>IFERROR(Base!BH32/GAMSbase!BH32,"")</f>
        <v>0.29572766376112564</v>
      </c>
      <c r="BJ32" s="40">
        <f>IFERROR(Base!BI32/GAMSbase!BI32,"")</f>
        <v>0.29003074451317434</v>
      </c>
    </row>
    <row r="33" spans="1:62" x14ac:dyDescent="0.2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IFERROR(Base!B33/GAMSbase!B33,"")</f>
        <v>1.5988372093023255</v>
      </c>
      <c r="D33" s="40" t="str">
        <f>IFERROR(Base!C33/GAMSbase!C33,"")</f>
        <v/>
      </c>
      <c r="E33" s="40" t="str">
        <f>IFERROR(Base!D33/GAMSbase!D33,"")</f>
        <v/>
      </c>
      <c r="F33" s="40" t="str">
        <f>IFERROR(Base!E33/GAMSbase!E33,"")</f>
        <v/>
      </c>
      <c r="G33" s="40" t="str">
        <f>IFERROR(Base!F33/GAMSbase!F33,"")</f>
        <v/>
      </c>
      <c r="H33" s="40" t="str">
        <f>IFERROR(Base!G33/GAMSbase!G33,"")</f>
        <v/>
      </c>
      <c r="I33" s="40" t="str">
        <f>IFERROR(Base!H33/GAMSbase!H33,"")</f>
        <v/>
      </c>
      <c r="J33" s="40" t="str">
        <f>IFERROR(Base!I33/GAMSbase!I33,"")</f>
        <v/>
      </c>
      <c r="K33" s="40" t="str">
        <f>IFERROR(Base!J33/GAMSbase!J33,"")</f>
        <v/>
      </c>
      <c r="L33" s="40" t="str">
        <f>IFERROR(Base!K33/GAMSbase!K33,"")</f>
        <v/>
      </c>
      <c r="M33" s="40" t="str">
        <f>IFERROR(Base!L33/GAMSbase!L33,"")</f>
        <v/>
      </c>
      <c r="N33" s="40" t="str">
        <f>IFERROR(Base!M33/GAMSbase!M33,"")</f>
        <v/>
      </c>
      <c r="O33" s="40" t="str">
        <f>IFERROR(Base!N33/GAMSbase!N33,"")</f>
        <v/>
      </c>
      <c r="P33" s="40" t="str">
        <f>IFERROR(Base!O33/GAMSbase!O33,"")</f>
        <v/>
      </c>
      <c r="Q33" s="40" t="str">
        <f>IFERROR(Base!P33/GAMSbase!P33,"")</f>
        <v/>
      </c>
      <c r="R33" s="40" t="str">
        <f>IFERROR(Base!Q33/GAMSbase!Q33,"")</f>
        <v/>
      </c>
      <c r="S33" s="40" t="str">
        <f>IFERROR(Base!R33/GAMSbase!R33,"")</f>
        <v/>
      </c>
      <c r="T33" s="40" t="str">
        <f>IFERROR(Base!S33/GAMSbase!S33,"")</f>
        <v/>
      </c>
      <c r="U33" s="40" t="str">
        <f>IFERROR(Base!T33/GAMSbase!T33,"")</f>
        <v/>
      </c>
      <c r="V33" s="40" t="str">
        <f>IFERROR(Base!U33/GAMSbase!U33,"")</f>
        <v/>
      </c>
      <c r="W33" s="40" t="str">
        <f>IFERROR(Base!V33/GAMSbase!V33,"")</f>
        <v/>
      </c>
      <c r="X33" s="40" t="str">
        <f>IFERROR(Base!W33/GAMSbase!W33,"")</f>
        <v/>
      </c>
      <c r="Y33" s="40" t="str">
        <f>IFERROR(Base!X33/GAMSbase!X33,"")</f>
        <v/>
      </c>
      <c r="Z33" s="40" t="str">
        <f>IFERROR(Base!Y33/GAMSbase!Y33,"")</f>
        <v/>
      </c>
      <c r="AA33" s="40" t="str">
        <f>IFERROR(Base!Z33/GAMSbase!Z33,"")</f>
        <v/>
      </c>
      <c r="AB33" s="40" t="str">
        <f>IFERROR(Base!AA33/GAMSbase!AA33,"")</f>
        <v/>
      </c>
      <c r="AC33" s="40" t="str">
        <f>IFERROR(Base!AB33/GAMSbase!AB33,"")</f>
        <v/>
      </c>
      <c r="AD33" s="40" t="str">
        <f>IFERROR(Base!AC33/GAMSbase!AC33,"")</f>
        <v/>
      </c>
      <c r="AE33" s="40" t="str">
        <f>IFERROR(Base!AD33/GAMSbase!AD33,"")</f>
        <v/>
      </c>
      <c r="AF33" s="40" t="str">
        <f>IFERROR(Base!AE33/GAMSbase!AE33,"")</f>
        <v/>
      </c>
      <c r="AG33" s="40" t="str">
        <f>IFERROR(Base!AF33/GAMSbase!AF33,"")</f>
        <v/>
      </c>
      <c r="AH33" s="40" t="str">
        <f>IFERROR(Base!AG33/GAMSbase!AG33,"")</f>
        <v/>
      </c>
      <c r="AI33" s="40" t="str">
        <f>IFERROR(Base!AH33/GAMSbase!AH33,"")</f>
        <v/>
      </c>
      <c r="AJ33" s="40" t="str">
        <f>IFERROR(Base!AI33/GAMSbase!AI33,"")</f>
        <v/>
      </c>
      <c r="AK33" s="40" t="str">
        <f>IFERROR(Base!AJ33/GAMSbase!AJ33,"")</f>
        <v/>
      </c>
      <c r="AL33" s="40" t="str">
        <f>IFERROR(Base!AK33/GAMSbase!AK33,"")</f>
        <v/>
      </c>
      <c r="AM33" s="40" t="str">
        <f>IFERROR(Base!AL33/GAMSbase!AL33,"")</f>
        <v/>
      </c>
      <c r="AN33" s="40" t="str">
        <f>IFERROR(Base!AM33/GAMSbase!AM33,"")</f>
        <v/>
      </c>
      <c r="AO33" s="40" t="str">
        <f>IFERROR(Base!AN33/GAMSbase!AN33,"")</f>
        <v/>
      </c>
      <c r="AP33" s="40" t="str">
        <f>IFERROR(Base!AO33/GAMSbase!AO33,"")</f>
        <v/>
      </c>
      <c r="AQ33" s="40" t="str">
        <f>IFERROR(Base!AP33/GAMSbase!AP33,"")</f>
        <v/>
      </c>
      <c r="AR33" s="40" t="str">
        <f>IFERROR(Base!AQ33/GAMSbase!AQ33,"")</f>
        <v/>
      </c>
      <c r="AS33" s="40" t="str">
        <f>IFERROR(Base!AR33/GAMSbase!AR33,"")</f>
        <v/>
      </c>
      <c r="AT33" s="40" t="str">
        <f>IFERROR(Base!AS33/GAMSbase!AS33,"")</f>
        <v/>
      </c>
      <c r="AU33" s="40" t="str">
        <f>IFERROR(Base!AT33/GAMSbase!AT33,"")</f>
        <v/>
      </c>
      <c r="AV33" s="40" t="str">
        <f>IFERROR(Base!AU33/GAMSbase!AU33,"")</f>
        <v/>
      </c>
      <c r="AW33" s="40" t="str">
        <f>IFERROR(Base!AV33/GAMSbase!AV33,"")</f>
        <v/>
      </c>
      <c r="AX33" s="40" t="str">
        <f>IFERROR(Base!AW33/GAMSbase!AW33,"")</f>
        <v/>
      </c>
      <c r="AY33" s="40" t="str">
        <f>IFERROR(Base!AX33/GAMSbase!AX33,"")</f>
        <v/>
      </c>
      <c r="AZ33" s="40" t="str">
        <f>IFERROR(Base!AY33/GAMSbase!AY33,"")</f>
        <v/>
      </c>
      <c r="BA33" s="40" t="str">
        <f>IFERROR(Base!AZ33/GAMSbase!AZ33,"")</f>
        <v/>
      </c>
      <c r="BB33" s="40" t="str">
        <f>IFERROR(Base!BA33/GAMSbase!BA33,"")</f>
        <v/>
      </c>
      <c r="BC33" s="40" t="str">
        <f>IFERROR(Base!BB33/GAMSbase!BB33,"")</f>
        <v/>
      </c>
      <c r="BD33" s="40" t="str">
        <f>IFERROR(Base!BC33/GAMSbase!BC33,"")</f>
        <v/>
      </c>
      <c r="BE33" s="40" t="str">
        <f>IFERROR(Base!BD33/GAMSbase!BD33,"")</f>
        <v/>
      </c>
      <c r="BF33" s="40" t="str">
        <f>IFERROR(Base!BE33/GAMSbase!BE33,"")</f>
        <v/>
      </c>
      <c r="BG33" s="40" t="str">
        <f>IFERROR(Base!BF33/GAMSbase!BF33,"")</f>
        <v/>
      </c>
      <c r="BH33" s="40" t="str">
        <f>IFERROR(Base!BG33/GAMSbase!BG33,"")</f>
        <v/>
      </c>
      <c r="BI33" s="40" t="str">
        <f>IFERROR(Base!BH33/GAMSbase!BH33,"")</f>
        <v/>
      </c>
      <c r="BJ33" s="40" t="str">
        <f>IFERROR(Base!BI33/GAMSbase!BI33,"")</f>
        <v/>
      </c>
    </row>
    <row r="34" spans="1:62" x14ac:dyDescent="0.2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IFERROR(Base!B34/GAMSbase!B34,"")</f>
        <v>1.5988372093023255</v>
      </c>
      <c r="D34" s="40">
        <f>IFERROR(Base!C34/GAMSbase!C34,"")</f>
        <v>1.5988372093023258</v>
      </c>
      <c r="E34" s="40">
        <f>IFERROR(Base!D34/GAMSbase!D34,"")</f>
        <v>1.5988372093023258</v>
      </c>
      <c r="F34" s="40">
        <f>IFERROR(Base!E34/GAMSbase!E34,"")</f>
        <v>1.5988372093023255</v>
      </c>
      <c r="G34" s="40">
        <f>IFERROR(Base!F34/GAMSbase!F34,"")</f>
        <v>1.5988372093023255</v>
      </c>
      <c r="H34" s="40">
        <f>IFERROR(Base!G34/GAMSbase!G34,"")</f>
        <v>1.5988372093024574</v>
      </c>
      <c r="I34" s="40">
        <f>IFERROR(Base!H34/GAMSbase!H34,"")</f>
        <v>1.5988372093025116</v>
      </c>
      <c r="J34" s="40">
        <f>IFERROR(Base!I34/GAMSbase!I34,"")</f>
        <v>1.5988372093024146</v>
      </c>
      <c r="K34" s="40">
        <f>IFERROR(Base!J34/GAMSbase!J34,"")</f>
        <v>1.5988372093024286</v>
      </c>
      <c r="L34" s="40">
        <f>IFERROR(Base!K34/GAMSbase!K34,"")</f>
        <v>1.5988372093024579</v>
      </c>
      <c r="M34" s="40">
        <f>IFERROR(Base!L34/GAMSbase!L34,"")</f>
        <v>1.598837209302413</v>
      </c>
      <c r="N34" s="40">
        <f>IFERROR(Base!M34/GAMSbase!M34,"")</f>
        <v>1.598837209302628</v>
      </c>
      <c r="O34" s="40">
        <f>IFERROR(Base!N34/GAMSbase!N34,"")</f>
        <v>1.5988372093021241</v>
      </c>
      <c r="P34" s="40">
        <f>IFERROR(Base!O34/GAMSbase!O34,"")</f>
        <v>1.5988372093020593</v>
      </c>
      <c r="Q34" s="40">
        <f>IFERROR(Base!P34/GAMSbase!P34,"")</f>
        <v>1.5988372093023409</v>
      </c>
      <c r="R34" s="40">
        <f>IFERROR(Base!Q34/GAMSbase!Q34,"")</f>
        <v>1.5988372093022558</v>
      </c>
      <c r="S34" s="40">
        <f>IFERROR(Base!R34/GAMSbase!R34,"")</f>
        <v>1.5988372093026044</v>
      </c>
      <c r="T34" s="40">
        <f>IFERROR(Base!S34/GAMSbase!S34,"")</f>
        <v>1.5988372093022292</v>
      </c>
      <c r="U34" s="40">
        <f>IFERROR(Base!T34/GAMSbase!T34,"")</f>
        <v>1.5988372093026508</v>
      </c>
      <c r="V34" s="40">
        <f>IFERROR(Base!U34/GAMSbase!U34,"")</f>
        <v>1.5988372093023875</v>
      </c>
      <c r="W34" s="40">
        <f>IFERROR(Base!V34/GAMSbase!V34,"")</f>
        <v>1.5988372093020984</v>
      </c>
      <c r="X34" s="40">
        <f>IFERROR(Base!W34/GAMSbase!W34,"")</f>
        <v>1.598837209302217</v>
      </c>
      <c r="Y34" s="40">
        <f>IFERROR(Base!X34/GAMSbase!X34,"")</f>
        <v>1.5988372093027239</v>
      </c>
      <c r="Z34" s="40">
        <f>IFERROR(Base!Y34/GAMSbase!Y34,"")</f>
        <v>1.5988372093021412</v>
      </c>
      <c r="AA34" s="40">
        <f>IFERROR(Base!Z34/GAMSbase!Z34,"")</f>
        <v>1.5988372093027388</v>
      </c>
      <c r="AB34" s="40">
        <f>IFERROR(Base!AA34/GAMSbase!AA34,"")</f>
        <v>1.598837209302673</v>
      </c>
      <c r="AC34" s="40">
        <f>IFERROR(Base!AB34/GAMSbase!AB34,"")</f>
        <v>1.5988372093022916</v>
      </c>
      <c r="AD34" s="40">
        <f>IFERROR(Base!AC34/GAMSbase!AC34,"")</f>
        <v>1.5988372093027057</v>
      </c>
      <c r="AE34" s="40">
        <f>IFERROR(Base!AD34/GAMSbase!AD34,"")</f>
        <v>1.5988372093023988</v>
      </c>
      <c r="AF34" s="40">
        <f>IFERROR(Base!AE34/GAMSbase!AE34,"")</f>
        <v>1.5988372093021563</v>
      </c>
      <c r="AG34" s="40">
        <f>IFERROR(Base!AF34/GAMSbase!AF34,"")</f>
        <v>1.5988372093022558</v>
      </c>
      <c r="AH34" s="40">
        <f>IFERROR(Base!AG34/GAMSbase!AG34,"")</f>
        <v>1.5988372093022301</v>
      </c>
      <c r="AI34" s="40">
        <f>IFERROR(Base!AH34/GAMSbase!AH34,"")</f>
        <v>1.5988372093025174</v>
      </c>
      <c r="AJ34" s="40">
        <f>IFERROR(Base!AI34/GAMSbase!AI34,"")</f>
        <v>1.5988372093020351</v>
      </c>
      <c r="AK34" s="40">
        <f>IFERROR(Base!AJ34/GAMSbase!AJ34,"")</f>
        <v>1.5988372093023646</v>
      </c>
      <c r="AL34" s="40">
        <f>IFERROR(Base!AK34/GAMSbase!AK34,"")</f>
        <v>1.5988372093024774</v>
      </c>
      <c r="AM34" s="40">
        <f>IFERROR(Base!AL34/GAMSbase!AL34,"")</f>
        <v>1.5988372093018126</v>
      </c>
      <c r="AN34" s="40">
        <f>IFERROR(Base!AM34/GAMSbase!AM34,"")</f>
        <v>1.5988372093028205</v>
      </c>
      <c r="AO34" s="40">
        <f>IFERROR(Base!AN34/GAMSbase!AN34,"")</f>
        <v>1.5988372093023948</v>
      </c>
      <c r="AP34" s="40">
        <f>IFERROR(Base!AO34/GAMSbase!AO34,"")</f>
        <v>1.5988372093021763</v>
      </c>
      <c r="AQ34" s="40">
        <f>IFERROR(Base!AP34/GAMSbase!AP34,"")</f>
        <v>1.5988372093027201</v>
      </c>
      <c r="AR34" s="40">
        <f>IFERROR(Base!AQ34/GAMSbase!AQ34,"")</f>
        <v>1.5988372093022607</v>
      </c>
      <c r="AS34" s="40">
        <f>IFERROR(Base!AR34/GAMSbase!AR34,"")</f>
        <v>1.5988372093027989</v>
      </c>
      <c r="AT34" s="40">
        <f>IFERROR(Base!AS34/GAMSbase!AS34,"")</f>
        <v>1.598837209302143</v>
      </c>
      <c r="AU34" s="40">
        <f>IFERROR(Base!AT34/GAMSbase!AT34,"")</f>
        <v>1.5988372093029573</v>
      </c>
      <c r="AV34" s="40">
        <f>IFERROR(Base!AU34/GAMSbase!AU34,"")</f>
        <v>1.5988372093027396</v>
      </c>
      <c r="AW34" s="40">
        <f>IFERROR(Base!AV34/GAMSbase!AV34,"")</f>
        <v>1.5988372093016596</v>
      </c>
      <c r="AX34" s="40">
        <f>IFERROR(Base!AW34/GAMSbase!AW34,"")</f>
        <v>1.5988372093016214</v>
      </c>
      <c r="AY34" s="40">
        <f>IFERROR(Base!AX34/GAMSbase!AX34,"")</f>
        <v>1.5988372093020129</v>
      </c>
      <c r="AZ34" s="40">
        <f>IFERROR(Base!AY34/GAMSbase!AY34,"")</f>
        <v>1.5988372093024146</v>
      </c>
      <c r="BA34" s="40">
        <f>IFERROR(Base!AZ34/GAMSbase!AZ34,"")</f>
        <v>1.5988372093019201</v>
      </c>
      <c r="BB34" s="40">
        <f>IFERROR(Base!BA34/GAMSbase!BA34,"")</f>
        <v>1.5988372093030612</v>
      </c>
      <c r="BC34" s="40">
        <f>IFERROR(Base!BB34/GAMSbase!BB34,"")</f>
        <v>1.5988372093025842</v>
      </c>
      <c r="BD34" s="40">
        <f>IFERROR(Base!BC34/GAMSbase!BC34,"")</f>
        <v>1.5988372093030288</v>
      </c>
      <c r="BE34" s="40">
        <f>IFERROR(Base!BD34/GAMSbase!BD34,"")</f>
        <v>1.5988372093026639</v>
      </c>
      <c r="BF34" s="40">
        <f>IFERROR(Base!BE34/GAMSbase!BE34,"")</f>
        <v>1.5988372093023364</v>
      </c>
      <c r="BG34" s="40">
        <f>IFERROR(Base!BF34/GAMSbase!BF34,"")</f>
        <v>1.5988372093015688</v>
      </c>
      <c r="BH34" s="40">
        <f>IFERROR(Base!BG34/GAMSbase!BG34,"")</f>
        <v>1.5988372093017167</v>
      </c>
      <c r="BI34" s="40">
        <f>IFERROR(Base!BH34/GAMSbase!BH34,"")</f>
        <v>1.5988372093018175</v>
      </c>
      <c r="BJ34" s="40">
        <f>IFERROR(Base!BI34/GAMSbase!BI34,"")</f>
        <v>1.5988372093031114</v>
      </c>
    </row>
    <row r="35" spans="1:62" x14ac:dyDescent="0.2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IFERROR(Base!B35/GAMSbase!B35,"")</f>
        <v/>
      </c>
      <c r="D35" s="40" t="str">
        <f>IFERROR(Base!C35/GAMSbase!C35,"")</f>
        <v/>
      </c>
      <c r="E35" s="40" t="str">
        <f>IFERROR(Base!D35/GAMSbase!D35,"")</f>
        <v/>
      </c>
      <c r="F35" s="40" t="str">
        <f>IFERROR(Base!E35/GAMSbase!E35,"")</f>
        <v/>
      </c>
      <c r="G35" s="40" t="str">
        <f>IFERROR(Base!F35/GAMSbase!F35,"")</f>
        <v/>
      </c>
      <c r="H35" s="40" t="str">
        <f>IFERROR(Base!G35/GAMSbase!G35,"")</f>
        <v/>
      </c>
      <c r="I35" s="40" t="str">
        <f>IFERROR(Base!H35/GAMSbase!H35,"")</f>
        <v/>
      </c>
      <c r="J35" s="40" t="str">
        <f>IFERROR(Base!I35/GAMSbase!I35,"")</f>
        <v/>
      </c>
      <c r="K35" s="40" t="str">
        <f>IFERROR(Base!J35/GAMSbase!J35,"")</f>
        <v/>
      </c>
      <c r="L35" s="40" t="str">
        <f>IFERROR(Base!K35/GAMSbase!K35,"")</f>
        <v/>
      </c>
      <c r="M35" s="40" t="str">
        <f>IFERROR(Base!L35/GAMSbase!L35,"")</f>
        <v/>
      </c>
      <c r="N35" s="40" t="str">
        <f>IFERROR(Base!M35/GAMSbase!M35,"")</f>
        <v/>
      </c>
      <c r="O35" s="40" t="str">
        <f>IFERROR(Base!N35/GAMSbase!N35,"")</f>
        <v/>
      </c>
      <c r="P35" s="40" t="str">
        <f>IFERROR(Base!O35/GAMSbase!O35,"")</f>
        <v/>
      </c>
      <c r="Q35" s="40" t="str">
        <f>IFERROR(Base!P35/GAMSbase!P35,"")</f>
        <v/>
      </c>
      <c r="R35" s="40" t="str">
        <f>IFERROR(Base!Q35/GAMSbase!Q35,"")</f>
        <v/>
      </c>
      <c r="S35" s="40" t="str">
        <f>IFERROR(Base!R35/GAMSbase!R35,"")</f>
        <v/>
      </c>
      <c r="T35" s="40" t="str">
        <f>IFERROR(Base!S35/GAMSbase!S35,"")</f>
        <v/>
      </c>
      <c r="U35" s="40" t="str">
        <f>IFERROR(Base!T35/GAMSbase!T35,"")</f>
        <v/>
      </c>
      <c r="V35" s="40" t="str">
        <f>IFERROR(Base!U35/GAMSbase!U35,"")</f>
        <v/>
      </c>
      <c r="W35" s="40" t="str">
        <f>IFERROR(Base!V35/GAMSbase!V35,"")</f>
        <v/>
      </c>
      <c r="X35" s="40" t="str">
        <f>IFERROR(Base!W35/GAMSbase!W35,"")</f>
        <v/>
      </c>
      <c r="Y35" s="40" t="str">
        <f>IFERROR(Base!X35/GAMSbase!X35,"")</f>
        <v/>
      </c>
      <c r="Z35" s="40" t="str">
        <f>IFERROR(Base!Y35/GAMSbase!Y35,"")</f>
        <v/>
      </c>
      <c r="AA35" s="40" t="str">
        <f>IFERROR(Base!Z35/GAMSbase!Z35,"")</f>
        <v/>
      </c>
      <c r="AB35" s="40" t="str">
        <f>IFERROR(Base!AA35/GAMSbase!AA35,"")</f>
        <v/>
      </c>
      <c r="AC35" s="40" t="str">
        <f>IFERROR(Base!AB35/GAMSbase!AB35,"")</f>
        <v/>
      </c>
      <c r="AD35" s="40" t="str">
        <f>IFERROR(Base!AC35/GAMSbase!AC35,"")</f>
        <v/>
      </c>
      <c r="AE35" s="40" t="str">
        <f>IFERROR(Base!AD35/GAMSbase!AD35,"")</f>
        <v/>
      </c>
      <c r="AF35" s="40" t="str">
        <f>IFERROR(Base!AE35/GAMSbase!AE35,"")</f>
        <v/>
      </c>
      <c r="AG35" s="40" t="str">
        <f>IFERROR(Base!AF35/GAMSbase!AF35,"")</f>
        <v/>
      </c>
      <c r="AH35" s="40" t="str">
        <f>IFERROR(Base!AG35/GAMSbase!AG35,"")</f>
        <v/>
      </c>
      <c r="AI35" s="40" t="str">
        <f>IFERROR(Base!AH35/GAMSbase!AH35,"")</f>
        <v/>
      </c>
      <c r="AJ35" s="40" t="str">
        <f>IFERROR(Base!AI35/GAMSbase!AI35,"")</f>
        <v/>
      </c>
      <c r="AK35" s="40" t="str">
        <f>IFERROR(Base!AJ35/GAMSbase!AJ35,"")</f>
        <v/>
      </c>
      <c r="AL35" s="40" t="str">
        <f>IFERROR(Base!AK35/GAMSbase!AK35,"")</f>
        <v/>
      </c>
      <c r="AM35" s="40" t="str">
        <f>IFERROR(Base!AL35/GAMSbase!AL35,"")</f>
        <v/>
      </c>
      <c r="AN35" s="40" t="str">
        <f>IFERROR(Base!AM35/GAMSbase!AM35,"")</f>
        <v/>
      </c>
      <c r="AO35" s="40" t="str">
        <f>IFERROR(Base!AN35/GAMSbase!AN35,"")</f>
        <v/>
      </c>
      <c r="AP35" s="40" t="str">
        <f>IFERROR(Base!AO35/GAMSbase!AO35,"")</f>
        <v/>
      </c>
      <c r="AQ35" s="40" t="str">
        <f>IFERROR(Base!AP35/GAMSbase!AP35,"")</f>
        <v/>
      </c>
      <c r="AR35" s="40" t="str">
        <f>IFERROR(Base!AQ35/GAMSbase!AQ35,"")</f>
        <v/>
      </c>
      <c r="AS35" s="40" t="str">
        <f>IFERROR(Base!AR35/GAMSbase!AR35,"")</f>
        <v/>
      </c>
      <c r="AT35" s="40" t="str">
        <f>IFERROR(Base!AS35/GAMSbase!AS35,"")</f>
        <v/>
      </c>
      <c r="AU35" s="40" t="str">
        <f>IFERROR(Base!AT35/GAMSbase!AT35,"")</f>
        <v/>
      </c>
      <c r="AV35" s="40" t="str">
        <f>IFERROR(Base!AU35/GAMSbase!AU35,"")</f>
        <v/>
      </c>
      <c r="AW35" s="40" t="str">
        <f>IFERROR(Base!AV35/GAMSbase!AV35,"")</f>
        <v/>
      </c>
      <c r="AX35" s="40" t="str">
        <f>IFERROR(Base!AW35/GAMSbase!AW35,"")</f>
        <v/>
      </c>
      <c r="AY35" s="40" t="str">
        <f>IFERROR(Base!AX35/GAMSbase!AX35,"")</f>
        <v/>
      </c>
      <c r="AZ35" s="40" t="str">
        <f>IFERROR(Base!AY35/GAMSbase!AY35,"")</f>
        <v/>
      </c>
      <c r="BA35" s="40" t="str">
        <f>IFERROR(Base!AZ35/GAMSbase!AZ35,"")</f>
        <v/>
      </c>
      <c r="BB35" s="40" t="str">
        <f>IFERROR(Base!BA35/GAMSbase!BA35,"")</f>
        <v/>
      </c>
      <c r="BC35" s="40" t="str">
        <f>IFERROR(Base!BB35/GAMSbase!BB35,"")</f>
        <v/>
      </c>
      <c r="BD35" s="40" t="str">
        <f>IFERROR(Base!BC35/GAMSbase!BC35,"")</f>
        <v/>
      </c>
      <c r="BE35" s="40" t="str">
        <f>IFERROR(Base!BD35/GAMSbase!BD35,"")</f>
        <v/>
      </c>
      <c r="BF35" s="40" t="str">
        <f>IFERROR(Base!BE35/GAMSbase!BE35,"")</f>
        <v/>
      </c>
      <c r="BG35" s="40" t="str">
        <f>IFERROR(Base!BF35/GAMSbase!BF35,"")</f>
        <v/>
      </c>
      <c r="BH35" s="40" t="str">
        <f>IFERROR(Base!BG35/GAMSbase!BG35,"")</f>
        <v/>
      </c>
      <c r="BI35" s="40" t="str">
        <f>IFERROR(Base!BH35/GAMSbase!BH35,"")</f>
        <v/>
      </c>
      <c r="BJ35" s="40" t="str">
        <f>IFERROR(Base!BI35/GAMSbase!BI35,"")</f>
        <v/>
      </c>
    </row>
    <row r="36" spans="1:62" x14ac:dyDescent="0.2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IFERROR(Base!B36/GAMSbase!B36,"")</f>
        <v/>
      </c>
      <c r="D36" s="40" t="str">
        <f>IFERROR(Base!C36/GAMSbase!C36,"")</f>
        <v/>
      </c>
      <c r="E36" s="40" t="str">
        <f>IFERROR(Base!D36/GAMSbase!D36,"")</f>
        <v/>
      </c>
      <c r="F36" s="40" t="str">
        <f>IFERROR(Base!E36/GAMSbase!E36,"")</f>
        <v/>
      </c>
      <c r="G36" s="40" t="str">
        <f>IFERROR(Base!F36/GAMSbase!F36,"")</f>
        <v/>
      </c>
      <c r="H36" s="40" t="str">
        <f>IFERROR(Base!G36/GAMSbase!G36,"")</f>
        <v/>
      </c>
      <c r="I36" s="40" t="str">
        <f>IFERROR(Base!H36/GAMSbase!H36,"")</f>
        <v/>
      </c>
      <c r="J36" s="40" t="str">
        <f>IFERROR(Base!I36/GAMSbase!I36,"")</f>
        <v/>
      </c>
      <c r="K36" s="40" t="str">
        <f>IFERROR(Base!J36/GAMSbase!J36,"")</f>
        <v/>
      </c>
      <c r="L36" s="40" t="str">
        <f>IFERROR(Base!K36/GAMSbase!K36,"")</f>
        <v/>
      </c>
      <c r="M36" s="40" t="str">
        <f>IFERROR(Base!L36/GAMSbase!L36,"")</f>
        <v/>
      </c>
      <c r="N36" s="40" t="str">
        <f>IFERROR(Base!M36/GAMSbase!M36,"")</f>
        <v/>
      </c>
      <c r="O36" s="40" t="str">
        <f>IFERROR(Base!N36/GAMSbase!N36,"")</f>
        <v/>
      </c>
      <c r="P36" s="40" t="str">
        <f>IFERROR(Base!O36/GAMSbase!O36,"")</f>
        <v/>
      </c>
      <c r="Q36" s="40" t="str">
        <f>IFERROR(Base!P36/GAMSbase!P36,"")</f>
        <v/>
      </c>
      <c r="R36" s="40" t="str">
        <f>IFERROR(Base!Q36/GAMSbase!Q36,"")</f>
        <v/>
      </c>
      <c r="S36" s="40" t="str">
        <f>IFERROR(Base!R36/GAMSbase!R36,"")</f>
        <v/>
      </c>
      <c r="T36" s="40" t="str">
        <f>IFERROR(Base!S36/GAMSbase!S36,"")</f>
        <v/>
      </c>
      <c r="U36" s="40" t="str">
        <f>IFERROR(Base!T36/GAMSbase!T36,"")</f>
        <v/>
      </c>
      <c r="V36" s="40" t="str">
        <f>IFERROR(Base!U36/GAMSbase!U36,"")</f>
        <v/>
      </c>
      <c r="W36" s="40" t="str">
        <f>IFERROR(Base!V36/GAMSbase!V36,"")</f>
        <v/>
      </c>
      <c r="X36" s="40" t="str">
        <f>IFERROR(Base!W36/GAMSbase!W36,"")</f>
        <v/>
      </c>
      <c r="Y36" s="40" t="str">
        <f>IFERROR(Base!X36/GAMSbase!X36,"")</f>
        <v/>
      </c>
      <c r="Z36" s="40" t="str">
        <f>IFERROR(Base!Y36/GAMSbase!Y36,"")</f>
        <v/>
      </c>
      <c r="AA36" s="40" t="str">
        <f>IFERROR(Base!Z36/GAMSbase!Z36,"")</f>
        <v/>
      </c>
      <c r="AB36" s="40" t="str">
        <f>IFERROR(Base!AA36/GAMSbase!AA36,"")</f>
        <v/>
      </c>
      <c r="AC36" s="40" t="str">
        <f>IFERROR(Base!AB36/GAMSbase!AB36,"")</f>
        <v/>
      </c>
      <c r="AD36" s="40" t="str">
        <f>IFERROR(Base!AC36/GAMSbase!AC36,"")</f>
        <v/>
      </c>
      <c r="AE36" s="40" t="str">
        <f>IFERROR(Base!AD36/GAMSbase!AD36,"")</f>
        <v/>
      </c>
      <c r="AF36" s="40" t="str">
        <f>IFERROR(Base!AE36/GAMSbase!AE36,"")</f>
        <v/>
      </c>
      <c r="AG36" s="40" t="str">
        <f>IFERROR(Base!AF36/GAMSbase!AF36,"")</f>
        <v/>
      </c>
      <c r="AH36" s="40" t="str">
        <f>IFERROR(Base!AG36/GAMSbase!AG36,"")</f>
        <v/>
      </c>
      <c r="AI36" s="40" t="str">
        <f>IFERROR(Base!AH36/GAMSbase!AH36,"")</f>
        <v/>
      </c>
      <c r="AJ36" s="40" t="str">
        <f>IFERROR(Base!AI36/GAMSbase!AI36,"")</f>
        <v/>
      </c>
      <c r="AK36" s="40" t="str">
        <f>IFERROR(Base!AJ36/GAMSbase!AJ36,"")</f>
        <v/>
      </c>
      <c r="AL36" s="40" t="str">
        <f>IFERROR(Base!AK36/GAMSbase!AK36,"")</f>
        <v/>
      </c>
      <c r="AM36" s="40" t="str">
        <f>IFERROR(Base!AL36/GAMSbase!AL36,"")</f>
        <v/>
      </c>
      <c r="AN36" s="40" t="str">
        <f>IFERROR(Base!AM36/GAMSbase!AM36,"")</f>
        <v/>
      </c>
      <c r="AO36" s="40" t="str">
        <f>IFERROR(Base!AN36/GAMSbase!AN36,"")</f>
        <v/>
      </c>
      <c r="AP36" s="40" t="str">
        <f>IFERROR(Base!AO36/GAMSbase!AO36,"")</f>
        <v/>
      </c>
      <c r="AQ36" s="40" t="str">
        <f>IFERROR(Base!AP36/GAMSbase!AP36,"")</f>
        <v/>
      </c>
      <c r="AR36" s="40" t="str">
        <f>IFERROR(Base!AQ36/GAMSbase!AQ36,"")</f>
        <v/>
      </c>
      <c r="AS36" s="40" t="str">
        <f>IFERROR(Base!AR36/GAMSbase!AR36,"")</f>
        <v/>
      </c>
      <c r="AT36" s="40" t="str">
        <f>IFERROR(Base!AS36/GAMSbase!AS36,"")</f>
        <v/>
      </c>
      <c r="AU36" s="40" t="str">
        <f>IFERROR(Base!AT36/GAMSbase!AT36,"")</f>
        <v/>
      </c>
      <c r="AV36" s="40" t="str">
        <f>IFERROR(Base!AU36/GAMSbase!AU36,"")</f>
        <v/>
      </c>
      <c r="AW36" s="40" t="str">
        <f>IFERROR(Base!AV36/GAMSbase!AV36,"")</f>
        <v/>
      </c>
      <c r="AX36" s="40" t="str">
        <f>IFERROR(Base!AW36/GAMSbase!AW36,"")</f>
        <v/>
      </c>
      <c r="AY36" s="40" t="str">
        <f>IFERROR(Base!AX36/GAMSbase!AX36,"")</f>
        <v/>
      </c>
      <c r="AZ36" s="40" t="str">
        <f>IFERROR(Base!AY36/GAMSbase!AY36,"")</f>
        <v/>
      </c>
      <c r="BA36" s="40" t="str">
        <f>IFERROR(Base!AZ36/GAMSbase!AZ36,"")</f>
        <v/>
      </c>
      <c r="BB36" s="40" t="str">
        <f>IFERROR(Base!BA36/GAMSbase!BA36,"")</f>
        <v/>
      </c>
      <c r="BC36" s="40" t="str">
        <f>IFERROR(Base!BB36/GAMSbase!BB36,"")</f>
        <v/>
      </c>
      <c r="BD36" s="40" t="str">
        <f>IFERROR(Base!BC36/GAMSbase!BC36,"")</f>
        <v/>
      </c>
      <c r="BE36" s="40" t="str">
        <f>IFERROR(Base!BD36/GAMSbase!BD36,"")</f>
        <v/>
      </c>
      <c r="BF36" s="40" t="str">
        <f>IFERROR(Base!BE36/GAMSbase!BE36,"")</f>
        <v/>
      </c>
      <c r="BG36" s="40" t="str">
        <f>IFERROR(Base!BF36/GAMSbase!BF36,"")</f>
        <v/>
      </c>
      <c r="BH36" s="40" t="str">
        <f>IFERROR(Base!BG36/GAMSbase!BG36,"")</f>
        <v/>
      </c>
      <c r="BI36" s="40" t="str">
        <f>IFERROR(Base!BH36/GAMSbase!BH36,"")</f>
        <v/>
      </c>
      <c r="BJ36" s="40" t="str">
        <f>IFERROR(Base!BI36/GAMSbase!BI36,"")</f>
        <v/>
      </c>
    </row>
    <row r="37" spans="1:62" x14ac:dyDescent="0.2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IFERROR(Base!B37/GAMSbase!B37,"")</f>
        <v>1</v>
      </c>
      <c r="D37" s="40" t="str">
        <f>IFERROR(Base!C37/GAMSbase!C37,"")</f>
        <v/>
      </c>
      <c r="E37" s="40" t="str">
        <f>IFERROR(Base!D37/GAMSbase!D37,"")</f>
        <v/>
      </c>
      <c r="F37" s="40" t="str">
        <f>IFERROR(Base!E37/GAMSbase!E37,"")</f>
        <v/>
      </c>
      <c r="G37" s="40" t="str">
        <f>IFERROR(Base!F37/GAMSbase!F37,"")</f>
        <v/>
      </c>
      <c r="H37" s="40" t="str">
        <f>IFERROR(Base!G37/GAMSbase!G37,"")</f>
        <v/>
      </c>
      <c r="I37" s="40" t="str">
        <f>IFERROR(Base!H37/GAMSbase!H37,"")</f>
        <v/>
      </c>
      <c r="J37" s="40" t="str">
        <f>IFERROR(Base!I37/GAMSbase!I37,"")</f>
        <v/>
      </c>
      <c r="K37" s="40" t="str">
        <f>IFERROR(Base!J37/GAMSbase!J37,"")</f>
        <v/>
      </c>
      <c r="L37" s="40" t="str">
        <f>IFERROR(Base!K37/GAMSbase!K37,"")</f>
        <v/>
      </c>
      <c r="M37" s="40" t="str">
        <f>IFERROR(Base!L37/GAMSbase!L37,"")</f>
        <v/>
      </c>
      <c r="N37" s="40" t="str">
        <f>IFERROR(Base!M37/GAMSbase!M37,"")</f>
        <v/>
      </c>
      <c r="O37" s="40" t="str">
        <f>IFERROR(Base!N37/GAMSbase!N37,"")</f>
        <v/>
      </c>
      <c r="P37" s="40" t="str">
        <f>IFERROR(Base!O37/GAMSbase!O37,"")</f>
        <v/>
      </c>
      <c r="Q37" s="40" t="str">
        <f>IFERROR(Base!P37/GAMSbase!P37,"")</f>
        <v/>
      </c>
      <c r="R37" s="40" t="str">
        <f>IFERROR(Base!Q37/GAMSbase!Q37,"")</f>
        <v/>
      </c>
      <c r="S37" s="40" t="str">
        <f>IFERROR(Base!R37/GAMSbase!R37,"")</f>
        <v/>
      </c>
      <c r="T37" s="40" t="str">
        <f>IFERROR(Base!S37/GAMSbase!S37,"")</f>
        <v/>
      </c>
      <c r="U37" s="40" t="str">
        <f>IFERROR(Base!T37/GAMSbase!T37,"")</f>
        <v/>
      </c>
      <c r="V37" s="40" t="str">
        <f>IFERROR(Base!U37/GAMSbase!U37,"")</f>
        <v/>
      </c>
      <c r="W37" s="40" t="str">
        <f>IFERROR(Base!V37/GAMSbase!V37,"")</f>
        <v/>
      </c>
      <c r="X37" s="40" t="str">
        <f>IFERROR(Base!W37/GAMSbase!W37,"")</f>
        <v/>
      </c>
      <c r="Y37" s="40" t="str">
        <f>IFERROR(Base!X37/GAMSbase!X37,"")</f>
        <v/>
      </c>
      <c r="Z37" s="40" t="str">
        <f>IFERROR(Base!Y37/GAMSbase!Y37,"")</f>
        <v/>
      </c>
      <c r="AA37" s="40" t="str">
        <f>IFERROR(Base!Z37/GAMSbase!Z37,"")</f>
        <v/>
      </c>
      <c r="AB37" s="40" t="str">
        <f>IFERROR(Base!AA37/GAMSbase!AA37,"")</f>
        <v/>
      </c>
      <c r="AC37" s="40" t="str">
        <f>IFERROR(Base!AB37/GAMSbase!AB37,"")</f>
        <v/>
      </c>
      <c r="AD37" s="40" t="str">
        <f>IFERROR(Base!AC37/GAMSbase!AC37,"")</f>
        <v/>
      </c>
      <c r="AE37" s="40" t="str">
        <f>IFERROR(Base!AD37/GAMSbase!AD37,"")</f>
        <v/>
      </c>
      <c r="AF37" s="40" t="str">
        <f>IFERROR(Base!AE37/GAMSbase!AE37,"")</f>
        <v/>
      </c>
      <c r="AG37" s="40" t="str">
        <f>IFERROR(Base!AF37/GAMSbase!AF37,"")</f>
        <v/>
      </c>
      <c r="AH37" s="40" t="str">
        <f>IFERROR(Base!AG37/GAMSbase!AG37,"")</f>
        <v/>
      </c>
      <c r="AI37" s="40" t="str">
        <f>IFERROR(Base!AH37/GAMSbase!AH37,"")</f>
        <v/>
      </c>
      <c r="AJ37" s="40" t="str">
        <f>IFERROR(Base!AI37/GAMSbase!AI37,"")</f>
        <v/>
      </c>
      <c r="AK37" s="40" t="str">
        <f>IFERROR(Base!AJ37/GAMSbase!AJ37,"")</f>
        <v/>
      </c>
      <c r="AL37" s="40" t="str">
        <f>IFERROR(Base!AK37/GAMSbase!AK37,"")</f>
        <v/>
      </c>
      <c r="AM37" s="40" t="str">
        <f>IFERROR(Base!AL37/GAMSbase!AL37,"")</f>
        <v/>
      </c>
      <c r="AN37" s="40" t="str">
        <f>IFERROR(Base!AM37/GAMSbase!AM37,"")</f>
        <v/>
      </c>
      <c r="AO37" s="40" t="str">
        <f>IFERROR(Base!AN37/GAMSbase!AN37,"")</f>
        <v/>
      </c>
      <c r="AP37" s="40" t="str">
        <f>IFERROR(Base!AO37/GAMSbase!AO37,"")</f>
        <v/>
      </c>
      <c r="AQ37" s="40" t="str">
        <f>IFERROR(Base!AP37/GAMSbase!AP37,"")</f>
        <v/>
      </c>
      <c r="AR37" s="40" t="str">
        <f>IFERROR(Base!AQ37/GAMSbase!AQ37,"")</f>
        <v/>
      </c>
      <c r="AS37" s="40" t="str">
        <f>IFERROR(Base!AR37/GAMSbase!AR37,"")</f>
        <v/>
      </c>
      <c r="AT37" s="40" t="str">
        <f>IFERROR(Base!AS37/GAMSbase!AS37,"")</f>
        <v/>
      </c>
      <c r="AU37" s="40" t="str">
        <f>IFERROR(Base!AT37/GAMSbase!AT37,"")</f>
        <v/>
      </c>
      <c r="AV37" s="40" t="str">
        <f>IFERROR(Base!AU37/GAMSbase!AU37,"")</f>
        <v/>
      </c>
      <c r="AW37" s="40" t="str">
        <f>IFERROR(Base!AV37/GAMSbase!AV37,"")</f>
        <v/>
      </c>
      <c r="AX37" s="40" t="str">
        <f>IFERROR(Base!AW37/GAMSbase!AW37,"")</f>
        <v/>
      </c>
      <c r="AY37" s="40" t="str">
        <f>IFERROR(Base!AX37/GAMSbase!AX37,"")</f>
        <v/>
      </c>
      <c r="AZ37" s="40" t="str">
        <f>IFERROR(Base!AY37/GAMSbase!AY37,"")</f>
        <v/>
      </c>
      <c r="BA37" s="40" t="str">
        <f>IFERROR(Base!AZ37/GAMSbase!AZ37,"")</f>
        <v/>
      </c>
      <c r="BB37" s="40" t="str">
        <f>IFERROR(Base!BA37/GAMSbase!BA37,"")</f>
        <v/>
      </c>
      <c r="BC37" s="40" t="str">
        <f>IFERROR(Base!BB37/GAMSbase!BB37,"")</f>
        <v/>
      </c>
      <c r="BD37" s="40" t="str">
        <f>IFERROR(Base!BC37/GAMSbase!BC37,"")</f>
        <v/>
      </c>
      <c r="BE37" s="40" t="str">
        <f>IFERROR(Base!BD37/GAMSbase!BD37,"")</f>
        <v/>
      </c>
      <c r="BF37" s="40" t="str">
        <f>IFERROR(Base!BE37/GAMSbase!BE37,"")</f>
        <v/>
      </c>
      <c r="BG37" s="40" t="str">
        <f>IFERROR(Base!BF37/GAMSbase!BF37,"")</f>
        <v/>
      </c>
      <c r="BH37" s="40" t="str">
        <f>IFERROR(Base!BG37/GAMSbase!BG37,"")</f>
        <v/>
      </c>
      <c r="BI37" s="40" t="str">
        <f>IFERROR(Base!BH37/GAMSbase!BH37,"")</f>
        <v/>
      </c>
      <c r="BJ37" s="40" t="str">
        <f>IFERROR(Base!BI37/GAMSbase!BI37,"")</f>
        <v/>
      </c>
    </row>
    <row r="38" spans="1:62" x14ac:dyDescent="0.2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IFERROR(Base!B38/GAMSbase!B38,"")</f>
        <v/>
      </c>
      <c r="D38" s="40" t="str">
        <f>IFERROR(Base!C38/GAMSbase!C38,"")</f>
        <v/>
      </c>
      <c r="E38" s="40" t="str">
        <f>IFERROR(Base!D38/GAMSbase!D38,"")</f>
        <v/>
      </c>
      <c r="F38" s="40" t="str">
        <f>IFERROR(Base!E38/GAMSbase!E38,"")</f>
        <v/>
      </c>
      <c r="G38" s="40" t="str">
        <f>IFERROR(Base!F38/GAMSbase!F38,"")</f>
        <v/>
      </c>
      <c r="H38" s="40" t="str">
        <f>IFERROR(Base!G38/GAMSbase!G38,"")</f>
        <v/>
      </c>
      <c r="I38" s="40" t="str">
        <f>IFERROR(Base!H38/GAMSbase!H38,"")</f>
        <v/>
      </c>
      <c r="J38" s="40" t="str">
        <f>IFERROR(Base!I38/GAMSbase!I38,"")</f>
        <v/>
      </c>
      <c r="K38" s="40" t="str">
        <f>IFERROR(Base!J38/GAMSbase!J38,"")</f>
        <v/>
      </c>
      <c r="L38" s="40" t="str">
        <f>IFERROR(Base!K38/GAMSbase!K38,"")</f>
        <v/>
      </c>
      <c r="M38" s="40" t="str">
        <f>IFERROR(Base!L38/GAMSbase!L38,"")</f>
        <v/>
      </c>
      <c r="N38" s="40" t="str">
        <f>IFERROR(Base!M38/GAMSbase!M38,"")</f>
        <v/>
      </c>
      <c r="O38" s="40" t="str">
        <f>IFERROR(Base!N38/GAMSbase!N38,"")</f>
        <v/>
      </c>
      <c r="P38" s="40" t="str">
        <f>IFERROR(Base!O38/GAMSbase!O38,"")</f>
        <v/>
      </c>
      <c r="Q38" s="40" t="str">
        <f>IFERROR(Base!P38/GAMSbase!P38,"")</f>
        <v/>
      </c>
      <c r="R38" s="40" t="str">
        <f>IFERROR(Base!Q38/GAMSbase!Q38,"")</f>
        <v/>
      </c>
      <c r="S38" s="40" t="str">
        <f>IFERROR(Base!R38/GAMSbase!R38,"")</f>
        <v/>
      </c>
      <c r="T38" s="40" t="str">
        <f>IFERROR(Base!S38/GAMSbase!S38,"")</f>
        <v/>
      </c>
      <c r="U38" s="40" t="str">
        <f>IFERROR(Base!T38/GAMSbase!T38,"")</f>
        <v/>
      </c>
      <c r="V38" s="40" t="str">
        <f>IFERROR(Base!U38/GAMSbase!U38,"")</f>
        <v/>
      </c>
      <c r="W38" s="40" t="str">
        <f>IFERROR(Base!V38/GAMSbase!V38,"")</f>
        <v/>
      </c>
      <c r="X38" s="40" t="str">
        <f>IFERROR(Base!W38/GAMSbase!W38,"")</f>
        <v/>
      </c>
      <c r="Y38" s="40" t="str">
        <f>IFERROR(Base!X38/GAMSbase!X38,"")</f>
        <v/>
      </c>
      <c r="Z38" s="40" t="str">
        <f>IFERROR(Base!Y38/GAMSbase!Y38,"")</f>
        <v/>
      </c>
      <c r="AA38" s="40" t="str">
        <f>IFERROR(Base!Z38/GAMSbase!Z38,"")</f>
        <v/>
      </c>
      <c r="AB38" s="40" t="str">
        <f>IFERROR(Base!AA38/GAMSbase!AA38,"")</f>
        <v/>
      </c>
      <c r="AC38" s="40" t="str">
        <f>IFERROR(Base!AB38/GAMSbase!AB38,"")</f>
        <v/>
      </c>
      <c r="AD38" s="40" t="str">
        <f>IFERROR(Base!AC38/GAMSbase!AC38,"")</f>
        <v/>
      </c>
      <c r="AE38" s="40" t="str">
        <f>IFERROR(Base!AD38/GAMSbase!AD38,"")</f>
        <v/>
      </c>
      <c r="AF38" s="40" t="str">
        <f>IFERROR(Base!AE38/GAMSbase!AE38,"")</f>
        <v/>
      </c>
      <c r="AG38" s="40" t="str">
        <f>IFERROR(Base!AF38/GAMSbase!AF38,"")</f>
        <v/>
      </c>
      <c r="AH38" s="40" t="str">
        <f>IFERROR(Base!AG38/GAMSbase!AG38,"")</f>
        <v/>
      </c>
      <c r="AI38" s="40" t="str">
        <f>IFERROR(Base!AH38/GAMSbase!AH38,"")</f>
        <v/>
      </c>
      <c r="AJ38" s="40" t="str">
        <f>IFERROR(Base!AI38/GAMSbase!AI38,"")</f>
        <v/>
      </c>
      <c r="AK38" s="40" t="str">
        <f>IFERROR(Base!AJ38/GAMSbase!AJ38,"")</f>
        <v/>
      </c>
      <c r="AL38" s="40" t="str">
        <f>IFERROR(Base!AK38/GAMSbase!AK38,"")</f>
        <v/>
      </c>
      <c r="AM38" s="40" t="str">
        <f>IFERROR(Base!AL38/GAMSbase!AL38,"")</f>
        <v/>
      </c>
      <c r="AN38" s="40" t="str">
        <f>IFERROR(Base!AM38/GAMSbase!AM38,"")</f>
        <v/>
      </c>
      <c r="AO38" s="40" t="str">
        <f>IFERROR(Base!AN38/GAMSbase!AN38,"")</f>
        <v/>
      </c>
      <c r="AP38" s="40" t="str">
        <f>IFERROR(Base!AO38/GAMSbase!AO38,"")</f>
        <v/>
      </c>
      <c r="AQ38" s="40" t="str">
        <f>IFERROR(Base!AP38/GAMSbase!AP38,"")</f>
        <v/>
      </c>
      <c r="AR38" s="40" t="str">
        <f>IFERROR(Base!AQ38/GAMSbase!AQ38,"")</f>
        <v/>
      </c>
      <c r="AS38" s="40" t="str">
        <f>IFERROR(Base!AR38/GAMSbase!AR38,"")</f>
        <v/>
      </c>
      <c r="AT38" s="40" t="str">
        <f>IFERROR(Base!AS38/GAMSbase!AS38,"")</f>
        <v/>
      </c>
      <c r="AU38" s="40" t="str">
        <f>IFERROR(Base!AT38/GAMSbase!AT38,"")</f>
        <v/>
      </c>
      <c r="AV38" s="40" t="str">
        <f>IFERROR(Base!AU38/GAMSbase!AU38,"")</f>
        <v/>
      </c>
      <c r="AW38" s="40" t="str">
        <f>IFERROR(Base!AV38/GAMSbase!AV38,"")</f>
        <v/>
      </c>
      <c r="AX38" s="40" t="str">
        <f>IFERROR(Base!AW38/GAMSbase!AW38,"")</f>
        <v/>
      </c>
      <c r="AY38" s="40" t="str">
        <f>IFERROR(Base!AX38/GAMSbase!AX38,"")</f>
        <v/>
      </c>
      <c r="AZ38" s="40" t="str">
        <f>IFERROR(Base!AY38/GAMSbase!AY38,"")</f>
        <v/>
      </c>
      <c r="BA38" s="40" t="str">
        <f>IFERROR(Base!AZ38/GAMSbase!AZ38,"")</f>
        <v/>
      </c>
      <c r="BB38" s="40" t="str">
        <f>IFERROR(Base!BA38/GAMSbase!BA38,"")</f>
        <v/>
      </c>
      <c r="BC38" s="40" t="str">
        <f>IFERROR(Base!BB38/GAMSbase!BB38,"")</f>
        <v/>
      </c>
      <c r="BD38" s="40" t="str">
        <f>IFERROR(Base!BC38/GAMSbase!BC38,"")</f>
        <v/>
      </c>
      <c r="BE38" s="40" t="str">
        <f>IFERROR(Base!BD38/GAMSbase!BD38,"")</f>
        <v/>
      </c>
      <c r="BF38" s="40" t="str">
        <f>IFERROR(Base!BE38/GAMSbase!BE38,"")</f>
        <v/>
      </c>
      <c r="BG38" s="40" t="str">
        <f>IFERROR(Base!BF38/GAMSbase!BF38,"")</f>
        <v/>
      </c>
      <c r="BH38" s="40" t="str">
        <f>IFERROR(Base!BG38/GAMSbase!BG38,"")</f>
        <v/>
      </c>
      <c r="BI38" s="40" t="str">
        <f>IFERROR(Base!BH38/GAMSbase!BH38,"")</f>
        <v/>
      </c>
      <c r="BJ38" s="40" t="str">
        <f>IFERROR(Base!BI38/GAMSbase!BI38,"")</f>
        <v/>
      </c>
    </row>
    <row r="39" spans="1:62" x14ac:dyDescent="0.2">
      <c r="A39" t="str">
        <f>Base!A39</f>
        <v>Exponent of control cost function</v>
      </c>
      <c r="B39" t="str">
        <f>GAMSbase!A39</f>
        <v>Exponent of control cost function</v>
      </c>
      <c r="C39" s="40">
        <f>IFERROR(Base!B39/GAMSbase!B39,"")</f>
        <v>0.92857142857142871</v>
      </c>
      <c r="D39" s="40" t="str">
        <f>IFERROR(Base!C39/GAMSbase!C39,"")</f>
        <v/>
      </c>
      <c r="E39" s="40" t="str">
        <f>IFERROR(Base!D39/GAMSbase!D39,"")</f>
        <v/>
      </c>
      <c r="F39" s="40" t="str">
        <f>IFERROR(Base!E39/GAMSbase!E39,"")</f>
        <v/>
      </c>
      <c r="G39" s="40" t="str">
        <f>IFERROR(Base!F39/GAMSbase!F39,"")</f>
        <v/>
      </c>
      <c r="H39" s="40" t="str">
        <f>IFERROR(Base!G39/GAMSbase!G39,"")</f>
        <v/>
      </c>
      <c r="I39" s="40" t="str">
        <f>IFERROR(Base!H39/GAMSbase!H39,"")</f>
        <v/>
      </c>
      <c r="J39" s="40" t="str">
        <f>IFERROR(Base!I39/GAMSbase!I39,"")</f>
        <v/>
      </c>
      <c r="K39" s="40" t="str">
        <f>IFERROR(Base!J39/GAMSbase!J39,"")</f>
        <v/>
      </c>
      <c r="L39" s="40" t="str">
        <f>IFERROR(Base!K39/GAMSbase!K39,"")</f>
        <v/>
      </c>
      <c r="M39" s="40" t="str">
        <f>IFERROR(Base!L39/GAMSbase!L39,"")</f>
        <v/>
      </c>
      <c r="N39" s="40" t="str">
        <f>IFERROR(Base!M39/GAMSbase!M39,"")</f>
        <v/>
      </c>
      <c r="O39" s="40" t="str">
        <f>IFERROR(Base!N39/GAMSbase!N39,"")</f>
        <v/>
      </c>
      <c r="P39" s="40" t="str">
        <f>IFERROR(Base!O39/GAMSbase!O39,"")</f>
        <v/>
      </c>
      <c r="Q39" s="40" t="str">
        <f>IFERROR(Base!P39/GAMSbase!P39,"")</f>
        <v/>
      </c>
      <c r="R39" s="40" t="str">
        <f>IFERROR(Base!Q39/GAMSbase!Q39,"")</f>
        <v/>
      </c>
      <c r="S39" s="40" t="str">
        <f>IFERROR(Base!R39/GAMSbase!R39,"")</f>
        <v/>
      </c>
      <c r="T39" s="40" t="str">
        <f>IFERROR(Base!S39/GAMSbase!S39,"")</f>
        <v/>
      </c>
      <c r="U39" s="40" t="str">
        <f>IFERROR(Base!T39/GAMSbase!T39,"")</f>
        <v/>
      </c>
      <c r="V39" s="40" t="str">
        <f>IFERROR(Base!U39/GAMSbase!U39,"")</f>
        <v/>
      </c>
      <c r="W39" s="40" t="str">
        <f>IFERROR(Base!V39/GAMSbase!V39,"")</f>
        <v/>
      </c>
      <c r="X39" s="40" t="str">
        <f>IFERROR(Base!W39/GAMSbase!W39,"")</f>
        <v/>
      </c>
      <c r="Y39" s="40" t="str">
        <f>IFERROR(Base!X39/GAMSbase!X39,"")</f>
        <v/>
      </c>
      <c r="Z39" s="40" t="str">
        <f>IFERROR(Base!Y39/GAMSbase!Y39,"")</f>
        <v/>
      </c>
      <c r="AA39" s="40" t="str">
        <f>IFERROR(Base!Z39/GAMSbase!Z39,"")</f>
        <v/>
      </c>
      <c r="AB39" s="40" t="str">
        <f>IFERROR(Base!AA39/GAMSbase!AA39,"")</f>
        <v/>
      </c>
      <c r="AC39" s="40" t="str">
        <f>IFERROR(Base!AB39/GAMSbase!AB39,"")</f>
        <v/>
      </c>
      <c r="AD39" s="40" t="str">
        <f>IFERROR(Base!AC39/GAMSbase!AC39,"")</f>
        <v/>
      </c>
      <c r="AE39" s="40" t="str">
        <f>IFERROR(Base!AD39/GAMSbase!AD39,"")</f>
        <v/>
      </c>
      <c r="AF39" s="40" t="str">
        <f>IFERROR(Base!AE39/GAMSbase!AE39,"")</f>
        <v/>
      </c>
      <c r="AG39" s="40" t="str">
        <f>IFERROR(Base!AF39/GAMSbase!AF39,"")</f>
        <v/>
      </c>
      <c r="AH39" s="40" t="str">
        <f>IFERROR(Base!AG39/GAMSbase!AG39,"")</f>
        <v/>
      </c>
      <c r="AI39" s="40" t="str">
        <f>IFERROR(Base!AH39/GAMSbase!AH39,"")</f>
        <v/>
      </c>
      <c r="AJ39" s="40" t="str">
        <f>IFERROR(Base!AI39/GAMSbase!AI39,"")</f>
        <v/>
      </c>
      <c r="AK39" s="40" t="str">
        <f>IFERROR(Base!AJ39/GAMSbase!AJ39,"")</f>
        <v/>
      </c>
      <c r="AL39" s="40" t="str">
        <f>IFERROR(Base!AK39/GAMSbase!AK39,"")</f>
        <v/>
      </c>
      <c r="AM39" s="40" t="str">
        <f>IFERROR(Base!AL39/GAMSbase!AL39,"")</f>
        <v/>
      </c>
      <c r="AN39" s="40" t="str">
        <f>IFERROR(Base!AM39/GAMSbase!AM39,"")</f>
        <v/>
      </c>
      <c r="AO39" s="40" t="str">
        <f>IFERROR(Base!AN39/GAMSbase!AN39,"")</f>
        <v/>
      </c>
      <c r="AP39" s="40" t="str">
        <f>IFERROR(Base!AO39/GAMSbase!AO39,"")</f>
        <v/>
      </c>
      <c r="AQ39" s="40" t="str">
        <f>IFERROR(Base!AP39/GAMSbase!AP39,"")</f>
        <v/>
      </c>
      <c r="AR39" s="40" t="str">
        <f>IFERROR(Base!AQ39/GAMSbase!AQ39,"")</f>
        <v/>
      </c>
      <c r="AS39" s="40" t="str">
        <f>IFERROR(Base!AR39/GAMSbase!AR39,"")</f>
        <v/>
      </c>
      <c r="AT39" s="40" t="str">
        <f>IFERROR(Base!AS39/GAMSbase!AS39,"")</f>
        <v/>
      </c>
      <c r="AU39" s="40" t="str">
        <f>IFERROR(Base!AT39/GAMSbase!AT39,"")</f>
        <v/>
      </c>
      <c r="AV39" s="40" t="str">
        <f>IFERROR(Base!AU39/GAMSbase!AU39,"")</f>
        <v/>
      </c>
      <c r="AW39" s="40" t="str">
        <f>IFERROR(Base!AV39/GAMSbase!AV39,"")</f>
        <v/>
      </c>
      <c r="AX39" s="40" t="str">
        <f>IFERROR(Base!AW39/GAMSbase!AW39,"")</f>
        <v/>
      </c>
      <c r="AY39" s="40" t="str">
        <f>IFERROR(Base!AX39/GAMSbase!AX39,"")</f>
        <v/>
      </c>
      <c r="AZ39" s="40" t="str">
        <f>IFERROR(Base!AY39/GAMSbase!AY39,"")</f>
        <v/>
      </c>
      <c r="BA39" s="40" t="str">
        <f>IFERROR(Base!AZ39/GAMSbase!AZ39,"")</f>
        <v/>
      </c>
      <c r="BB39" s="40" t="str">
        <f>IFERROR(Base!BA39/GAMSbase!BA39,"")</f>
        <v/>
      </c>
      <c r="BC39" s="40" t="str">
        <f>IFERROR(Base!BB39/GAMSbase!BB39,"")</f>
        <v/>
      </c>
      <c r="BD39" s="40" t="str">
        <f>IFERROR(Base!BC39/GAMSbase!BC39,"")</f>
        <v/>
      </c>
      <c r="BE39" s="40" t="str">
        <f>IFERROR(Base!BD39/GAMSbase!BD39,"")</f>
        <v/>
      </c>
      <c r="BF39" s="40" t="str">
        <f>IFERROR(Base!BE39/GAMSbase!BE39,"")</f>
        <v/>
      </c>
      <c r="BG39" s="40" t="str">
        <f>IFERROR(Base!BF39/GAMSbase!BF39,"")</f>
        <v/>
      </c>
      <c r="BH39" s="40" t="str">
        <f>IFERROR(Base!BG39/GAMSbase!BG39,"")</f>
        <v/>
      </c>
      <c r="BI39" s="40" t="str">
        <f>IFERROR(Base!BH39/GAMSbase!BH39,"")</f>
        <v/>
      </c>
      <c r="BJ39" s="40" t="str">
        <f>IFERROR(Base!BI39/GAMSbase!BI39,"")</f>
        <v/>
      </c>
    </row>
    <row r="40" spans="1:62" x14ac:dyDescent="0.2">
      <c r="A40" t="str">
        <f>Base!A40</f>
        <v>EMISSIONS</v>
      </c>
      <c r="B40" t="str">
        <f>GAMSbase!A40</f>
        <v>* EMISSIONS</v>
      </c>
      <c r="C40" s="40" t="str">
        <f>IFERROR(Base!B40/GAMSbase!B40,"")</f>
        <v/>
      </c>
      <c r="D40" s="40" t="str">
        <f>IFERROR(Base!C40/GAMSbase!C40,"")</f>
        <v/>
      </c>
      <c r="E40" s="40" t="str">
        <f>IFERROR(Base!D40/GAMSbase!D40,"")</f>
        <v/>
      </c>
      <c r="F40" s="40" t="str">
        <f>IFERROR(Base!E40/GAMSbase!E40,"")</f>
        <v/>
      </c>
      <c r="G40" s="40" t="str">
        <f>IFERROR(Base!F40/GAMSbase!F40,"")</f>
        <v/>
      </c>
      <c r="H40" s="40" t="str">
        <f>IFERROR(Base!G40/GAMSbase!G40,"")</f>
        <v/>
      </c>
      <c r="I40" s="40" t="str">
        <f>IFERROR(Base!H40/GAMSbase!H40,"")</f>
        <v/>
      </c>
      <c r="J40" s="40" t="str">
        <f>IFERROR(Base!I40/GAMSbase!I40,"")</f>
        <v/>
      </c>
      <c r="K40" s="40" t="str">
        <f>IFERROR(Base!J40/GAMSbase!J40,"")</f>
        <v/>
      </c>
      <c r="L40" s="40" t="str">
        <f>IFERROR(Base!K40/GAMSbase!K40,"")</f>
        <v/>
      </c>
      <c r="M40" s="40" t="str">
        <f>IFERROR(Base!L40/GAMSbase!L40,"")</f>
        <v/>
      </c>
      <c r="N40" s="40" t="str">
        <f>IFERROR(Base!M40/GAMSbase!M40,"")</f>
        <v/>
      </c>
      <c r="O40" s="40" t="str">
        <f>IFERROR(Base!N40/GAMSbase!N40,"")</f>
        <v/>
      </c>
      <c r="P40" s="40" t="str">
        <f>IFERROR(Base!O40/GAMSbase!O40,"")</f>
        <v/>
      </c>
      <c r="Q40" s="40" t="str">
        <f>IFERROR(Base!P40/GAMSbase!P40,"")</f>
        <v/>
      </c>
      <c r="R40" s="40" t="str">
        <f>IFERROR(Base!Q40/GAMSbase!Q40,"")</f>
        <v/>
      </c>
      <c r="S40" s="40" t="str">
        <f>IFERROR(Base!R40/GAMSbase!R40,"")</f>
        <v/>
      </c>
      <c r="T40" s="40" t="str">
        <f>IFERROR(Base!S40/GAMSbase!S40,"")</f>
        <v/>
      </c>
      <c r="U40" s="40" t="str">
        <f>IFERROR(Base!T40/GAMSbase!T40,"")</f>
        <v/>
      </c>
      <c r="V40" s="40" t="str">
        <f>IFERROR(Base!U40/GAMSbase!U40,"")</f>
        <v/>
      </c>
      <c r="W40" s="40" t="str">
        <f>IFERROR(Base!V40/GAMSbase!V40,"")</f>
        <v/>
      </c>
      <c r="X40" s="40" t="str">
        <f>IFERROR(Base!W40/GAMSbase!W40,"")</f>
        <v/>
      </c>
      <c r="Y40" s="40" t="str">
        <f>IFERROR(Base!X40/GAMSbase!X40,"")</f>
        <v/>
      </c>
      <c r="Z40" s="40" t="str">
        <f>IFERROR(Base!Y40/GAMSbase!Y40,"")</f>
        <v/>
      </c>
      <c r="AA40" s="40" t="str">
        <f>IFERROR(Base!Z40/GAMSbase!Z40,"")</f>
        <v/>
      </c>
      <c r="AB40" s="40" t="str">
        <f>IFERROR(Base!AA40/GAMSbase!AA40,"")</f>
        <v/>
      </c>
      <c r="AC40" s="40" t="str">
        <f>IFERROR(Base!AB40/GAMSbase!AB40,"")</f>
        <v/>
      </c>
      <c r="AD40" s="40" t="str">
        <f>IFERROR(Base!AC40/GAMSbase!AC40,"")</f>
        <v/>
      </c>
      <c r="AE40" s="40" t="str">
        <f>IFERROR(Base!AD40/GAMSbase!AD40,"")</f>
        <v/>
      </c>
      <c r="AF40" s="40" t="str">
        <f>IFERROR(Base!AE40/GAMSbase!AE40,"")</f>
        <v/>
      </c>
      <c r="AG40" s="40" t="str">
        <f>IFERROR(Base!AF40/GAMSbase!AF40,"")</f>
        <v/>
      </c>
      <c r="AH40" s="40" t="str">
        <f>IFERROR(Base!AG40/GAMSbase!AG40,"")</f>
        <v/>
      </c>
      <c r="AI40" s="40" t="str">
        <f>IFERROR(Base!AH40/GAMSbase!AH40,"")</f>
        <v/>
      </c>
      <c r="AJ40" s="40" t="str">
        <f>IFERROR(Base!AI40/GAMSbase!AI40,"")</f>
        <v/>
      </c>
      <c r="AK40" s="40" t="str">
        <f>IFERROR(Base!AJ40/GAMSbase!AJ40,"")</f>
        <v/>
      </c>
      <c r="AL40" s="40" t="str">
        <f>IFERROR(Base!AK40/GAMSbase!AK40,"")</f>
        <v/>
      </c>
      <c r="AM40" s="40" t="str">
        <f>IFERROR(Base!AL40/GAMSbase!AL40,"")</f>
        <v/>
      </c>
      <c r="AN40" s="40" t="str">
        <f>IFERROR(Base!AM40/GAMSbase!AM40,"")</f>
        <v/>
      </c>
      <c r="AO40" s="40" t="str">
        <f>IFERROR(Base!AN40/GAMSbase!AN40,"")</f>
        <v/>
      </c>
      <c r="AP40" s="40" t="str">
        <f>IFERROR(Base!AO40/GAMSbase!AO40,"")</f>
        <v/>
      </c>
      <c r="AQ40" s="40" t="str">
        <f>IFERROR(Base!AP40/GAMSbase!AP40,"")</f>
        <v/>
      </c>
      <c r="AR40" s="40" t="str">
        <f>IFERROR(Base!AQ40/GAMSbase!AQ40,"")</f>
        <v/>
      </c>
      <c r="AS40" s="40" t="str">
        <f>IFERROR(Base!AR40/GAMSbase!AR40,"")</f>
        <v/>
      </c>
      <c r="AT40" s="40" t="str">
        <f>IFERROR(Base!AS40/GAMSbase!AS40,"")</f>
        <v/>
      </c>
      <c r="AU40" s="40" t="str">
        <f>IFERROR(Base!AT40/GAMSbase!AT40,"")</f>
        <v/>
      </c>
      <c r="AV40" s="40" t="str">
        <f>IFERROR(Base!AU40/GAMSbase!AU40,"")</f>
        <v/>
      </c>
      <c r="AW40" s="40" t="str">
        <f>IFERROR(Base!AV40/GAMSbase!AV40,"")</f>
        <v/>
      </c>
      <c r="AX40" s="40" t="str">
        <f>IFERROR(Base!AW40/GAMSbase!AW40,"")</f>
        <v/>
      </c>
      <c r="AY40" s="40" t="str">
        <f>IFERROR(Base!AX40/GAMSbase!AX40,"")</f>
        <v/>
      </c>
      <c r="AZ40" s="40" t="str">
        <f>IFERROR(Base!AY40/GAMSbase!AY40,"")</f>
        <v/>
      </c>
      <c r="BA40" s="40" t="str">
        <f>IFERROR(Base!AZ40/GAMSbase!AZ40,"")</f>
        <v/>
      </c>
      <c r="BB40" s="40" t="str">
        <f>IFERROR(Base!BA40/GAMSbase!BA40,"")</f>
        <v/>
      </c>
      <c r="BC40" s="40" t="str">
        <f>IFERROR(Base!BB40/GAMSbase!BB40,"")</f>
        <v/>
      </c>
      <c r="BD40" s="40" t="str">
        <f>IFERROR(Base!BC40/GAMSbase!BC40,"")</f>
        <v/>
      </c>
      <c r="BE40" s="40" t="str">
        <f>IFERROR(Base!BD40/GAMSbase!BD40,"")</f>
        <v/>
      </c>
      <c r="BF40" s="40" t="str">
        <f>IFERROR(Base!BE40/GAMSbase!BE40,"")</f>
        <v/>
      </c>
      <c r="BG40" s="40" t="str">
        <f>IFERROR(Base!BF40/GAMSbase!BF40,"")</f>
        <v/>
      </c>
      <c r="BH40" s="40" t="str">
        <f>IFERROR(Base!BG40/GAMSbase!BG40,"")</f>
        <v/>
      </c>
      <c r="BI40" s="40" t="str">
        <f>IFERROR(Base!BH40/GAMSbase!BH40,"")</f>
        <v/>
      </c>
      <c r="BJ40" s="40" t="str">
        <f>IFERROR(Base!BI40/GAMSbase!BI40,"")</f>
        <v/>
      </c>
    </row>
    <row r="41" spans="1:62" x14ac:dyDescent="0.2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IFERROR(Base!B41/GAMSbase!B41,"")</f>
        <v>0.63795653451576617</v>
      </c>
      <c r="D41" s="40">
        <f>IFERROR(Base!C41/GAMSbase!C41,"")</f>
        <v>0.62158343724578546</v>
      </c>
      <c r="E41" s="40">
        <f>IFERROR(Base!D41/GAMSbase!D41,"")</f>
        <v>0.60570913377966751</v>
      </c>
      <c r="F41" s="40">
        <f>IFERROR(Base!E41/GAMSbase!E41,"")</f>
        <v>0.5903164368005317</v>
      </c>
      <c r="G41" s="40">
        <f>IFERROR(Base!F41/GAMSbase!F41,"")</f>
        <v>0.5753888128047524</v>
      </c>
      <c r="H41" s="40">
        <f>IFERROR(Base!G41/GAMSbase!G41,"")</f>
        <v>0.56091035511324483</v>
      </c>
      <c r="I41" s="40">
        <f>IFERROR(Base!H41/GAMSbase!H41,"")</f>
        <v>0.5468657581537294</v>
      </c>
      <c r="J41" s="40">
        <f>IFERROR(Base!I41/GAMSbase!I41,"")</f>
        <v>0.53324029225735436</v>
      </c>
      <c r="K41" s="40">
        <f>IFERROR(Base!J41/GAMSbase!J41,"")</f>
        <v>0.52001978091924028</v>
      </c>
      <c r="L41" s="40">
        <f>IFERROR(Base!K41/GAMSbase!K41,"")</f>
        <v>0.50719057756569996</v>
      </c>
      <c r="M41" s="40">
        <f>IFERROR(Base!L41/GAMSbase!L41,"")</f>
        <v>0.49473954418871646</v>
      </c>
      <c r="N41" s="40">
        <f>IFERROR(Base!M41/GAMSbase!M41,"")</f>
        <v>0.48265403076976421</v>
      </c>
      <c r="O41" s="40">
        <f>IFERROR(Base!N41/GAMSbase!N41,"")</f>
        <v>0.47092185526851082</v>
      </c>
      <c r="P41" s="40">
        <f>IFERROR(Base!O41/GAMSbase!O41,"")</f>
        <v>0.45953128530968329</v>
      </c>
      <c r="Q41" s="40">
        <f>IFERROR(Base!P41/GAMSbase!P41,"")</f>
        <v>0.44847101966591563</v>
      </c>
      <c r="R41" s="40">
        <f>IFERROR(Base!Q41/GAMSbase!Q41,"")</f>
        <v>0.4377301711807805</v>
      </c>
      <c r="S41" s="40">
        <f>IFERROR(Base!R41/GAMSbase!R41,"")</f>
        <v>0.42729825017951373</v>
      </c>
      <c r="T41" s="40">
        <f>IFERROR(Base!S41/GAMSbase!S41,"")</f>
        <v>0.41716514854556469</v>
      </c>
      <c r="U41" s="40">
        <f>IFERROR(Base!T41/GAMSbase!T41,"")</f>
        <v>0.40732112495685258</v>
      </c>
      <c r="V41" s="40">
        <f>IFERROR(Base!U41/GAMSbase!U41,"")</f>
        <v>0.3977567901649548</v>
      </c>
      <c r="W41" s="40">
        <f>IFERROR(Base!V41/GAMSbase!V41,"")</f>
        <v>0.38846309274047414</v>
      </c>
      <c r="X41" s="40">
        <f>IFERROR(Base!W41/GAMSbase!W41,"")</f>
        <v>0.37943130663081842</v>
      </c>
      <c r="Y41" s="40">
        <f>IFERROR(Base!X41/GAMSbase!X41,"")</f>
        <v>0.37065301759413716</v>
      </c>
      <c r="Z41" s="40">
        <f>IFERROR(Base!Y41/GAMSbase!Y41,"")</f>
        <v>0.36212011158671142</v>
      </c>
      <c r="AA41" s="40">
        <f>IFERROR(Base!Z41/GAMSbase!Z41,"")</f>
        <v>0.35382476281010916</v>
      </c>
      <c r="AB41" s="40">
        <f>IFERROR(Base!AA41/GAMSbase!AA41,"")</f>
        <v>0.34575942286581063</v>
      </c>
      <c r="AC41" s="40">
        <f>IFERROR(Base!AB41/GAMSbase!AB41,"")</f>
        <v>0.33791680924255257</v>
      </c>
      <c r="AD41" s="40">
        <f>IFERROR(Base!AC41/GAMSbase!AC41,"")</f>
        <v>0.33028989644476536</v>
      </c>
      <c r="AE41" s="40">
        <f>IFERROR(Base!AD41/GAMSbase!AD41,"")</f>
        <v>0.32287190434176188</v>
      </c>
      <c r="AF41" s="40">
        <f>IFERROR(Base!AE41/GAMSbase!AE41,"")</f>
        <v>0.3156562903252822</v>
      </c>
      <c r="AG41" s="40">
        <f>IFERROR(Base!AF41/GAMSbase!AF41,"")</f>
        <v>0.30863673921946971</v>
      </c>
      <c r="AH41" s="40">
        <f>IFERROR(Base!AG41/GAMSbase!AG41,"")</f>
        <v>0.30180715569654859</v>
      </c>
      <c r="AI41" s="40">
        <f>IFERROR(Base!AH41/GAMSbase!AH41,"")</f>
        <v>0.29516165489081564</v>
      </c>
      <c r="AJ41" s="40">
        <f>IFERROR(Base!AI41/GAMSbase!AI41,"")</f>
        <v>0.28869455441610176</v>
      </c>
      <c r="AK41" s="40">
        <f>IFERROR(Base!AJ41/GAMSbase!AJ41,"")</f>
        <v>0.28240036765057885</v>
      </c>
      <c r="AL41" s="40">
        <f>IFERROR(Base!AK41/GAMSbase!AK41,"")</f>
        <v>0.27627379589055334</v>
      </c>
      <c r="AM41" s="40">
        <f>IFERROR(Base!AL41/GAMSbase!AL41,"")</f>
        <v>0.27030972097232814</v>
      </c>
      <c r="AN41" s="40">
        <f>IFERROR(Base!AM41/GAMSbase!AM41,"")</f>
        <v>0.26450319923072385</v>
      </c>
      <c r="AO41" s="40">
        <f>IFERROR(Base!AN41/GAMSbase!AN41,"")</f>
        <v>0.25884945436165657</v>
      </c>
      <c r="AP41" s="40">
        <f>IFERROR(Base!AO41/GAMSbase!AO41,"")</f>
        <v>0.25334387128834185</v>
      </c>
      <c r="AQ41" s="40">
        <f>IFERROR(Base!AP41/GAMSbase!AP41,"")</f>
        <v>0.24798199129300741</v>
      </c>
      <c r="AR41" s="40">
        <f>IFERROR(Base!AQ41/GAMSbase!AQ41,"")</f>
        <v>0.24275950391762696</v>
      </c>
      <c r="AS41" s="40">
        <f>IFERROR(Base!AR41/GAMSbase!AR41,"")</f>
        <v>0.23767224431441764</v>
      </c>
      <c r="AT41" s="40">
        <f>IFERROR(Base!AS41/GAMSbase!AS41,"")</f>
        <v>0.23271618583065237</v>
      </c>
      <c r="AU41" s="40">
        <f>IFERROR(Base!AT41/GAMSbase!AT41,"")</f>
        <v>0.22788743519766369</v>
      </c>
      <c r="AV41" s="40">
        <f>IFERROR(Base!AU41/GAMSbase!AU41,"")</f>
        <v>0.2231822294374993</v>
      </c>
      <c r="AW41" s="40">
        <f>IFERROR(Base!AV41/GAMSbase!AV41,"")</f>
        <v>0.21859692876898101</v>
      </c>
      <c r="AX41" s="40">
        <f>IFERROR(Base!AW41/GAMSbase!AW41,"")</f>
        <v>0.21412801323705608</v>
      </c>
      <c r="AY41" s="40">
        <f>IFERROR(Base!AX41/GAMSbase!AX41,"")</f>
        <v>0.20977207907537163</v>
      </c>
      <c r="AZ41" s="40">
        <f>IFERROR(Base!AY41/GAMSbase!AY41,"")</f>
        <v>0.20552583315012474</v>
      </c>
      <c r="BA41" s="40">
        <f>IFERROR(Base!AZ41/GAMSbase!AZ41,"")</f>
        <v>0.20138609000645424</v>
      </c>
      <c r="BB41" s="40">
        <f>IFERROR(Base!BA41/GAMSbase!BA41,"")</f>
        <v>0.19734976750042327</v>
      </c>
      <c r="BC41" s="40">
        <f>IFERROR(Base!BB41/GAMSbase!BB41,"")</f>
        <v>0.19341388302331264</v>
      </c>
      <c r="BD41" s="40">
        <f>IFERROR(Base!BC41/GAMSbase!BC41,"")</f>
        <v>0.18957555123622968</v>
      </c>
      <c r="BE41" s="40">
        <f>IFERROR(Base!BD41/GAMSbase!BD41,"")</f>
        <v>0.18583197784935618</v>
      </c>
      <c r="BF41" s="40">
        <f>IFERROR(Base!BE41/GAMSbase!BE41,"")</f>
        <v>0.18218046016310102</v>
      </c>
      <c r="BG41" s="40">
        <f>IFERROR(Base!BF41/GAMSbase!BF41,"")</f>
        <v>0.17861838039326286</v>
      </c>
      <c r="BH41" s="40">
        <f>IFERROR(Base!BG41/GAMSbase!BG41,"")</f>
        <v>0.17514320480371751</v>
      </c>
      <c r="BI41" s="40">
        <f>IFERROR(Base!BH41/GAMSbase!BH41,"")</f>
        <v>0.17175247987379519</v>
      </c>
      <c r="BJ41" s="40">
        <f>IFERROR(Base!BI41/GAMSbase!BI41,"")</f>
        <v>0.16844382969574559</v>
      </c>
    </row>
    <row r="42" spans="1:62" x14ac:dyDescent="0.2">
      <c r="A42" t="str">
        <f>Base!A42</f>
        <v xml:space="preserve">      Sigma, 2010, 2015</v>
      </c>
      <c r="B42" t="str">
        <f>GAMSbase!A42</f>
        <v>Initial Sigma</v>
      </c>
      <c r="C42" s="40">
        <f>IFERROR(Base!B42/GAMSbase!B42,"")</f>
        <v>0.63795653451576617</v>
      </c>
      <c r="D42" s="40" t="str">
        <f>IFERROR(Base!C42/GAMSbase!C42,"")</f>
        <v/>
      </c>
      <c r="E42" s="40" t="str">
        <f>IFERROR(Base!D42/GAMSbase!D42,"")</f>
        <v/>
      </c>
      <c r="F42" s="40" t="str">
        <f>IFERROR(Base!E42/GAMSbase!E42,"")</f>
        <v/>
      </c>
      <c r="G42" s="40" t="str">
        <f>IFERROR(Base!F42/GAMSbase!F42,"")</f>
        <v/>
      </c>
      <c r="H42" s="40" t="str">
        <f>IFERROR(Base!G42/GAMSbase!G42,"")</f>
        <v/>
      </c>
      <c r="I42" s="40" t="str">
        <f>IFERROR(Base!H42/GAMSbase!H42,"")</f>
        <v/>
      </c>
      <c r="J42" s="40" t="str">
        <f>IFERROR(Base!I42/GAMSbase!I42,"")</f>
        <v/>
      </c>
      <c r="K42" s="40" t="str">
        <f>IFERROR(Base!J42/GAMSbase!J42,"")</f>
        <v/>
      </c>
      <c r="L42" s="40" t="str">
        <f>IFERROR(Base!K42/GAMSbase!K42,"")</f>
        <v/>
      </c>
      <c r="M42" s="40" t="str">
        <f>IFERROR(Base!L42/GAMSbase!L42,"")</f>
        <v/>
      </c>
      <c r="N42" s="40" t="str">
        <f>IFERROR(Base!M42/GAMSbase!M42,"")</f>
        <v/>
      </c>
      <c r="O42" s="40" t="str">
        <f>IFERROR(Base!N42/GAMSbase!N42,"")</f>
        <v/>
      </c>
      <c r="P42" s="40" t="str">
        <f>IFERROR(Base!O42/GAMSbase!O42,"")</f>
        <v/>
      </c>
      <c r="Q42" s="40" t="str">
        <f>IFERROR(Base!P42/GAMSbase!P42,"")</f>
        <v/>
      </c>
      <c r="R42" s="40" t="str">
        <f>IFERROR(Base!Q42/GAMSbase!Q42,"")</f>
        <v/>
      </c>
      <c r="S42" s="40" t="str">
        <f>IFERROR(Base!R42/GAMSbase!R42,"")</f>
        <v/>
      </c>
      <c r="T42" s="40" t="str">
        <f>IFERROR(Base!S42/GAMSbase!S42,"")</f>
        <v/>
      </c>
      <c r="U42" s="40" t="str">
        <f>IFERROR(Base!T42/GAMSbase!T42,"")</f>
        <v/>
      </c>
      <c r="V42" s="40" t="str">
        <f>IFERROR(Base!U42/GAMSbase!U42,"")</f>
        <v/>
      </c>
      <c r="W42" s="40" t="str">
        <f>IFERROR(Base!V42/GAMSbase!V42,"")</f>
        <v/>
      </c>
      <c r="X42" s="40" t="str">
        <f>IFERROR(Base!W42/GAMSbase!W42,"")</f>
        <v/>
      </c>
      <c r="Y42" s="40" t="str">
        <f>IFERROR(Base!X42/GAMSbase!X42,"")</f>
        <v/>
      </c>
      <c r="Z42" s="40" t="str">
        <f>IFERROR(Base!Y42/GAMSbase!Y42,"")</f>
        <v/>
      </c>
      <c r="AA42" s="40" t="str">
        <f>IFERROR(Base!Z42/GAMSbase!Z42,"")</f>
        <v/>
      </c>
      <c r="AB42" s="40" t="str">
        <f>IFERROR(Base!AA42/GAMSbase!AA42,"")</f>
        <v/>
      </c>
      <c r="AC42" s="40" t="str">
        <f>IFERROR(Base!AB42/GAMSbase!AB42,"")</f>
        <v/>
      </c>
      <c r="AD42" s="40" t="str">
        <f>IFERROR(Base!AC42/GAMSbase!AC42,"")</f>
        <v/>
      </c>
      <c r="AE42" s="40" t="str">
        <f>IFERROR(Base!AD42/GAMSbase!AD42,"")</f>
        <v/>
      </c>
      <c r="AF42" s="40" t="str">
        <f>IFERROR(Base!AE42/GAMSbase!AE42,"")</f>
        <v/>
      </c>
      <c r="AG42" s="40" t="str">
        <f>IFERROR(Base!AF42/GAMSbase!AF42,"")</f>
        <v/>
      </c>
      <c r="AH42" s="40" t="str">
        <f>IFERROR(Base!AG42/GAMSbase!AG42,"")</f>
        <v/>
      </c>
      <c r="AI42" s="40" t="str">
        <f>IFERROR(Base!AH42/GAMSbase!AH42,"")</f>
        <v/>
      </c>
      <c r="AJ42" s="40" t="str">
        <f>IFERROR(Base!AI42/GAMSbase!AI42,"")</f>
        <v/>
      </c>
      <c r="AK42" s="40" t="str">
        <f>IFERROR(Base!AJ42/GAMSbase!AJ42,"")</f>
        <v/>
      </c>
      <c r="AL42" s="40" t="str">
        <f>IFERROR(Base!AK42/GAMSbase!AK42,"")</f>
        <v/>
      </c>
      <c r="AM42" s="40" t="str">
        <f>IFERROR(Base!AL42/GAMSbase!AL42,"")</f>
        <v/>
      </c>
      <c r="AN42" s="40" t="str">
        <f>IFERROR(Base!AM42/GAMSbase!AM42,"")</f>
        <v/>
      </c>
      <c r="AO42" s="40" t="str">
        <f>IFERROR(Base!AN42/GAMSbase!AN42,"")</f>
        <v/>
      </c>
      <c r="AP42" s="40" t="str">
        <f>IFERROR(Base!AO42/GAMSbase!AO42,"")</f>
        <v/>
      </c>
      <c r="AQ42" s="40" t="str">
        <f>IFERROR(Base!AP42/GAMSbase!AP42,"")</f>
        <v/>
      </c>
      <c r="AR42" s="40" t="str">
        <f>IFERROR(Base!AQ42/GAMSbase!AQ42,"")</f>
        <v/>
      </c>
      <c r="AS42" s="40" t="str">
        <f>IFERROR(Base!AR42/GAMSbase!AR42,"")</f>
        <v/>
      </c>
      <c r="AT42" s="40" t="str">
        <f>IFERROR(Base!AS42/GAMSbase!AS42,"")</f>
        <v/>
      </c>
      <c r="AU42" s="40" t="str">
        <f>IFERROR(Base!AT42/GAMSbase!AT42,"")</f>
        <v/>
      </c>
      <c r="AV42" s="40" t="str">
        <f>IFERROR(Base!AU42/GAMSbase!AU42,"")</f>
        <v/>
      </c>
      <c r="AW42" s="40" t="str">
        <f>IFERROR(Base!AV42/GAMSbase!AV42,"")</f>
        <v/>
      </c>
      <c r="AX42" s="40" t="str">
        <f>IFERROR(Base!AW42/GAMSbase!AW42,"")</f>
        <v/>
      </c>
      <c r="AY42" s="40" t="str">
        <f>IFERROR(Base!AX42/GAMSbase!AX42,"")</f>
        <v/>
      </c>
      <c r="AZ42" s="40" t="str">
        <f>IFERROR(Base!AY42/GAMSbase!AY42,"")</f>
        <v/>
      </c>
      <c r="BA42" s="40" t="str">
        <f>IFERROR(Base!AZ42/GAMSbase!AZ42,"")</f>
        <v/>
      </c>
      <c r="BB42" s="40" t="str">
        <f>IFERROR(Base!BA42/GAMSbase!BA42,"")</f>
        <v/>
      </c>
      <c r="BC42" s="40" t="str">
        <f>IFERROR(Base!BB42/GAMSbase!BB42,"")</f>
        <v/>
      </c>
      <c r="BD42" s="40" t="str">
        <f>IFERROR(Base!BC42/GAMSbase!BC42,"")</f>
        <v/>
      </c>
      <c r="BE42" s="40" t="str">
        <f>IFERROR(Base!BD42/GAMSbase!BD42,"")</f>
        <v/>
      </c>
      <c r="BF42" s="40" t="str">
        <f>IFERROR(Base!BE42/GAMSbase!BE42,"")</f>
        <v/>
      </c>
      <c r="BG42" s="40" t="str">
        <f>IFERROR(Base!BF42/GAMSbase!BF42,"")</f>
        <v/>
      </c>
      <c r="BH42" s="40" t="str">
        <f>IFERROR(Base!BG42/GAMSbase!BG42,"")</f>
        <v/>
      </c>
      <c r="BI42" s="40" t="str">
        <f>IFERROR(Base!BH42/GAMSbase!BH42,"")</f>
        <v/>
      </c>
      <c r="BJ42" s="40" t="str">
        <f>IFERROR(Base!BI42/GAMSbase!BI42,"")</f>
        <v/>
      </c>
    </row>
    <row r="43" spans="1:62" x14ac:dyDescent="0.2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IFERROR(Base!B43/GAMSbase!B43,"")</f>
        <v>1.52</v>
      </c>
      <c r="D43" s="40">
        <f>IFERROR(Base!C43/GAMSbase!C43,"")</f>
        <v>1.5200000000076366</v>
      </c>
      <c r="E43" s="40">
        <f>IFERROR(Base!D43/GAMSbase!D43,"")</f>
        <v>1.5200000003220233</v>
      </c>
      <c r="F43" s="40">
        <f>IFERROR(Base!E43/GAMSbase!E43,"")</f>
        <v>1.5199999943866294</v>
      </c>
      <c r="G43" s="40">
        <f>IFERROR(Base!F43/GAMSbase!F43,"")</f>
        <v>1.5200000074892639</v>
      </c>
      <c r="H43" s="40">
        <f>IFERROR(Base!G43/GAMSbase!G43,"")</f>
        <v>1.5200000040474932</v>
      </c>
      <c r="I43" s="40">
        <f>IFERROR(Base!H43/GAMSbase!H43,"")</f>
        <v>1.5199999957131318</v>
      </c>
      <c r="J43" s="40">
        <f>IFERROR(Base!I43/GAMSbase!I43,"")</f>
        <v>1.5199999953357113</v>
      </c>
      <c r="K43" s="40">
        <f>IFERROR(Base!J43/GAMSbase!J43,"")</f>
        <v>1.5200000011641013</v>
      </c>
      <c r="L43" s="40">
        <f>IFERROR(Base!K43/GAMSbase!K43,"")</f>
        <v>1.5199999964723361</v>
      </c>
      <c r="M43" s="40">
        <f>IFERROR(Base!L43/GAMSbase!L43,"")</f>
        <v>1.5199999971189064</v>
      </c>
      <c r="N43" s="40">
        <f>IFERROR(Base!M43/GAMSbase!M43,"")</f>
        <v>1.5200000041836366</v>
      </c>
      <c r="O43" s="40">
        <f>IFERROR(Base!N43/GAMSbase!N43,"")</f>
        <v>1.5200000035882826</v>
      </c>
      <c r="P43" s="40">
        <f>IFERROR(Base!O43/GAMSbase!O43,"")</f>
        <v>1.5199999981540431</v>
      </c>
      <c r="Q43" s="40">
        <f>IFERROR(Base!P43/GAMSbase!P43,"")</f>
        <v>1.5200000080240441</v>
      </c>
      <c r="R43" s="40">
        <f>IFERROR(Base!Q43/GAMSbase!Q43,"")</f>
        <v>1.5200000055543323</v>
      </c>
      <c r="S43" s="40">
        <f>IFERROR(Base!R43/GAMSbase!R43,"")</f>
        <v>1.5199999964388233</v>
      </c>
      <c r="T43" s="40">
        <f>IFERROR(Base!S43/GAMSbase!S43,"")</f>
        <v>1.5200000039982022</v>
      </c>
      <c r="U43" s="40">
        <f>IFERROR(Base!T43/GAMSbase!T43,"")</f>
        <v>1.5200000030868563</v>
      </c>
      <c r="V43" s="40">
        <f>IFERROR(Base!U43/GAMSbase!U43,"")</f>
        <v>1.5200000024449241</v>
      </c>
      <c r="W43" s="40">
        <f>IFERROR(Base!V43/GAMSbase!V43,"")</f>
        <v>1.5199999951511936</v>
      </c>
      <c r="X43" s="40">
        <f>IFERROR(Base!W43/GAMSbase!W43,"")</f>
        <v>1.5199999919907385</v>
      </c>
      <c r="Y43" s="40">
        <f>IFERROR(Base!X43/GAMSbase!X43,"")</f>
        <v>1.5200000049274645</v>
      </c>
      <c r="Z43" s="40">
        <f>IFERROR(Base!Y43/GAMSbase!Y43,"")</f>
        <v>1.5199999959657526</v>
      </c>
      <c r="AA43" s="40">
        <f>IFERROR(Base!Z43/GAMSbase!Z43,"")</f>
        <v>1.5199999958627597</v>
      </c>
      <c r="AB43" s="40">
        <f>IFERROR(Base!AA43/GAMSbase!AA43,"")</f>
        <v>1.520000002507556</v>
      </c>
      <c r="AC43" s="40">
        <f>IFERROR(Base!AB43/GAMSbase!AB43,"")</f>
        <v>1.519999997395687</v>
      </c>
      <c r="AD43" s="40">
        <f>IFERROR(Base!AC43/GAMSbase!AC43,"")</f>
        <v>1.5199999974082246</v>
      </c>
      <c r="AE43" s="40">
        <f>IFERROR(Base!AD43/GAMSbase!AD43,"")</f>
        <v>1.5200000032427456</v>
      </c>
      <c r="AF43" s="40">
        <f>IFERROR(Base!AE43/GAMSbase!AE43,"")</f>
        <v>1.5199999989984474</v>
      </c>
      <c r="AG43" s="40">
        <f>IFERROR(Base!AF43/GAMSbase!AF43,"")</f>
        <v>1.5200000047385662</v>
      </c>
      <c r="AH43" s="40">
        <f>IFERROR(Base!AG43/GAMSbase!AG43,"")</f>
        <v>1.5200000063922574</v>
      </c>
      <c r="AI43" s="40">
        <f>IFERROR(Base!AH43/GAMSbase!AH43,"")</f>
        <v>1.5200000084051746</v>
      </c>
      <c r="AJ43" s="40">
        <f>IFERROR(Base!AI43/GAMSbase!AI43,"")</f>
        <v>1.5199999983459962</v>
      </c>
      <c r="AK43" s="40">
        <f>IFERROR(Base!AJ43/GAMSbase!AJ43,"")</f>
        <v>1.5200000005317817</v>
      </c>
      <c r="AL43" s="40">
        <f>IFERROR(Base!AK43/GAMSbase!AK43,"")</f>
        <v>1.5200000045136419</v>
      </c>
      <c r="AM43" s="40">
        <f>IFERROR(Base!AL43/GAMSbase!AL43,"")</f>
        <v>1.5200000005927039</v>
      </c>
      <c r="AN43" s="40">
        <f>IFERROR(Base!AM43/GAMSbase!AM43,"")</f>
        <v>1.5199999981273586</v>
      </c>
      <c r="AO43" s="40">
        <f>IFERROR(Base!AN43/GAMSbase!AN43,"")</f>
        <v>1.5200000076263978</v>
      </c>
      <c r="AP43" s="40">
        <f>IFERROR(Base!AO43/GAMSbase!AO43,"")</f>
        <v>1.5200000038216208</v>
      </c>
      <c r="AQ43" s="40">
        <f>IFERROR(Base!AP43/GAMSbase!AP43,"")</f>
        <v>1.5199999990319741</v>
      </c>
      <c r="AR43" s="40">
        <f>IFERROR(Base!AQ43/GAMSbase!AQ43,"")</f>
        <v>1.5200000067870136</v>
      </c>
      <c r="AS43" s="40">
        <f>IFERROR(Base!AR43/GAMSbase!AR43,"")</f>
        <v>1.5200000043415727</v>
      </c>
      <c r="AT43" s="40">
        <f>IFERROR(Base!AS43/GAMSbase!AS43,"")</f>
        <v>1.5200000071496518</v>
      </c>
      <c r="AU43" s="40">
        <f>IFERROR(Base!AT43/GAMSbase!AT43,"")</f>
        <v>1.5199999940533802</v>
      </c>
      <c r="AV43" s="40">
        <f>IFERROR(Base!AU43/GAMSbase!AU43,"")</f>
        <v>1.5200000015434865</v>
      </c>
      <c r="AW43" s="40">
        <f>IFERROR(Base!AV43/GAMSbase!AV43,"")</f>
        <v>1.5199999912749012</v>
      </c>
      <c r="AX43" s="40">
        <f>IFERROR(Base!AW43/GAMSbase!AW43,"")</f>
        <v>1.520000002007208</v>
      </c>
      <c r="AY43" s="40">
        <f>IFERROR(Base!AX43/GAMSbase!AX43,"")</f>
        <v>1.5199999969404463</v>
      </c>
      <c r="AZ43" s="40">
        <f>IFERROR(Base!AY43/GAMSbase!AY43,"")</f>
        <v>1.5199999977614194</v>
      </c>
      <c r="BA43" s="40">
        <f>IFERROR(Base!AZ43/GAMSbase!AZ43,"")</f>
        <v>1.5200000080362124</v>
      </c>
      <c r="BB43" s="40">
        <f>IFERROR(Base!BA43/GAMSbase!BA43,"")</f>
        <v>1.5199999931279944</v>
      </c>
      <c r="BC43" s="40">
        <f>IFERROR(Base!BB43/GAMSbase!BB43,"")</f>
        <v>1.5199999975287748</v>
      </c>
      <c r="BD43" s="40">
        <f>IFERROR(Base!BC43/GAMSbase!BC43,"")</f>
        <v>1.5200000081440292</v>
      </c>
      <c r="BE43" s="40">
        <f>IFERROR(Base!BD43/GAMSbase!BD43,"")</f>
        <v>1.519999992660962</v>
      </c>
      <c r="BF43" s="40">
        <f>IFERROR(Base!BE43/GAMSbase!BE43,"")</f>
        <v>1.5199999991352007</v>
      </c>
      <c r="BG43" s="40">
        <f>IFERROR(Base!BF43/GAMSbase!BF43,"")</f>
        <v>1.5199999970942346</v>
      </c>
      <c r="BH43" s="40">
        <f>IFERROR(Base!BG43/GAMSbase!BG43,"")</f>
        <v>1.5199999968429567</v>
      </c>
      <c r="BI43" s="40">
        <f>IFERROR(Base!BH43/GAMSbase!BH43,"")</f>
        <v>1.5200000098557447</v>
      </c>
      <c r="BJ43" s="40">
        <f>IFERROR(Base!BI43/GAMSbase!BI43,"")</f>
        <v>1.5200000079612925</v>
      </c>
    </row>
    <row r="44" spans="1:62" x14ac:dyDescent="0.2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IFERROR(Base!B44/GAMSbase!B44,"")</f>
        <v>0.78787878787878796</v>
      </c>
      <c r="D44" s="40">
        <f>IFERROR(Base!C44/GAMSbase!C44,"")</f>
        <v>0.87159090909090908</v>
      </c>
      <c r="E44" s="40">
        <f>IFERROR(Base!D44/GAMSbase!D44,"")</f>
        <v>0.96419744318181821</v>
      </c>
      <c r="F44" s="40">
        <f>IFERROR(Base!E44/GAMSbase!E44,"")</f>
        <v>1.0666434215198863</v>
      </c>
      <c r="G44" s="40">
        <f>IFERROR(Base!F44/GAMSbase!F44,"")</f>
        <v>1.1799742850563744</v>
      </c>
      <c r="H44" s="40">
        <f>IFERROR(Base!G44/GAMSbase!G44,"")</f>
        <v>1.3053465528436141</v>
      </c>
      <c r="I44" s="40">
        <f>IFERROR(Base!H44/GAMSbase!H44,"")</f>
        <v>1.444039624083248</v>
      </c>
      <c r="J44" s="40">
        <f>IFERROR(Base!I44/GAMSbase!I44,"")</f>
        <v>1.5974688341420933</v>
      </c>
      <c r="K44" s="40">
        <f>IFERROR(Base!J44/GAMSbase!J44,"")</f>
        <v>1.7671998977696908</v>
      </c>
      <c r="L44" s="40">
        <f>IFERROR(Base!K44/GAMSbase!K44,"")</f>
        <v>1.9549648869077203</v>
      </c>
      <c r="M44" s="40">
        <f>IFERROR(Base!L44/GAMSbase!L44,"")</f>
        <v>2.1626799062637359</v>
      </c>
      <c r="N44" s="40">
        <f>IFERROR(Base!M44/GAMSbase!M44,"")</f>
        <v>2.3924646464730572</v>
      </c>
      <c r="O44" s="40">
        <f>IFERROR(Base!N44/GAMSbase!N44,"")</f>
        <v>2.6466640151608196</v>
      </c>
      <c r="P44" s="40">
        <f>IFERROR(Base!O44/GAMSbase!O44,"")</f>
        <v>2.9278720661261088</v>
      </c>
      <c r="Q44" s="40">
        <f>IFERROR(Base!P44/GAMSbase!P44,"")</f>
        <v>3.2389584727056722</v>
      </c>
      <c r="R44" s="40">
        <f>IFERROR(Base!Q44/GAMSbase!Q44,"")</f>
        <v>3.5830978110478484</v>
      </c>
      <c r="S44" s="40">
        <f>IFERROR(Base!R44/GAMSbase!R44,"")</f>
        <v>3.9638019543251528</v>
      </c>
      <c r="T44" s="40">
        <f>IFERROR(Base!S44/GAMSbase!S44,"")</f>
        <v>4.3849559084316336</v>
      </c>
      <c r="U44" s="40">
        <f>IFERROR(Base!T44/GAMSbase!T44,"")</f>
        <v>4.8508574753344753</v>
      </c>
      <c r="V44" s="40">
        <f>IFERROR(Base!U44/GAMSbase!U44,"")</f>
        <v>5.3662610798320411</v>
      </c>
      <c r="W44" s="40">
        <f>IFERROR(Base!V44/GAMSbase!V44,"")</f>
        <v>5.9364263164435718</v>
      </c>
      <c r="X44" s="40">
        <f>IFERROR(Base!W44/GAMSbase!W44,"")</f>
        <v>6.5671716255114134</v>
      </c>
      <c r="Y44" s="40">
        <f>IFERROR(Base!X44/GAMSbase!X44,"")</f>
        <v>7.2649335987876729</v>
      </c>
      <c r="Z44" s="40">
        <f>IFERROR(Base!Y44/GAMSbase!Y44,"")</f>
        <v>8.03683281841327</v>
      </c>
      <c r="AA44" s="40">
        <f>IFERROR(Base!Z44/GAMSbase!Z44,"")</f>
        <v>8.8907462825492107</v>
      </c>
      <c r="AB44" s="40">
        <f>IFERROR(Base!AA44/GAMSbase!AA44,"")</f>
        <v>9.8353880908482818</v>
      </c>
      <c r="AC44" s="40">
        <f>IFERROR(Base!AB44/GAMSbase!AB44,"")</f>
        <v>10.880398075500912</v>
      </c>
      <c r="AD44" s="40">
        <f>IFERROR(Base!AC44/GAMSbase!AC44,"")</f>
        <v>12.036440371022882</v>
      </c>
      <c r="AE44" s="40">
        <f>IFERROR(Base!AD44/GAMSbase!AD44,"")</f>
        <v>13.315312202164398</v>
      </c>
      <c r="AF44" s="40">
        <f>IFERROR(Base!AE44/GAMSbase!AE44,"")</f>
        <v>14.73006395057017</v>
      </c>
      <c r="AG44" s="40">
        <f>IFERROR(Base!AF44/GAMSbase!AF44,"")</f>
        <v>16.295133484647412</v>
      </c>
      <c r="AH44" s="40">
        <f>IFERROR(Base!AG44/GAMSbase!AG44,"")</f>
        <v>18.026491307075414</v>
      </c>
      <c r="AI44" s="40">
        <f>IFERROR(Base!AH44/GAMSbase!AH44,"")</f>
        <v>19.941805703360085</v>
      </c>
      <c r="AJ44" s="40">
        <f>IFERROR(Base!AI44/GAMSbase!AI44,"")</f>
        <v>22.06062277028467</v>
      </c>
      <c r="AK44" s="40">
        <f>IFERROR(Base!AJ44/GAMSbase!AJ44,"")</f>
        <v>24.404563939627419</v>
      </c>
      <c r="AL44" s="40">
        <f>IFERROR(Base!AK44/GAMSbase!AK44,"")</f>
        <v>26.997549664929171</v>
      </c>
      <c r="AM44" s="40">
        <f>IFERROR(Base!AL44/GAMSbase!AL44,"")</f>
        <v>29.866039316827901</v>
      </c>
      <c r="AN44" s="40">
        <f>IFERROR(Base!AM44/GAMSbase!AM44,"")</f>
        <v>33.039304451661778</v>
      </c>
      <c r="AO44" s="40">
        <f>IFERROR(Base!AN44/GAMSbase!AN44,"")</f>
        <v>36.549730549650846</v>
      </c>
      <c r="AP44" s="40">
        <f>IFERROR(Base!AO44/GAMSbase!AO44,"")</f>
        <v>40.433143845062652</v>
      </c>
      <c r="AQ44" s="40">
        <f>IFERROR(Base!AP44/GAMSbase!AP44,"")</f>
        <v>44.729165378600563</v>
      </c>
      <c r="AR44" s="40">
        <f>IFERROR(Base!AQ44/GAMSbase!AQ44,"")</f>
        <v>49.481633559797025</v>
      </c>
      <c r="AS44" s="40">
        <f>IFERROR(Base!AR44/GAMSbase!AR44,"")</f>
        <v>54.739049326077996</v>
      </c>
      <c r="AT44" s="40">
        <f>IFERROR(Base!AS44/GAMSbase!AS44,"")</f>
        <v>60.555073316973782</v>
      </c>
      <c r="AU44" s="40">
        <f>IFERROR(Base!AT44/GAMSbase!AT44,"")</f>
        <v>66.989057313838344</v>
      </c>
      <c r="AV44" s="40">
        <f>IFERROR(Base!AU44/GAMSbase!AU44,"")</f>
        <v>74.106634341889517</v>
      </c>
      <c r="AW44" s="40">
        <f>IFERROR(Base!AV44/GAMSbase!AV44,"")</f>
        <v>81.980492758585541</v>
      </c>
      <c r="AX44" s="40">
        <f>IFERROR(Base!AW44/GAMSbase!AW44,"")</f>
        <v>90.690880679321197</v>
      </c>
      <c r="AY44" s="40">
        <f>IFERROR(Base!AX44/GAMSbase!AX44,"")</f>
        <v>100.32675948600686</v>
      </c>
      <c r="AZ44" s="40">
        <f>IFERROR(Base!AY44/GAMSbase!AY44,"")</f>
        <v>110.98647768139512</v>
      </c>
      <c r="BA44" s="40">
        <f>IFERROR(Base!AZ44/GAMSbase!AZ44,"")</f>
        <v>122.77879093504335</v>
      </c>
      <c r="BB44" s="40">
        <f>IFERROR(Base!BA44/GAMSbase!BA44,"")</f>
        <v>135.82425375622418</v>
      </c>
      <c r="BC44" s="40">
        <f>IFERROR(Base!BB44/GAMSbase!BB44,"")</f>
        <v>150.25528163726355</v>
      </c>
      <c r="BD44" s="40">
        <f>IFERROR(Base!BC44/GAMSbase!BC44,"")</f>
        <v>166.21990531122282</v>
      </c>
      <c r="BE44" s="40">
        <f>IFERROR(Base!BD44/GAMSbase!BD44,"")</f>
        <v>183.8811515125692</v>
      </c>
      <c r="BF44" s="40">
        <f>IFERROR(Base!BE44/GAMSbase!BE44,"")</f>
        <v>203.4177330413653</v>
      </c>
      <c r="BG44" s="40">
        <f>IFERROR(Base!BF44/GAMSbase!BF44,"")</f>
        <v>225.03086717701038</v>
      </c>
      <c r="BH44" s="40">
        <f>IFERROR(Base!BG44/GAMSbase!BG44,"")</f>
        <v>248.94140493572033</v>
      </c>
      <c r="BI44" s="40">
        <f>IFERROR(Base!BH44/GAMSbase!BH44,"")</f>
        <v>275.39212623599315</v>
      </c>
      <c r="BJ44" s="40">
        <f>IFERROR(Base!BI44/GAMSbase!BI44,"")</f>
        <v>304.65350351011813</v>
      </c>
    </row>
    <row r="45" spans="1:62" x14ac:dyDescent="0.2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IFERROR(Base!B45/GAMSbase!B45,"")</f>
        <v>0.78787878787878796</v>
      </c>
      <c r="D45" s="40" t="str">
        <f>IFERROR(Base!C45/GAMSbase!C45,"")</f>
        <v/>
      </c>
      <c r="E45" s="40" t="str">
        <f>IFERROR(Base!D45/GAMSbase!D45,"")</f>
        <v/>
      </c>
      <c r="F45" s="40" t="str">
        <f>IFERROR(Base!E45/GAMSbase!E45,"")</f>
        <v/>
      </c>
      <c r="G45" s="40" t="str">
        <f>IFERROR(Base!F45/GAMSbase!F45,"")</f>
        <v/>
      </c>
      <c r="H45" s="40" t="str">
        <f>IFERROR(Base!G45/GAMSbase!G45,"")</f>
        <v/>
      </c>
      <c r="I45" s="40" t="str">
        <f>IFERROR(Base!H45/GAMSbase!H45,"")</f>
        <v/>
      </c>
      <c r="J45" s="40" t="str">
        <f>IFERROR(Base!I45/GAMSbase!I45,"")</f>
        <v/>
      </c>
      <c r="K45" s="40" t="str">
        <f>IFERROR(Base!J45/GAMSbase!J45,"")</f>
        <v/>
      </c>
      <c r="L45" s="40" t="str">
        <f>IFERROR(Base!K45/GAMSbase!K45,"")</f>
        <v/>
      </c>
      <c r="M45" s="40" t="str">
        <f>IFERROR(Base!L45/GAMSbase!L45,"")</f>
        <v/>
      </c>
      <c r="N45" s="40" t="str">
        <f>IFERROR(Base!M45/GAMSbase!M45,"")</f>
        <v/>
      </c>
      <c r="O45" s="40" t="str">
        <f>IFERROR(Base!N45/GAMSbase!N45,"")</f>
        <v/>
      </c>
      <c r="P45" s="40" t="str">
        <f>IFERROR(Base!O45/GAMSbase!O45,"")</f>
        <v/>
      </c>
      <c r="Q45" s="40" t="str">
        <f>IFERROR(Base!P45/GAMSbase!P45,"")</f>
        <v/>
      </c>
      <c r="R45" s="40" t="str">
        <f>IFERROR(Base!Q45/GAMSbase!Q45,"")</f>
        <v/>
      </c>
      <c r="S45" s="40" t="str">
        <f>IFERROR(Base!R45/GAMSbase!R45,"")</f>
        <v/>
      </c>
      <c r="T45" s="40" t="str">
        <f>IFERROR(Base!S45/GAMSbase!S45,"")</f>
        <v/>
      </c>
      <c r="U45" s="40" t="str">
        <f>IFERROR(Base!T45/GAMSbase!T45,"")</f>
        <v/>
      </c>
      <c r="V45" s="40" t="str">
        <f>IFERROR(Base!U45/GAMSbase!U45,"")</f>
        <v/>
      </c>
      <c r="W45" s="40" t="str">
        <f>IFERROR(Base!V45/GAMSbase!V45,"")</f>
        <v/>
      </c>
      <c r="X45" s="40" t="str">
        <f>IFERROR(Base!W45/GAMSbase!W45,"")</f>
        <v/>
      </c>
      <c r="Y45" s="40" t="str">
        <f>IFERROR(Base!X45/GAMSbase!X45,"")</f>
        <v/>
      </c>
      <c r="Z45" s="40" t="str">
        <f>IFERROR(Base!Y45/GAMSbase!Y45,"")</f>
        <v/>
      </c>
      <c r="AA45" s="40" t="str">
        <f>IFERROR(Base!Z45/GAMSbase!Z45,"")</f>
        <v/>
      </c>
      <c r="AB45" s="40" t="str">
        <f>IFERROR(Base!AA45/GAMSbase!AA45,"")</f>
        <v/>
      </c>
      <c r="AC45" s="40" t="str">
        <f>IFERROR(Base!AB45/GAMSbase!AB45,"")</f>
        <v/>
      </c>
      <c r="AD45" s="40" t="str">
        <f>IFERROR(Base!AC45/GAMSbase!AC45,"")</f>
        <v/>
      </c>
      <c r="AE45" s="40" t="str">
        <f>IFERROR(Base!AD45/GAMSbase!AD45,"")</f>
        <v/>
      </c>
      <c r="AF45" s="40" t="str">
        <f>IFERROR(Base!AE45/GAMSbase!AE45,"")</f>
        <v/>
      </c>
      <c r="AG45" s="40" t="str">
        <f>IFERROR(Base!AF45/GAMSbase!AF45,"")</f>
        <v/>
      </c>
      <c r="AH45" s="40" t="str">
        <f>IFERROR(Base!AG45/GAMSbase!AG45,"")</f>
        <v/>
      </c>
      <c r="AI45" s="40" t="str">
        <f>IFERROR(Base!AH45/GAMSbase!AH45,"")</f>
        <v/>
      </c>
      <c r="AJ45" s="40" t="str">
        <f>IFERROR(Base!AI45/GAMSbase!AI45,"")</f>
        <v/>
      </c>
      <c r="AK45" s="40" t="str">
        <f>IFERROR(Base!AJ45/GAMSbase!AJ45,"")</f>
        <v/>
      </c>
      <c r="AL45" s="40" t="str">
        <f>IFERROR(Base!AK45/GAMSbase!AK45,"")</f>
        <v/>
      </c>
      <c r="AM45" s="40" t="str">
        <f>IFERROR(Base!AL45/GAMSbase!AL45,"")</f>
        <v/>
      </c>
      <c r="AN45" s="40" t="str">
        <f>IFERROR(Base!AM45/GAMSbase!AM45,"")</f>
        <v/>
      </c>
      <c r="AO45" s="40" t="str">
        <f>IFERROR(Base!AN45/GAMSbase!AN45,"")</f>
        <v/>
      </c>
      <c r="AP45" s="40" t="str">
        <f>IFERROR(Base!AO45/GAMSbase!AO45,"")</f>
        <v/>
      </c>
      <c r="AQ45" s="40" t="str">
        <f>IFERROR(Base!AP45/GAMSbase!AP45,"")</f>
        <v/>
      </c>
      <c r="AR45" s="40" t="str">
        <f>IFERROR(Base!AQ45/GAMSbase!AQ45,"")</f>
        <v/>
      </c>
      <c r="AS45" s="40" t="str">
        <f>IFERROR(Base!AR45/GAMSbase!AR45,"")</f>
        <v/>
      </c>
      <c r="AT45" s="40" t="str">
        <f>IFERROR(Base!AS45/GAMSbase!AS45,"")</f>
        <v/>
      </c>
      <c r="AU45" s="40" t="str">
        <f>IFERROR(Base!AT45/GAMSbase!AT45,"")</f>
        <v/>
      </c>
      <c r="AV45" s="40" t="str">
        <f>IFERROR(Base!AU45/GAMSbase!AU45,"")</f>
        <v/>
      </c>
      <c r="AW45" s="40" t="str">
        <f>IFERROR(Base!AV45/GAMSbase!AV45,"")</f>
        <v/>
      </c>
      <c r="AX45" s="40" t="str">
        <f>IFERROR(Base!AW45/GAMSbase!AW45,"")</f>
        <v/>
      </c>
      <c r="AY45" s="40" t="str">
        <f>IFERROR(Base!AX45/GAMSbase!AX45,"")</f>
        <v/>
      </c>
      <c r="AZ45" s="40" t="str">
        <f>IFERROR(Base!AY45/GAMSbase!AY45,"")</f>
        <v/>
      </c>
      <c r="BA45" s="40" t="str">
        <f>IFERROR(Base!AZ45/GAMSbase!AZ45,"")</f>
        <v/>
      </c>
      <c r="BB45" s="40" t="str">
        <f>IFERROR(Base!BA45/GAMSbase!BA45,"")</f>
        <v/>
      </c>
      <c r="BC45" s="40" t="str">
        <f>IFERROR(Base!BB45/GAMSbase!BB45,"")</f>
        <v/>
      </c>
      <c r="BD45" s="40" t="str">
        <f>IFERROR(Base!BC45/GAMSbase!BC45,"")</f>
        <v/>
      </c>
      <c r="BE45" s="40" t="str">
        <f>IFERROR(Base!BD45/GAMSbase!BD45,"")</f>
        <v/>
      </c>
      <c r="BF45" s="40" t="str">
        <f>IFERROR(Base!BE45/GAMSbase!BE45,"")</f>
        <v/>
      </c>
      <c r="BG45" s="40" t="str">
        <f>IFERROR(Base!BF45/GAMSbase!BF45,"")</f>
        <v/>
      </c>
      <c r="BH45" s="40" t="str">
        <f>IFERROR(Base!BG45/GAMSbase!BG45,"")</f>
        <v/>
      </c>
      <c r="BI45" s="40" t="str">
        <f>IFERROR(Base!BH45/GAMSbase!BH45,"")</f>
        <v/>
      </c>
      <c r="BJ45" s="40" t="str">
        <f>IFERROR(Base!BI45/GAMSbase!BI45,"")</f>
        <v/>
      </c>
    </row>
    <row r="46" spans="1:62" x14ac:dyDescent="0.2">
      <c r="A46" t="str">
        <f>Base!A46</f>
        <v>PARTICIPATION</v>
      </c>
      <c r="B46" t="str">
        <f>GAMSbase!A46</f>
        <v>* PARTICIPATION</v>
      </c>
      <c r="C46" s="40" t="str">
        <f>IFERROR(Base!B46/GAMSbase!B46,"")</f>
        <v/>
      </c>
      <c r="D46" s="40" t="str">
        <f>IFERROR(Base!C46/GAMSbase!C46,"")</f>
        <v/>
      </c>
      <c r="E46" s="40" t="str">
        <f>IFERROR(Base!D46/GAMSbase!D46,"")</f>
        <v/>
      </c>
      <c r="F46" s="40" t="str">
        <f>IFERROR(Base!E46/GAMSbase!E46,"")</f>
        <v/>
      </c>
      <c r="G46" s="40" t="str">
        <f>IFERROR(Base!F46/GAMSbase!F46,"")</f>
        <v/>
      </c>
      <c r="H46" s="40" t="str">
        <f>IFERROR(Base!G46/GAMSbase!G46,"")</f>
        <v/>
      </c>
      <c r="I46" s="40" t="str">
        <f>IFERROR(Base!H46/GAMSbase!H46,"")</f>
        <v/>
      </c>
      <c r="J46" s="40" t="str">
        <f>IFERROR(Base!I46/GAMSbase!I46,"")</f>
        <v/>
      </c>
      <c r="K46" s="40" t="str">
        <f>IFERROR(Base!J46/GAMSbase!J46,"")</f>
        <v/>
      </c>
      <c r="L46" s="40" t="str">
        <f>IFERROR(Base!K46/GAMSbase!K46,"")</f>
        <v/>
      </c>
      <c r="M46" s="40" t="str">
        <f>IFERROR(Base!L46/GAMSbase!L46,"")</f>
        <v/>
      </c>
      <c r="N46" s="40" t="str">
        <f>IFERROR(Base!M46/GAMSbase!M46,"")</f>
        <v/>
      </c>
      <c r="O46" s="40" t="str">
        <f>IFERROR(Base!N46/GAMSbase!N46,"")</f>
        <v/>
      </c>
      <c r="P46" s="40" t="str">
        <f>IFERROR(Base!O46/GAMSbase!O46,"")</f>
        <v/>
      </c>
      <c r="Q46" s="40" t="str">
        <f>IFERROR(Base!P46/GAMSbase!P46,"")</f>
        <v/>
      </c>
      <c r="R46" s="40" t="str">
        <f>IFERROR(Base!Q46/GAMSbase!Q46,"")</f>
        <v/>
      </c>
      <c r="S46" s="40" t="str">
        <f>IFERROR(Base!R46/GAMSbase!R46,"")</f>
        <v/>
      </c>
      <c r="T46" s="40" t="str">
        <f>IFERROR(Base!S46/GAMSbase!S46,"")</f>
        <v/>
      </c>
      <c r="U46" s="40" t="str">
        <f>IFERROR(Base!T46/GAMSbase!T46,"")</f>
        <v/>
      </c>
      <c r="V46" s="40" t="str">
        <f>IFERROR(Base!U46/GAMSbase!U46,"")</f>
        <v/>
      </c>
      <c r="W46" s="40" t="str">
        <f>IFERROR(Base!V46/GAMSbase!V46,"")</f>
        <v/>
      </c>
      <c r="X46" s="40" t="str">
        <f>IFERROR(Base!W46/GAMSbase!W46,"")</f>
        <v/>
      </c>
      <c r="Y46" s="40" t="str">
        <f>IFERROR(Base!X46/GAMSbase!X46,"")</f>
        <v/>
      </c>
      <c r="Z46" s="40" t="str">
        <f>IFERROR(Base!Y46/GAMSbase!Y46,"")</f>
        <v/>
      </c>
      <c r="AA46" s="40" t="str">
        <f>IFERROR(Base!Z46/GAMSbase!Z46,"")</f>
        <v/>
      </c>
      <c r="AB46" s="40" t="str">
        <f>IFERROR(Base!AA46/GAMSbase!AA46,"")</f>
        <v/>
      </c>
      <c r="AC46" s="40" t="str">
        <f>IFERROR(Base!AB46/GAMSbase!AB46,"")</f>
        <v/>
      </c>
      <c r="AD46" s="40" t="str">
        <f>IFERROR(Base!AC46/GAMSbase!AC46,"")</f>
        <v/>
      </c>
      <c r="AE46" s="40" t="str">
        <f>IFERROR(Base!AD46/GAMSbase!AD46,"")</f>
        <v/>
      </c>
      <c r="AF46" s="40" t="str">
        <f>IFERROR(Base!AE46/GAMSbase!AE46,"")</f>
        <v/>
      </c>
      <c r="AG46" s="40" t="str">
        <f>IFERROR(Base!AF46/GAMSbase!AF46,"")</f>
        <v/>
      </c>
      <c r="AH46" s="40" t="str">
        <f>IFERROR(Base!AG46/GAMSbase!AG46,"")</f>
        <v/>
      </c>
      <c r="AI46" s="40" t="str">
        <f>IFERROR(Base!AH46/GAMSbase!AH46,"")</f>
        <v/>
      </c>
      <c r="AJ46" s="40" t="str">
        <f>IFERROR(Base!AI46/GAMSbase!AI46,"")</f>
        <v/>
      </c>
      <c r="AK46" s="40" t="str">
        <f>IFERROR(Base!AJ46/GAMSbase!AJ46,"")</f>
        <v/>
      </c>
      <c r="AL46" s="40" t="str">
        <f>IFERROR(Base!AK46/GAMSbase!AK46,"")</f>
        <v/>
      </c>
      <c r="AM46" s="40" t="str">
        <f>IFERROR(Base!AL46/GAMSbase!AL46,"")</f>
        <v/>
      </c>
      <c r="AN46" s="40" t="str">
        <f>IFERROR(Base!AM46/GAMSbase!AM46,"")</f>
        <v/>
      </c>
      <c r="AO46" s="40" t="str">
        <f>IFERROR(Base!AN46/GAMSbase!AN46,"")</f>
        <v/>
      </c>
      <c r="AP46" s="40" t="str">
        <f>IFERROR(Base!AO46/GAMSbase!AO46,"")</f>
        <v/>
      </c>
      <c r="AQ46" s="40" t="str">
        <f>IFERROR(Base!AP46/GAMSbase!AP46,"")</f>
        <v/>
      </c>
      <c r="AR46" s="40" t="str">
        <f>IFERROR(Base!AQ46/GAMSbase!AQ46,"")</f>
        <v/>
      </c>
      <c r="AS46" s="40" t="str">
        <f>IFERROR(Base!AR46/GAMSbase!AR46,"")</f>
        <v/>
      </c>
      <c r="AT46" s="40" t="str">
        <f>IFERROR(Base!AS46/GAMSbase!AS46,"")</f>
        <v/>
      </c>
      <c r="AU46" s="40" t="str">
        <f>IFERROR(Base!AT46/GAMSbase!AT46,"")</f>
        <v/>
      </c>
      <c r="AV46" s="40" t="str">
        <f>IFERROR(Base!AU46/GAMSbase!AU46,"")</f>
        <v/>
      </c>
      <c r="AW46" s="40" t="str">
        <f>IFERROR(Base!AV46/GAMSbase!AV46,"")</f>
        <v/>
      </c>
      <c r="AX46" s="40" t="str">
        <f>IFERROR(Base!AW46/GAMSbase!AW46,"")</f>
        <v/>
      </c>
      <c r="AY46" s="40" t="str">
        <f>IFERROR(Base!AX46/GAMSbase!AX46,"")</f>
        <v/>
      </c>
      <c r="AZ46" s="40" t="str">
        <f>IFERROR(Base!AY46/GAMSbase!AY46,"")</f>
        <v/>
      </c>
      <c r="BA46" s="40" t="str">
        <f>IFERROR(Base!AZ46/GAMSbase!AZ46,"")</f>
        <v/>
      </c>
      <c r="BB46" s="40" t="str">
        <f>IFERROR(Base!BA46/GAMSbase!BA46,"")</f>
        <v/>
      </c>
      <c r="BC46" s="40" t="str">
        <f>IFERROR(Base!BB46/GAMSbase!BB46,"")</f>
        <v/>
      </c>
      <c r="BD46" s="40" t="str">
        <f>IFERROR(Base!BC46/GAMSbase!BC46,"")</f>
        <v/>
      </c>
      <c r="BE46" s="40" t="str">
        <f>IFERROR(Base!BD46/GAMSbase!BD46,"")</f>
        <v/>
      </c>
      <c r="BF46" s="40" t="str">
        <f>IFERROR(Base!BE46/GAMSbase!BE46,"")</f>
        <v/>
      </c>
      <c r="BG46" s="40" t="str">
        <f>IFERROR(Base!BF46/GAMSbase!BF46,"")</f>
        <v/>
      </c>
      <c r="BH46" s="40" t="str">
        <f>IFERROR(Base!BG46/GAMSbase!BG46,"")</f>
        <v/>
      </c>
      <c r="BI46" s="40" t="str">
        <f>IFERROR(Base!BH46/GAMSbase!BH46,"")</f>
        <v/>
      </c>
      <c r="BJ46" s="40" t="str">
        <f>IFERROR(Base!BI46/GAMSbase!BI46,"")</f>
        <v/>
      </c>
    </row>
    <row r="47" spans="1:62" x14ac:dyDescent="0.2">
      <c r="A47" t="str">
        <f>Base!A47</f>
        <v>All immediate</v>
      </c>
      <c r="B47" t="str">
        <f>GAMSbase!A47</f>
        <v>Proportion of World in Participation</v>
      </c>
      <c r="C47" s="40">
        <f>IFERROR(Base!B47/GAMSbase!B47,"")</f>
        <v>1</v>
      </c>
      <c r="D47" s="40">
        <f>IFERROR(Base!C47/GAMSbase!C47,"")</f>
        <v>1</v>
      </c>
      <c r="E47" s="40">
        <f>IFERROR(Base!D47/GAMSbase!D47,"")</f>
        <v>1</v>
      </c>
      <c r="F47" s="40">
        <f>IFERROR(Base!E47/GAMSbase!E47,"")</f>
        <v>1</v>
      </c>
      <c r="G47" s="40">
        <f>IFERROR(Base!F47/GAMSbase!F47,"")</f>
        <v>1</v>
      </c>
      <c r="H47" s="40">
        <f>IFERROR(Base!G47/GAMSbase!G47,"")</f>
        <v>1</v>
      </c>
      <c r="I47" s="40">
        <f>IFERROR(Base!H47/GAMSbase!H47,"")</f>
        <v>1</v>
      </c>
      <c r="J47" s="40">
        <f>IFERROR(Base!I47/GAMSbase!I47,"")</f>
        <v>1</v>
      </c>
      <c r="K47" s="40">
        <f>IFERROR(Base!J47/GAMSbase!J47,"")</f>
        <v>1</v>
      </c>
      <c r="L47" s="40">
        <f>IFERROR(Base!K47/GAMSbase!K47,"")</f>
        <v>1</v>
      </c>
      <c r="M47" s="40">
        <f>IFERROR(Base!L47/GAMSbase!L47,"")</f>
        <v>1</v>
      </c>
      <c r="N47" s="40">
        <f>IFERROR(Base!M47/GAMSbase!M47,"")</f>
        <v>1</v>
      </c>
      <c r="O47" s="40">
        <f>IFERROR(Base!N47/GAMSbase!N47,"")</f>
        <v>1</v>
      </c>
      <c r="P47" s="40">
        <f>IFERROR(Base!O47/GAMSbase!O47,"")</f>
        <v>1</v>
      </c>
      <c r="Q47" s="40">
        <f>IFERROR(Base!P47/GAMSbase!P47,"")</f>
        <v>1</v>
      </c>
      <c r="R47" s="40">
        <f>IFERROR(Base!Q47/GAMSbase!Q47,"")</f>
        <v>1</v>
      </c>
      <c r="S47" s="40">
        <f>IFERROR(Base!R47/GAMSbase!R47,"")</f>
        <v>1</v>
      </c>
      <c r="T47" s="40">
        <f>IFERROR(Base!S47/GAMSbase!S47,"")</f>
        <v>1</v>
      </c>
      <c r="U47" s="40">
        <f>IFERROR(Base!T47/GAMSbase!T47,"")</f>
        <v>1</v>
      </c>
      <c r="V47" s="40">
        <f>IFERROR(Base!U47/GAMSbase!U47,"")</f>
        <v>1</v>
      </c>
      <c r="W47" s="40">
        <f>IFERROR(Base!V47/GAMSbase!V47,"")</f>
        <v>1</v>
      </c>
      <c r="X47" s="40">
        <f>IFERROR(Base!W47/GAMSbase!W47,"")</f>
        <v>1</v>
      </c>
      <c r="Y47" s="40">
        <f>IFERROR(Base!X47/GAMSbase!X47,"")</f>
        <v>1</v>
      </c>
      <c r="Z47" s="40">
        <f>IFERROR(Base!Y47/GAMSbase!Y47,"")</f>
        <v>1</v>
      </c>
      <c r="AA47" s="40">
        <f>IFERROR(Base!Z47/GAMSbase!Z47,"")</f>
        <v>1</v>
      </c>
      <c r="AB47" s="40">
        <f>IFERROR(Base!AA47/GAMSbase!AA47,"")</f>
        <v>1</v>
      </c>
      <c r="AC47" s="40">
        <f>IFERROR(Base!AB47/GAMSbase!AB47,"")</f>
        <v>1</v>
      </c>
      <c r="AD47" s="40">
        <f>IFERROR(Base!AC47/GAMSbase!AC47,"")</f>
        <v>1</v>
      </c>
      <c r="AE47" s="40">
        <f>IFERROR(Base!AD47/GAMSbase!AD47,"")</f>
        <v>1</v>
      </c>
      <c r="AF47" s="40">
        <f>IFERROR(Base!AE47/GAMSbase!AE47,"")</f>
        <v>1</v>
      </c>
      <c r="AG47" s="40">
        <f>IFERROR(Base!AF47/GAMSbase!AF47,"")</f>
        <v>1</v>
      </c>
      <c r="AH47" s="40">
        <f>IFERROR(Base!AG47/GAMSbase!AG47,"")</f>
        <v>1</v>
      </c>
      <c r="AI47" s="40">
        <f>IFERROR(Base!AH47/GAMSbase!AH47,"")</f>
        <v>1</v>
      </c>
      <c r="AJ47" s="40">
        <f>IFERROR(Base!AI47/GAMSbase!AI47,"")</f>
        <v>1</v>
      </c>
      <c r="AK47" s="40">
        <f>IFERROR(Base!AJ47/GAMSbase!AJ47,"")</f>
        <v>1</v>
      </c>
      <c r="AL47" s="40">
        <f>IFERROR(Base!AK47/GAMSbase!AK47,"")</f>
        <v>1</v>
      </c>
      <c r="AM47" s="40">
        <f>IFERROR(Base!AL47/GAMSbase!AL47,"")</f>
        <v>1</v>
      </c>
      <c r="AN47" s="40">
        <f>IFERROR(Base!AM47/GAMSbase!AM47,"")</f>
        <v>1</v>
      </c>
      <c r="AO47" s="40">
        <f>IFERROR(Base!AN47/GAMSbase!AN47,"")</f>
        <v>1</v>
      </c>
      <c r="AP47" s="40">
        <f>IFERROR(Base!AO47/GAMSbase!AO47,"")</f>
        <v>1</v>
      </c>
      <c r="AQ47" s="40">
        <f>IFERROR(Base!AP47/GAMSbase!AP47,"")</f>
        <v>1</v>
      </c>
      <c r="AR47" s="40">
        <f>IFERROR(Base!AQ47/GAMSbase!AQ47,"")</f>
        <v>1</v>
      </c>
      <c r="AS47" s="40">
        <f>IFERROR(Base!AR47/GAMSbase!AR47,"")</f>
        <v>1</v>
      </c>
      <c r="AT47" s="40">
        <f>IFERROR(Base!AS47/GAMSbase!AS47,"")</f>
        <v>1</v>
      </c>
      <c r="AU47" s="40">
        <f>IFERROR(Base!AT47/GAMSbase!AT47,"")</f>
        <v>1</v>
      </c>
      <c r="AV47" s="40">
        <f>IFERROR(Base!AU47/GAMSbase!AU47,"")</f>
        <v>1</v>
      </c>
      <c r="AW47" s="40">
        <f>IFERROR(Base!AV47/GAMSbase!AV47,"")</f>
        <v>1</v>
      </c>
      <c r="AX47" s="40">
        <f>IFERROR(Base!AW47/GAMSbase!AW47,"")</f>
        <v>1</v>
      </c>
      <c r="AY47" s="40">
        <f>IFERROR(Base!AX47/GAMSbase!AX47,"")</f>
        <v>1</v>
      </c>
      <c r="AZ47" s="40">
        <f>IFERROR(Base!AY47/GAMSbase!AY47,"")</f>
        <v>1</v>
      </c>
      <c r="BA47" s="40">
        <f>IFERROR(Base!AZ47/GAMSbase!AZ47,"")</f>
        <v>1</v>
      </c>
      <c r="BB47" s="40">
        <f>IFERROR(Base!BA47/GAMSbase!BA47,"")</f>
        <v>1</v>
      </c>
      <c r="BC47" s="40">
        <f>IFERROR(Base!BB47/GAMSbase!BB47,"")</f>
        <v>1</v>
      </c>
      <c r="BD47" s="40">
        <f>IFERROR(Base!BC47/GAMSbase!BC47,"")</f>
        <v>1</v>
      </c>
      <c r="BE47" s="40">
        <f>IFERROR(Base!BD47/GAMSbase!BD47,"")</f>
        <v>1</v>
      </c>
      <c r="BF47" s="40">
        <f>IFERROR(Base!BE47/GAMSbase!BE47,"")</f>
        <v>1</v>
      </c>
      <c r="BG47" s="40">
        <f>IFERROR(Base!BF47/GAMSbase!BF47,"")</f>
        <v>1</v>
      </c>
      <c r="BH47" s="40">
        <f>IFERROR(Base!BG47/GAMSbase!BG47,"")</f>
        <v>1</v>
      </c>
      <c r="BI47" s="40">
        <f>IFERROR(Base!BH47/GAMSbase!BH47,"")</f>
        <v>1</v>
      </c>
      <c r="BJ47" s="40">
        <f>IFERROR(Base!BI47/GAMSbase!BI47,"")</f>
        <v>1</v>
      </c>
    </row>
    <row r="48" spans="1:62" x14ac:dyDescent="0.2">
      <c r="A48" t="str">
        <f>Base!A48</f>
        <v>SCALING</v>
      </c>
      <c r="B48" t="str">
        <f>GAMSbase!A48</f>
        <v>* SCALING</v>
      </c>
      <c r="C48" s="40" t="str">
        <f>IFERROR(Base!B48/GAMSbase!B48,"")</f>
        <v/>
      </c>
      <c r="D48" s="40" t="str">
        <f>IFERROR(Base!C48/GAMSbase!C48,"")</f>
        <v/>
      </c>
      <c r="E48" s="40" t="str">
        <f>IFERROR(Base!D48/GAMSbase!D48,"")</f>
        <v/>
      </c>
      <c r="F48" s="40" t="str">
        <f>IFERROR(Base!E48/GAMSbase!E48,"")</f>
        <v/>
      </c>
      <c r="G48" s="40" t="str">
        <f>IFERROR(Base!F48/GAMSbase!F48,"")</f>
        <v/>
      </c>
      <c r="H48" s="40" t="str">
        <f>IFERROR(Base!G48/GAMSbase!G48,"")</f>
        <v/>
      </c>
      <c r="I48" s="40" t="str">
        <f>IFERROR(Base!H48/GAMSbase!H48,"")</f>
        <v/>
      </c>
      <c r="J48" s="40" t="str">
        <f>IFERROR(Base!I48/GAMSbase!I48,"")</f>
        <v/>
      </c>
      <c r="K48" s="40" t="str">
        <f>IFERROR(Base!J48/GAMSbase!J48,"")</f>
        <v/>
      </c>
      <c r="L48" s="40" t="str">
        <f>IFERROR(Base!K48/GAMSbase!K48,"")</f>
        <v/>
      </c>
      <c r="M48" s="40" t="str">
        <f>IFERROR(Base!L48/GAMSbase!L48,"")</f>
        <v/>
      </c>
      <c r="N48" s="40" t="str">
        <f>IFERROR(Base!M48/GAMSbase!M48,"")</f>
        <v/>
      </c>
      <c r="O48" s="40" t="str">
        <f>IFERROR(Base!N48/GAMSbase!N48,"")</f>
        <v/>
      </c>
      <c r="P48" s="40" t="str">
        <f>IFERROR(Base!O48/GAMSbase!O48,"")</f>
        <v/>
      </c>
      <c r="Q48" s="40" t="str">
        <f>IFERROR(Base!P48/GAMSbase!P48,"")</f>
        <v/>
      </c>
      <c r="R48" s="40" t="str">
        <f>IFERROR(Base!Q48/GAMSbase!Q48,"")</f>
        <v/>
      </c>
      <c r="S48" s="40" t="str">
        <f>IFERROR(Base!R48/GAMSbase!R48,"")</f>
        <v/>
      </c>
      <c r="T48" s="40" t="str">
        <f>IFERROR(Base!S48/GAMSbase!S48,"")</f>
        <v/>
      </c>
      <c r="U48" s="40" t="str">
        <f>IFERROR(Base!T48/GAMSbase!T48,"")</f>
        <v/>
      </c>
      <c r="V48" s="40" t="str">
        <f>IFERROR(Base!U48/GAMSbase!U48,"")</f>
        <v/>
      </c>
      <c r="W48" s="40" t="str">
        <f>IFERROR(Base!V48/GAMSbase!V48,"")</f>
        <v/>
      </c>
      <c r="X48" s="40" t="str">
        <f>IFERROR(Base!W48/GAMSbase!W48,"")</f>
        <v/>
      </c>
      <c r="Y48" s="40" t="str">
        <f>IFERROR(Base!X48/GAMSbase!X48,"")</f>
        <v/>
      </c>
      <c r="Z48" s="40" t="str">
        <f>IFERROR(Base!Y48/GAMSbase!Y48,"")</f>
        <v/>
      </c>
      <c r="AA48" s="40" t="str">
        <f>IFERROR(Base!Z48/GAMSbase!Z48,"")</f>
        <v/>
      </c>
      <c r="AB48" s="40" t="str">
        <f>IFERROR(Base!AA48/GAMSbase!AA48,"")</f>
        <v/>
      </c>
      <c r="AC48" s="40" t="str">
        <f>IFERROR(Base!AB48/GAMSbase!AB48,"")</f>
        <v/>
      </c>
      <c r="AD48" s="40" t="str">
        <f>IFERROR(Base!AC48/GAMSbase!AC48,"")</f>
        <v/>
      </c>
      <c r="AE48" s="40" t="str">
        <f>IFERROR(Base!AD48/GAMSbase!AD48,"")</f>
        <v/>
      </c>
      <c r="AF48" s="40" t="str">
        <f>IFERROR(Base!AE48/GAMSbase!AE48,"")</f>
        <v/>
      </c>
      <c r="AG48" s="40" t="str">
        <f>IFERROR(Base!AF48/GAMSbase!AF48,"")</f>
        <v/>
      </c>
      <c r="AH48" s="40" t="str">
        <f>IFERROR(Base!AG48/GAMSbase!AG48,"")</f>
        <v/>
      </c>
      <c r="AI48" s="40" t="str">
        <f>IFERROR(Base!AH48/GAMSbase!AH48,"")</f>
        <v/>
      </c>
      <c r="AJ48" s="40" t="str">
        <f>IFERROR(Base!AI48/GAMSbase!AI48,"")</f>
        <v/>
      </c>
      <c r="AK48" s="40" t="str">
        <f>IFERROR(Base!AJ48/GAMSbase!AJ48,"")</f>
        <v/>
      </c>
      <c r="AL48" s="40" t="str">
        <f>IFERROR(Base!AK48/GAMSbase!AK48,"")</f>
        <v/>
      </c>
      <c r="AM48" s="40" t="str">
        <f>IFERROR(Base!AL48/GAMSbase!AL48,"")</f>
        <v/>
      </c>
      <c r="AN48" s="40" t="str">
        <f>IFERROR(Base!AM48/GAMSbase!AM48,"")</f>
        <v/>
      </c>
      <c r="AO48" s="40" t="str">
        <f>IFERROR(Base!AN48/GAMSbase!AN48,"")</f>
        <v/>
      </c>
      <c r="AP48" s="40" t="str">
        <f>IFERROR(Base!AO48/GAMSbase!AO48,"")</f>
        <v/>
      </c>
      <c r="AQ48" s="40" t="str">
        <f>IFERROR(Base!AP48/GAMSbase!AP48,"")</f>
        <v/>
      </c>
      <c r="AR48" s="40" t="str">
        <f>IFERROR(Base!AQ48/GAMSbase!AQ48,"")</f>
        <v/>
      </c>
      <c r="AS48" s="40" t="str">
        <f>IFERROR(Base!AR48/GAMSbase!AR48,"")</f>
        <v/>
      </c>
      <c r="AT48" s="40" t="str">
        <f>IFERROR(Base!AS48/GAMSbase!AS48,"")</f>
        <v/>
      </c>
      <c r="AU48" s="40" t="str">
        <f>IFERROR(Base!AT48/GAMSbase!AT48,"")</f>
        <v/>
      </c>
      <c r="AV48" s="40" t="str">
        <f>IFERROR(Base!AU48/GAMSbase!AU48,"")</f>
        <v/>
      </c>
      <c r="AW48" s="40" t="str">
        <f>IFERROR(Base!AV48/GAMSbase!AV48,"")</f>
        <v/>
      </c>
      <c r="AX48" s="40" t="str">
        <f>IFERROR(Base!AW48/GAMSbase!AW48,"")</f>
        <v/>
      </c>
      <c r="AY48" s="40" t="str">
        <f>IFERROR(Base!AX48/GAMSbase!AX48,"")</f>
        <v/>
      </c>
      <c r="AZ48" s="40" t="str">
        <f>IFERROR(Base!AY48/GAMSbase!AY48,"")</f>
        <v/>
      </c>
      <c r="BA48" s="40" t="str">
        <f>IFERROR(Base!AZ48/GAMSbase!AZ48,"")</f>
        <v/>
      </c>
      <c r="BB48" s="40" t="str">
        <f>IFERROR(Base!BA48/GAMSbase!BA48,"")</f>
        <v/>
      </c>
      <c r="BC48" s="40" t="str">
        <f>IFERROR(Base!BB48/GAMSbase!BB48,"")</f>
        <v/>
      </c>
      <c r="BD48" s="40" t="str">
        <f>IFERROR(Base!BC48/GAMSbase!BC48,"")</f>
        <v/>
      </c>
      <c r="BE48" s="40" t="str">
        <f>IFERROR(Base!BD48/GAMSbase!BD48,"")</f>
        <v/>
      </c>
      <c r="BF48" s="40" t="str">
        <f>IFERROR(Base!BE48/GAMSbase!BE48,"")</f>
        <v/>
      </c>
      <c r="BG48" s="40" t="str">
        <f>IFERROR(Base!BF48/GAMSbase!BF48,"")</f>
        <v/>
      </c>
      <c r="BH48" s="40" t="str">
        <f>IFERROR(Base!BG48/GAMSbase!BG48,"")</f>
        <v/>
      </c>
      <c r="BI48" s="40" t="str">
        <f>IFERROR(Base!BH48/GAMSbase!BH48,"")</f>
        <v/>
      </c>
      <c r="BJ48" s="40" t="str">
        <f>IFERROR(Base!BI48/GAMSbase!BI48,"")</f>
        <v/>
      </c>
    </row>
    <row r="49" spans="1:62" x14ac:dyDescent="0.2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IFERROR(Base!B49/GAMSbase!B49,"")</f>
        <v>1.8432658658077239</v>
      </c>
      <c r="D49" s="40" t="str">
        <f>IFERROR(Base!C49/GAMSbase!C49,"")</f>
        <v/>
      </c>
      <c r="E49" s="40" t="str">
        <f>IFERROR(Base!D49/GAMSbase!D49,"")</f>
        <v/>
      </c>
      <c r="F49" s="40" t="str">
        <f>IFERROR(Base!E49/GAMSbase!E49,"")</f>
        <v/>
      </c>
      <c r="G49" s="40" t="str">
        <f>IFERROR(Base!F49/GAMSbase!F49,"")</f>
        <v/>
      </c>
      <c r="H49" s="40" t="str">
        <f>IFERROR(Base!G49/GAMSbase!G49,"")</f>
        <v/>
      </c>
      <c r="I49" s="40" t="str">
        <f>IFERROR(Base!H49/GAMSbase!H49,"")</f>
        <v/>
      </c>
      <c r="J49" s="40" t="str">
        <f>IFERROR(Base!I49/GAMSbase!I49,"")</f>
        <v/>
      </c>
      <c r="K49" s="40" t="str">
        <f>IFERROR(Base!J49/GAMSbase!J49,"")</f>
        <v/>
      </c>
      <c r="L49" s="40" t="str">
        <f>IFERROR(Base!K49/GAMSbase!K49,"")</f>
        <v/>
      </c>
      <c r="M49" s="40" t="str">
        <f>IFERROR(Base!L49/GAMSbase!L49,"")</f>
        <v/>
      </c>
      <c r="N49" s="40" t="str">
        <f>IFERROR(Base!M49/GAMSbase!M49,"")</f>
        <v/>
      </c>
      <c r="O49" s="40" t="str">
        <f>IFERROR(Base!N49/GAMSbase!N49,"")</f>
        <v/>
      </c>
      <c r="P49" s="40" t="str">
        <f>IFERROR(Base!O49/GAMSbase!O49,"")</f>
        <v/>
      </c>
      <c r="Q49" s="40" t="str">
        <f>IFERROR(Base!P49/GAMSbase!P49,"")</f>
        <v/>
      </c>
      <c r="R49" s="40" t="str">
        <f>IFERROR(Base!Q49/GAMSbase!Q49,"")</f>
        <v/>
      </c>
      <c r="S49" s="40" t="str">
        <f>IFERROR(Base!R49/GAMSbase!R49,"")</f>
        <v/>
      </c>
      <c r="T49" s="40" t="str">
        <f>IFERROR(Base!S49/GAMSbase!S49,"")</f>
        <v/>
      </c>
      <c r="U49" s="40" t="str">
        <f>IFERROR(Base!T49/GAMSbase!T49,"")</f>
        <v/>
      </c>
      <c r="V49" s="40" t="str">
        <f>IFERROR(Base!U49/GAMSbase!U49,"")</f>
        <v/>
      </c>
      <c r="W49" s="40" t="str">
        <f>IFERROR(Base!V49/GAMSbase!V49,"")</f>
        <v/>
      </c>
      <c r="X49" s="40" t="str">
        <f>IFERROR(Base!W49/GAMSbase!W49,"")</f>
        <v/>
      </c>
      <c r="Y49" s="40" t="str">
        <f>IFERROR(Base!X49/GAMSbase!X49,"")</f>
        <v/>
      </c>
      <c r="Z49" s="40" t="str">
        <f>IFERROR(Base!Y49/GAMSbase!Y49,"")</f>
        <v/>
      </c>
      <c r="AA49" s="40" t="str">
        <f>IFERROR(Base!Z49/GAMSbase!Z49,"")</f>
        <v/>
      </c>
      <c r="AB49" s="40" t="str">
        <f>IFERROR(Base!AA49/GAMSbase!AA49,"")</f>
        <v/>
      </c>
      <c r="AC49" s="40" t="str">
        <f>IFERROR(Base!AB49/GAMSbase!AB49,"")</f>
        <v/>
      </c>
      <c r="AD49" s="40" t="str">
        <f>IFERROR(Base!AC49/GAMSbase!AC49,"")</f>
        <v/>
      </c>
      <c r="AE49" s="40" t="str">
        <f>IFERROR(Base!AD49/GAMSbase!AD49,"")</f>
        <v/>
      </c>
      <c r="AF49" s="40" t="str">
        <f>IFERROR(Base!AE49/GAMSbase!AE49,"")</f>
        <v/>
      </c>
      <c r="AG49" s="40" t="str">
        <f>IFERROR(Base!AF49/GAMSbase!AF49,"")</f>
        <v/>
      </c>
      <c r="AH49" s="40" t="str">
        <f>IFERROR(Base!AG49/GAMSbase!AG49,"")</f>
        <v/>
      </c>
      <c r="AI49" s="40" t="str">
        <f>IFERROR(Base!AH49/GAMSbase!AH49,"")</f>
        <v/>
      </c>
      <c r="AJ49" s="40" t="str">
        <f>IFERROR(Base!AI49/GAMSbase!AI49,"")</f>
        <v/>
      </c>
      <c r="AK49" s="40" t="str">
        <f>IFERROR(Base!AJ49/GAMSbase!AJ49,"")</f>
        <v/>
      </c>
      <c r="AL49" s="40" t="str">
        <f>IFERROR(Base!AK49/GAMSbase!AK49,"")</f>
        <v/>
      </c>
      <c r="AM49" s="40" t="str">
        <f>IFERROR(Base!AL49/GAMSbase!AL49,"")</f>
        <v/>
      </c>
      <c r="AN49" s="40" t="str">
        <f>IFERROR(Base!AM49/GAMSbase!AM49,"")</f>
        <v/>
      </c>
      <c r="AO49" s="40" t="str">
        <f>IFERROR(Base!AN49/GAMSbase!AN49,"")</f>
        <v/>
      </c>
      <c r="AP49" s="40" t="str">
        <f>IFERROR(Base!AO49/GAMSbase!AO49,"")</f>
        <v/>
      </c>
      <c r="AQ49" s="40" t="str">
        <f>IFERROR(Base!AP49/GAMSbase!AP49,"")</f>
        <v/>
      </c>
      <c r="AR49" s="40" t="str">
        <f>IFERROR(Base!AQ49/GAMSbase!AQ49,"")</f>
        <v/>
      </c>
      <c r="AS49" s="40" t="str">
        <f>IFERROR(Base!AR49/GAMSbase!AR49,"")</f>
        <v/>
      </c>
      <c r="AT49" s="40" t="str">
        <f>IFERROR(Base!AS49/GAMSbase!AS49,"")</f>
        <v/>
      </c>
      <c r="AU49" s="40" t="str">
        <f>IFERROR(Base!AT49/GAMSbase!AT49,"")</f>
        <v/>
      </c>
      <c r="AV49" s="40" t="str">
        <f>IFERROR(Base!AU49/GAMSbase!AU49,"")</f>
        <v/>
      </c>
      <c r="AW49" s="40" t="str">
        <f>IFERROR(Base!AV49/GAMSbase!AV49,"")</f>
        <v/>
      </c>
      <c r="AX49" s="40" t="str">
        <f>IFERROR(Base!AW49/GAMSbase!AW49,"")</f>
        <v/>
      </c>
      <c r="AY49" s="40" t="str">
        <f>IFERROR(Base!AX49/GAMSbase!AX49,"")</f>
        <v/>
      </c>
      <c r="AZ49" s="40" t="str">
        <f>IFERROR(Base!AY49/GAMSbase!AY49,"")</f>
        <v/>
      </c>
      <c r="BA49" s="40" t="str">
        <f>IFERROR(Base!AZ49/GAMSbase!AZ49,"")</f>
        <v/>
      </c>
      <c r="BB49" s="40" t="str">
        <f>IFERROR(Base!BA49/GAMSbase!BA49,"")</f>
        <v/>
      </c>
      <c r="BC49" s="40" t="str">
        <f>IFERROR(Base!BB49/GAMSbase!BB49,"")</f>
        <v/>
      </c>
      <c r="BD49" s="40" t="str">
        <f>IFERROR(Base!BC49/GAMSbase!BC49,"")</f>
        <v/>
      </c>
      <c r="BE49" s="40" t="str">
        <f>IFERROR(Base!BD49/GAMSbase!BD49,"")</f>
        <v/>
      </c>
      <c r="BF49" s="40" t="str">
        <f>IFERROR(Base!BE49/GAMSbase!BE49,"")</f>
        <v/>
      </c>
      <c r="BG49" s="40" t="str">
        <f>IFERROR(Base!BF49/GAMSbase!BF49,"")</f>
        <v/>
      </c>
      <c r="BH49" s="40" t="str">
        <f>IFERROR(Base!BG49/GAMSbase!BG49,"")</f>
        <v/>
      </c>
      <c r="BI49" s="40" t="str">
        <f>IFERROR(Base!BH49/GAMSbase!BH49,"")</f>
        <v/>
      </c>
      <c r="BJ49" s="40" t="str">
        <f>IFERROR(Base!BI49/GAMSbase!BI49,"")</f>
        <v/>
      </c>
    </row>
    <row r="50" spans="1:62" x14ac:dyDescent="0.2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IFERROR(Base!B50/GAMSbase!B50,"")</f>
        <v>2.8517248157913921</v>
      </c>
      <c r="D50" s="40" t="str">
        <f>IFERROR(Base!C50/GAMSbase!C50,"")</f>
        <v/>
      </c>
      <c r="E50" s="40" t="str">
        <f>IFERROR(Base!D50/GAMSbase!D50,"")</f>
        <v/>
      </c>
      <c r="F50" s="40" t="str">
        <f>IFERROR(Base!E50/GAMSbase!E50,"")</f>
        <v/>
      </c>
      <c r="G50" s="40" t="str">
        <f>IFERROR(Base!F50/GAMSbase!F50,"")</f>
        <v/>
      </c>
      <c r="H50" s="40" t="str">
        <f>IFERROR(Base!G50/GAMSbase!G50,"")</f>
        <v/>
      </c>
      <c r="I50" s="40" t="str">
        <f>IFERROR(Base!H50/GAMSbase!H50,"")</f>
        <v/>
      </c>
      <c r="J50" s="40" t="str">
        <f>IFERROR(Base!I50/GAMSbase!I50,"")</f>
        <v/>
      </c>
      <c r="K50" s="40" t="str">
        <f>IFERROR(Base!J50/GAMSbase!J50,"")</f>
        <v/>
      </c>
      <c r="L50" s="40" t="str">
        <f>IFERROR(Base!K50/GAMSbase!K50,"")</f>
        <v/>
      </c>
      <c r="M50" s="40" t="str">
        <f>IFERROR(Base!L50/GAMSbase!L50,"")</f>
        <v/>
      </c>
      <c r="N50" s="40" t="str">
        <f>IFERROR(Base!M50/GAMSbase!M50,"")</f>
        <v/>
      </c>
      <c r="O50" s="40" t="str">
        <f>IFERROR(Base!N50/GAMSbase!N50,"")</f>
        <v/>
      </c>
      <c r="P50" s="40" t="str">
        <f>IFERROR(Base!O50/GAMSbase!O50,"")</f>
        <v/>
      </c>
      <c r="Q50" s="40" t="str">
        <f>IFERROR(Base!P50/GAMSbase!P50,"")</f>
        <v/>
      </c>
      <c r="R50" s="40" t="str">
        <f>IFERROR(Base!Q50/GAMSbase!Q50,"")</f>
        <v/>
      </c>
      <c r="S50" s="40" t="str">
        <f>IFERROR(Base!R50/GAMSbase!R50,"")</f>
        <v/>
      </c>
      <c r="T50" s="40" t="str">
        <f>IFERROR(Base!S50/GAMSbase!S50,"")</f>
        <v/>
      </c>
      <c r="U50" s="40" t="str">
        <f>IFERROR(Base!T50/GAMSbase!T50,"")</f>
        <v/>
      </c>
      <c r="V50" s="40" t="str">
        <f>IFERROR(Base!U50/GAMSbase!U50,"")</f>
        <v/>
      </c>
      <c r="W50" s="40" t="str">
        <f>IFERROR(Base!V50/GAMSbase!V50,"")</f>
        <v/>
      </c>
      <c r="X50" s="40" t="str">
        <f>IFERROR(Base!W50/GAMSbase!W50,"")</f>
        <v/>
      </c>
      <c r="Y50" s="40" t="str">
        <f>IFERROR(Base!X50/GAMSbase!X50,"")</f>
        <v/>
      </c>
      <c r="Z50" s="40" t="str">
        <f>IFERROR(Base!Y50/GAMSbase!Y50,"")</f>
        <v/>
      </c>
      <c r="AA50" s="40" t="str">
        <f>IFERROR(Base!Z50/GAMSbase!Z50,"")</f>
        <v/>
      </c>
      <c r="AB50" s="40" t="str">
        <f>IFERROR(Base!AA50/GAMSbase!AA50,"")</f>
        <v/>
      </c>
      <c r="AC50" s="40" t="str">
        <f>IFERROR(Base!AB50/GAMSbase!AB50,"")</f>
        <v/>
      </c>
      <c r="AD50" s="40" t="str">
        <f>IFERROR(Base!AC50/GAMSbase!AC50,"")</f>
        <v/>
      </c>
      <c r="AE50" s="40" t="str">
        <f>IFERROR(Base!AD50/GAMSbase!AD50,"")</f>
        <v/>
      </c>
      <c r="AF50" s="40" t="str">
        <f>IFERROR(Base!AE50/GAMSbase!AE50,"")</f>
        <v/>
      </c>
      <c r="AG50" s="40" t="str">
        <f>IFERROR(Base!AF50/GAMSbase!AF50,"")</f>
        <v/>
      </c>
      <c r="AH50" s="40" t="str">
        <f>IFERROR(Base!AG50/GAMSbase!AG50,"")</f>
        <v/>
      </c>
      <c r="AI50" s="40" t="str">
        <f>IFERROR(Base!AH50/GAMSbase!AH50,"")</f>
        <v/>
      </c>
      <c r="AJ50" s="40" t="str">
        <f>IFERROR(Base!AI50/GAMSbase!AI50,"")</f>
        <v/>
      </c>
      <c r="AK50" s="40" t="str">
        <f>IFERROR(Base!AJ50/GAMSbase!AJ50,"")</f>
        <v/>
      </c>
      <c r="AL50" s="40" t="str">
        <f>IFERROR(Base!AK50/GAMSbase!AK50,"")</f>
        <v/>
      </c>
      <c r="AM50" s="40" t="str">
        <f>IFERROR(Base!AL50/GAMSbase!AL50,"")</f>
        <v/>
      </c>
      <c r="AN50" s="40" t="str">
        <f>IFERROR(Base!AM50/GAMSbase!AM50,"")</f>
        <v/>
      </c>
      <c r="AO50" s="40" t="str">
        <f>IFERROR(Base!AN50/GAMSbase!AN50,"")</f>
        <v/>
      </c>
      <c r="AP50" s="40" t="str">
        <f>IFERROR(Base!AO50/GAMSbase!AO50,"")</f>
        <v/>
      </c>
      <c r="AQ50" s="40" t="str">
        <f>IFERROR(Base!AP50/GAMSbase!AP50,"")</f>
        <v/>
      </c>
      <c r="AR50" s="40" t="str">
        <f>IFERROR(Base!AQ50/GAMSbase!AQ50,"")</f>
        <v/>
      </c>
      <c r="AS50" s="40" t="str">
        <f>IFERROR(Base!AR50/GAMSbase!AR50,"")</f>
        <v/>
      </c>
      <c r="AT50" s="40" t="str">
        <f>IFERROR(Base!AS50/GAMSbase!AS50,"")</f>
        <v/>
      </c>
      <c r="AU50" s="40" t="str">
        <f>IFERROR(Base!AT50/GAMSbase!AT50,"")</f>
        <v/>
      </c>
      <c r="AV50" s="40" t="str">
        <f>IFERROR(Base!AU50/GAMSbase!AU50,"")</f>
        <v/>
      </c>
      <c r="AW50" s="40" t="str">
        <f>IFERROR(Base!AV50/GAMSbase!AV50,"")</f>
        <v/>
      </c>
      <c r="AX50" s="40" t="str">
        <f>IFERROR(Base!AW50/GAMSbase!AW50,"")</f>
        <v/>
      </c>
      <c r="AY50" s="40" t="str">
        <f>IFERROR(Base!AX50/GAMSbase!AX50,"")</f>
        <v/>
      </c>
      <c r="AZ50" s="40" t="str">
        <f>IFERROR(Base!AY50/GAMSbase!AY50,"")</f>
        <v/>
      </c>
      <c r="BA50" s="40" t="str">
        <f>IFERROR(Base!AZ50/GAMSbase!AZ50,"")</f>
        <v/>
      </c>
      <c r="BB50" s="40" t="str">
        <f>IFERROR(Base!BA50/GAMSbase!BA50,"")</f>
        <v/>
      </c>
      <c r="BC50" s="40" t="str">
        <f>IFERROR(Base!BB50/GAMSbase!BB50,"")</f>
        <v/>
      </c>
      <c r="BD50" s="40" t="str">
        <f>IFERROR(Base!BC50/GAMSbase!BC50,"")</f>
        <v/>
      </c>
      <c r="BE50" s="40" t="str">
        <f>IFERROR(Base!BD50/GAMSbase!BD50,"")</f>
        <v/>
      </c>
      <c r="BF50" s="40" t="str">
        <f>IFERROR(Base!BE50/GAMSbase!BE50,"")</f>
        <v/>
      </c>
      <c r="BG50" s="40" t="str">
        <f>IFERROR(Base!BF50/GAMSbase!BF50,"")</f>
        <v/>
      </c>
      <c r="BH50" s="40" t="str">
        <f>IFERROR(Base!BG50/GAMSbase!BG50,"")</f>
        <v/>
      </c>
      <c r="BI50" s="40" t="str">
        <f>IFERROR(Base!BH50/GAMSbase!BH50,"")</f>
        <v/>
      </c>
      <c r="BJ50" s="40" t="str">
        <f>IFERROR(Base!BI50/GAMSbase!BI50,"")</f>
        <v/>
      </c>
    </row>
    <row r="51" spans="1:62" x14ac:dyDescent="0.2">
      <c r="A51" t="str">
        <f>Base!A51</f>
        <v>Hotelling on (1) or off(0)</v>
      </c>
      <c r="B51" t="str">
        <f>GAMSbase!A51</f>
        <v>Hotelling</v>
      </c>
      <c r="C51" s="40" t="str">
        <f>IFERROR(Base!B51/GAMSbase!B51,"")</f>
        <v/>
      </c>
      <c r="D51" s="40" t="str">
        <f>IFERROR(Base!C51/GAMSbase!C51,"")</f>
        <v/>
      </c>
      <c r="E51" s="40" t="str">
        <f>IFERROR(Base!D51/GAMSbase!D51,"")</f>
        <v/>
      </c>
      <c r="F51" s="40" t="str">
        <f>IFERROR(Base!E51/GAMSbase!E51,"")</f>
        <v/>
      </c>
      <c r="G51" s="40" t="str">
        <f>IFERROR(Base!F51/GAMSbase!F51,"")</f>
        <v/>
      </c>
      <c r="H51" s="40" t="str">
        <f>IFERROR(Base!G51/GAMSbase!G51,"")</f>
        <v/>
      </c>
      <c r="I51" s="40" t="str">
        <f>IFERROR(Base!H51/GAMSbase!H51,"")</f>
        <v/>
      </c>
      <c r="J51" s="40" t="str">
        <f>IFERROR(Base!I51/GAMSbase!I51,"")</f>
        <v/>
      </c>
      <c r="K51" s="40" t="str">
        <f>IFERROR(Base!J51/GAMSbase!J51,"")</f>
        <v/>
      </c>
      <c r="L51" s="40" t="str">
        <f>IFERROR(Base!K51/GAMSbase!K51,"")</f>
        <v/>
      </c>
      <c r="M51" s="40" t="str">
        <f>IFERROR(Base!L51/GAMSbase!L51,"")</f>
        <v/>
      </c>
      <c r="N51" s="40" t="str">
        <f>IFERROR(Base!M51/GAMSbase!M51,"")</f>
        <v/>
      </c>
      <c r="O51" s="40" t="str">
        <f>IFERROR(Base!N51/GAMSbase!N51,"")</f>
        <v/>
      </c>
      <c r="P51" s="40" t="str">
        <f>IFERROR(Base!O51/GAMSbase!O51,"")</f>
        <v/>
      </c>
      <c r="Q51" s="40" t="str">
        <f>IFERROR(Base!P51/GAMSbase!P51,"")</f>
        <v/>
      </c>
      <c r="R51" s="40" t="str">
        <f>IFERROR(Base!Q51/GAMSbase!Q51,"")</f>
        <v/>
      </c>
      <c r="S51" s="40" t="str">
        <f>IFERROR(Base!R51/GAMSbase!R51,"")</f>
        <v/>
      </c>
      <c r="T51" s="40" t="str">
        <f>IFERROR(Base!S51/GAMSbase!S51,"")</f>
        <v/>
      </c>
      <c r="U51" s="40" t="str">
        <f>IFERROR(Base!T51/GAMSbase!T51,"")</f>
        <v/>
      </c>
      <c r="V51" s="40" t="str">
        <f>IFERROR(Base!U51/GAMSbase!U51,"")</f>
        <v/>
      </c>
      <c r="W51" s="40" t="str">
        <f>IFERROR(Base!V51/GAMSbase!V51,"")</f>
        <v/>
      </c>
      <c r="X51" s="40" t="str">
        <f>IFERROR(Base!W51/GAMSbase!W51,"")</f>
        <v/>
      </c>
      <c r="Y51" s="40" t="str">
        <f>IFERROR(Base!X51/GAMSbase!X51,"")</f>
        <v/>
      </c>
      <c r="Z51" s="40" t="str">
        <f>IFERROR(Base!Y51/GAMSbase!Y51,"")</f>
        <v/>
      </c>
      <c r="AA51" s="40" t="str">
        <f>IFERROR(Base!Z51/GAMSbase!Z51,"")</f>
        <v/>
      </c>
      <c r="AB51" s="40" t="str">
        <f>IFERROR(Base!AA51/GAMSbase!AA51,"")</f>
        <v/>
      </c>
      <c r="AC51" s="40" t="str">
        <f>IFERROR(Base!AB51/GAMSbase!AB51,"")</f>
        <v/>
      </c>
      <c r="AD51" s="40" t="str">
        <f>IFERROR(Base!AC51/GAMSbase!AC51,"")</f>
        <v/>
      </c>
      <c r="AE51" s="40" t="str">
        <f>IFERROR(Base!AD51/GAMSbase!AD51,"")</f>
        <v/>
      </c>
      <c r="AF51" s="40" t="str">
        <f>IFERROR(Base!AE51/GAMSbase!AE51,"")</f>
        <v/>
      </c>
      <c r="AG51" s="40" t="str">
        <f>IFERROR(Base!AF51/GAMSbase!AF51,"")</f>
        <v/>
      </c>
      <c r="AH51" s="40" t="str">
        <f>IFERROR(Base!AG51/GAMSbase!AG51,"")</f>
        <v/>
      </c>
      <c r="AI51" s="40" t="str">
        <f>IFERROR(Base!AH51/GAMSbase!AH51,"")</f>
        <v/>
      </c>
      <c r="AJ51" s="40" t="str">
        <f>IFERROR(Base!AI51/GAMSbase!AI51,"")</f>
        <v/>
      </c>
      <c r="AK51" s="40" t="str">
        <f>IFERROR(Base!AJ51/GAMSbase!AJ51,"")</f>
        <v/>
      </c>
      <c r="AL51" s="40" t="str">
        <f>IFERROR(Base!AK51/GAMSbase!AK51,"")</f>
        <v/>
      </c>
      <c r="AM51" s="40" t="str">
        <f>IFERROR(Base!AL51/GAMSbase!AL51,"")</f>
        <v/>
      </c>
      <c r="AN51" s="40" t="str">
        <f>IFERROR(Base!AM51/GAMSbase!AM51,"")</f>
        <v/>
      </c>
      <c r="AO51" s="40" t="str">
        <f>IFERROR(Base!AN51/GAMSbase!AN51,"")</f>
        <v/>
      </c>
      <c r="AP51" s="40" t="str">
        <f>IFERROR(Base!AO51/GAMSbase!AO51,"")</f>
        <v/>
      </c>
      <c r="AQ51" s="40" t="str">
        <f>IFERROR(Base!AP51/GAMSbase!AP51,"")</f>
        <v/>
      </c>
      <c r="AR51" s="40" t="str">
        <f>IFERROR(Base!AQ51/GAMSbase!AQ51,"")</f>
        <v/>
      </c>
      <c r="AS51" s="40" t="str">
        <f>IFERROR(Base!AR51/GAMSbase!AR51,"")</f>
        <v/>
      </c>
      <c r="AT51" s="40" t="str">
        <f>IFERROR(Base!AS51/GAMSbase!AS51,"")</f>
        <v/>
      </c>
      <c r="AU51" s="40" t="str">
        <f>IFERROR(Base!AT51/GAMSbase!AT51,"")</f>
        <v/>
      </c>
      <c r="AV51" s="40" t="str">
        <f>IFERROR(Base!AU51/GAMSbase!AU51,"")</f>
        <v/>
      </c>
      <c r="AW51" s="40" t="str">
        <f>IFERROR(Base!AV51/GAMSbase!AV51,"")</f>
        <v/>
      </c>
      <c r="AX51" s="40" t="str">
        <f>IFERROR(Base!AW51/GAMSbase!AW51,"")</f>
        <v/>
      </c>
      <c r="AY51" s="40" t="str">
        <f>IFERROR(Base!AX51/GAMSbase!AX51,"")</f>
        <v/>
      </c>
      <c r="AZ51" s="40" t="str">
        <f>IFERROR(Base!AY51/GAMSbase!AY51,"")</f>
        <v/>
      </c>
      <c r="BA51" s="40" t="str">
        <f>IFERROR(Base!AZ51/GAMSbase!AZ51,"")</f>
        <v/>
      </c>
      <c r="BB51" s="40" t="str">
        <f>IFERROR(Base!BA51/GAMSbase!BA51,"")</f>
        <v/>
      </c>
      <c r="BC51" s="40" t="str">
        <f>IFERROR(Base!BB51/GAMSbase!BB51,"")</f>
        <v/>
      </c>
      <c r="BD51" s="40" t="str">
        <f>IFERROR(Base!BC51/GAMSbase!BC51,"")</f>
        <v/>
      </c>
      <c r="BE51" s="40" t="str">
        <f>IFERROR(Base!BD51/GAMSbase!BD51,"")</f>
        <v/>
      </c>
      <c r="BF51" s="40" t="str">
        <f>IFERROR(Base!BE51/GAMSbase!BE51,"")</f>
        <v/>
      </c>
      <c r="BG51" s="40" t="str">
        <f>IFERROR(Base!BF51/GAMSbase!BF51,"")</f>
        <v/>
      </c>
      <c r="BH51" s="40" t="str">
        <f>IFERROR(Base!BG51/GAMSbase!BG51,"")</f>
        <v/>
      </c>
      <c r="BI51" s="40" t="str">
        <f>IFERROR(Base!BH51/GAMSbase!BH51,"")</f>
        <v/>
      </c>
      <c r="BJ51" s="40" t="str">
        <f>IFERROR(Base!BI51/GAMSbase!BI51,"")</f>
        <v/>
      </c>
    </row>
    <row r="52" spans="1:62" x14ac:dyDescent="0.2">
      <c r="A52" t="str">
        <f>Base!A52</f>
        <v>POPULATION</v>
      </c>
      <c r="B52" t="str">
        <f>GAMSbase!A52</f>
        <v>* POPULATION</v>
      </c>
      <c r="C52" s="40" t="str">
        <f>IFERROR(Base!B52/GAMSbase!B52,"")</f>
        <v/>
      </c>
      <c r="D52" s="40" t="str">
        <f>IFERROR(Base!C52/GAMSbase!C52,"")</f>
        <v/>
      </c>
      <c r="E52" s="40" t="str">
        <f>IFERROR(Base!D52/GAMSbase!D52,"")</f>
        <v/>
      </c>
      <c r="F52" s="40" t="str">
        <f>IFERROR(Base!E52/GAMSbase!E52,"")</f>
        <v/>
      </c>
      <c r="G52" s="40" t="str">
        <f>IFERROR(Base!F52/GAMSbase!F52,"")</f>
        <v/>
      </c>
      <c r="H52" s="40" t="str">
        <f>IFERROR(Base!G52/GAMSbase!G52,"")</f>
        <v/>
      </c>
      <c r="I52" s="40" t="str">
        <f>IFERROR(Base!H52/GAMSbase!H52,"")</f>
        <v/>
      </c>
      <c r="J52" s="40" t="str">
        <f>IFERROR(Base!I52/GAMSbase!I52,"")</f>
        <v/>
      </c>
      <c r="K52" s="40" t="str">
        <f>IFERROR(Base!J52/GAMSbase!J52,"")</f>
        <v/>
      </c>
      <c r="L52" s="40" t="str">
        <f>IFERROR(Base!K52/GAMSbase!K52,"")</f>
        <v/>
      </c>
      <c r="M52" s="40" t="str">
        <f>IFERROR(Base!L52/GAMSbase!L52,"")</f>
        <v/>
      </c>
      <c r="N52" s="40" t="str">
        <f>IFERROR(Base!M52/GAMSbase!M52,"")</f>
        <v/>
      </c>
      <c r="O52" s="40" t="str">
        <f>IFERROR(Base!N52/GAMSbase!N52,"")</f>
        <v/>
      </c>
      <c r="P52" s="40" t="str">
        <f>IFERROR(Base!O52/GAMSbase!O52,"")</f>
        <v/>
      </c>
      <c r="Q52" s="40" t="str">
        <f>IFERROR(Base!P52/GAMSbase!P52,"")</f>
        <v/>
      </c>
      <c r="R52" s="40" t="str">
        <f>IFERROR(Base!Q52/GAMSbase!Q52,"")</f>
        <v/>
      </c>
      <c r="S52" s="40" t="str">
        <f>IFERROR(Base!R52/GAMSbase!R52,"")</f>
        <v/>
      </c>
      <c r="T52" s="40" t="str">
        <f>IFERROR(Base!S52/GAMSbase!S52,"")</f>
        <v/>
      </c>
      <c r="U52" s="40" t="str">
        <f>IFERROR(Base!T52/GAMSbase!T52,"")</f>
        <v/>
      </c>
      <c r="V52" s="40" t="str">
        <f>IFERROR(Base!U52/GAMSbase!U52,"")</f>
        <v/>
      </c>
      <c r="W52" s="40" t="str">
        <f>IFERROR(Base!V52/GAMSbase!V52,"")</f>
        <v/>
      </c>
      <c r="X52" s="40" t="str">
        <f>IFERROR(Base!W52/GAMSbase!W52,"")</f>
        <v/>
      </c>
      <c r="Y52" s="40" t="str">
        <f>IFERROR(Base!X52/GAMSbase!X52,"")</f>
        <v/>
      </c>
      <c r="Z52" s="40" t="str">
        <f>IFERROR(Base!Y52/GAMSbase!Y52,"")</f>
        <v/>
      </c>
      <c r="AA52" s="40" t="str">
        <f>IFERROR(Base!Z52/GAMSbase!Z52,"")</f>
        <v/>
      </c>
      <c r="AB52" s="40" t="str">
        <f>IFERROR(Base!AA52/GAMSbase!AA52,"")</f>
        <v/>
      </c>
      <c r="AC52" s="40" t="str">
        <f>IFERROR(Base!AB52/GAMSbase!AB52,"")</f>
        <v/>
      </c>
      <c r="AD52" s="40" t="str">
        <f>IFERROR(Base!AC52/GAMSbase!AC52,"")</f>
        <v/>
      </c>
      <c r="AE52" s="40" t="str">
        <f>IFERROR(Base!AD52/GAMSbase!AD52,"")</f>
        <v/>
      </c>
      <c r="AF52" s="40" t="str">
        <f>IFERROR(Base!AE52/GAMSbase!AE52,"")</f>
        <v/>
      </c>
      <c r="AG52" s="40" t="str">
        <f>IFERROR(Base!AF52/GAMSbase!AF52,"")</f>
        <v/>
      </c>
      <c r="AH52" s="40" t="str">
        <f>IFERROR(Base!AG52/GAMSbase!AG52,"")</f>
        <v/>
      </c>
      <c r="AI52" s="40" t="str">
        <f>IFERROR(Base!AH52/GAMSbase!AH52,"")</f>
        <v/>
      </c>
      <c r="AJ52" s="40" t="str">
        <f>IFERROR(Base!AI52/GAMSbase!AI52,"")</f>
        <v/>
      </c>
      <c r="AK52" s="40" t="str">
        <f>IFERROR(Base!AJ52/GAMSbase!AJ52,"")</f>
        <v/>
      </c>
      <c r="AL52" s="40" t="str">
        <f>IFERROR(Base!AK52/GAMSbase!AK52,"")</f>
        <v/>
      </c>
      <c r="AM52" s="40" t="str">
        <f>IFERROR(Base!AL52/GAMSbase!AL52,"")</f>
        <v/>
      </c>
      <c r="AN52" s="40" t="str">
        <f>IFERROR(Base!AM52/GAMSbase!AM52,"")</f>
        <v/>
      </c>
      <c r="AO52" s="40" t="str">
        <f>IFERROR(Base!AN52/GAMSbase!AN52,"")</f>
        <v/>
      </c>
      <c r="AP52" s="40" t="str">
        <f>IFERROR(Base!AO52/GAMSbase!AO52,"")</f>
        <v/>
      </c>
      <c r="AQ52" s="40" t="str">
        <f>IFERROR(Base!AP52/GAMSbase!AP52,"")</f>
        <v/>
      </c>
      <c r="AR52" s="40" t="str">
        <f>IFERROR(Base!AQ52/GAMSbase!AQ52,"")</f>
        <v/>
      </c>
      <c r="AS52" s="40" t="str">
        <f>IFERROR(Base!AR52/GAMSbase!AR52,"")</f>
        <v/>
      </c>
      <c r="AT52" s="40" t="str">
        <f>IFERROR(Base!AS52/GAMSbase!AS52,"")</f>
        <v/>
      </c>
      <c r="AU52" s="40" t="str">
        <f>IFERROR(Base!AT52/GAMSbase!AT52,"")</f>
        <v/>
      </c>
      <c r="AV52" s="40" t="str">
        <f>IFERROR(Base!AU52/GAMSbase!AU52,"")</f>
        <v/>
      </c>
      <c r="AW52" s="40" t="str">
        <f>IFERROR(Base!AV52/GAMSbase!AV52,"")</f>
        <v/>
      </c>
      <c r="AX52" s="40" t="str">
        <f>IFERROR(Base!AW52/GAMSbase!AW52,"")</f>
        <v/>
      </c>
      <c r="AY52" s="40" t="str">
        <f>IFERROR(Base!AX52/GAMSbase!AX52,"")</f>
        <v/>
      </c>
      <c r="AZ52" s="40" t="str">
        <f>IFERROR(Base!AY52/GAMSbase!AY52,"")</f>
        <v/>
      </c>
      <c r="BA52" s="40" t="str">
        <f>IFERROR(Base!AZ52/GAMSbase!AZ52,"")</f>
        <v/>
      </c>
      <c r="BB52" s="40" t="str">
        <f>IFERROR(Base!BA52/GAMSbase!BA52,"")</f>
        <v/>
      </c>
      <c r="BC52" s="40" t="str">
        <f>IFERROR(Base!BB52/GAMSbase!BB52,"")</f>
        <v/>
      </c>
      <c r="BD52" s="40" t="str">
        <f>IFERROR(Base!BC52/GAMSbase!BC52,"")</f>
        <v/>
      </c>
      <c r="BE52" s="40" t="str">
        <f>IFERROR(Base!BD52/GAMSbase!BD52,"")</f>
        <v/>
      </c>
      <c r="BF52" s="40" t="str">
        <f>IFERROR(Base!BE52/GAMSbase!BE52,"")</f>
        <v/>
      </c>
      <c r="BG52" s="40" t="str">
        <f>IFERROR(Base!BF52/GAMSbase!BF52,"")</f>
        <v/>
      </c>
      <c r="BH52" s="40" t="str">
        <f>IFERROR(Base!BG52/GAMSbase!BG52,"")</f>
        <v/>
      </c>
      <c r="BI52" s="40" t="str">
        <f>IFERROR(Base!BH52/GAMSbase!BH52,"")</f>
        <v/>
      </c>
      <c r="BJ52" s="40" t="str">
        <f>IFERROR(Base!BI52/GAMSbase!BI52,"")</f>
        <v/>
      </c>
    </row>
    <row r="53" spans="1:62" x14ac:dyDescent="0.2">
      <c r="A53" t="str">
        <f>Base!A53</f>
        <v>Population (millions)</v>
      </c>
      <c r="B53" t="str">
        <f>GAMSbase!A53</f>
        <v>Population (millions)</v>
      </c>
      <c r="C53" s="40">
        <f>IFERROR(Base!B53/GAMSbase!B53,"")</f>
        <v>1.0826264989763088</v>
      </c>
      <c r="D53" s="40">
        <f>IFERROR(Base!C53/GAMSbase!C53,"")</f>
        <v>1.0843079899181569</v>
      </c>
      <c r="E53" s="40">
        <f>IFERROR(Base!D53/GAMSbase!D53,"")</f>
        <v>1.0857662710610505</v>
      </c>
      <c r="F53" s="40">
        <f>IFERROR(Base!E53/GAMSbase!E53,"")</f>
        <v>1.0870307270711959</v>
      </c>
      <c r="G53" s="40">
        <f>IFERROR(Base!F53/GAMSbase!F53,"")</f>
        <v>1.0881269357050021</v>
      </c>
      <c r="H53" s="40">
        <f>IFERROR(Base!G53/GAMSbase!G53,"")</f>
        <v>1.0890771455322805</v>
      </c>
      <c r="I53" s="40">
        <f>IFERROR(Base!H53/GAMSbase!H53,"")</f>
        <v>1.0899006976551489</v>
      </c>
      <c r="J53" s="40">
        <f>IFERROR(Base!I53/GAMSbase!I53,"")</f>
        <v>1.0906143969562248</v>
      </c>
      <c r="K53" s="40">
        <f>IFERROR(Base!J53/GAMSbase!J53,"")</f>
        <v>1.0912328381496199</v>
      </c>
      <c r="L53" s="40">
        <f>IFERROR(Base!K53/GAMSbase!K53,"")</f>
        <v>1.0917686915671594</v>
      </c>
      <c r="M53" s="40">
        <f>IFERROR(Base!L53/GAMSbase!L53,"")</f>
        <v>1.0922329532274178</v>
      </c>
      <c r="N53" s="40">
        <f>IFERROR(Base!M53/GAMSbase!M53,"")</f>
        <v>1.0926351633345948</v>
      </c>
      <c r="O53" s="40">
        <f>IFERROR(Base!N53/GAMSbase!N53,"")</f>
        <v>1.0929835969568045</v>
      </c>
      <c r="P53" s="40">
        <f>IFERROR(Base!O53/GAMSbase!O53,"")</f>
        <v>1.0932854302492276</v>
      </c>
      <c r="Q53" s="40">
        <f>IFERROR(Base!P53/GAMSbase!P53,"")</f>
        <v>1.0935468852269434</v>
      </c>
      <c r="R53" s="40">
        <f>IFERROR(Base!Q53/GAMSbase!Q53,"")</f>
        <v>1.0937733557566856</v>
      </c>
      <c r="S53" s="40">
        <f>IFERROR(Base!R53/GAMSbase!R53,"")</f>
        <v>1.0939695171304036</v>
      </c>
      <c r="T53" s="40">
        <f>IFERROR(Base!S53/GAMSbase!S53,"")</f>
        <v>1.0941394213047346</v>
      </c>
      <c r="U53" s="40">
        <f>IFERROR(Base!T53/GAMSbase!T53,"")</f>
        <v>1.0942865796403058</v>
      </c>
      <c r="V53" s="40">
        <f>IFERROR(Base!U53/GAMSbase!U53,"")</f>
        <v>1.0944140347505857</v>
      </c>
      <c r="W53" s="40">
        <f>IFERROR(Base!V53/GAMSbase!V53,"")</f>
        <v>1.0945244228705475</v>
      </c>
      <c r="X53" s="40">
        <f>IFERROR(Base!W53/GAMSbase!W53,"")</f>
        <v>1.0946200279786704</v>
      </c>
      <c r="Y53" s="40">
        <f>IFERROR(Base!X53/GAMSbase!X53,"")</f>
        <v>1.0947028287496696</v>
      </c>
      <c r="Z53" s="40">
        <f>IFERROR(Base!Y53/GAMSbase!Y53,"")</f>
        <v>1.094774539277978</v>
      </c>
      <c r="AA53" s="40">
        <f>IFERROR(Base!Z53/GAMSbase!Z53,"")</f>
        <v>1.0948366443909761</v>
      </c>
      <c r="AB53" s="40">
        <f>IFERROR(Base!AA53/GAMSbase!AA53,"")</f>
        <v>1.0948904302654503</v>
      </c>
      <c r="AC53" s="40">
        <f>IFERROR(Base!AB53/GAMSbase!AB53,"")</f>
        <v>1.0949370109676895</v>
      </c>
      <c r="AD53" s="40">
        <f>IFERROR(Base!AC53/GAMSbase!AC53,"")</f>
        <v>1.094977351457</v>
      </c>
      <c r="AE53" s="40">
        <f>IFERROR(Base!AD53/GAMSbase!AD53,"")</f>
        <v>1.0950122875216091</v>
      </c>
      <c r="AF53" s="40">
        <f>IFERROR(Base!AE53/GAMSbase!AE53,"")</f>
        <v>1.0950425430541708</v>
      </c>
      <c r="AG53" s="40">
        <f>IFERROR(Base!AF53/GAMSbase!AF53,"")</f>
        <v>1.0950687450208241</v>
      </c>
      <c r="AH53" s="40">
        <f>IFERROR(Base!AG53/GAMSbase!AG53,"")</f>
        <v>1.0950914364305</v>
      </c>
      <c r="AI53" s="40">
        <f>IFERROR(Base!AH53/GAMSbase!AH53,"")</f>
        <v>1.0951110875712027</v>
      </c>
      <c r="AJ53" s="40">
        <f>IFERROR(Base!AI53/GAMSbase!AI53,"")</f>
        <v>1.0951281057439644</v>
      </c>
      <c r="AK53" s="40">
        <f>IFERROR(Base!AJ53/GAMSbase!AJ53,"")</f>
        <v>1.0951428436952588</v>
      </c>
      <c r="AL53" s="40">
        <f>IFERROR(Base!AK53/GAMSbase!AK53,"")</f>
        <v>1.0951556069213324</v>
      </c>
      <c r="AM53" s="40">
        <f>IFERROR(Base!AL53/GAMSbase!AL53,"")</f>
        <v>1.0951666599952949</v>
      </c>
      <c r="AN53" s="40">
        <f>IFERROR(Base!AM53/GAMSbase!AM53,"")</f>
        <v>1.095176232047492</v>
      </c>
      <c r="AO53" s="40">
        <f>IFERROR(Base!AN53/GAMSbase!AN53,"")</f>
        <v>1.0951845215122804</v>
      </c>
      <c r="AP53" s="40">
        <f>IFERROR(Base!AO53/GAMSbase!AO53,"")</f>
        <v>1.0951917002394913</v>
      </c>
      <c r="AQ53" s="40">
        <f>IFERROR(Base!AP53/GAMSbase!AP53,"")</f>
        <v>1.095197917055263</v>
      </c>
      <c r="AR53" s="40">
        <f>IFERROR(Base!AQ53/GAMSbase!AQ53,"")</f>
        <v>1.0952033008462403</v>
      </c>
      <c r="AS53" s="40">
        <f>IFERROR(Base!AR53/GAMSbase!AR53,"")</f>
        <v>1.0952079632306129</v>
      </c>
      <c r="AT53" s="40">
        <f>IFERROR(Base!AS53/GAMSbase!AS53,"")</f>
        <v>1.0952120008715187</v>
      </c>
      <c r="AU53" s="40">
        <f>IFERROR(Base!AT53/GAMSbase!AT53,"")</f>
        <v>1.095215497480571</v>
      </c>
      <c r="AV53" s="40">
        <f>IFERROR(Base!AU53/GAMSbase!AU53,"")</f>
        <v>1.0952185255530231</v>
      </c>
      <c r="AW53" s="40">
        <f>IFERROR(Base!AV53/GAMSbase!AV53,"")</f>
        <v>1.0952211478705296</v>
      </c>
      <c r="AX53" s="40">
        <f>IFERROR(Base!AW53/GAMSbase!AW53,"")</f>
        <v>1.0952234188025671</v>
      </c>
      <c r="AY53" s="40">
        <f>IFERROR(Base!AX53/GAMSbase!AX53,"")</f>
        <v>1.0952253854335219</v>
      </c>
      <c r="AZ53" s="40">
        <f>IFERROR(Base!AY53/GAMSbase!AY53,"")</f>
        <v>1.0952270885387712</v>
      </c>
      <c r="BA53" s="40">
        <f>IFERROR(Base!AZ53/GAMSbase!AZ53,"")</f>
        <v>1.0952285634300651</v>
      </c>
      <c r="BB53" s="40">
        <f>IFERROR(Base!BA53/GAMSbase!BA53,"")</f>
        <v>1.0952298406875254</v>
      </c>
      <c r="BC53" s="40">
        <f>IFERROR(Base!BB53/GAMSbase!BB53,"")</f>
        <v>1.0952309467936929</v>
      </c>
      <c r="BD53" s="40">
        <f>IFERROR(Base!BC53/GAMSbase!BC53,"")</f>
        <v>1.095231904682535</v>
      </c>
      <c r="BE53" s="40">
        <f>IFERROR(Base!BD53/GAMSbase!BD53,"")</f>
        <v>1.095232734214951</v>
      </c>
      <c r="BF53" s="40">
        <f>IFERROR(Base!BE53/GAMSbase!BE53,"")</f>
        <v>1.0952334525905347</v>
      </c>
      <c r="BG53" s="40">
        <f>IFERROR(Base!BF53/GAMSbase!BF53,"")</f>
        <v>1.0952340747041645</v>
      </c>
      <c r="BH53" s="40">
        <f>IFERROR(Base!BG53/GAMSbase!BG53,"")</f>
        <v>1.0952346134548572</v>
      </c>
      <c r="BI53" s="40">
        <f>IFERROR(Base!BH53/GAMSbase!BH53,"")</f>
        <v>1.0952350800131616</v>
      </c>
      <c r="BJ53" s="40">
        <f>IFERROR(Base!BI53/GAMSbase!BI53,"")</f>
        <v>1.0952354840528211</v>
      </c>
    </row>
    <row r="54" spans="1:62" x14ac:dyDescent="0.2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IFERROR(Base!B54/GAMSbase!B54,"")</f>
        <v/>
      </c>
      <c r="D54" s="40" t="str">
        <f>IFERROR(Base!C54/GAMSbase!C54,"")</f>
        <v/>
      </c>
      <c r="E54" s="40" t="str">
        <f>IFERROR(Base!D54/GAMSbase!D54,"")</f>
        <v/>
      </c>
      <c r="F54" s="40" t="str">
        <f>IFERROR(Base!E54/GAMSbase!E54,"")</f>
        <v/>
      </c>
      <c r="G54" s="40" t="str">
        <f>IFERROR(Base!F54/GAMSbase!F54,"")</f>
        <v/>
      </c>
      <c r="H54" s="40" t="str">
        <f>IFERROR(Base!G54/GAMSbase!G54,"")</f>
        <v/>
      </c>
      <c r="I54" s="40" t="str">
        <f>IFERROR(Base!H54/GAMSbase!H54,"")</f>
        <v/>
      </c>
      <c r="J54" s="40" t="str">
        <f>IFERROR(Base!I54/GAMSbase!I54,"")</f>
        <v/>
      </c>
      <c r="K54" s="40" t="str">
        <f>IFERROR(Base!J54/GAMSbase!J54,"")</f>
        <v/>
      </c>
      <c r="L54" s="40" t="str">
        <f>IFERROR(Base!K54/GAMSbase!K54,"")</f>
        <v/>
      </c>
      <c r="M54" s="40" t="str">
        <f>IFERROR(Base!L54/GAMSbase!L54,"")</f>
        <v/>
      </c>
      <c r="N54" s="40" t="str">
        <f>IFERROR(Base!M54/GAMSbase!M54,"")</f>
        <v/>
      </c>
      <c r="O54" s="40" t="str">
        <f>IFERROR(Base!N54/GAMSbase!N54,"")</f>
        <v/>
      </c>
      <c r="P54" s="40" t="str">
        <f>IFERROR(Base!O54/GAMSbase!O54,"")</f>
        <v/>
      </c>
      <c r="Q54" s="40" t="str">
        <f>IFERROR(Base!P54/GAMSbase!P54,"")</f>
        <v/>
      </c>
      <c r="R54" s="40" t="str">
        <f>IFERROR(Base!Q54/GAMSbase!Q54,"")</f>
        <v/>
      </c>
      <c r="S54" s="40" t="str">
        <f>IFERROR(Base!R54/GAMSbase!R54,"")</f>
        <v/>
      </c>
      <c r="T54" s="40" t="str">
        <f>IFERROR(Base!S54/GAMSbase!S54,"")</f>
        <v/>
      </c>
      <c r="U54" s="40" t="str">
        <f>IFERROR(Base!T54/GAMSbase!T54,"")</f>
        <v/>
      </c>
      <c r="V54" s="40" t="str">
        <f>IFERROR(Base!U54/GAMSbase!U54,"")</f>
        <v/>
      </c>
      <c r="W54" s="40" t="str">
        <f>IFERROR(Base!V54/GAMSbase!V54,"")</f>
        <v/>
      </c>
      <c r="X54" s="40" t="str">
        <f>IFERROR(Base!W54/GAMSbase!W54,"")</f>
        <v/>
      </c>
      <c r="Y54" s="40" t="str">
        <f>IFERROR(Base!X54/GAMSbase!X54,"")</f>
        <v/>
      </c>
      <c r="Z54" s="40" t="str">
        <f>IFERROR(Base!Y54/GAMSbase!Y54,"")</f>
        <v/>
      </c>
      <c r="AA54" s="40" t="str">
        <f>IFERROR(Base!Z54/GAMSbase!Z54,"")</f>
        <v/>
      </c>
      <c r="AB54" s="40" t="str">
        <f>IFERROR(Base!AA54/GAMSbase!AA54,"")</f>
        <v/>
      </c>
      <c r="AC54" s="40" t="str">
        <f>IFERROR(Base!AB54/GAMSbase!AB54,"")</f>
        <v/>
      </c>
      <c r="AD54" s="40" t="str">
        <f>IFERROR(Base!AC54/GAMSbase!AC54,"")</f>
        <v/>
      </c>
      <c r="AE54" s="40" t="str">
        <f>IFERROR(Base!AD54/GAMSbase!AD54,"")</f>
        <v/>
      </c>
      <c r="AF54" s="40" t="str">
        <f>IFERROR(Base!AE54/GAMSbase!AE54,"")</f>
        <v/>
      </c>
      <c r="AG54" s="40" t="str">
        <f>IFERROR(Base!AF54/GAMSbase!AF54,"")</f>
        <v/>
      </c>
      <c r="AH54" s="40" t="str">
        <f>IFERROR(Base!AG54/GAMSbase!AG54,"")</f>
        <v/>
      </c>
      <c r="AI54" s="40" t="str">
        <f>IFERROR(Base!AH54/GAMSbase!AH54,"")</f>
        <v/>
      </c>
      <c r="AJ54" s="40" t="str">
        <f>IFERROR(Base!AI54/GAMSbase!AI54,"")</f>
        <v/>
      </c>
      <c r="AK54" s="40" t="str">
        <f>IFERROR(Base!AJ54/GAMSbase!AJ54,"")</f>
        <v/>
      </c>
      <c r="AL54" s="40" t="str">
        <f>IFERROR(Base!AK54/GAMSbase!AK54,"")</f>
        <v/>
      </c>
      <c r="AM54" s="40" t="str">
        <f>IFERROR(Base!AL54/GAMSbase!AL54,"")</f>
        <v/>
      </c>
      <c r="AN54" s="40" t="str">
        <f>IFERROR(Base!AM54/GAMSbase!AM54,"")</f>
        <v/>
      </c>
      <c r="AO54" s="40" t="str">
        <f>IFERROR(Base!AN54/GAMSbase!AN54,"")</f>
        <v/>
      </c>
      <c r="AP54" s="40" t="str">
        <f>IFERROR(Base!AO54/GAMSbase!AO54,"")</f>
        <v/>
      </c>
      <c r="AQ54" s="40" t="str">
        <f>IFERROR(Base!AP54/GAMSbase!AP54,"")</f>
        <v/>
      </c>
      <c r="AR54" s="40" t="str">
        <f>IFERROR(Base!AQ54/GAMSbase!AQ54,"")</f>
        <v/>
      </c>
      <c r="AS54" s="40" t="str">
        <f>IFERROR(Base!AR54/GAMSbase!AR54,"")</f>
        <v/>
      </c>
      <c r="AT54" s="40" t="str">
        <f>IFERROR(Base!AS54/GAMSbase!AS54,"")</f>
        <v/>
      </c>
      <c r="AU54" s="40" t="str">
        <f>IFERROR(Base!AT54/GAMSbase!AT54,"")</f>
        <v/>
      </c>
      <c r="AV54" s="40" t="str">
        <f>IFERROR(Base!AU54/GAMSbase!AU54,"")</f>
        <v/>
      </c>
      <c r="AW54" s="40" t="str">
        <f>IFERROR(Base!AV54/GAMSbase!AV54,"")</f>
        <v/>
      </c>
      <c r="AX54" s="40" t="str">
        <f>IFERROR(Base!AW54/GAMSbase!AW54,"")</f>
        <v/>
      </c>
      <c r="AY54" s="40" t="str">
        <f>IFERROR(Base!AX54/GAMSbase!AX54,"")</f>
        <v/>
      </c>
      <c r="AZ54" s="40" t="str">
        <f>IFERROR(Base!AY54/GAMSbase!AY54,"")</f>
        <v/>
      </c>
      <c r="BA54" s="40" t="str">
        <f>IFERROR(Base!AZ54/GAMSbase!AZ54,"")</f>
        <v/>
      </c>
      <c r="BB54" s="40" t="str">
        <f>IFERROR(Base!BA54/GAMSbase!BA54,"")</f>
        <v/>
      </c>
      <c r="BC54" s="40" t="str">
        <f>IFERROR(Base!BB54/GAMSbase!BB54,"")</f>
        <v/>
      </c>
      <c r="BD54" s="40" t="str">
        <f>IFERROR(Base!BC54/GAMSbase!BC54,"")</f>
        <v/>
      </c>
      <c r="BE54" s="40" t="str">
        <f>IFERROR(Base!BD54/GAMSbase!BD54,"")</f>
        <v/>
      </c>
      <c r="BF54" s="40" t="str">
        <f>IFERROR(Base!BE54/GAMSbase!BE54,"")</f>
        <v/>
      </c>
      <c r="BG54" s="40" t="str">
        <f>IFERROR(Base!BF54/GAMSbase!BF54,"")</f>
        <v/>
      </c>
      <c r="BH54" s="40" t="str">
        <f>IFERROR(Base!BG54/GAMSbase!BG54,"")</f>
        <v/>
      </c>
      <c r="BI54" s="40" t="str">
        <f>IFERROR(Base!BH54/GAMSbase!BH54,"")</f>
        <v/>
      </c>
      <c r="BJ54" s="40" t="str">
        <f>IFERROR(Base!BI54/GAMSbase!BI54,"")</f>
        <v/>
      </c>
    </row>
    <row r="55" spans="1:62" x14ac:dyDescent="0.2">
      <c r="A55" t="str">
        <f>Base!A55</f>
        <v>Global parameters</v>
      </c>
      <c r="B55" t="str">
        <f>GAMSbase!A55</f>
        <v>** Global Parameters</v>
      </c>
      <c r="C55" s="40" t="str">
        <f>IFERROR(Base!B55/GAMSbase!B55,"")</f>
        <v/>
      </c>
      <c r="D55" s="40" t="str">
        <f>IFERROR(Base!C55/GAMSbase!C55,"")</f>
        <v/>
      </c>
      <c r="E55" s="40" t="str">
        <f>IFERROR(Base!D55/GAMSbase!D55,"")</f>
        <v/>
      </c>
      <c r="F55" s="40" t="str">
        <f>IFERROR(Base!E55/GAMSbase!E55,"")</f>
        <v/>
      </c>
      <c r="G55" s="40" t="str">
        <f>IFERROR(Base!F55/GAMSbase!F55,"")</f>
        <v/>
      </c>
      <c r="H55" s="40" t="str">
        <f>IFERROR(Base!G55/GAMSbase!G55,"")</f>
        <v/>
      </c>
      <c r="I55" s="40" t="str">
        <f>IFERROR(Base!H55/GAMSbase!H55,"")</f>
        <v/>
      </c>
      <c r="J55" s="40" t="str">
        <f>IFERROR(Base!I55/GAMSbase!I55,"")</f>
        <v/>
      </c>
      <c r="K55" s="40" t="str">
        <f>IFERROR(Base!J55/GAMSbase!J55,"")</f>
        <v/>
      </c>
      <c r="L55" s="40" t="str">
        <f>IFERROR(Base!K55/GAMSbase!K55,"")</f>
        <v/>
      </c>
      <c r="M55" s="40" t="str">
        <f>IFERROR(Base!L55/GAMSbase!L55,"")</f>
        <v/>
      </c>
      <c r="N55" s="40" t="str">
        <f>IFERROR(Base!M55/GAMSbase!M55,"")</f>
        <v/>
      </c>
      <c r="O55" s="40" t="str">
        <f>IFERROR(Base!N55/GAMSbase!N55,"")</f>
        <v/>
      </c>
      <c r="P55" s="40" t="str">
        <f>IFERROR(Base!O55/GAMSbase!O55,"")</f>
        <v/>
      </c>
      <c r="Q55" s="40" t="str">
        <f>IFERROR(Base!P55/GAMSbase!P55,"")</f>
        <v/>
      </c>
      <c r="R55" s="40" t="str">
        <f>IFERROR(Base!Q55/GAMSbase!Q55,"")</f>
        <v/>
      </c>
      <c r="S55" s="40" t="str">
        <f>IFERROR(Base!R55/GAMSbase!R55,"")</f>
        <v/>
      </c>
      <c r="T55" s="40" t="str">
        <f>IFERROR(Base!S55/GAMSbase!S55,"")</f>
        <v/>
      </c>
      <c r="U55" s="40" t="str">
        <f>IFERROR(Base!T55/GAMSbase!T55,"")</f>
        <v/>
      </c>
      <c r="V55" s="40" t="str">
        <f>IFERROR(Base!U55/GAMSbase!U55,"")</f>
        <v/>
      </c>
      <c r="W55" s="40" t="str">
        <f>IFERROR(Base!V55/GAMSbase!V55,"")</f>
        <v/>
      </c>
      <c r="X55" s="40" t="str">
        <f>IFERROR(Base!W55/GAMSbase!W55,"")</f>
        <v/>
      </c>
      <c r="Y55" s="40" t="str">
        <f>IFERROR(Base!X55/GAMSbase!X55,"")</f>
        <v/>
      </c>
      <c r="Z55" s="40" t="str">
        <f>IFERROR(Base!Y55/GAMSbase!Y55,"")</f>
        <v/>
      </c>
      <c r="AA55" s="40" t="str">
        <f>IFERROR(Base!Z55/GAMSbase!Z55,"")</f>
        <v/>
      </c>
      <c r="AB55" s="40" t="str">
        <f>IFERROR(Base!AA55/GAMSbase!AA55,"")</f>
        <v/>
      </c>
      <c r="AC55" s="40" t="str">
        <f>IFERROR(Base!AB55/GAMSbase!AB55,"")</f>
        <v/>
      </c>
      <c r="AD55" s="40" t="str">
        <f>IFERROR(Base!AC55/GAMSbase!AC55,"")</f>
        <v/>
      </c>
      <c r="AE55" s="40" t="str">
        <f>IFERROR(Base!AD55/GAMSbase!AD55,"")</f>
        <v/>
      </c>
      <c r="AF55" s="40" t="str">
        <f>IFERROR(Base!AE55/GAMSbase!AE55,"")</f>
        <v/>
      </c>
      <c r="AG55" s="40" t="str">
        <f>IFERROR(Base!AF55/GAMSbase!AF55,"")</f>
        <v/>
      </c>
      <c r="AH55" s="40" t="str">
        <f>IFERROR(Base!AG55/GAMSbase!AG55,"")</f>
        <v/>
      </c>
      <c r="AI55" s="40" t="str">
        <f>IFERROR(Base!AH55/GAMSbase!AH55,"")</f>
        <v/>
      </c>
      <c r="AJ55" s="40" t="str">
        <f>IFERROR(Base!AI55/GAMSbase!AI55,"")</f>
        <v/>
      </c>
      <c r="AK55" s="40" t="str">
        <f>IFERROR(Base!AJ55/GAMSbase!AJ55,"")</f>
        <v/>
      </c>
      <c r="AL55" s="40" t="str">
        <f>IFERROR(Base!AK55/GAMSbase!AK55,"")</f>
        <v/>
      </c>
      <c r="AM55" s="40" t="str">
        <f>IFERROR(Base!AL55/GAMSbase!AL55,"")</f>
        <v/>
      </c>
      <c r="AN55" s="40" t="str">
        <f>IFERROR(Base!AM55/GAMSbase!AM55,"")</f>
        <v/>
      </c>
      <c r="AO55" s="40" t="str">
        <f>IFERROR(Base!AN55/GAMSbase!AN55,"")</f>
        <v/>
      </c>
      <c r="AP55" s="40" t="str">
        <f>IFERROR(Base!AO55/GAMSbase!AO55,"")</f>
        <v/>
      </c>
      <c r="AQ55" s="40" t="str">
        <f>IFERROR(Base!AP55/GAMSbase!AP55,"")</f>
        <v/>
      </c>
      <c r="AR55" s="40" t="str">
        <f>IFERROR(Base!AQ55/GAMSbase!AQ55,"")</f>
        <v/>
      </c>
      <c r="AS55" s="40" t="str">
        <f>IFERROR(Base!AR55/GAMSbase!AR55,"")</f>
        <v/>
      </c>
      <c r="AT55" s="40" t="str">
        <f>IFERROR(Base!AS55/GAMSbase!AS55,"")</f>
        <v/>
      </c>
      <c r="AU55" s="40" t="str">
        <f>IFERROR(Base!AT55/GAMSbase!AT55,"")</f>
        <v/>
      </c>
      <c r="AV55" s="40" t="str">
        <f>IFERROR(Base!AU55/GAMSbase!AU55,"")</f>
        <v/>
      </c>
      <c r="AW55" s="40" t="str">
        <f>IFERROR(Base!AV55/GAMSbase!AV55,"")</f>
        <v/>
      </c>
      <c r="AX55" s="40" t="str">
        <f>IFERROR(Base!AW55/GAMSbase!AW55,"")</f>
        <v/>
      </c>
      <c r="AY55" s="40" t="str">
        <f>IFERROR(Base!AX55/GAMSbase!AX55,"")</f>
        <v/>
      </c>
      <c r="AZ55" s="40" t="str">
        <f>IFERROR(Base!AY55/GAMSbase!AY55,"")</f>
        <v/>
      </c>
      <c r="BA55" s="40" t="str">
        <f>IFERROR(Base!AZ55/GAMSbase!AZ55,"")</f>
        <v/>
      </c>
      <c r="BB55" s="40" t="str">
        <f>IFERROR(Base!BA55/GAMSbase!BA55,"")</f>
        <v/>
      </c>
      <c r="BC55" s="40" t="str">
        <f>IFERROR(Base!BB55/GAMSbase!BB55,"")</f>
        <v/>
      </c>
      <c r="BD55" s="40" t="str">
        <f>IFERROR(Base!BC55/GAMSbase!BC55,"")</f>
        <v/>
      </c>
      <c r="BE55" s="40" t="str">
        <f>IFERROR(Base!BD55/GAMSbase!BD55,"")</f>
        <v/>
      </c>
      <c r="BF55" s="40" t="str">
        <f>IFERROR(Base!BE55/GAMSbase!BE55,"")</f>
        <v/>
      </c>
      <c r="BG55" s="40" t="str">
        <f>IFERROR(Base!BF55/GAMSbase!BF55,"")</f>
        <v/>
      </c>
      <c r="BH55" s="40" t="str">
        <f>IFERROR(Base!BG55/GAMSbase!BG55,"")</f>
        <v/>
      </c>
      <c r="BI55" s="40" t="str">
        <f>IFERROR(Base!BH55/GAMSbase!BH55,"")</f>
        <v/>
      </c>
      <c r="BJ55" s="40" t="str">
        <f>IFERROR(Base!BI55/GAMSbase!BI55,"")</f>
        <v/>
      </c>
    </row>
    <row r="56" spans="1:62" x14ac:dyDescent="0.2">
      <c r="A56" t="str">
        <f>Base!A56</f>
        <v>CARBON LIMITS</v>
      </c>
      <c r="B56" t="str">
        <f>GAMSbase!A56</f>
        <v>* CARBON LIMITS</v>
      </c>
      <c r="C56" s="40" t="str">
        <f>IFERROR(Base!B56/GAMSbase!B56,"")</f>
        <v/>
      </c>
      <c r="D56" s="40" t="str">
        <f>IFERROR(Base!C56/GAMSbase!C56,"")</f>
        <v/>
      </c>
      <c r="E56" s="40" t="str">
        <f>IFERROR(Base!D56/GAMSbase!D56,"")</f>
        <v/>
      </c>
      <c r="F56" s="40" t="str">
        <f>IFERROR(Base!E56/GAMSbase!E56,"")</f>
        <v/>
      </c>
      <c r="G56" s="40" t="str">
        <f>IFERROR(Base!F56/GAMSbase!F56,"")</f>
        <v/>
      </c>
      <c r="H56" s="40" t="str">
        <f>IFERROR(Base!G56/GAMSbase!G56,"")</f>
        <v/>
      </c>
      <c r="I56" s="40" t="str">
        <f>IFERROR(Base!H56/GAMSbase!H56,"")</f>
        <v/>
      </c>
      <c r="J56" s="40" t="str">
        <f>IFERROR(Base!I56/GAMSbase!I56,"")</f>
        <v/>
      </c>
      <c r="K56" s="40" t="str">
        <f>IFERROR(Base!J56/GAMSbase!J56,"")</f>
        <v/>
      </c>
      <c r="L56" s="40" t="str">
        <f>IFERROR(Base!K56/GAMSbase!K56,"")</f>
        <v/>
      </c>
      <c r="M56" s="40" t="str">
        <f>IFERROR(Base!L56/GAMSbase!L56,"")</f>
        <v/>
      </c>
      <c r="N56" s="40" t="str">
        <f>IFERROR(Base!M56/GAMSbase!M56,"")</f>
        <v/>
      </c>
      <c r="O56" s="40" t="str">
        <f>IFERROR(Base!N56/GAMSbase!N56,"")</f>
        <v/>
      </c>
      <c r="P56" s="40" t="str">
        <f>IFERROR(Base!O56/GAMSbase!O56,"")</f>
        <v/>
      </c>
      <c r="Q56" s="40" t="str">
        <f>IFERROR(Base!P56/GAMSbase!P56,"")</f>
        <v/>
      </c>
      <c r="R56" s="40" t="str">
        <f>IFERROR(Base!Q56/GAMSbase!Q56,"")</f>
        <v/>
      </c>
      <c r="S56" s="40" t="str">
        <f>IFERROR(Base!R56/GAMSbase!R56,"")</f>
        <v/>
      </c>
      <c r="T56" s="40" t="str">
        <f>IFERROR(Base!S56/GAMSbase!S56,"")</f>
        <v/>
      </c>
      <c r="U56" s="40" t="str">
        <f>IFERROR(Base!T56/GAMSbase!T56,"")</f>
        <v/>
      </c>
      <c r="V56" s="40" t="str">
        <f>IFERROR(Base!U56/GAMSbase!U56,"")</f>
        <v/>
      </c>
      <c r="W56" s="40" t="str">
        <f>IFERROR(Base!V56/GAMSbase!V56,"")</f>
        <v/>
      </c>
      <c r="X56" s="40" t="str">
        <f>IFERROR(Base!W56/GAMSbase!W56,"")</f>
        <v/>
      </c>
      <c r="Y56" s="40" t="str">
        <f>IFERROR(Base!X56/GAMSbase!X56,"")</f>
        <v/>
      </c>
      <c r="Z56" s="40" t="str">
        <f>IFERROR(Base!Y56/GAMSbase!Y56,"")</f>
        <v/>
      </c>
      <c r="AA56" s="40" t="str">
        <f>IFERROR(Base!Z56/GAMSbase!Z56,"")</f>
        <v/>
      </c>
      <c r="AB56" s="40" t="str">
        <f>IFERROR(Base!AA56/GAMSbase!AA56,"")</f>
        <v/>
      </c>
      <c r="AC56" s="40" t="str">
        <f>IFERROR(Base!AB56/GAMSbase!AB56,"")</f>
        <v/>
      </c>
      <c r="AD56" s="40" t="str">
        <f>IFERROR(Base!AC56/GAMSbase!AC56,"")</f>
        <v/>
      </c>
      <c r="AE56" s="40" t="str">
        <f>IFERROR(Base!AD56/GAMSbase!AD56,"")</f>
        <v/>
      </c>
      <c r="AF56" s="40" t="str">
        <f>IFERROR(Base!AE56/GAMSbase!AE56,"")</f>
        <v/>
      </c>
      <c r="AG56" s="40" t="str">
        <f>IFERROR(Base!AF56/GAMSbase!AF56,"")</f>
        <v/>
      </c>
      <c r="AH56" s="40" t="str">
        <f>IFERROR(Base!AG56/GAMSbase!AG56,"")</f>
        <v/>
      </c>
      <c r="AI56" s="40" t="str">
        <f>IFERROR(Base!AH56/GAMSbase!AH56,"")</f>
        <v/>
      </c>
      <c r="AJ56" s="40" t="str">
        <f>IFERROR(Base!AI56/GAMSbase!AI56,"")</f>
        <v/>
      </c>
      <c r="AK56" s="40" t="str">
        <f>IFERROR(Base!AJ56/GAMSbase!AJ56,"")</f>
        <v/>
      </c>
      <c r="AL56" s="40" t="str">
        <f>IFERROR(Base!AK56/GAMSbase!AK56,"")</f>
        <v/>
      </c>
      <c r="AM56" s="40" t="str">
        <f>IFERROR(Base!AL56/GAMSbase!AL56,"")</f>
        <v/>
      </c>
      <c r="AN56" s="40" t="str">
        <f>IFERROR(Base!AM56/GAMSbase!AM56,"")</f>
        <v/>
      </c>
      <c r="AO56" s="40" t="str">
        <f>IFERROR(Base!AN56/GAMSbase!AN56,"")</f>
        <v/>
      </c>
      <c r="AP56" s="40" t="str">
        <f>IFERROR(Base!AO56/GAMSbase!AO56,"")</f>
        <v/>
      </c>
      <c r="AQ56" s="40" t="str">
        <f>IFERROR(Base!AP56/GAMSbase!AP56,"")</f>
        <v/>
      </c>
      <c r="AR56" s="40" t="str">
        <f>IFERROR(Base!AQ56/GAMSbase!AQ56,"")</f>
        <v/>
      </c>
      <c r="AS56" s="40" t="str">
        <f>IFERROR(Base!AR56/GAMSbase!AR56,"")</f>
        <v/>
      </c>
      <c r="AT56" s="40" t="str">
        <f>IFERROR(Base!AS56/GAMSbase!AS56,"")</f>
        <v/>
      </c>
      <c r="AU56" s="40" t="str">
        <f>IFERROR(Base!AT56/GAMSbase!AT56,"")</f>
        <v/>
      </c>
      <c r="AV56" s="40" t="str">
        <f>IFERROR(Base!AU56/GAMSbase!AU56,"")</f>
        <v/>
      </c>
      <c r="AW56" s="40" t="str">
        <f>IFERROR(Base!AV56/GAMSbase!AV56,"")</f>
        <v/>
      </c>
      <c r="AX56" s="40" t="str">
        <f>IFERROR(Base!AW56/GAMSbase!AW56,"")</f>
        <v/>
      </c>
      <c r="AY56" s="40" t="str">
        <f>IFERROR(Base!AX56/GAMSbase!AX56,"")</f>
        <v/>
      </c>
      <c r="AZ56" s="40" t="str">
        <f>IFERROR(Base!AY56/GAMSbase!AY56,"")</f>
        <v/>
      </c>
      <c r="BA56" s="40" t="str">
        <f>IFERROR(Base!AZ56/GAMSbase!AZ56,"")</f>
        <v/>
      </c>
      <c r="BB56" s="40" t="str">
        <f>IFERROR(Base!BA56/GAMSbase!BA56,"")</f>
        <v/>
      </c>
      <c r="BC56" s="40" t="str">
        <f>IFERROR(Base!BB56/GAMSbase!BB56,"")</f>
        <v/>
      </c>
      <c r="BD56" s="40" t="str">
        <f>IFERROR(Base!BC56/GAMSbase!BC56,"")</f>
        <v/>
      </c>
      <c r="BE56" s="40" t="str">
        <f>IFERROR(Base!BD56/GAMSbase!BD56,"")</f>
        <v/>
      </c>
      <c r="BF56" s="40" t="str">
        <f>IFERROR(Base!BE56/GAMSbase!BE56,"")</f>
        <v/>
      </c>
      <c r="BG56" s="40" t="str">
        <f>IFERROR(Base!BF56/GAMSbase!BF56,"")</f>
        <v/>
      </c>
      <c r="BH56" s="40" t="str">
        <f>IFERROR(Base!BG56/GAMSbase!BG56,"")</f>
        <v/>
      </c>
      <c r="BI56" s="40" t="str">
        <f>IFERROR(Base!BH56/GAMSbase!BH56,"")</f>
        <v/>
      </c>
      <c r="BJ56" s="40" t="str">
        <f>IFERROR(Base!BI56/GAMSbase!BI56,"")</f>
        <v/>
      </c>
    </row>
    <row r="57" spans="1:62" x14ac:dyDescent="0.2">
      <c r="A57" t="str">
        <f>Base!A57</f>
        <v>Maximum carbon resources (GtC)</v>
      </c>
      <c r="B57" t="str">
        <f>GAMSbase!A57</f>
        <v>Maximum Carbon Resources (GtC)</v>
      </c>
      <c r="C57" s="40">
        <f>IFERROR(Base!B57/GAMSbase!B57,"")</f>
        <v>1</v>
      </c>
      <c r="D57" s="40" t="str">
        <f>IFERROR(Base!C57/GAMSbase!C57,"")</f>
        <v/>
      </c>
      <c r="E57" s="40" t="str">
        <f>IFERROR(Base!D57/GAMSbase!D57,"")</f>
        <v/>
      </c>
      <c r="F57" s="40" t="str">
        <f>IFERROR(Base!E57/GAMSbase!E57,"")</f>
        <v/>
      </c>
      <c r="G57" s="40" t="str">
        <f>IFERROR(Base!F57/GAMSbase!F57,"")</f>
        <v/>
      </c>
      <c r="H57" s="40" t="str">
        <f>IFERROR(Base!G57/GAMSbase!G57,"")</f>
        <v/>
      </c>
      <c r="I57" s="40" t="str">
        <f>IFERROR(Base!H57/GAMSbase!H57,"")</f>
        <v/>
      </c>
      <c r="J57" s="40" t="str">
        <f>IFERROR(Base!I57/GAMSbase!I57,"")</f>
        <v/>
      </c>
      <c r="K57" s="40" t="str">
        <f>IFERROR(Base!J57/GAMSbase!J57,"")</f>
        <v/>
      </c>
      <c r="L57" s="40" t="str">
        <f>IFERROR(Base!K57/GAMSbase!K57,"")</f>
        <v/>
      </c>
      <c r="M57" s="40" t="str">
        <f>IFERROR(Base!L57/GAMSbase!L57,"")</f>
        <v/>
      </c>
      <c r="N57" s="40" t="str">
        <f>IFERROR(Base!M57/GAMSbase!M57,"")</f>
        <v/>
      </c>
      <c r="O57" s="40" t="str">
        <f>IFERROR(Base!N57/GAMSbase!N57,"")</f>
        <v/>
      </c>
      <c r="P57" s="40" t="str">
        <f>IFERROR(Base!O57/GAMSbase!O57,"")</f>
        <v/>
      </c>
      <c r="Q57" s="40" t="str">
        <f>IFERROR(Base!P57/GAMSbase!P57,"")</f>
        <v/>
      </c>
      <c r="R57" s="40" t="str">
        <f>IFERROR(Base!Q57/GAMSbase!Q57,"")</f>
        <v/>
      </c>
      <c r="S57" s="40" t="str">
        <f>IFERROR(Base!R57/GAMSbase!R57,"")</f>
        <v/>
      </c>
      <c r="T57" s="40" t="str">
        <f>IFERROR(Base!S57/GAMSbase!S57,"")</f>
        <v/>
      </c>
      <c r="U57" s="40" t="str">
        <f>IFERROR(Base!T57/GAMSbase!T57,"")</f>
        <v/>
      </c>
      <c r="V57" s="40" t="str">
        <f>IFERROR(Base!U57/GAMSbase!U57,"")</f>
        <v/>
      </c>
      <c r="W57" s="40" t="str">
        <f>IFERROR(Base!V57/GAMSbase!V57,"")</f>
        <v/>
      </c>
      <c r="X57" s="40" t="str">
        <f>IFERROR(Base!W57/GAMSbase!W57,"")</f>
        <v/>
      </c>
      <c r="Y57" s="40" t="str">
        <f>IFERROR(Base!X57/GAMSbase!X57,"")</f>
        <v/>
      </c>
      <c r="Z57" s="40" t="str">
        <f>IFERROR(Base!Y57/GAMSbase!Y57,"")</f>
        <v/>
      </c>
      <c r="AA57" s="40" t="str">
        <f>IFERROR(Base!Z57/GAMSbase!Z57,"")</f>
        <v/>
      </c>
      <c r="AB57" s="40" t="str">
        <f>IFERROR(Base!AA57/GAMSbase!AA57,"")</f>
        <v/>
      </c>
      <c r="AC57" s="40" t="str">
        <f>IFERROR(Base!AB57/GAMSbase!AB57,"")</f>
        <v/>
      </c>
      <c r="AD57" s="40" t="str">
        <f>IFERROR(Base!AC57/GAMSbase!AC57,"")</f>
        <v/>
      </c>
      <c r="AE57" s="40" t="str">
        <f>IFERROR(Base!AD57/GAMSbase!AD57,"")</f>
        <v/>
      </c>
      <c r="AF57" s="40" t="str">
        <f>IFERROR(Base!AE57/GAMSbase!AE57,"")</f>
        <v/>
      </c>
      <c r="AG57" s="40" t="str">
        <f>IFERROR(Base!AF57/GAMSbase!AF57,"")</f>
        <v/>
      </c>
      <c r="AH57" s="40" t="str">
        <f>IFERROR(Base!AG57/GAMSbase!AG57,"")</f>
        <v/>
      </c>
      <c r="AI57" s="40" t="str">
        <f>IFERROR(Base!AH57/GAMSbase!AH57,"")</f>
        <v/>
      </c>
      <c r="AJ57" s="40" t="str">
        <f>IFERROR(Base!AI57/GAMSbase!AI57,"")</f>
        <v/>
      </c>
      <c r="AK57" s="40" t="str">
        <f>IFERROR(Base!AJ57/GAMSbase!AJ57,"")</f>
        <v/>
      </c>
      <c r="AL57" s="40" t="str">
        <f>IFERROR(Base!AK57/GAMSbase!AK57,"")</f>
        <v/>
      </c>
      <c r="AM57" s="40" t="str">
        <f>IFERROR(Base!AL57/GAMSbase!AL57,"")</f>
        <v/>
      </c>
      <c r="AN57" s="40" t="str">
        <f>IFERROR(Base!AM57/GAMSbase!AM57,"")</f>
        <v/>
      </c>
      <c r="AO57" s="40" t="str">
        <f>IFERROR(Base!AN57/GAMSbase!AN57,"")</f>
        <v/>
      </c>
      <c r="AP57" s="40" t="str">
        <f>IFERROR(Base!AO57/GAMSbase!AO57,"")</f>
        <v/>
      </c>
      <c r="AQ57" s="40" t="str">
        <f>IFERROR(Base!AP57/GAMSbase!AP57,"")</f>
        <v/>
      </c>
      <c r="AR57" s="40" t="str">
        <f>IFERROR(Base!AQ57/GAMSbase!AQ57,"")</f>
        <v/>
      </c>
      <c r="AS57" s="40" t="str">
        <f>IFERROR(Base!AR57/GAMSbase!AR57,"")</f>
        <v/>
      </c>
      <c r="AT57" s="40" t="str">
        <f>IFERROR(Base!AS57/GAMSbase!AS57,"")</f>
        <v/>
      </c>
      <c r="AU57" s="40" t="str">
        <f>IFERROR(Base!AT57/GAMSbase!AT57,"")</f>
        <v/>
      </c>
      <c r="AV57" s="40" t="str">
        <f>IFERROR(Base!AU57/GAMSbase!AU57,"")</f>
        <v/>
      </c>
      <c r="AW57" s="40" t="str">
        <f>IFERROR(Base!AV57/GAMSbase!AV57,"")</f>
        <v/>
      </c>
      <c r="AX57" s="40" t="str">
        <f>IFERROR(Base!AW57/GAMSbase!AW57,"")</f>
        <v/>
      </c>
      <c r="AY57" s="40" t="str">
        <f>IFERROR(Base!AX57/GAMSbase!AX57,"")</f>
        <v/>
      </c>
      <c r="AZ57" s="40" t="str">
        <f>IFERROR(Base!AY57/GAMSbase!AY57,"")</f>
        <v/>
      </c>
      <c r="BA57" s="40" t="str">
        <f>IFERROR(Base!AZ57/GAMSbase!AZ57,"")</f>
        <v/>
      </c>
      <c r="BB57" s="40" t="str">
        <f>IFERROR(Base!BA57/GAMSbase!BA57,"")</f>
        <v/>
      </c>
      <c r="BC57" s="40" t="str">
        <f>IFERROR(Base!BB57/GAMSbase!BB57,"")</f>
        <v/>
      </c>
      <c r="BD57" s="40" t="str">
        <f>IFERROR(Base!BC57/GAMSbase!BC57,"")</f>
        <v/>
      </c>
      <c r="BE57" s="40" t="str">
        <f>IFERROR(Base!BD57/GAMSbase!BD57,"")</f>
        <v/>
      </c>
      <c r="BF57" s="40" t="str">
        <f>IFERROR(Base!BE57/GAMSbase!BE57,"")</f>
        <v/>
      </c>
      <c r="BG57" s="40" t="str">
        <f>IFERROR(Base!BF57/GAMSbase!BF57,"")</f>
        <v/>
      </c>
      <c r="BH57" s="40" t="str">
        <f>IFERROR(Base!BG57/GAMSbase!BG57,"")</f>
        <v/>
      </c>
      <c r="BI57" s="40" t="str">
        <f>IFERROR(Base!BH57/GAMSbase!BH57,"")</f>
        <v/>
      </c>
      <c r="BJ57" s="40" t="str">
        <f>IFERROR(Base!BI57/GAMSbase!BI57,"")</f>
        <v/>
      </c>
    </row>
    <row r="58" spans="1:62" x14ac:dyDescent="0.2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IFERROR(Base!B58/GAMSbase!B58,"")</f>
        <v/>
      </c>
      <c r="D58" s="40" t="str">
        <f>IFERROR(Base!C58/GAMSbase!C58,"")</f>
        <v/>
      </c>
      <c r="E58" s="40" t="str">
        <f>IFERROR(Base!D58/GAMSbase!D58,"")</f>
        <v/>
      </c>
      <c r="F58" s="40" t="str">
        <f>IFERROR(Base!E58/GAMSbase!E58,"")</f>
        <v/>
      </c>
      <c r="G58" s="40" t="str">
        <f>IFERROR(Base!F58/GAMSbase!F58,"")</f>
        <v/>
      </c>
      <c r="H58" s="40" t="str">
        <f>IFERROR(Base!G58/GAMSbase!G58,"")</f>
        <v/>
      </c>
      <c r="I58" s="40" t="str">
        <f>IFERROR(Base!H58/GAMSbase!H58,"")</f>
        <v/>
      </c>
      <c r="J58" s="40" t="str">
        <f>IFERROR(Base!I58/GAMSbase!I58,"")</f>
        <v/>
      </c>
      <c r="K58" s="40" t="str">
        <f>IFERROR(Base!J58/GAMSbase!J58,"")</f>
        <v/>
      </c>
      <c r="L58" s="40" t="str">
        <f>IFERROR(Base!K58/GAMSbase!K58,"")</f>
        <v/>
      </c>
      <c r="M58" s="40" t="str">
        <f>IFERROR(Base!L58/GAMSbase!L58,"")</f>
        <v/>
      </c>
      <c r="N58" s="40" t="str">
        <f>IFERROR(Base!M58/GAMSbase!M58,"")</f>
        <v/>
      </c>
      <c r="O58" s="40" t="str">
        <f>IFERROR(Base!N58/GAMSbase!N58,"")</f>
        <v/>
      </c>
      <c r="P58" s="40" t="str">
        <f>IFERROR(Base!O58/GAMSbase!O58,"")</f>
        <v/>
      </c>
      <c r="Q58" s="40" t="str">
        <f>IFERROR(Base!P58/GAMSbase!P58,"")</f>
        <v/>
      </c>
      <c r="R58" s="40" t="str">
        <f>IFERROR(Base!Q58/GAMSbase!Q58,"")</f>
        <v/>
      </c>
      <c r="S58" s="40" t="str">
        <f>IFERROR(Base!R58/GAMSbase!R58,"")</f>
        <v/>
      </c>
      <c r="T58" s="40" t="str">
        <f>IFERROR(Base!S58/GAMSbase!S58,"")</f>
        <v/>
      </c>
      <c r="U58" s="40" t="str">
        <f>IFERROR(Base!T58/GAMSbase!T58,"")</f>
        <v/>
      </c>
      <c r="V58" s="40" t="str">
        <f>IFERROR(Base!U58/GAMSbase!U58,"")</f>
        <v/>
      </c>
      <c r="W58" s="40" t="str">
        <f>IFERROR(Base!V58/GAMSbase!V58,"")</f>
        <v/>
      </c>
      <c r="X58" s="40" t="str">
        <f>IFERROR(Base!W58/GAMSbase!W58,"")</f>
        <v/>
      </c>
      <c r="Y58" s="40" t="str">
        <f>IFERROR(Base!X58/GAMSbase!X58,"")</f>
        <v/>
      </c>
      <c r="Z58" s="40" t="str">
        <f>IFERROR(Base!Y58/GAMSbase!Y58,"")</f>
        <v/>
      </c>
      <c r="AA58" s="40" t="str">
        <f>IFERROR(Base!Z58/GAMSbase!Z58,"")</f>
        <v/>
      </c>
      <c r="AB58" s="40" t="str">
        <f>IFERROR(Base!AA58/GAMSbase!AA58,"")</f>
        <v/>
      </c>
      <c r="AC58" s="40" t="str">
        <f>IFERROR(Base!AB58/GAMSbase!AB58,"")</f>
        <v/>
      </c>
      <c r="AD58" s="40" t="str">
        <f>IFERROR(Base!AC58/GAMSbase!AC58,"")</f>
        <v/>
      </c>
      <c r="AE58" s="40" t="str">
        <f>IFERROR(Base!AD58/GAMSbase!AD58,"")</f>
        <v/>
      </c>
      <c r="AF58" s="40" t="str">
        <f>IFERROR(Base!AE58/GAMSbase!AE58,"")</f>
        <v/>
      </c>
      <c r="AG58" s="40" t="str">
        <f>IFERROR(Base!AF58/GAMSbase!AF58,"")</f>
        <v/>
      </c>
      <c r="AH58" s="40" t="str">
        <f>IFERROR(Base!AG58/GAMSbase!AG58,"")</f>
        <v/>
      </c>
      <c r="AI58" s="40" t="str">
        <f>IFERROR(Base!AH58/GAMSbase!AH58,"")</f>
        <v/>
      </c>
      <c r="AJ58" s="40" t="str">
        <f>IFERROR(Base!AI58/GAMSbase!AI58,"")</f>
        <v/>
      </c>
      <c r="AK58" s="40" t="str">
        <f>IFERROR(Base!AJ58/GAMSbase!AJ58,"")</f>
        <v/>
      </c>
      <c r="AL58" s="40" t="str">
        <f>IFERROR(Base!AK58/GAMSbase!AK58,"")</f>
        <v/>
      </c>
      <c r="AM58" s="40" t="str">
        <f>IFERROR(Base!AL58/GAMSbase!AL58,"")</f>
        <v/>
      </c>
      <c r="AN58" s="40" t="str">
        <f>IFERROR(Base!AM58/GAMSbase!AM58,"")</f>
        <v/>
      </c>
      <c r="AO58" s="40" t="str">
        <f>IFERROR(Base!AN58/GAMSbase!AN58,"")</f>
        <v/>
      </c>
      <c r="AP58" s="40" t="str">
        <f>IFERROR(Base!AO58/GAMSbase!AO58,"")</f>
        <v/>
      </c>
      <c r="AQ58" s="40" t="str">
        <f>IFERROR(Base!AP58/GAMSbase!AP58,"")</f>
        <v/>
      </c>
      <c r="AR58" s="40" t="str">
        <f>IFERROR(Base!AQ58/GAMSbase!AQ58,"")</f>
        <v/>
      </c>
      <c r="AS58" s="40" t="str">
        <f>IFERROR(Base!AR58/GAMSbase!AR58,"")</f>
        <v/>
      </c>
      <c r="AT58" s="40" t="str">
        <f>IFERROR(Base!AS58/GAMSbase!AS58,"")</f>
        <v/>
      </c>
      <c r="AU58" s="40" t="str">
        <f>IFERROR(Base!AT58/GAMSbase!AT58,"")</f>
        <v/>
      </c>
      <c r="AV58" s="40" t="str">
        <f>IFERROR(Base!AU58/GAMSbase!AU58,"")</f>
        <v/>
      </c>
      <c r="AW58" s="40" t="str">
        <f>IFERROR(Base!AV58/GAMSbase!AV58,"")</f>
        <v/>
      </c>
      <c r="AX58" s="40" t="str">
        <f>IFERROR(Base!AW58/GAMSbase!AW58,"")</f>
        <v/>
      </c>
      <c r="AY58" s="40" t="str">
        <f>IFERROR(Base!AX58/GAMSbase!AX58,"")</f>
        <v/>
      </c>
      <c r="AZ58" s="40" t="str">
        <f>IFERROR(Base!AY58/GAMSbase!AY58,"")</f>
        <v/>
      </c>
      <c r="BA58" s="40" t="str">
        <f>IFERROR(Base!AZ58/GAMSbase!AZ58,"")</f>
        <v/>
      </c>
      <c r="BB58" s="40" t="str">
        <f>IFERROR(Base!BA58/GAMSbase!BA58,"")</f>
        <v/>
      </c>
      <c r="BC58" s="40" t="str">
        <f>IFERROR(Base!BB58/GAMSbase!BB58,"")</f>
        <v/>
      </c>
      <c r="BD58" s="40" t="str">
        <f>IFERROR(Base!BC58/GAMSbase!BC58,"")</f>
        <v/>
      </c>
      <c r="BE58" s="40" t="str">
        <f>IFERROR(Base!BD58/GAMSbase!BD58,"")</f>
        <v/>
      </c>
      <c r="BF58" s="40" t="str">
        <f>IFERROR(Base!BE58/GAMSbase!BE58,"")</f>
        <v/>
      </c>
      <c r="BG58" s="40" t="str">
        <f>IFERROR(Base!BF58/GAMSbase!BF58,"")</f>
        <v/>
      </c>
      <c r="BH58" s="40" t="str">
        <f>IFERROR(Base!BG58/GAMSbase!BG58,"")</f>
        <v/>
      </c>
      <c r="BI58" s="40" t="str">
        <f>IFERROR(Base!BH58/GAMSbase!BH58,"")</f>
        <v/>
      </c>
      <c r="BJ58" s="40" t="str">
        <f>IFERROR(Base!BI58/GAMSbase!BI58,"")</f>
        <v/>
      </c>
    </row>
    <row r="59" spans="1:62" x14ac:dyDescent="0.2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IFERROR(Base!B60/GAMSbase!B59,"")</f>
        <v/>
      </c>
      <c r="D59" s="40" t="str">
        <f>IFERROR(Base!C59/GAMSbase!C59,"")</f>
        <v/>
      </c>
      <c r="E59" s="40" t="str">
        <f>IFERROR(Base!D59/GAMSbase!D59,"")</f>
        <v/>
      </c>
      <c r="F59" s="40" t="str">
        <f>IFERROR(Base!E59/GAMSbase!E59,"")</f>
        <v/>
      </c>
      <c r="G59" s="40" t="str">
        <f>IFERROR(Base!F59/GAMSbase!F59,"")</f>
        <v/>
      </c>
      <c r="H59" s="40" t="str">
        <f>IFERROR(Base!G59/GAMSbase!G59,"")</f>
        <v/>
      </c>
      <c r="I59" s="40" t="str">
        <f>IFERROR(Base!H59/GAMSbase!H59,"")</f>
        <v/>
      </c>
      <c r="J59" s="40" t="str">
        <f>IFERROR(Base!I59/GAMSbase!I59,"")</f>
        <v/>
      </c>
      <c r="K59" s="40" t="str">
        <f>IFERROR(Base!J59/GAMSbase!J59,"")</f>
        <v/>
      </c>
      <c r="L59" s="40" t="str">
        <f>IFERROR(Base!K59/GAMSbase!K59,"")</f>
        <v/>
      </c>
      <c r="M59" s="40" t="str">
        <f>IFERROR(Base!L59/GAMSbase!L59,"")</f>
        <v/>
      </c>
      <c r="N59" s="40" t="str">
        <f>IFERROR(Base!M59/GAMSbase!M59,"")</f>
        <v/>
      </c>
      <c r="O59" s="40" t="str">
        <f>IFERROR(Base!N59/GAMSbase!N59,"")</f>
        <v/>
      </c>
      <c r="P59" s="40" t="str">
        <f>IFERROR(Base!O59/GAMSbase!O59,"")</f>
        <v/>
      </c>
      <c r="Q59" s="40" t="str">
        <f>IFERROR(Base!P59/GAMSbase!P59,"")</f>
        <v/>
      </c>
      <c r="R59" s="40" t="str">
        <f>IFERROR(Base!Q59/GAMSbase!Q59,"")</f>
        <v/>
      </c>
      <c r="S59" s="40" t="str">
        <f>IFERROR(Base!R59/GAMSbase!R59,"")</f>
        <v/>
      </c>
      <c r="T59" s="40" t="str">
        <f>IFERROR(Base!S59/GAMSbase!S59,"")</f>
        <v/>
      </c>
      <c r="U59" s="40" t="str">
        <f>IFERROR(Base!T59/GAMSbase!T59,"")</f>
        <v/>
      </c>
      <c r="V59" s="40" t="str">
        <f>IFERROR(Base!U59/GAMSbase!U59,"")</f>
        <v/>
      </c>
      <c r="W59" s="40" t="str">
        <f>IFERROR(Base!V59/GAMSbase!V59,"")</f>
        <v/>
      </c>
      <c r="X59" s="40" t="str">
        <f>IFERROR(Base!W59/GAMSbase!W59,"")</f>
        <v/>
      </c>
      <c r="Y59" s="40" t="str">
        <f>IFERROR(Base!X59/GAMSbase!X59,"")</f>
        <v/>
      </c>
      <c r="Z59" s="40" t="str">
        <f>IFERROR(Base!Y59/GAMSbase!Y59,"")</f>
        <v/>
      </c>
      <c r="AA59" s="40" t="str">
        <f>IFERROR(Base!Z59/GAMSbase!Z59,"")</f>
        <v/>
      </c>
      <c r="AB59" s="40" t="str">
        <f>IFERROR(Base!AA59/GAMSbase!AA59,"")</f>
        <v/>
      </c>
      <c r="AC59" s="40" t="str">
        <f>IFERROR(Base!AB59/GAMSbase!AB59,"")</f>
        <v/>
      </c>
      <c r="AD59" s="40" t="str">
        <f>IFERROR(Base!AC59/GAMSbase!AC59,"")</f>
        <v/>
      </c>
      <c r="AE59" s="40" t="str">
        <f>IFERROR(Base!AD59/GAMSbase!AD59,"")</f>
        <v/>
      </c>
      <c r="AF59" s="40" t="str">
        <f>IFERROR(Base!AE59/GAMSbase!AE59,"")</f>
        <v/>
      </c>
      <c r="AG59" s="40" t="str">
        <f>IFERROR(Base!AF59/GAMSbase!AF59,"")</f>
        <v/>
      </c>
      <c r="AH59" s="40" t="str">
        <f>IFERROR(Base!AG59/GAMSbase!AG59,"")</f>
        <v/>
      </c>
      <c r="AI59" s="40" t="str">
        <f>IFERROR(Base!AH59/GAMSbase!AH59,"")</f>
        <v/>
      </c>
      <c r="AJ59" s="40" t="str">
        <f>IFERROR(Base!AI59/GAMSbase!AI59,"")</f>
        <v/>
      </c>
      <c r="AK59" s="40" t="str">
        <f>IFERROR(Base!AJ59/GAMSbase!AJ59,"")</f>
        <v/>
      </c>
      <c r="AL59" s="40" t="str">
        <f>IFERROR(Base!AK59/GAMSbase!AK59,"")</f>
        <v/>
      </c>
      <c r="AM59" s="40" t="str">
        <f>IFERROR(Base!AL59/GAMSbase!AL59,"")</f>
        <v/>
      </c>
      <c r="AN59" s="40" t="str">
        <f>IFERROR(Base!AM59/GAMSbase!AM59,"")</f>
        <v/>
      </c>
      <c r="AO59" s="40" t="str">
        <f>IFERROR(Base!AN59/GAMSbase!AN59,"")</f>
        <v/>
      </c>
      <c r="AP59" s="40" t="str">
        <f>IFERROR(Base!AO59/GAMSbase!AO59,"")</f>
        <v/>
      </c>
      <c r="AQ59" s="40" t="str">
        <f>IFERROR(Base!AP59/GAMSbase!AP59,"")</f>
        <v/>
      </c>
      <c r="AR59" s="40" t="str">
        <f>IFERROR(Base!AQ59/GAMSbase!AQ59,"")</f>
        <v/>
      </c>
      <c r="AS59" s="40" t="str">
        <f>IFERROR(Base!AR59/GAMSbase!AR59,"")</f>
        <v/>
      </c>
      <c r="AT59" s="40" t="str">
        <f>IFERROR(Base!AS59/GAMSbase!AS59,"")</f>
        <v/>
      </c>
      <c r="AU59" s="40" t="str">
        <f>IFERROR(Base!AT59/GAMSbase!AT59,"")</f>
        <v/>
      </c>
      <c r="AV59" s="40" t="str">
        <f>IFERROR(Base!AU59/GAMSbase!AU59,"")</f>
        <v/>
      </c>
      <c r="AW59" s="40" t="str">
        <f>IFERROR(Base!AV59/GAMSbase!AV59,"")</f>
        <v/>
      </c>
      <c r="AX59" s="40" t="str">
        <f>IFERROR(Base!AW59/GAMSbase!AW59,"")</f>
        <v/>
      </c>
      <c r="AY59" s="40" t="str">
        <f>IFERROR(Base!AX59/GAMSbase!AX59,"")</f>
        <v/>
      </c>
      <c r="AZ59" s="40" t="str">
        <f>IFERROR(Base!AY59/GAMSbase!AY59,"")</f>
        <v/>
      </c>
      <c r="BA59" s="40" t="str">
        <f>IFERROR(Base!AZ59/GAMSbase!AZ59,"")</f>
        <v/>
      </c>
      <c r="BB59" s="40" t="str">
        <f>IFERROR(Base!BA59/GAMSbase!BA59,"")</f>
        <v/>
      </c>
      <c r="BC59" s="40" t="str">
        <f>IFERROR(Base!BB59/GAMSbase!BB59,"")</f>
        <v/>
      </c>
      <c r="BD59" s="40" t="str">
        <f>IFERROR(Base!BC59/GAMSbase!BC59,"")</f>
        <v/>
      </c>
      <c r="BE59" s="40" t="str">
        <f>IFERROR(Base!BD59/GAMSbase!BD59,"")</f>
        <v/>
      </c>
      <c r="BF59" s="40" t="str">
        <f>IFERROR(Base!BE59/GAMSbase!BE59,"")</f>
        <v/>
      </c>
      <c r="BG59" s="40" t="str">
        <f>IFERROR(Base!BF59/GAMSbase!BF59,"")</f>
        <v/>
      </c>
      <c r="BH59" s="40" t="str">
        <f>IFERROR(Base!BG59/GAMSbase!BG59,"")</f>
        <v/>
      </c>
      <c r="BI59" s="40" t="str">
        <f>IFERROR(Base!BH59/GAMSbase!BH59,"")</f>
        <v/>
      </c>
      <c r="BJ59" s="40" t="str">
        <f>IFERROR(Base!BI59/GAMSbase!BI59,"")</f>
        <v/>
      </c>
    </row>
    <row r="60" spans="1:62" x14ac:dyDescent="0.2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IFERROR(Base!C60/GAMSbase!C60,"")</f>
        <v/>
      </c>
      <c r="E60" s="40" t="str">
        <f>IFERROR(Base!D60/GAMSbase!D60,"")</f>
        <v/>
      </c>
      <c r="F60" s="40" t="str">
        <f>IFERROR(Base!E60/GAMSbase!E60,"")</f>
        <v/>
      </c>
      <c r="G60" s="40" t="str">
        <f>IFERROR(Base!F60/GAMSbase!F60,"")</f>
        <v/>
      </c>
      <c r="H60" s="40" t="str">
        <f>IFERROR(Base!G60/GAMSbase!G60,"")</f>
        <v/>
      </c>
      <c r="I60" s="40" t="str">
        <f>IFERROR(Base!H60/GAMSbase!H60,"")</f>
        <v/>
      </c>
      <c r="J60" s="40" t="str">
        <f>IFERROR(Base!I60/GAMSbase!I60,"")</f>
        <v/>
      </c>
      <c r="K60" s="40" t="str">
        <f>IFERROR(Base!J60/GAMSbase!J60,"")</f>
        <v/>
      </c>
      <c r="L60" s="40" t="str">
        <f>IFERROR(Base!K60/GAMSbase!K60,"")</f>
        <v/>
      </c>
      <c r="M60" s="40" t="str">
        <f>IFERROR(Base!L60/GAMSbase!L60,"")</f>
        <v/>
      </c>
      <c r="N60" s="40" t="str">
        <f>IFERROR(Base!M60/GAMSbase!M60,"")</f>
        <v/>
      </c>
      <c r="O60" s="40" t="str">
        <f>IFERROR(Base!N60/GAMSbase!N60,"")</f>
        <v/>
      </c>
      <c r="P60" s="40" t="str">
        <f>IFERROR(Base!O60/GAMSbase!O60,"")</f>
        <v/>
      </c>
      <c r="Q60" s="40" t="str">
        <f>IFERROR(Base!P60/GAMSbase!P60,"")</f>
        <v/>
      </c>
      <c r="R60" s="40" t="str">
        <f>IFERROR(Base!Q60/GAMSbase!Q60,"")</f>
        <v/>
      </c>
      <c r="S60" s="40" t="str">
        <f>IFERROR(Base!R60/GAMSbase!R60,"")</f>
        <v/>
      </c>
      <c r="T60" s="40" t="str">
        <f>IFERROR(Base!S60/GAMSbase!S60,"")</f>
        <v/>
      </c>
      <c r="U60" s="40" t="str">
        <f>IFERROR(Base!T60/GAMSbase!T60,"")</f>
        <v/>
      </c>
      <c r="V60" s="40" t="str">
        <f>IFERROR(Base!U60/GAMSbase!U60,"")</f>
        <v/>
      </c>
      <c r="W60" s="40" t="str">
        <f>IFERROR(Base!V60/GAMSbase!V60,"")</f>
        <v/>
      </c>
      <c r="X60" s="40" t="str">
        <f>IFERROR(Base!W60/GAMSbase!W60,"")</f>
        <v/>
      </c>
      <c r="Y60" s="40" t="str">
        <f>IFERROR(Base!X60/GAMSbase!X60,"")</f>
        <v/>
      </c>
      <c r="Z60" s="40" t="str">
        <f>IFERROR(Base!Y60/GAMSbase!Y60,"")</f>
        <v/>
      </c>
      <c r="AA60" s="40" t="str">
        <f>IFERROR(Base!Z60/GAMSbase!Z60,"")</f>
        <v/>
      </c>
      <c r="AB60" s="40" t="str">
        <f>IFERROR(Base!AA60/GAMSbase!AA60,"")</f>
        <v/>
      </c>
      <c r="AC60" s="40" t="str">
        <f>IFERROR(Base!AB60/GAMSbase!AB60,"")</f>
        <v/>
      </c>
      <c r="AD60" s="40" t="str">
        <f>IFERROR(Base!AC60/GAMSbase!AC60,"")</f>
        <v/>
      </c>
      <c r="AE60" s="40" t="str">
        <f>IFERROR(Base!AD60/GAMSbase!AD60,"")</f>
        <v/>
      </c>
      <c r="AF60" s="40" t="str">
        <f>IFERROR(Base!AE60/GAMSbase!AE60,"")</f>
        <v/>
      </c>
      <c r="AG60" s="40" t="str">
        <f>IFERROR(Base!AF60/GAMSbase!AF60,"")</f>
        <v/>
      </c>
      <c r="AH60" s="40" t="str">
        <f>IFERROR(Base!AG60/GAMSbase!AG60,"")</f>
        <v/>
      </c>
      <c r="AI60" s="40" t="str">
        <f>IFERROR(Base!AH60/GAMSbase!AH60,"")</f>
        <v/>
      </c>
      <c r="AJ60" s="40" t="str">
        <f>IFERROR(Base!AI60/GAMSbase!AI60,"")</f>
        <v/>
      </c>
      <c r="AK60" s="40" t="str">
        <f>IFERROR(Base!AJ60/GAMSbase!AJ60,"")</f>
        <v/>
      </c>
      <c r="AL60" s="40" t="str">
        <f>IFERROR(Base!AK60/GAMSbase!AK60,"")</f>
        <v/>
      </c>
      <c r="AM60" s="40" t="str">
        <f>IFERROR(Base!AL60/GAMSbase!AL60,"")</f>
        <v/>
      </c>
      <c r="AN60" s="40" t="str">
        <f>IFERROR(Base!AM60/GAMSbase!AM60,"")</f>
        <v/>
      </c>
      <c r="AO60" s="40" t="str">
        <f>IFERROR(Base!AN60/GAMSbase!AN60,"")</f>
        <v/>
      </c>
      <c r="AP60" s="40" t="str">
        <f>IFERROR(Base!AO60/GAMSbase!AO60,"")</f>
        <v/>
      </c>
      <c r="AQ60" s="40" t="str">
        <f>IFERROR(Base!AP60/GAMSbase!AP60,"")</f>
        <v/>
      </c>
      <c r="AR60" s="40" t="str">
        <f>IFERROR(Base!AQ60/GAMSbase!AQ60,"")</f>
        <v/>
      </c>
      <c r="AS60" s="40" t="str">
        <f>IFERROR(Base!AR60/GAMSbase!AR60,"")</f>
        <v/>
      </c>
      <c r="AT60" s="40" t="str">
        <f>IFERROR(Base!AS60/GAMSbase!AS60,"")</f>
        <v/>
      </c>
      <c r="AU60" s="40" t="str">
        <f>IFERROR(Base!AT60/GAMSbase!AT60,"")</f>
        <v/>
      </c>
      <c r="AV60" s="40" t="str">
        <f>IFERROR(Base!AU60/GAMSbase!AU60,"")</f>
        <v/>
      </c>
      <c r="AW60" s="40" t="str">
        <f>IFERROR(Base!AV60/GAMSbase!AV60,"")</f>
        <v/>
      </c>
      <c r="AX60" s="40" t="str">
        <f>IFERROR(Base!AW60/GAMSbase!AW60,"")</f>
        <v/>
      </c>
      <c r="AY60" s="40" t="str">
        <f>IFERROR(Base!AX60/GAMSbase!AX60,"")</f>
        <v/>
      </c>
      <c r="AZ60" s="40" t="str">
        <f>IFERROR(Base!AY60/GAMSbase!AY60,"")</f>
        <v/>
      </c>
      <c r="BA60" s="40" t="str">
        <f>IFERROR(Base!AZ60/GAMSbase!AZ60,"")</f>
        <v/>
      </c>
      <c r="BB60" s="40" t="str">
        <f>IFERROR(Base!BA60/GAMSbase!BA60,"")</f>
        <v/>
      </c>
      <c r="BC60" s="40" t="str">
        <f>IFERROR(Base!BB60/GAMSbase!BB60,"")</f>
        <v/>
      </c>
      <c r="BD60" s="40" t="str">
        <f>IFERROR(Base!BC60/GAMSbase!BC60,"")</f>
        <v/>
      </c>
      <c r="BE60" s="40" t="str">
        <f>IFERROR(Base!BD60/GAMSbase!BD60,"")</f>
        <v/>
      </c>
      <c r="BF60" s="40" t="str">
        <f>IFERROR(Base!BE60/GAMSbase!BE60,"")</f>
        <v/>
      </c>
      <c r="BG60" s="40" t="str">
        <f>IFERROR(Base!BF60/GAMSbase!BF60,"")</f>
        <v/>
      </c>
      <c r="BH60" s="40" t="str">
        <f>IFERROR(Base!BG60/GAMSbase!BG60,"")</f>
        <v/>
      </c>
      <c r="BI60" s="40" t="str">
        <f>IFERROR(Base!BH60/GAMSbase!BH60,"")</f>
        <v/>
      </c>
      <c r="BJ60" s="40" t="str">
        <f>IFERROR(Base!BI60/GAMSbase!BI60,"")</f>
        <v/>
      </c>
    </row>
    <row r="61" spans="1:62" x14ac:dyDescent="0.2">
      <c r="A61" t="str">
        <f>Base!A61</f>
        <v xml:space="preserve">  At end 2015</v>
      </c>
      <c r="B61" t="str">
        <f>GAMSbase!A61</f>
        <v>...Atmospheric, Year 2012</v>
      </c>
      <c r="C61" s="40" t="str">
        <f>IFERROR(Base!B61/GAMSbase!B61,"")</f>
        <v/>
      </c>
      <c r="D61" s="40" t="str">
        <f>IFERROR(Base!C61/GAMSbase!C61,"")</f>
        <v/>
      </c>
      <c r="E61" s="40" t="str">
        <f>IFERROR(Base!D61/GAMSbase!D61,"")</f>
        <v/>
      </c>
      <c r="F61" s="40" t="str">
        <f>IFERROR(Base!E61/GAMSbase!E61,"")</f>
        <v/>
      </c>
      <c r="G61" s="40" t="str">
        <f>IFERROR(Base!F61/GAMSbase!F61,"")</f>
        <v/>
      </c>
      <c r="H61" s="40" t="str">
        <f>IFERROR(Base!G61/GAMSbase!G61,"")</f>
        <v/>
      </c>
      <c r="I61" s="40" t="str">
        <f>IFERROR(Base!H61/GAMSbase!H61,"")</f>
        <v/>
      </c>
      <c r="J61" s="40" t="str">
        <f>IFERROR(Base!I61/GAMSbase!I61,"")</f>
        <v/>
      </c>
      <c r="K61" s="40" t="str">
        <f>IFERROR(Base!J61/GAMSbase!J61,"")</f>
        <v/>
      </c>
      <c r="L61" s="40" t="str">
        <f>IFERROR(Base!K61/GAMSbase!K61,"")</f>
        <v/>
      </c>
      <c r="M61" s="40" t="str">
        <f>IFERROR(Base!L61/GAMSbase!L61,"")</f>
        <v/>
      </c>
      <c r="N61" s="40" t="str">
        <f>IFERROR(Base!M61/GAMSbase!M61,"")</f>
        <v/>
      </c>
      <c r="O61" s="40" t="str">
        <f>IFERROR(Base!N61/GAMSbase!N61,"")</f>
        <v/>
      </c>
      <c r="P61" s="40" t="str">
        <f>IFERROR(Base!O61/GAMSbase!O61,"")</f>
        <v/>
      </c>
      <c r="Q61" s="40" t="str">
        <f>IFERROR(Base!P61/GAMSbase!P61,"")</f>
        <v/>
      </c>
      <c r="R61" s="40" t="str">
        <f>IFERROR(Base!Q61/GAMSbase!Q61,"")</f>
        <v/>
      </c>
      <c r="S61" s="40" t="str">
        <f>IFERROR(Base!R61/GAMSbase!R61,"")</f>
        <v/>
      </c>
      <c r="T61" s="40" t="str">
        <f>IFERROR(Base!S61/GAMSbase!S61,"")</f>
        <v/>
      </c>
      <c r="U61" s="40" t="str">
        <f>IFERROR(Base!T61/GAMSbase!T61,"")</f>
        <v/>
      </c>
      <c r="V61" s="40" t="str">
        <f>IFERROR(Base!U61/GAMSbase!U61,"")</f>
        <v/>
      </c>
      <c r="W61" s="40" t="str">
        <f>IFERROR(Base!V61/GAMSbase!V61,"")</f>
        <v/>
      </c>
      <c r="X61" s="40" t="str">
        <f>IFERROR(Base!W61/GAMSbase!W61,"")</f>
        <v/>
      </c>
      <c r="Y61" s="40" t="str">
        <f>IFERROR(Base!X61/GAMSbase!X61,"")</f>
        <v/>
      </c>
      <c r="Z61" s="40" t="str">
        <f>IFERROR(Base!Y61/GAMSbase!Y61,"")</f>
        <v/>
      </c>
      <c r="AA61" s="40" t="str">
        <f>IFERROR(Base!Z61/GAMSbase!Z61,"")</f>
        <v/>
      </c>
      <c r="AB61" s="40" t="str">
        <f>IFERROR(Base!AA61/GAMSbase!AA61,"")</f>
        <v/>
      </c>
      <c r="AC61" s="40" t="str">
        <f>IFERROR(Base!AB61/GAMSbase!AB61,"")</f>
        <v/>
      </c>
      <c r="AD61" s="40" t="str">
        <f>IFERROR(Base!AC61/GAMSbase!AC61,"")</f>
        <v/>
      </c>
      <c r="AE61" s="40" t="str">
        <f>IFERROR(Base!AD61/GAMSbase!AD61,"")</f>
        <v/>
      </c>
      <c r="AF61" s="40" t="str">
        <f>IFERROR(Base!AE61/GAMSbase!AE61,"")</f>
        <v/>
      </c>
      <c r="AG61" s="40" t="str">
        <f>IFERROR(Base!AF61/GAMSbase!AF61,"")</f>
        <v/>
      </c>
      <c r="AH61" s="40" t="str">
        <f>IFERROR(Base!AG61/GAMSbase!AG61,"")</f>
        <v/>
      </c>
      <c r="AI61" s="40" t="str">
        <f>IFERROR(Base!AH61/GAMSbase!AH61,"")</f>
        <v/>
      </c>
      <c r="AJ61" s="40" t="str">
        <f>IFERROR(Base!AI61/GAMSbase!AI61,"")</f>
        <v/>
      </c>
      <c r="AK61" s="40" t="str">
        <f>IFERROR(Base!AJ61/GAMSbase!AJ61,"")</f>
        <v/>
      </c>
      <c r="AL61" s="40" t="str">
        <f>IFERROR(Base!AK61/GAMSbase!AK61,"")</f>
        <v/>
      </c>
      <c r="AM61" s="40" t="str">
        <f>IFERROR(Base!AL61/GAMSbase!AL61,"")</f>
        <v/>
      </c>
      <c r="AN61" s="40" t="str">
        <f>IFERROR(Base!AM61/GAMSbase!AM61,"")</f>
        <v/>
      </c>
      <c r="AO61" s="40" t="str">
        <f>IFERROR(Base!AN61/GAMSbase!AN61,"")</f>
        <v/>
      </c>
      <c r="AP61" s="40" t="str">
        <f>IFERROR(Base!AO61/GAMSbase!AO61,"")</f>
        <v/>
      </c>
      <c r="AQ61" s="40" t="str">
        <f>IFERROR(Base!AP61/GAMSbase!AP61,"")</f>
        <v/>
      </c>
      <c r="AR61" s="40" t="str">
        <f>IFERROR(Base!AQ61/GAMSbase!AQ61,"")</f>
        <v/>
      </c>
      <c r="AS61" s="40" t="str">
        <f>IFERROR(Base!AR61/GAMSbase!AR61,"")</f>
        <v/>
      </c>
      <c r="AT61" s="40" t="str">
        <f>IFERROR(Base!AS61/GAMSbase!AS61,"")</f>
        <v/>
      </c>
      <c r="AU61" s="40" t="str">
        <f>IFERROR(Base!AT61/GAMSbase!AT61,"")</f>
        <v/>
      </c>
      <c r="AV61" s="40" t="str">
        <f>IFERROR(Base!AU61/GAMSbase!AU61,"")</f>
        <v/>
      </c>
      <c r="AW61" s="40" t="str">
        <f>IFERROR(Base!AV61/GAMSbase!AV61,"")</f>
        <v/>
      </c>
      <c r="AX61" s="40" t="str">
        <f>IFERROR(Base!AW61/GAMSbase!AW61,"")</f>
        <v/>
      </c>
      <c r="AY61" s="40" t="str">
        <f>IFERROR(Base!AX61/GAMSbase!AX61,"")</f>
        <v/>
      </c>
      <c r="AZ61" s="40" t="str">
        <f>IFERROR(Base!AY61/GAMSbase!AY61,"")</f>
        <v/>
      </c>
      <c r="BA61" s="40" t="str">
        <f>IFERROR(Base!AZ61/GAMSbase!AZ61,"")</f>
        <v/>
      </c>
      <c r="BB61" s="40" t="str">
        <f>IFERROR(Base!BA61/GAMSbase!BA61,"")</f>
        <v/>
      </c>
      <c r="BC61" s="40" t="str">
        <f>IFERROR(Base!BB61/GAMSbase!BB61,"")</f>
        <v/>
      </c>
      <c r="BD61" s="40" t="str">
        <f>IFERROR(Base!BC61/GAMSbase!BC61,"")</f>
        <v/>
      </c>
      <c r="BE61" s="40" t="str">
        <f>IFERROR(Base!BD61/GAMSbase!BD61,"")</f>
        <v/>
      </c>
      <c r="BF61" s="40" t="str">
        <f>IFERROR(Base!BE61/GAMSbase!BE61,"")</f>
        <v/>
      </c>
      <c r="BG61" s="40" t="str">
        <f>IFERROR(Base!BF61/GAMSbase!BF61,"")</f>
        <v/>
      </c>
      <c r="BH61" s="40" t="str">
        <f>IFERROR(Base!BG61/GAMSbase!BG61,"")</f>
        <v/>
      </c>
      <c r="BI61" s="40" t="str">
        <f>IFERROR(Base!BH61/GAMSbase!BH61,"")</f>
        <v/>
      </c>
      <c r="BJ61" s="40" t="str">
        <f>IFERROR(Base!BI61/GAMSbase!BI61,"")</f>
        <v/>
      </c>
    </row>
    <row r="62" spans="1:62" x14ac:dyDescent="0.2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IFERROR(Base!B62/GAMSbase!B62,"")</f>
        <v>0.30124426981008512</v>
      </c>
      <c r="D62" s="40" t="str">
        <f>IFERROR(Base!C62/GAMSbase!C62,"")</f>
        <v/>
      </c>
      <c r="E62" s="40" t="str">
        <f>IFERROR(Base!D62/GAMSbase!D62,"")</f>
        <v/>
      </c>
      <c r="F62" s="40" t="str">
        <f>IFERROR(Base!E62/GAMSbase!E62,"")</f>
        <v/>
      </c>
      <c r="G62" s="40" t="str">
        <f>IFERROR(Base!F62/GAMSbase!F62,"")</f>
        <v/>
      </c>
      <c r="H62" s="40" t="str">
        <f>IFERROR(Base!G62/GAMSbase!G62,"")</f>
        <v/>
      </c>
      <c r="I62" s="40" t="str">
        <f>IFERROR(Base!H62/GAMSbase!H62,"")</f>
        <v/>
      </c>
      <c r="J62" s="40" t="str">
        <f>IFERROR(Base!I62/GAMSbase!I62,"")</f>
        <v/>
      </c>
      <c r="K62" s="40" t="str">
        <f>IFERROR(Base!J62/GAMSbase!J62,"")</f>
        <v/>
      </c>
      <c r="L62" s="40" t="str">
        <f>IFERROR(Base!K62/GAMSbase!K62,"")</f>
        <v/>
      </c>
      <c r="M62" s="40" t="str">
        <f>IFERROR(Base!L62/GAMSbase!L62,"")</f>
        <v/>
      </c>
      <c r="N62" s="40" t="str">
        <f>IFERROR(Base!M62/GAMSbase!M62,"")</f>
        <v/>
      </c>
      <c r="O62" s="40" t="str">
        <f>IFERROR(Base!N62/GAMSbase!N62,"")</f>
        <v/>
      </c>
      <c r="P62" s="40" t="str">
        <f>IFERROR(Base!O62/GAMSbase!O62,"")</f>
        <v/>
      </c>
      <c r="Q62" s="40" t="str">
        <f>IFERROR(Base!P62/GAMSbase!P62,"")</f>
        <v/>
      </c>
      <c r="R62" s="40" t="str">
        <f>IFERROR(Base!Q62/GAMSbase!Q62,"")</f>
        <v/>
      </c>
      <c r="S62" s="40" t="str">
        <f>IFERROR(Base!R62/GAMSbase!R62,"")</f>
        <v/>
      </c>
      <c r="T62" s="40" t="str">
        <f>IFERROR(Base!S62/GAMSbase!S62,"")</f>
        <v/>
      </c>
      <c r="U62" s="40" t="str">
        <f>IFERROR(Base!T62/GAMSbase!T62,"")</f>
        <v/>
      </c>
      <c r="V62" s="40" t="str">
        <f>IFERROR(Base!U62/GAMSbase!U62,"")</f>
        <v/>
      </c>
      <c r="W62" s="40" t="str">
        <f>IFERROR(Base!V62/GAMSbase!V62,"")</f>
        <v/>
      </c>
      <c r="X62" s="40" t="str">
        <f>IFERROR(Base!W62/GAMSbase!W62,"")</f>
        <v/>
      </c>
      <c r="Y62" s="40" t="str">
        <f>IFERROR(Base!X62/GAMSbase!X62,"")</f>
        <v/>
      </c>
      <c r="Z62" s="40" t="str">
        <f>IFERROR(Base!Y62/GAMSbase!Y62,"")</f>
        <v/>
      </c>
      <c r="AA62" s="40" t="str">
        <f>IFERROR(Base!Z62/GAMSbase!Z62,"")</f>
        <v/>
      </c>
      <c r="AB62" s="40" t="str">
        <f>IFERROR(Base!AA62/GAMSbase!AA62,"")</f>
        <v/>
      </c>
      <c r="AC62" s="40" t="str">
        <f>IFERROR(Base!AB62/GAMSbase!AB62,"")</f>
        <v/>
      </c>
      <c r="AD62" s="40" t="str">
        <f>IFERROR(Base!AC62/GAMSbase!AC62,"")</f>
        <v/>
      </c>
      <c r="AE62" s="40" t="str">
        <f>IFERROR(Base!AD62/GAMSbase!AD62,"")</f>
        <v/>
      </c>
      <c r="AF62" s="40" t="str">
        <f>IFERROR(Base!AE62/GAMSbase!AE62,"")</f>
        <v/>
      </c>
      <c r="AG62" s="40" t="str">
        <f>IFERROR(Base!AF62/GAMSbase!AF62,"")</f>
        <v/>
      </c>
      <c r="AH62" s="40" t="str">
        <f>IFERROR(Base!AG62/GAMSbase!AG62,"")</f>
        <v/>
      </c>
      <c r="AI62" s="40" t="str">
        <f>IFERROR(Base!AH62/GAMSbase!AH62,"")</f>
        <v/>
      </c>
      <c r="AJ62" s="40" t="str">
        <f>IFERROR(Base!AI62/GAMSbase!AI62,"")</f>
        <v/>
      </c>
      <c r="AK62" s="40" t="str">
        <f>IFERROR(Base!AJ62/GAMSbase!AJ62,"")</f>
        <v/>
      </c>
      <c r="AL62" s="40" t="str">
        <f>IFERROR(Base!AK62/GAMSbase!AK62,"")</f>
        <v/>
      </c>
      <c r="AM62" s="40" t="str">
        <f>IFERROR(Base!AL62/GAMSbase!AL62,"")</f>
        <v/>
      </c>
      <c r="AN62" s="40" t="str">
        <f>IFERROR(Base!AM62/GAMSbase!AM62,"")</f>
        <v/>
      </c>
      <c r="AO62" s="40" t="str">
        <f>IFERROR(Base!AN62/GAMSbase!AN62,"")</f>
        <v/>
      </c>
      <c r="AP62" s="40" t="str">
        <f>IFERROR(Base!AO62/GAMSbase!AO62,"")</f>
        <v/>
      </c>
      <c r="AQ62" s="40" t="str">
        <f>IFERROR(Base!AP62/GAMSbase!AP62,"")</f>
        <v/>
      </c>
      <c r="AR62" s="40" t="str">
        <f>IFERROR(Base!AQ62/GAMSbase!AQ62,"")</f>
        <v/>
      </c>
      <c r="AS62" s="40" t="str">
        <f>IFERROR(Base!AR62/GAMSbase!AR62,"")</f>
        <v/>
      </c>
      <c r="AT62" s="40" t="str">
        <f>IFERROR(Base!AS62/GAMSbase!AS62,"")</f>
        <v/>
      </c>
      <c r="AU62" s="40" t="str">
        <f>IFERROR(Base!AT62/GAMSbase!AT62,"")</f>
        <v/>
      </c>
      <c r="AV62" s="40" t="str">
        <f>IFERROR(Base!AU62/GAMSbase!AU62,"")</f>
        <v/>
      </c>
      <c r="AW62" s="40" t="str">
        <f>IFERROR(Base!AV62/GAMSbase!AV62,"")</f>
        <v/>
      </c>
      <c r="AX62" s="40" t="str">
        <f>IFERROR(Base!AW62/GAMSbase!AW62,"")</f>
        <v/>
      </c>
      <c r="AY62" s="40" t="str">
        <f>IFERROR(Base!AX62/GAMSbase!AX62,"")</f>
        <v/>
      </c>
      <c r="AZ62" s="40" t="str">
        <f>IFERROR(Base!AY62/GAMSbase!AY62,"")</f>
        <v/>
      </c>
      <c r="BA62" s="40" t="str">
        <f>IFERROR(Base!AZ62/GAMSbase!AZ62,"")</f>
        <v/>
      </c>
      <c r="BB62" s="40" t="str">
        <f>IFERROR(Base!BA62/GAMSbase!BA62,"")</f>
        <v/>
      </c>
      <c r="BC62" s="40" t="str">
        <f>IFERROR(Base!BB62/GAMSbase!BB62,"")</f>
        <v/>
      </c>
      <c r="BD62" s="40" t="str">
        <f>IFERROR(Base!BC62/GAMSbase!BC62,"")</f>
        <v/>
      </c>
      <c r="BE62" s="40" t="str">
        <f>IFERROR(Base!BD62/GAMSbase!BD62,"")</f>
        <v/>
      </c>
      <c r="BF62" s="40" t="str">
        <f>IFERROR(Base!BE62/GAMSbase!BE62,"")</f>
        <v/>
      </c>
      <c r="BG62" s="40" t="str">
        <f>IFERROR(Base!BF62/GAMSbase!BF62,"")</f>
        <v/>
      </c>
      <c r="BH62" s="40" t="str">
        <f>IFERROR(Base!BG62/GAMSbase!BG62,"")</f>
        <v/>
      </c>
      <c r="BI62" s="40" t="str">
        <f>IFERROR(Base!BH62/GAMSbase!BH62,"")</f>
        <v/>
      </c>
      <c r="BJ62" s="40" t="str">
        <f>IFERROR(Base!BI62/GAMSbase!BI62,"")</f>
        <v/>
      </c>
    </row>
    <row r="63" spans="1:62" x14ac:dyDescent="0.2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IFERROR(Base!B63/GAMSbase!B63,"")</f>
        <v>0.17382617382617382</v>
      </c>
      <c r="D63" s="40" t="str">
        <f>IFERROR(Base!C63/GAMSbase!C63,"")</f>
        <v/>
      </c>
      <c r="E63" s="40" t="str">
        <f>IFERROR(Base!D63/GAMSbase!D63,"")</f>
        <v/>
      </c>
      <c r="F63" s="40" t="str">
        <f>IFERROR(Base!E63/GAMSbase!E63,"")</f>
        <v/>
      </c>
      <c r="G63" s="40" t="str">
        <f>IFERROR(Base!F63/GAMSbase!F63,"")</f>
        <v/>
      </c>
      <c r="H63" s="40" t="str">
        <f>IFERROR(Base!G63/GAMSbase!G63,"")</f>
        <v/>
      </c>
      <c r="I63" s="40" t="str">
        <f>IFERROR(Base!H63/GAMSbase!H63,"")</f>
        <v/>
      </c>
      <c r="J63" s="40" t="str">
        <f>IFERROR(Base!I63/GAMSbase!I63,"")</f>
        <v/>
      </c>
      <c r="K63" s="40" t="str">
        <f>IFERROR(Base!J63/GAMSbase!J63,"")</f>
        <v/>
      </c>
      <c r="L63" s="40" t="str">
        <f>IFERROR(Base!K63/GAMSbase!K63,"")</f>
        <v/>
      </c>
      <c r="M63" s="40" t="str">
        <f>IFERROR(Base!L63/GAMSbase!L63,"")</f>
        <v/>
      </c>
      <c r="N63" s="40" t="str">
        <f>IFERROR(Base!M63/GAMSbase!M63,"")</f>
        <v/>
      </c>
      <c r="O63" s="40" t="str">
        <f>IFERROR(Base!N63/GAMSbase!N63,"")</f>
        <v/>
      </c>
      <c r="P63" s="40" t="str">
        <f>IFERROR(Base!O63/GAMSbase!O63,"")</f>
        <v/>
      </c>
      <c r="Q63" s="40" t="str">
        <f>IFERROR(Base!P63/GAMSbase!P63,"")</f>
        <v/>
      </c>
      <c r="R63" s="40" t="str">
        <f>IFERROR(Base!Q63/GAMSbase!Q63,"")</f>
        <v/>
      </c>
      <c r="S63" s="40" t="str">
        <f>IFERROR(Base!R63/GAMSbase!R63,"")</f>
        <v/>
      </c>
      <c r="T63" s="40" t="str">
        <f>IFERROR(Base!S63/GAMSbase!S63,"")</f>
        <v/>
      </c>
      <c r="U63" s="40" t="str">
        <f>IFERROR(Base!T63/GAMSbase!T63,"")</f>
        <v/>
      </c>
      <c r="V63" s="40" t="str">
        <f>IFERROR(Base!U63/GAMSbase!U63,"")</f>
        <v/>
      </c>
      <c r="W63" s="40" t="str">
        <f>IFERROR(Base!V63/GAMSbase!V63,"")</f>
        <v/>
      </c>
      <c r="X63" s="40" t="str">
        <f>IFERROR(Base!W63/GAMSbase!W63,"")</f>
        <v/>
      </c>
      <c r="Y63" s="40" t="str">
        <f>IFERROR(Base!X63/GAMSbase!X63,"")</f>
        <v/>
      </c>
      <c r="Z63" s="40" t="str">
        <f>IFERROR(Base!Y63/GAMSbase!Y63,"")</f>
        <v/>
      </c>
      <c r="AA63" s="40" t="str">
        <f>IFERROR(Base!Z63/GAMSbase!Z63,"")</f>
        <v/>
      </c>
      <c r="AB63" s="40" t="str">
        <f>IFERROR(Base!AA63/GAMSbase!AA63,"")</f>
        <v/>
      </c>
      <c r="AC63" s="40" t="str">
        <f>IFERROR(Base!AB63/GAMSbase!AB63,"")</f>
        <v/>
      </c>
      <c r="AD63" s="40" t="str">
        <f>IFERROR(Base!AC63/GAMSbase!AC63,"")</f>
        <v/>
      </c>
      <c r="AE63" s="40" t="str">
        <f>IFERROR(Base!AD63/GAMSbase!AD63,"")</f>
        <v/>
      </c>
      <c r="AF63" s="40" t="str">
        <f>IFERROR(Base!AE63/GAMSbase!AE63,"")</f>
        <v/>
      </c>
      <c r="AG63" s="40" t="str">
        <f>IFERROR(Base!AF63/GAMSbase!AF63,"")</f>
        <v/>
      </c>
      <c r="AH63" s="40" t="str">
        <f>IFERROR(Base!AG63/GAMSbase!AG63,"")</f>
        <v/>
      </c>
      <c r="AI63" s="40" t="str">
        <f>IFERROR(Base!AH63/GAMSbase!AH63,"")</f>
        <v/>
      </c>
      <c r="AJ63" s="40" t="str">
        <f>IFERROR(Base!AI63/GAMSbase!AI63,"")</f>
        <v/>
      </c>
      <c r="AK63" s="40" t="str">
        <f>IFERROR(Base!AJ63/GAMSbase!AJ63,"")</f>
        <v/>
      </c>
      <c r="AL63" s="40" t="str">
        <f>IFERROR(Base!AK63/GAMSbase!AK63,"")</f>
        <v/>
      </c>
      <c r="AM63" s="40" t="str">
        <f>IFERROR(Base!AL63/GAMSbase!AL63,"")</f>
        <v/>
      </c>
      <c r="AN63" s="40" t="str">
        <f>IFERROR(Base!AM63/GAMSbase!AM63,"")</f>
        <v/>
      </c>
      <c r="AO63" s="40" t="str">
        <f>IFERROR(Base!AN63/GAMSbase!AN63,"")</f>
        <v/>
      </c>
      <c r="AP63" s="40" t="str">
        <f>IFERROR(Base!AO63/GAMSbase!AO63,"")</f>
        <v/>
      </c>
      <c r="AQ63" s="40" t="str">
        <f>IFERROR(Base!AP63/GAMSbase!AP63,"")</f>
        <v/>
      </c>
      <c r="AR63" s="40" t="str">
        <f>IFERROR(Base!AQ63/GAMSbase!AQ63,"")</f>
        <v/>
      </c>
      <c r="AS63" s="40" t="str">
        <f>IFERROR(Base!AR63/GAMSbase!AR63,"")</f>
        <v/>
      </c>
      <c r="AT63" s="40" t="str">
        <f>IFERROR(Base!AS63/GAMSbase!AS63,"")</f>
        <v/>
      </c>
      <c r="AU63" s="40" t="str">
        <f>IFERROR(Base!AT63/GAMSbase!AT63,"")</f>
        <v/>
      </c>
      <c r="AV63" s="40" t="str">
        <f>IFERROR(Base!AU63/GAMSbase!AU63,"")</f>
        <v/>
      </c>
      <c r="AW63" s="40" t="str">
        <f>IFERROR(Base!AV63/GAMSbase!AV63,"")</f>
        <v/>
      </c>
      <c r="AX63" s="40" t="str">
        <f>IFERROR(Base!AW63/GAMSbase!AW63,"")</f>
        <v/>
      </c>
      <c r="AY63" s="40" t="str">
        <f>IFERROR(Base!AX63/GAMSbase!AX63,"")</f>
        <v/>
      </c>
      <c r="AZ63" s="40" t="str">
        <f>IFERROR(Base!AY63/GAMSbase!AY63,"")</f>
        <v/>
      </c>
      <c r="BA63" s="40" t="str">
        <f>IFERROR(Base!AZ63/GAMSbase!AZ63,"")</f>
        <v/>
      </c>
      <c r="BB63" s="40" t="str">
        <f>IFERROR(Base!BA63/GAMSbase!BA63,"")</f>
        <v/>
      </c>
      <c r="BC63" s="40" t="str">
        <f>IFERROR(Base!BB63/GAMSbase!BB63,"")</f>
        <v/>
      </c>
      <c r="BD63" s="40" t="str">
        <f>IFERROR(Base!BC63/GAMSbase!BC63,"")</f>
        <v/>
      </c>
      <c r="BE63" s="40" t="str">
        <f>IFERROR(Base!BD63/GAMSbase!BD63,"")</f>
        <v/>
      </c>
      <c r="BF63" s="40" t="str">
        <f>IFERROR(Base!BE63/GAMSbase!BE63,"")</f>
        <v/>
      </c>
      <c r="BG63" s="40" t="str">
        <f>IFERROR(Base!BF63/GAMSbase!BF63,"")</f>
        <v/>
      </c>
      <c r="BH63" s="40" t="str">
        <f>IFERROR(Base!BG63/GAMSbase!BG63,"")</f>
        <v/>
      </c>
      <c r="BI63" s="40" t="str">
        <f>IFERROR(Base!BH63/GAMSbase!BH63,"")</f>
        <v/>
      </c>
      <c r="BJ63" s="40" t="str">
        <f>IFERROR(Base!BI63/GAMSbase!BI63,"")</f>
        <v/>
      </c>
    </row>
    <row r="64" spans="1:62" x14ac:dyDescent="0.2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IFERROR(Base!B64/GAMSbase!B64,"")</f>
        <v/>
      </c>
      <c r="D64" s="40" t="str">
        <f>IFERROR(Base!C64/GAMSbase!C64,"")</f>
        <v/>
      </c>
      <c r="E64" s="40" t="str">
        <f>IFERROR(Base!D64/GAMSbase!D64,"")</f>
        <v/>
      </c>
      <c r="F64" s="40" t="str">
        <f>IFERROR(Base!E64/GAMSbase!E64,"")</f>
        <v/>
      </c>
      <c r="G64" s="40" t="str">
        <f>IFERROR(Base!F64/GAMSbase!F64,"")</f>
        <v/>
      </c>
      <c r="H64" s="40" t="str">
        <f>IFERROR(Base!G64/GAMSbase!G64,"")</f>
        <v/>
      </c>
      <c r="I64" s="40" t="str">
        <f>IFERROR(Base!H64/GAMSbase!H64,"")</f>
        <v/>
      </c>
      <c r="J64" s="40" t="str">
        <f>IFERROR(Base!I64/GAMSbase!I64,"")</f>
        <v/>
      </c>
      <c r="K64" s="40" t="str">
        <f>IFERROR(Base!J64/GAMSbase!J64,"")</f>
        <v/>
      </c>
      <c r="L64" s="40" t="str">
        <f>IFERROR(Base!K64/GAMSbase!K64,"")</f>
        <v/>
      </c>
      <c r="M64" s="40" t="str">
        <f>IFERROR(Base!L64/GAMSbase!L64,"")</f>
        <v/>
      </c>
      <c r="N64" s="40" t="str">
        <f>IFERROR(Base!M64/GAMSbase!M64,"")</f>
        <v/>
      </c>
      <c r="O64" s="40" t="str">
        <f>IFERROR(Base!N64/GAMSbase!N64,"")</f>
        <v/>
      </c>
      <c r="P64" s="40" t="str">
        <f>IFERROR(Base!O64/GAMSbase!O64,"")</f>
        <v/>
      </c>
      <c r="Q64" s="40" t="str">
        <f>IFERROR(Base!P64/GAMSbase!P64,"")</f>
        <v/>
      </c>
      <c r="R64" s="40" t="str">
        <f>IFERROR(Base!Q64/GAMSbase!Q64,"")</f>
        <v/>
      </c>
      <c r="S64" s="40" t="str">
        <f>IFERROR(Base!R64/GAMSbase!R64,"")</f>
        <v/>
      </c>
      <c r="T64" s="40" t="str">
        <f>IFERROR(Base!S64/GAMSbase!S64,"")</f>
        <v/>
      </c>
      <c r="U64" s="40" t="str">
        <f>IFERROR(Base!T64/GAMSbase!T64,"")</f>
        <v/>
      </c>
      <c r="V64" s="40" t="str">
        <f>IFERROR(Base!U64/GAMSbase!U64,"")</f>
        <v/>
      </c>
      <c r="W64" s="40" t="str">
        <f>IFERROR(Base!V64/GAMSbase!V64,"")</f>
        <v/>
      </c>
      <c r="X64" s="40" t="str">
        <f>IFERROR(Base!W64/GAMSbase!W64,"")</f>
        <v/>
      </c>
      <c r="Y64" s="40" t="str">
        <f>IFERROR(Base!X64/GAMSbase!X64,"")</f>
        <v/>
      </c>
      <c r="Z64" s="40" t="str">
        <f>IFERROR(Base!Y64/GAMSbase!Y64,"")</f>
        <v/>
      </c>
      <c r="AA64" s="40" t="str">
        <f>IFERROR(Base!Z64/GAMSbase!Z64,"")</f>
        <v/>
      </c>
      <c r="AB64" s="40" t="str">
        <f>IFERROR(Base!AA64/GAMSbase!AA64,"")</f>
        <v/>
      </c>
      <c r="AC64" s="40" t="str">
        <f>IFERROR(Base!AB64/GAMSbase!AB64,"")</f>
        <v/>
      </c>
      <c r="AD64" s="40" t="str">
        <f>IFERROR(Base!AC64/GAMSbase!AC64,"")</f>
        <v/>
      </c>
      <c r="AE64" s="40" t="str">
        <f>IFERROR(Base!AD64/GAMSbase!AD64,"")</f>
        <v/>
      </c>
      <c r="AF64" s="40" t="str">
        <f>IFERROR(Base!AE64/GAMSbase!AE64,"")</f>
        <v/>
      </c>
      <c r="AG64" s="40" t="str">
        <f>IFERROR(Base!AF64/GAMSbase!AF64,"")</f>
        <v/>
      </c>
      <c r="AH64" s="40" t="str">
        <f>IFERROR(Base!AG64/GAMSbase!AG64,"")</f>
        <v/>
      </c>
      <c r="AI64" s="40" t="str">
        <f>IFERROR(Base!AH64/GAMSbase!AH64,"")</f>
        <v/>
      </c>
      <c r="AJ64" s="40" t="str">
        <f>IFERROR(Base!AI64/GAMSbase!AI64,"")</f>
        <v/>
      </c>
      <c r="AK64" s="40" t="str">
        <f>IFERROR(Base!AJ64/GAMSbase!AJ64,"")</f>
        <v/>
      </c>
      <c r="AL64" s="40" t="str">
        <f>IFERROR(Base!AK64/GAMSbase!AK64,"")</f>
        <v/>
      </c>
      <c r="AM64" s="40" t="str">
        <f>IFERROR(Base!AL64/GAMSbase!AL64,"")</f>
        <v/>
      </c>
      <c r="AN64" s="40" t="str">
        <f>IFERROR(Base!AM64/GAMSbase!AM64,"")</f>
        <v/>
      </c>
      <c r="AO64" s="40" t="str">
        <f>IFERROR(Base!AN64/GAMSbase!AN64,"")</f>
        <v/>
      </c>
      <c r="AP64" s="40" t="str">
        <f>IFERROR(Base!AO64/GAMSbase!AO64,"")</f>
        <v/>
      </c>
      <c r="AQ64" s="40" t="str">
        <f>IFERROR(Base!AP64/GAMSbase!AP64,"")</f>
        <v/>
      </c>
      <c r="AR64" s="40" t="str">
        <f>IFERROR(Base!AQ64/GAMSbase!AQ64,"")</f>
        <v/>
      </c>
      <c r="AS64" s="40" t="str">
        <f>IFERROR(Base!AR64/GAMSbase!AR64,"")</f>
        <v/>
      </c>
      <c r="AT64" s="40" t="str">
        <f>IFERROR(Base!AS64/GAMSbase!AS64,"")</f>
        <v/>
      </c>
      <c r="AU64" s="40" t="str">
        <f>IFERROR(Base!AT64/GAMSbase!AT64,"")</f>
        <v/>
      </c>
      <c r="AV64" s="40" t="str">
        <f>IFERROR(Base!AU64/GAMSbase!AU64,"")</f>
        <v/>
      </c>
      <c r="AW64" s="40" t="str">
        <f>IFERROR(Base!AV64/GAMSbase!AV64,"")</f>
        <v/>
      </c>
      <c r="AX64" s="40" t="str">
        <f>IFERROR(Base!AW64/GAMSbase!AW64,"")</f>
        <v/>
      </c>
      <c r="AY64" s="40" t="str">
        <f>IFERROR(Base!AX64/GAMSbase!AX64,"")</f>
        <v/>
      </c>
      <c r="AZ64" s="40" t="str">
        <f>IFERROR(Base!AY64/GAMSbase!AY64,"")</f>
        <v/>
      </c>
      <c r="BA64" s="40" t="str">
        <f>IFERROR(Base!AZ64/GAMSbase!AZ64,"")</f>
        <v/>
      </c>
      <c r="BB64" s="40" t="str">
        <f>IFERROR(Base!BA64/GAMSbase!BA64,"")</f>
        <v/>
      </c>
      <c r="BC64" s="40" t="str">
        <f>IFERROR(Base!BB64/GAMSbase!BB64,"")</f>
        <v/>
      </c>
      <c r="BD64" s="40" t="str">
        <f>IFERROR(Base!BC64/GAMSbase!BC64,"")</f>
        <v/>
      </c>
      <c r="BE64" s="40" t="str">
        <f>IFERROR(Base!BD64/GAMSbase!BD64,"")</f>
        <v/>
      </c>
      <c r="BF64" s="40" t="str">
        <f>IFERROR(Base!BE64/GAMSbase!BE64,"")</f>
        <v/>
      </c>
      <c r="BG64" s="40" t="str">
        <f>IFERROR(Base!BF64/GAMSbase!BF64,"")</f>
        <v/>
      </c>
      <c r="BH64" s="40" t="str">
        <f>IFERROR(Base!BG64/GAMSbase!BG64,"")</f>
        <v/>
      </c>
      <c r="BI64" s="40" t="str">
        <f>IFERROR(Base!BH64/GAMSbase!BH64,"")</f>
        <v/>
      </c>
      <c r="BJ64" s="40" t="str">
        <f>IFERROR(Base!BI64/GAMSbase!BI64,"")</f>
        <v/>
      </c>
    </row>
    <row r="65" spans="1:62" x14ac:dyDescent="0.2">
      <c r="A65" t="str">
        <f>Base!A65</f>
        <v xml:space="preserve">      Atmosphere to atmosphere (b11)</v>
      </c>
      <c r="B65" t="str">
        <f>GAMSbase!A65</f>
        <v>AtA b11</v>
      </c>
      <c r="C65" s="40">
        <f>IFERROR(Base!B65/GAMSbase!B65,"")</f>
        <v>0.96491228070175439</v>
      </c>
      <c r="D65" s="40" t="str">
        <f>IFERROR(Base!C65/GAMSbase!C65,"")</f>
        <v/>
      </c>
      <c r="E65" s="40" t="str">
        <f>IFERROR(Base!F65/GAMSbase!D65,"")</f>
        <v/>
      </c>
      <c r="F65" s="40" t="str">
        <f>IFERROR(Base!E65/GAMSbase!E65,"")</f>
        <v/>
      </c>
      <c r="G65" s="40" t="str">
        <f>IFERROR(Base!#REF!/GAMSbase!F65,"")</f>
        <v/>
      </c>
      <c r="H65" s="40" t="str">
        <f>IFERROR(Base!G65/GAMSbase!G65,"")</f>
        <v/>
      </c>
      <c r="I65" s="40" t="str">
        <f>IFERROR(Base!H65/GAMSbase!H65,"")</f>
        <v/>
      </c>
      <c r="J65" s="40" t="str">
        <f>IFERROR(Base!I65/GAMSbase!I65,"")</f>
        <v/>
      </c>
      <c r="K65" s="40" t="str">
        <f>IFERROR(Base!J65/GAMSbase!J65,"")</f>
        <v/>
      </c>
      <c r="L65" s="40" t="str">
        <f>IFERROR(Base!K65/GAMSbase!K65,"")</f>
        <v/>
      </c>
      <c r="M65" s="40" t="str">
        <f>IFERROR(Base!L65/GAMSbase!L65,"")</f>
        <v/>
      </c>
      <c r="N65" s="40" t="str">
        <f>IFERROR(Base!M65/GAMSbase!M65,"")</f>
        <v/>
      </c>
      <c r="O65" s="40" t="str">
        <f>IFERROR(Base!N65/GAMSbase!N65,"")</f>
        <v/>
      </c>
      <c r="P65" s="40" t="str">
        <f>IFERROR(Base!O65/GAMSbase!O65,"")</f>
        <v/>
      </c>
      <c r="Q65" s="40" t="str">
        <f>IFERROR(Base!P65/GAMSbase!P65,"")</f>
        <v/>
      </c>
      <c r="R65" s="40" t="str">
        <f>IFERROR(Base!Q65/GAMSbase!Q65,"")</f>
        <v/>
      </c>
      <c r="S65" s="40" t="str">
        <f>IFERROR(Base!R65/GAMSbase!R65,"")</f>
        <v/>
      </c>
      <c r="T65" s="40" t="str">
        <f>IFERROR(Base!S65/GAMSbase!S65,"")</f>
        <v/>
      </c>
      <c r="U65" s="40" t="str">
        <f>IFERROR(Base!T65/GAMSbase!T65,"")</f>
        <v/>
      </c>
      <c r="V65" s="40" t="str">
        <f>IFERROR(Base!U65/GAMSbase!U65,"")</f>
        <v/>
      </c>
      <c r="W65" s="40" t="str">
        <f>IFERROR(Base!V65/GAMSbase!V65,"")</f>
        <v/>
      </c>
      <c r="X65" s="40" t="str">
        <f>IFERROR(Base!W65/GAMSbase!W65,"")</f>
        <v/>
      </c>
      <c r="Y65" s="40" t="str">
        <f>IFERROR(Base!X65/GAMSbase!X65,"")</f>
        <v/>
      </c>
      <c r="Z65" s="40" t="str">
        <f>IFERROR(Base!Y65/GAMSbase!Y65,"")</f>
        <v/>
      </c>
      <c r="AA65" s="40" t="str">
        <f>IFERROR(Base!Z65/GAMSbase!Z65,"")</f>
        <v/>
      </c>
      <c r="AB65" s="40" t="str">
        <f>IFERROR(Base!AA65/GAMSbase!AA65,"")</f>
        <v/>
      </c>
      <c r="AC65" s="40" t="str">
        <f>IFERROR(Base!AB65/GAMSbase!AB65,"")</f>
        <v/>
      </c>
      <c r="AD65" s="40" t="str">
        <f>IFERROR(Base!AC65/GAMSbase!AC65,"")</f>
        <v/>
      </c>
      <c r="AE65" s="40" t="str">
        <f>IFERROR(Base!AD65/GAMSbase!AD65,"")</f>
        <v/>
      </c>
      <c r="AF65" s="40" t="str">
        <f>IFERROR(Base!AE65/GAMSbase!AE65,"")</f>
        <v/>
      </c>
      <c r="AG65" s="40" t="str">
        <f>IFERROR(Base!AF65/GAMSbase!AF65,"")</f>
        <v/>
      </c>
      <c r="AH65" s="40" t="str">
        <f>IFERROR(Base!AG65/GAMSbase!AG65,"")</f>
        <v/>
      </c>
      <c r="AI65" s="40" t="str">
        <f>IFERROR(Base!AH65/GAMSbase!AH65,"")</f>
        <v/>
      </c>
      <c r="AJ65" s="40" t="str">
        <f>IFERROR(Base!AI65/GAMSbase!AI65,"")</f>
        <v/>
      </c>
      <c r="AK65" s="40" t="str">
        <f>IFERROR(Base!AJ65/GAMSbase!AJ65,"")</f>
        <v/>
      </c>
      <c r="AL65" s="40" t="str">
        <f>IFERROR(Base!AK65/GAMSbase!AK65,"")</f>
        <v/>
      </c>
      <c r="AM65" s="40" t="str">
        <f>IFERROR(Base!AL65/GAMSbase!AL65,"")</f>
        <v/>
      </c>
      <c r="AN65" s="40" t="str">
        <f>IFERROR(Base!AM65/GAMSbase!AM65,"")</f>
        <v/>
      </c>
      <c r="AO65" s="40" t="str">
        <f>IFERROR(Base!AN65/GAMSbase!AN65,"")</f>
        <v/>
      </c>
      <c r="AP65" s="40" t="str">
        <f>IFERROR(Base!AO65/GAMSbase!AO65,"")</f>
        <v/>
      </c>
      <c r="AQ65" s="40" t="str">
        <f>IFERROR(Base!AP65/GAMSbase!AP65,"")</f>
        <v/>
      </c>
      <c r="AR65" s="40" t="str">
        <f>IFERROR(Base!AQ65/GAMSbase!AQ65,"")</f>
        <v/>
      </c>
      <c r="AS65" s="40" t="str">
        <f>IFERROR(Base!AR65/GAMSbase!AR65,"")</f>
        <v/>
      </c>
      <c r="AT65" s="40" t="str">
        <f>IFERROR(Base!AS65/GAMSbase!AS65,"")</f>
        <v/>
      </c>
      <c r="AU65" s="40" t="str">
        <f>IFERROR(Base!AT65/GAMSbase!AT65,"")</f>
        <v/>
      </c>
      <c r="AV65" s="40" t="str">
        <f>IFERROR(Base!AU65/GAMSbase!AU65,"")</f>
        <v/>
      </c>
      <c r="AW65" s="40" t="str">
        <f>IFERROR(Base!AV65/GAMSbase!AV65,"")</f>
        <v/>
      </c>
      <c r="AX65" s="40" t="str">
        <f>IFERROR(Base!AW65/GAMSbase!AW65,"")</f>
        <v/>
      </c>
      <c r="AY65" s="40" t="str">
        <f>IFERROR(Base!AX65/GAMSbase!AX65,"")</f>
        <v/>
      </c>
      <c r="AZ65" s="40" t="str">
        <f>IFERROR(Base!AY65/GAMSbase!AY65,"")</f>
        <v/>
      </c>
      <c r="BA65" s="40" t="str">
        <f>IFERROR(Base!AZ65/GAMSbase!AZ65,"")</f>
        <v/>
      </c>
      <c r="BB65" s="40" t="str">
        <f>IFERROR(Base!BA65/GAMSbase!BA65,"")</f>
        <v/>
      </c>
      <c r="BC65" s="40" t="str">
        <f>IFERROR(Base!BB65/GAMSbase!BB65,"")</f>
        <v/>
      </c>
      <c r="BD65" s="40" t="str">
        <f>IFERROR(Base!BC65/GAMSbase!BC65,"")</f>
        <v/>
      </c>
      <c r="BE65" s="40" t="str">
        <f>IFERROR(Base!BD65/GAMSbase!BD65,"")</f>
        <v/>
      </c>
      <c r="BF65" s="40" t="str">
        <f>IFERROR(Base!BE65/GAMSbase!BE65,"")</f>
        <v/>
      </c>
      <c r="BG65" s="40" t="str">
        <f>IFERROR(Base!BF65/GAMSbase!BF65,"")</f>
        <v/>
      </c>
      <c r="BH65" s="40" t="str">
        <f>IFERROR(Base!BG65/GAMSbase!BG65,"")</f>
        <v/>
      </c>
      <c r="BI65" s="40" t="str">
        <f>IFERROR(Base!BH65/GAMSbase!BH65,"")</f>
        <v/>
      </c>
      <c r="BJ65" s="40" t="str">
        <f>IFERROR(Base!BI65/GAMSbase!BI65,"")</f>
        <v/>
      </c>
    </row>
    <row r="66" spans="1:62" x14ac:dyDescent="0.2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IFERROR(Base!B66/GAMSbase!B66,"")</f>
        <v>5.1136363621539793</v>
      </c>
      <c r="D66" s="40" t="str">
        <f>IFERROR(Base!C66/GAMSbase!C66,"")</f>
        <v/>
      </c>
      <c r="E66" s="40" t="str">
        <f>IFERROR(Base!F66/GAMSbase!D66,"")</f>
        <v/>
      </c>
      <c r="F66" s="40" t="str">
        <f>IFERROR(Base!E66/GAMSbase!E66,"")</f>
        <v/>
      </c>
      <c r="G66" s="40" t="str">
        <f>IFERROR(Base!#REF!/GAMSbase!F66,"")</f>
        <v/>
      </c>
      <c r="H66" s="40" t="str">
        <f>IFERROR(Base!G66/GAMSbase!G66,"")</f>
        <v/>
      </c>
      <c r="I66" s="40" t="str">
        <f>IFERROR(Base!H66/GAMSbase!H66,"")</f>
        <v/>
      </c>
      <c r="J66" s="40" t="str">
        <f>IFERROR(Base!I66/GAMSbase!I66,"")</f>
        <v/>
      </c>
      <c r="K66" s="40" t="str">
        <f>IFERROR(Base!J66/GAMSbase!J66,"")</f>
        <v/>
      </c>
      <c r="L66" s="40" t="str">
        <f>IFERROR(Base!K66/GAMSbase!K66,"")</f>
        <v/>
      </c>
      <c r="M66" s="40" t="str">
        <f>IFERROR(Base!L66/GAMSbase!L66,"")</f>
        <v/>
      </c>
      <c r="N66" s="40" t="str">
        <f>IFERROR(Base!M66/GAMSbase!M66,"")</f>
        <v/>
      </c>
      <c r="O66" s="40" t="str">
        <f>IFERROR(Base!N66/GAMSbase!N66,"")</f>
        <v/>
      </c>
      <c r="P66" s="40" t="str">
        <f>IFERROR(Base!O66/GAMSbase!O66,"")</f>
        <v/>
      </c>
      <c r="Q66" s="40" t="str">
        <f>IFERROR(Base!P66/GAMSbase!P66,"")</f>
        <v/>
      </c>
      <c r="R66" s="40" t="str">
        <f>IFERROR(Base!Q66/GAMSbase!Q66,"")</f>
        <v/>
      </c>
      <c r="S66" s="40" t="str">
        <f>IFERROR(Base!R66/GAMSbase!R66,"")</f>
        <v/>
      </c>
      <c r="T66" s="40" t="str">
        <f>IFERROR(Base!S66/GAMSbase!S66,"")</f>
        <v/>
      </c>
      <c r="U66" s="40" t="str">
        <f>IFERROR(Base!T66/GAMSbase!T66,"")</f>
        <v/>
      </c>
      <c r="V66" s="40" t="str">
        <f>IFERROR(Base!U66/GAMSbase!U66,"")</f>
        <v/>
      </c>
      <c r="W66" s="40" t="str">
        <f>IFERROR(Base!V66/GAMSbase!V66,"")</f>
        <v/>
      </c>
      <c r="X66" s="40" t="str">
        <f>IFERROR(Base!W66/GAMSbase!W66,"")</f>
        <v/>
      </c>
      <c r="Y66" s="40" t="str">
        <f>IFERROR(Base!X66/GAMSbase!X66,"")</f>
        <v/>
      </c>
      <c r="Z66" s="40" t="str">
        <f>IFERROR(Base!Y66/GAMSbase!Y66,"")</f>
        <v/>
      </c>
      <c r="AA66" s="40" t="str">
        <f>IFERROR(Base!Z66/GAMSbase!Z66,"")</f>
        <v/>
      </c>
      <c r="AB66" s="40" t="str">
        <f>IFERROR(Base!AA66/GAMSbase!AA66,"")</f>
        <v/>
      </c>
      <c r="AC66" s="40" t="str">
        <f>IFERROR(Base!AB66/GAMSbase!AB66,"")</f>
        <v/>
      </c>
      <c r="AD66" s="40" t="str">
        <f>IFERROR(Base!AC66/GAMSbase!AC66,"")</f>
        <v/>
      </c>
      <c r="AE66" s="40" t="str">
        <f>IFERROR(Base!AD66/GAMSbase!AD66,"")</f>
        <v/>
      </c>
      <c r="AF66" s="40" t="str">
        <f>IFERROR(Base!AE66/GAMSbase!AE66,"")</f>
        <v/>
      </c>
      <c r="AG66" s="40" t="str">
        <f>IFERROR(Base!AF66/GAMSbase!AF66,"")</f>
        <v/>
      </c>
      <c r="AH66" s="40" t="str">
        <f>IFERROR(Base!AG66/GAMSbase!AG66,"")</f>
        <v/>
      </c>
      <c r="AI66" s="40" t="str">
        <f>IFERROR(Base!AH66/GAMSbase!AH66,"")</f>
        <v/>
      </c>
      <c r="AJ66" s="40" t="str">
        <f>IFERROR(Base!AI66/GAMSbase!AI66,"")</f>
        <v/>
      </c>
      <c r="AK66" s="40" t="str">
        <f>IFERROR(Base!AJ66/GAMSbase!AJ66,"")</f>
        <v/>
      </c>
      <c r="AL66" s="40" t="str">
        <f>IFERROR(Base!AK66/GAMSbase!AK66,"")</f>
        <v/>
      </c>
      <c r="AM66" s="40" t="str">
        <f>IFERROR(Base!AL66/GAMSbase!AL66,"")</f>
        <v/>
      </c>
      <c r="AN66" s="40" t="str">
        <f>IFERROR(Base!AM66/GAMSbase!AM66,"")</f>
        <v/>
      </c>
      <c r="AO66" s="40" t="str">
        <f>IFERROR(Base!AN66/GAMSbase!AN66,"")</f>
        <v/>
      </c>
      <c r="AP66" s="40" t="str">
        <f>IFERROR(Base!AO66/GAMSbase!AO66,"")</f>
        <v/>
      </c>
      <c r="AQ66" s="40" t="str">
        <f>IFERROR(Base!AP66/GAMSbase!AP66,"")</f>
        <v/>
      </c>
      <c r="AR66" s="40" t="str">
        <f>IFERROR(Base!AQ66/GAMSbase!AQ66,"")</f>
        <v/>
      </c>
      <c r="AS66" s="40" t="str">
        <f>IFERROR(Base!AR66/GAMSbase!AR66,"")</f>
        <v/>
      </c>
      <c r="AT66" s="40" t="str">
        <f>IFERROR(Base!AS66/GAMSbase!AS66,"")</f>
        <v/>
      </c>
      <c r="AU66" s="40" t="str">
        <f>IFERROR(Base!AT66/GAMSbase!AT66,"")</f>
        <v/>
      </c>
      <c r="AV66" s="40" t="str">
        <f>IFERROR(Base!AU66/GAMSbase!AU66,"")</f>
        <v/>
      </c>
      <c r="AW66" s="40" t="str">
        <f>IFERROR(Base!AV66/GAMSbase!AV66,"")</f>
        <v/>
      </c>
      <c r="AX66" s="40" t="str">
        <f>IFERROR(Base!AW66/GAMSbase!AW66,"")</f>
        <v/>
      </c>
      <c r="AY66" s="40" t="str">
        <f>IFERROR(Base!AX66/GAMSbase!AX66,"")</f>
        <v/>
      </c>
      <c r="AZ66" s="40" t="str">
        <f>IFERROR(Base!AY66/GAMSbase!AY66,"")</f>
        <v/>
      </c>
      <c r="BA66" s="40" t="str">
        <f>IFERROR(Base!AZ66/GAMSbase!AZ66,"")</f>
        <v/>
      </c>
      <c r="BB66" s="40" t="str">
        <f>IFERROR(Base!BA66/GAMSbase!BA66,"")</f>
        <v/>
      </c>
      <c r="BC66" s="40" t="str">
        <f>IFERROR(Base!BB66/GAMSbase!BB66,"")</f>
        <v/>
      </c>
      <c r="BD66" s="40" t="str">
        <f>IFERROR(Base!BC66/GAMSbase!BC66,"")</f>
        <v/>
      </c>
      <c r="BE66" s="40" t="str">
        <f>IFERROR(Base!BD66/GAMSbase!BD66,"")</f>
        <v/>
      </c>
      <c r="BF66" s="40" t="str">
        <f>IFERROR(Base!BE66/GAMSbase!BE66,"")</f>
        <v/>
      </c>
      <c r="BG66" s="40" t="str">
        <f>IFERROR(Base!BF66/GAMSbase!BF66,"")</f>
        <v/>
      </c>
      <c r="BH66" s="40" t="str">
        <f>IFERROR(Base!BG66/GAMSbase!BG66,"")</f>
        <v/>
      </c>
      <c r="BI66" s="40" t="str">
        <f>IFERROR(Base!BH66/GAMSbase!BH66,"")</f>
        <v/>
      </c>
      <c r="BJ66" s="40" t="str">
        <f>IFERROR(Base!BI66/GAMSbase!BI66,"")</f>
        <v/>
      </c>
    </row>
    <row r="67" spans="1:62" x14ac:dyDescent="0.2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IFERROR(Base!B67/GAMSbase!B67,"")</f>
        <v>1.3636363636363638</v>
      </c>
      <c r="D67" s="40" t="str">
        <f>IFERROR(Base!C67/GAMSbase!C67,"")</f>
        <v/>
      </c>
      <c r="E67" s="40" t="str">
        <f>IFERROR(Base!F67/GAMSbase!D67,"")</f>
        <v/>
      </c>
      <c r="F67" s="40" t="str">
        <f>IFERROR(Base!E67/GAMSbase!E67,"")</f>
        <v/>
      </c>
      <c r="G67" s="40" t="str">
        <f>IFERROR(Base!#REF!/GAMSbase!F67,"")</f>
        <v/>
      </c>
      <c r="H67" s="40" t="str">
        <f>IFERROR(Base!G67/GAMSbase!G67,"")</f>
        <v/>
      </c>
      <c r="I67" s="40" t="str">
        <f>IFERROR(Base!H67/GAMSbase!H67,"")</f>
        <v/>
      </c>
      <c r="J67" s="40" t="str">
        <f>IFERROR(Base!I67/GAMSbase!I67,"")</f>
        <v/>
      </c>
      <c r="K67" s="40" t="str">
        <f>IFERROR(Base!J67/GAMSbase!J67,"")</f>
        <v/>
      </c>
      <c r="L67" s="40" t="str">
        <f>IFERROR(Base!K67/GAMSbase!K67,"")</f>
        <v/>
      </c>
      <c r="M67" s="40" t="str">
        <f>IFERROR(Base!L67/GAMSbase!L67,"")</f>
        <v/>
      </c>
      <c r="N67" s="40" t="str">
        <f>IFERROR(Base!M67/GAMSbase!M67,"")</f>
        <v/>
      </c>
      <c r="O67" s="40" t="str">
        <f>IFERROR(Base!N67/GAMSbase!N67,"")</f>
        <v/>
      </c>
      <c r="P67" s="40" t="str">
        <f>IFERROR(Base!O67/GAMSbase!O67,"")</f>
        <v/>
      </c>
      <c r="Q67" s="40" t="str">
        <f>IFERROR(Base!P67/GAMSbase!P67,"")</f>
        <v/>
      </c>
      <c r="R67" s="40" t="str">
        <f>IFERROR(Base!Q67/GAMSbase!Q67,"")</f>
        <v/>
      </c>
      <c r="S67" s="40" t="str">
        <f>IFERROR(Base!R67/GAMSbase!R67,"")</f>
        <v/>
      </c>
      <c r="T67" s="40" t="str">
        <f>IFERROR(Base!S67/GAMSbase!S67,"")</f>
        <v/>
      </c>
      <c r="U67" s="40" t="str">
        <f>IFERROR(Base!T67/GAMSbase!T67,"")</f>
        <v/>
      </c>
      <c r="V67" s="40" t="str">
        <f>IFERROR(Base!U67/GAMSbase!U67,"")</f>
        <v/>
      </c>
      <c r="W67" s="40" t="str">
        <f>IFERROR(Base!V67/GAMSbase!V67,"")</f>
        <v/>
      </c>
      <c r="X67" s="40" t="str">
        <f>IFERROR(Base!W67/GAMSbase!W67,"")</f>
        <v/>
      </c>
      <c r="Y67" s="40" t="str">
        <f>IFERROR(Base!X67/GAMSbase!X67,"")</f>
        <v/>
      </c>
      <c r="Z67" s="40" t="str">
        <f>IFERROR(Base!Y67/GAMSbase!Y67,"")</f>
        <v/>
      </c>
      <c r="AA67" s="40" t="str">
        <f>IFERROR(Base!Z67/GAMSbase!Z67,"")</f>
        <v/>
      </c>
      <c r="AB67" s="40" t="str">
        <f>IFERROR(Base!AA67/GAMSbase!AA67,"")</f>
        <v/>
      </c>
      <c r="AC67" s="40" t="str">
        <f>IFERROR(Base!AB67/GAMSbase!AB67,"")</f>
        <v/>
      </c>
      <c r="AD67" s="40" t="str">
        <f>IFERROR(Base!AC67/GAMSbase!AC67,"")</f>
        <v/>
      </c>
      <c r="AE67" s="40" t="str">
        <f>IFERROR(Base!AD67/GAMSbase!AD67,"")</f>
        <v/>
      </c>
      <c r="AF67" s="40" t="str">
        <f>IFERROR(Base!AE67/GAMSbase!AE67,"")</f>
        <v/>
      </c>
      <c r="AG67" s="40" t="str">
        <f>IFERROR(Base!AF67/GAMSbase!AF67,"")</f>
        <v/>
      </c>
      <c r="AH67" s="40" t="str">
        <f>IFERROR(Base!AG67/GAMSbase!AG67,"")</f>
        <v/>
      </c>
      <c r="AI67" s="40" t="str">
        <f>IFERROR(Base!AH67/GAMSbase!AH67,"")</f>
        <v/>
      </c>
      <c r="AJ67" s="40" t="str">
        <f>IFERROR(Base!AI67/GAMSbase!AI67,"")</f>
        <v/>
      </c>
      <c r="AK67" s="40" t="str">
        <f>IFERROR(Base!AJ67/GAMSbase!AJ67,"")</f>
        <v/>
      </c>
      <c r="AL67" s="40" t="str">
        <f>IFERROR(Base!AK67/GAMSbase!AK67,"")</f>
        <v/>
      </c>
      <c r="AM67" s="40" t="str">
        <f>IFERROR(Base!AL67/GAMSbase!AL67,"")</f>
        <v/>
      </c>
      <c r="AN67" s="40" t="str">
        <f>IFERROR(Base!AM67/GAMSbase!AM67,"")</f>
        <v/>
      </c>
      <c r="AO67" s="40" t="str">
        <f>IFERROR(Base!AN67/GAMSbase!AN67,"")</f>
        <v/>
      </c>
      <c r="AP67" s="40" t="str">
        <f>IFERROR(Base!AO67/GAMSbase!AO67,"")</f>
        <v/>
      </c>
      <c r="AQ67" s="40" t="str">
        <f>IFERROR(Base!AP67/GAMSbase!AP67,"")</f>
        <v/>
      </c>
      <c r="AR67" s="40" t="str">
        <f>IFERROR(Base!AQ67/GAMSbase!AQ67,"")</f>
        <v/>
      </c>
      <c r="AS67" s="40" t="str">
        <f>IFERROR(Base!AR67/GAMSbase!AR67,"")</f>
        <v/>
      </c>
      <c r="AT67" s="40" t="str">
        <f>IFERROR(Base!AS67/GAMSbase!AS67,"")</f>
        <v/>
      </c>
      <c r="AU67" s="40" t="str">
        <f>IFERROR(Base!AT67/GAMSbase!AT67,"")</f>
        <v/>
      </c>
      <c r="AV67" s="40" t="str">
        <f>IFERROR(Base!AU67/GAMSbase!AU67,"")</f>
        <v/>
      </c>
      <c r="AW67" s="40" t="str">
        <f>IFERROR(Base!AV67/GAMSbase!AV67,"")</f>
        <v/>
      </c>
      <c r="AX67" s="40" t="str">
        <f>IFERROR(Base!AW67/GAMSbase!AW67,"")</f>
        <v/>
      </c>
      <c r="AY67" s="40" t="str">
        <f>IFERROR(Base!AX67/GAMSbase!AX67,"")</f>
        <v/>
      </c>
      <c r="AZ67" s="40" t="str">
        <f>IFERROR(Base!AY67/GAMSbase!AY67,"")</f>
        <v/>
      </c>
      <c r="BA67" s="40" t="str">
        <f>IFERROR(Base!AZ67/GAMSbase!AZ67,"")</f>
        <v/>
      </c>
      <c r="BB67" s="40" t="str">
        <f>IFERROR(Base!BA67/GAMSbase!BA67,"")</f>
        <v/>
      </c>
      <c r="BC67" s="40" t="str">
        <f>IFERROR(Base!BB67/GAMSbase!BB67,"")</f>
        <v/>
      </c>
      <c r="BD67" s="40" t="str">
        <f>IFERROR(Base!BC67/GAMSbase!BC67,"")</f>
        <v/>
      </c>
      <c r="BE67" s="40" t="str">
        <f>IFERROR(Base!BD67/GAMSbase!BD67,"")</f>
        <v/>
      </c>
      <c r="BF67" s="40" t="str">
        <f>IFERROR(Base!BE67/GAMSbase!BE67,"")</f>
        <v/>
      </c>
      <c r="BG67" s="40" t="str">
        <f>IFERROR(Base!BF67/GAMSbase!BF67,"")</f>
        <v/>
      </c>
      <c r="BH67" s="40" t="str">
        <f>IFERROR(Base!BG67/GAMSbase!BG67,"")</f>
        <v/>
      </c>
      <c r="BI67" s="40" t="str">
        <f>IFERROR(Base!BH67/GAMSbase!BH67,"")</f>
        <v/>
      </c>
      <c r="BJ67" s="40" t="str">
        <f>IFERROR(Base!BI67/GAMSbase!BI67,"")</f>
        <v/>
      </c>
    </row>
    <row r="68" spans="1:62" x14ac:dyDescent="0.2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IFERROR(Base!B68/GAMSbase!B68,"")</f>
        <v>0.83092577620064234</v>
      </c>
      <c r="D68" s="40" t="str">
        <f>IFERROR(Base!C68/GAMSbase!C68,"")</f>
        <v/>
      </c>
      <c r="E68" s="40" t="str">
        <f>IFERROR(Base!F68/GAMSbase!D68,"")</f>
        <v/>
      </c>
      <c r="F68" s="40" t="str">
        <f>IFERROR(Base!E68/GAMSbase!E68,"")</f>
        <v/>
      </c>
      <c r="G68" s="40" t="str">
        <f>IFERROR(Base!#REF!/GAMSbase!F68,"")</f>
        <v/>
      </c>
      <c r="H68" s="40" t="str">
        <f>IFERROR(Base!G68/GAMSbase!G68,"")</f>
        <v/>
      </c>
      <c r="I68" s="40" t="str">
        <f>IFERROR(Base!H68/GAMSbase!H68,"")</f>
        <v/>
      </c>
      <c r="J68" s="40" t="str">
        <f>IFERROR(Base!I68/GAMSbase!I68,"")</f>
        <v/>
      </c>
      <c r="K68" s="40" t="str">
        <f>IFERROR(Base!J68/GAMSbase!J68,"")</f>
        <v/>
      </c>
      <c r="L68" s="40" t="str">
        <f>IFERROR(Base!K68/GAMSbase!K68,"")</f>
        <v/>
      </c>
      <c r="M68" s="40" t="str">
        <f>IFERROR(Base!L68/GAMSbase!L68,"")</f>
        <v/>
      </c>
      <c r="N68" s="40" t="str">
        <f>IFERROR(Base!M68/GAMSbase!M68,"")</f>
        <v/>
      </c>
      <c r="O68" s="40" t="str">
        <f>IFERROR(Base!N68/GAMSbase!N68,"")</f>
        <v/>
      </c>
      <c r="P68" s="40" t="str">
        <f>IFERROR(Base!O68/GAMSbase!O68,"")</f>
        <v/>
      </c>
      <c r="Q68" s="40" t="str">
        <f>IFERROR(Base!P68/GAMSbase!P68,"")</f>
        <v/>
      </c>
      <c r="R68" s="40" t="str">
        <f>IFERROR(Base!Q68/GAMSbase!Q68,"")</f>
        <v/>
      </c>
      <c r="S68" s="40" t="str">
        <f>IFERROR(Base!R68/GAMSbase!R68,"")</f>
        <v/>
      </c>
      <c r="T68" s="40" t="str">
        <f>IFERROR(Base!S68/GAMSbase!S68,"")</f>
        <v/>
      </c>
      <c r="U68" s="40" t="str">
        <f>IFERROR(Base!T68/GAMSbase!T68,"")</f>
        <v/>
      </c>
      <c r="V68" s="40" t="str">
        <f>IFERROR(Base!U68/GAMSbase!U68,"")</f>
        <v/>
      </c>
      <c r="W68" s="40" t="str">
        <f>IFERROR(Base!V68/GAMSbase!V68,"")</f>
        <v/>
      </c>
      <c r="X68" s="40" t="str">
        <f>IFERROR(Base!W68/GAMSbase!W68,"")</f>
        <v/>
      </c>
      <c r="Y68" s="40" t="str">
        <f>IFERROR(Base!X68/GAMSbase!X68,"")</f>
        <v/>
      </c>
      <c r="Z68" s="40" t="str">
        <f>IFERROR(Base!Y68/GAMSbase!Y68,"")</f>
        <v/>
      </c>
      <c r="AA68" s="40" t="str">
        <f>IFERROR(Base!Z68/GAMSbase!Z68,"")</f>
        <v/>
      </c>
      <c r="AB68" s="40" t="str">
        <f>IFERROR(Base!AA68/GAMSbase!AA68,"")</f>
        <v/>
      </c>
      <c r="AC68" s="40" t="str">
        <f>IFERROR(Base!AB68/GAMSbase!AB68,"")</f>
        <v/>
      </c>
      <c r="AD68" s="40" t="str">
        <f>IFERROR(Base!AC68/GAMSbase!AC68,"")</f>
        <v/>
      </c>
      <c r="AE68" s="40" t="str">
        <f>IFERROR(Base!AD68/GAMSbase!AD68,"")</f>
        <v/>
      </c>
      <c r="AF68" s="40" t="str">
        <f>IFERROR(Base!AE68/GAMSbase!AE68,"")</f>
        <v/>
      </c>
      <c r="AG68" s="40" t="str">
        <f>IFERROR(Base!AF68/GAMSbase!AF68,"")</f>
        <v/>
      </c>
      <c r="AH68" s="40" t="str">
        <f>IFERROR(Base!AG68/GAMSbase!AG68,"")</f>
        <v/>
      </c>
      <c r="AI68" s="40" t="str">
        <f>IFERROR(Base!AH68/GAMSbase!AH68,"")</f>
        <v/>
      </c>
      <c r="AJ68" s="40" t="str">
        <f>IFERROR(Base!AI68/GAMSbase!AI68,"")</f>
        <v/>
      </c>
      <c r="AK68" s="40" t="str">
        <f>IFERROR(Base!AJ68/GAMSbase!AJ68,"")</f>
        <v/>
      </c>
      <c r="AL68" s="40" t="str">
        <f>IFERROR(Base!AK68/GAMSbase!AK68,"")</f>
        <v/>
      </c>
      <c r="AM68" s="40" t="str">
        <f>IFERROR(Base!AL68/GAMSbase!AL68,"")</f>
        <v/>
      </c>
      <c r="AN68" s="40" t="str">
        <f>IFERROR(Base!AM68/GAMSbase!AM68,"")</f>
        <v/>
      </c>
      <c r="AO68" s="40" t="str">
        <f>IFERROR(Base!AN68/GAMSbase!AN68,"")</f>
        <v/>
      </c>
      <c r="AP68" s="40" t="str">
        <f>IFERROR(Base!AO68/GAMSbase!AO68,"")</f>
        <v/>
      </c>
      <c r="AQ68" s="40" t="str">
        <f>IFERROR(Base!AP68/GAMSbase!AP68,"")</f>
        <v/>
      </c>
      <c r="AR68" s="40" t="str">
        <f>IFERROR(Base!AQ68/GAMSbase!AQ68,"")</f>
        <v/>
      </c>
      <c r="AS68" s="40" t="str">
        <f>IFERROR(Base!AR68/GAMSbase!AR68,"")</f>
        <v/>
      </c>
      <c r="AT68" s="40" t="str">
        <f>IFERROR(Base!AS68/GAMSbase!AS68,"")</f>
        <v/>
      </c>
      <c r="AU68" s="40" t="str">
        <f>IFERROR(Base!AT68/GAMSbase!AT68,"")</f>
        <v/>
      </c>
      <c r="AV68" s="40" t="str">
        <f>IFERROR(Base!AU68/GAMSbase!AU68,"")</f>
        <v/>
      </c>
      <c r="AW68" s="40" t="str">
        <f>IFERROR(Base!AV68/GAMSbase!AV68,"")</f>
        <v/>
      </c>
      <c r="AX68" s="40" t="str">
        <f>IFERROR(Base!AW68/GAMSbase!AW68,"")</f>
        <v/>
      </c>
      <c r="AY68" s="40" t="str">
        <f>IFERROR(Base!AX68/GAMSbase!AX68,"")</f>
        <v/>
      </c>
      <c r="AZ68" s="40" t="str">
        <f>IFERROR(Base!AY68/GAMSbase!AY68,"")</f>
        <v/>
      </c>
      <c r="BA68" s="40" t="str">
        <f>IFERROR(Base!AZ68/GAMSbase!AZ68,"")</f>
        <v/>
      </c>
      <c r="BB68" s="40" t="str">
        <f>IFERROR(Base!BA68/GAMSbase!BA68,"")</f>
        <v/>
      </c>
      <c r="BC68" s="40" t="str">
        <f>IFERROR(Base!BB68/GAMSbase!BB68,"")</f>
        <v/>
      </c>
      <c r="BD68" s="40" t="str">
        <f>IFERROR(Base!BC68/GAMSbase!BC68,"")</f>
        <v/>
      </c>
      <c r="BE68" s="40" t="str">
        <f>IFERROR(Base!BD68/GAMSbase!BD68,"")</f>
        <v/>
      </c>
      <c r="BF68" s="40" t="str">
        <f>IFERROR(Base!BE68/GAMSbase!BE68,"")</f>
        <v/>
      </c>
      <c r="BG68" s="40" t="str">
        <f>IFERROR(Base!BF68/GAMSbase!BF68,"")</f>
        <v/>
      </c>
      <c r="BH68" s="40" t="str">
        <f>IFERROR(Base!BG68/GAMSbase!BG68,"")</f>
        <v/>
      </c>
      <c r="BI68" s="40" t="str">
        <f>IFERROR(Base!BH68/GAMSbase!BH68,"")</f>
        <v/>
      </c>
      <c r="BJ68" s="40" t="str">
        <f>IFERROR(Base!BI68/GAMSbase!BI68,"")</f>
        <v/>
      </c>
    </row>
    <row r="69" spans="1:62" x14ac:dyDescent="0.2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IFERROR(Base!B69/GAMSbase!B69,"")</f>
        <v>4.3410852713178283</v>
      </c>
      <c r="D69" s="40" t="str">
        <f>IFERROR(Base!C69/GAMSbase!C69,"")</f>
        <v/>
      </c>
      <c r="E69" s="40" t="str">
        <f>IFERROR(Base!F69/GAMSbase!D69,"")</f>
        <v/>
      </c>
      <c r="F69" s="40" t="str">
        <f>IFERROR(Base!E69/GAMSbase!E69,"")</f>
        <v/>
      </c>
      <c r="G69" s="40" t="str">
        <f>IFERROR(Base!#REF!/GAMSbase!F69,"")</f>
        <v/>
      </c>
      <c r="H69" s="40" t="str">
        <f>IFERROR(Base!G69/GAMSbase!G69,"")</f>
        <v/>
      </c>
      <c r="I69" s="40" t="str">
        <f>IFERROR(Base!H69/GAMSbase!H69,"")</f>
        <v/>
      </c>
      <c r="J69" s="40" t="str">
        <f>IFERROR(Base!I69/GAMSbase!I69,"")</f>
        <v/>
      </c>
      <c r="K69" s="40" t="str">
        <f>IFERROR(Base!J69/GAMSbase!J69,"")</f>
        <v/>
      </c>
      <c r="L69" s="40" t="str">
        <f>IFERROR(Base!K69/GAMSbase!K69,"")</f>
        <v/>
      </c>
      <c r="M69" s="40" t="str">
        <f>IFERROR(Base!L69/GAMSbase!L69,"")</f>
        <v/>
      </c>
      <c r="N69" s="40" t="str">
        <f>IFERROR(Base!M69/GAMSbase!M69,"")</f>
        <v/>
      </c>
      <c r="O69" s="40" t="str">
        <f>IFERROR(Base!N69/GAMSbase!N69,"")</f>
        <v/>
      </c>
      <c r="P69" s="40" t="str">
        <f>IFERROR(Base!O69/GAMSbase!O69,"")</f>
        <v/>
      </c>
      <c r="Q69" s="40" t="str">
        <f>IFERROR(Base!P69/GAMSbase!P69,"")</f>
        <v/>
      </c>
      <c r="R69" s="40" t="str">
        <f>IFERROR(Base!Q69/GAMSbase!Q69,"")</f>
        <v/>
      </c>
      <c r="S69" s="40" t="str">
        <f>IFERROR(Base!R69/GAMSbase!R69,"")</f>
        <v/>
      </c>
      <c r="T69" s="40" t="str">
        <f>IFERROR(Base!S69/GAMSbase!S69,"")</f>
        <v/>
      </c>
      <c r="U69" s="40" t="str">
        <f>IFERROR(Base!T69/GAMSbase!T69,"")</f>
        <v/>
      </c>
      <c r="V69" s="40" t="str">
        <f>IFERROR(Base!U69/GAMSbase!U69,"")</f>
        <v/>
      </c>
      <c r="W69" s="40" t="str">
        <f>IFERROR(Base!V69/GAMSbase!V69,"")</f>
        <v/>
      </c>
      <c r="X69" s="40" t="str">
        <f>IFERROR(Base!W69/GAMSbase!W69,"")</f>
        <v/>
      </c>
      <c r="Y69" s="40" t="str">
        <f>IFERROR(Base!X69/GAMSbase!X69,"")</f>
        <v/>
      </c>
      <c r="Z69" s="40" t="str">
        <f>IFERROR(Base!Y69/GAMSbase!Y69,"")</f>
        <v/>
      </c>
      <c r="AA69" s="40" t="str">
        <f>IFERROR(Base!Z69/GAMSbase!Z69,"")</f>
        <v/>
      </c>
      <c r="AB69" s="40" t="str">
        <f>IFERROR(Base!AA69/GAMSbase!AA69,"")</f>
        <v/>
      </c>
      <c r="AC69" s="40" t="str">
        <f>IFERROR(Base!AB69/GAMSbase!AB69,"")</f>
        <v/>
      </c>
      <c r="AD69" s="40" t="str">
        <f>IFERROR(Base!AC69/GAMSbase!AC69,"")</f>
        <v/>
      </c>
      <c r="AE69" s="40" t="str">
        <f>IFERROR(Base!AD69/GAMSbase!AD69,"")</f>
        <v/>
      </c>
      <c r="AF69" s="40" t="str">
        <f>IFERROR(Base!AE69/GAMSbase!AE69,"")</f>
        <v/>
      </c>
      <c r="AG69" s="40" t="str">
        <f>IFERROR(Base!AF69/GAMSbase!AF69,"")</f>
        <v/>
      </c>
      <c r="AH69" s="40" t="str">
        <f>IFERROR(Base!AG69/GAMSbase!AG69,"")</f>
        <v/>
      </c>
      <c r="AI69" s="40" t="str">
        <f>IFERROR(Base!AH69/GAMSbase!AH69,"")</f>
        <v/>
      </c>
      <c r="AJ69" s="40" t="str">
        <f>IFERROR(Base!AI69/GAMSbase!AI69,"")</f>
        <v/>
      </c>
      <c r="AK69" s="40" t="str">
        <f>IFERROR(Base!AJ69/GAMSbase!AJ69,"")</f>
        <v/>
      </c>
      <c r="AL69" s="40" t="str">
        <f>IFERROR(Base!AK69/GAMSbase!AK69,"")</f>
        <v/>
      </c>
      <c r="AM69" s="40" t="str">
        <f>IFERROR(Base!AL69/GAMSbase!AL69,"")</f>
        <v/>
      </c>
      <c r="AN69" s="40" t="str">
        <f>IFERROR(Base!AM69/GAMSbase!AM69,"")</f>
        <v/>
      </c>
      <c r="AO69" s="40" t="str">
        <f>IFERROR(Base!AN69/GAMSbase!AN69,"")</f>
        <v/>
      </c>
      <c r="AP69" s="40" t="str">
        <f>IFERROR(Base!AO69/GAMSbase!AO69,"")</f>
        <v/>
      </c>
      <c r="AQ69" s="40" t="str">
        <f>IFERROR(Base!AP69/GAMSbase!AP69,"")</f>
        <v/>
      </c>
      <c r="AR69" s="40" t="str">
        <f>IFERROR(Base!AQ69/GAMSbase!AQ69,"")</f>
        <v/>
      </c>
      <c r="AS69" s="40" t="str">
        <f>IFERROR(Base!AR69/GAMSbase!AR69,"")</f>
        <v/>
      </c>
      <c r="AT69" s="40" t="str">
        <f>IFERROR(Base!AS69/GAMSbase!AS69,"")</f>
        <v/>
      </c>
      <c r="AU69" s="40" t="str">
        <f>IFERROR(Base!AT69/GAMSbase!AT69,"")</f>
        <v/>
      </c>
      <c r="AV69" s="40" t="str">
        <f>IFERROR(Base!AU69/GAMSbase!AU69,"")</f>
        <v/>
      </c>
      <c r="AW69" s="40" t="str">
        <f>IFERROR(Base!AV69/GAMSbase!AV69,"")</f>
        <v/>
      </c>
      <c r="AX69" s="40" t="str">
        <f>IFERROR(Base!AW69/GAMSbase!AW69,"")</f>
        <v/>
      </c>
      <c r="AY69" s="40" t="str">
        <f>IFERROR(Base!AX69/GAMSbase!AX69,"")</f>
        <v/>
      </c>
      <c r="AZ69" s="40" t="str">
        <f>IFERROR(Base!AY69/GAMSbase!AY69,"")</f>
        <v/>
      </c>
      <c r="BA69" s="40" t="str">
        <f>IFERROR(Base!AZ69/GAMSbase!AZ69,"")</f>
        <v/>
      </c>
      <c r="BB69" s="40" t="str">
        <f>IFERROR(Base!BA69/GAMSbase!BA69,"")</f>
        <v/>
      </c>
      <c r="BC69" s="40" t="str">
        <f>IFERROR(Base!BB69/GAMSbase!BB69,"")</f>
        <v/>
      </c>
      <c r="BD69" s="40" t="str">
        <f>IFERROR(Base!BC69/GAMSbase!BC69,"")</f>
        <v/>
      </c>
      <c r="BE69" s="40" t="str">
        <f>IFERROR(Base!BD69/GAMSbase!BD69,"")</f>
        <v/>
      </c>
      <c r="BF69" s="40" t="str">
        <f>IFERROR(Base!BE69/GAMSbase!BE69,"")</f>
        <v/>
      </c>
      <c r="BG69" s="40" t="str">
        <f>IFERROR(Base!BF69/GAMSbase!BF69,"")</f>
        <v/>
      </c>
      <c r="BH69" s="40" t="str">
        <f>IFERROR(Base!BG69/GAMSbase!BG69,"")</f>
        <v/>
      </c>
      <c r="BI69" s="40" t="str">
        <f>IFERROR(Base!BH69/GAMSbase!BH69,"")</f>
        <v/>
      </c>
      <c r="BJ69" s="40" t="str">
        <f>IFERROR(Base!BI69/GAMSbase!BI69,"")</f>
        <v/>
      </c>
    </row>
    <row r="70" spans="1:62" x14ac:dyDescent="0.2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IFERROR(Base!B70/GAMSbase!B70,"")</f>
        <v>2.8</v>
      </c>
      <c r="D70" s="40" t="str">
        <f>IFERROR(Base!C70/GAMSbase!C70,"")</f>
        <v/>
      </c>
      <c r="E70" s="40" t="str">
        <f>IFERROR(Base!F70/GAMSbase!D70,"")</f>
        <v/>
      </c>
      <c r="F70" s="40" t="str">
        <f>IFERROR(Base!E70/GAMSbase!E70,"")</f>
        <v/>
      </c>
      <c r="G70" s="40" t="str">
        <f>IFERROR(Base!#REF!/GAMSbase!F70,"")</f>
        <v/>
      </c>
      <c r="H70" s="40" t="str">
        <f>IFERROR(Base!G70/GAMSbase!G70,"")</f>
        <v/>
      </c>
      <c r="I70" s="40" t="str">
        <f>IFERROR(Base!H70/GAMSbase!H70,"")</f>
        <v/>
      </c>
      <c r="J70" s="40" t="str">
        <f>IFERROR(Base!I70/GAMSbase!I70,"")</f>
        <v/>
      </c>
      <c r="K70" s="40" t="str">
        <f>IFERROR(Base!J70/GAMSbase!J70,"")</f>
        <v/>
      </c>
      <c r="L70" s="40" t="str">
        <f>IFERROR(Base!K70/GAMSbase!K70,"")</f>
        <v/>
      </c>
      <c r="M70" s="40" t="str">
        <f>IFERROR(Base!L70/GAMSbase!L70,"")</f>
        <v/>
      </c>
      <c r="N70" s="40" t="str">
        <f>IFERROR(Base!M70/GAMSbase!M70,"")</f>
        <v/>
      </c>
      <c r="O70" s="40" t="str">
        <f>IFERROR(Base!N70/GAMSbase!N70,"")</f>
        <v/>
      </c>
      <c r="P70" s="40" t="str">
        <f>IFERROR(Base!O70/GAMSbase!O70,"")</f>
        <v/>
      </c>
      <c r="Q70" s="40" t="str">
        <f>IFERROR(Base!P70/GAMSbase!P70,"")</f>
        <v/>
      </c>
      <c r="R70" s="40" t="str">
        <f>IFERROR(Base!Q70/GAMSbase!Q70,"")</f>
        <v/>
      </c>
      <c r="S70" s="40" t="str">
        <f>IFERROR(Base!R70/GAMSbase!R70,"")</f>
        <v/>
      </c>
      <c r="T70" s="40" t="str">
        <f>IFERROR(Base!S70/GAMSbase!S70,"")</f>
        <v/>
      </c>
      <c r="U70" s="40" t="str">
        <f>IFERROR(Base!T70/GAMSbase!T70,"")</f>
        <v/>
      </c>
      <c r="V70" s="40" t="str">
        <f>IFERROR(Base!U70/GAMSbase!U70,"")</f>
        <v/>
      </c>
      <c r="W70" s="40" t="str">
        <f>IFERROR(Base!V70/GAMSbase!V70,"")</f>
        <v/>
      </c>
      <c r="X70" s="40" t="str">
        <f>IFERROR(Base!W70/GAMSbase!W70,"")</f>
        <v/>
      </c>
      <c r="Y70" s="40" t="str">
        <f>IFERROR(Base!X70/GAMSbase!X70,"")</f>
        <v/>
      </c>
      <c r="Z70" s="40" t="str">
        <f>IFERROR(Base!Y70/GAMSbase!Y70,"")</f>
        <v/>
      </c>
      <c r="AA70" s="40" t="str">
        <f>IFERROR(Base!Z70/GAMSbase!Z70,"")</f>
        <v/>
      </c>
      <c r="AB70" s="40" t="str">
        <f>IFERROR(Base!AA70/GAMSbase!AA70,"")</f>
        <v/>
      </c>
      <c r="AC70" s="40" t="str">
        <f>IFERROR(Base!AB70/GAMSbase!AB70,"")</f>
        <v/>
      </c>
      <c r="AD70" s="40" t="str">
        <f>IFERROR(Base!AC70/GAMSbase!AC70,"")</f>
        <v/>
      </c>
      <c r="AE70" s="40" t="str">
        <f>IFERROR(Base!AD70/GAMSbase!AD70,"")</f>
        <v/>
      </c>
      <c r="AF70" s="40" t="str">
        <f>IFERROR(Base!AE70/GAMSbase!AE70,"")</f>
        <v/>
      </c>
      <c r="AG70" s="40" t="str">
        <f>IFERROR(Base!AF70/GAMSbase!AF70,"")</f>
        <v/>
      </c>
      <c r="AH70" s="40" t="str">
        <f>IFERROR(Base!AG70/GAMSbase!AG70,"")</f>
        <v/>
      </c>
      <c r="AI70" s="40" t="str">
        <f>IFERROR(Base!AH70/GAMSbase!AH70,"")</f>
        <v/>
      </c>
      <c r="AJ70" s="40" t="str">
        <f>IFERROR(Base!AI70/GAMSbase!AI70,"")</f>
        <v/>
      </c>
      <c r="AK70" s="40" t="str">
        <f>IFERROR(Base!AJ70/GAMSbase!AJ70,"")</f>
        <v/>
      </c>
      <c r="AL70" s="40" t="str">
        <f>IFERROR(Base!AK70/GAMSbase!AK70,"")</f>
        <v/>
      </c>
      <c r="AM70" s="40" t="str">
        <f>IFERROR(Base!AL70/GAMSbase!AL70,"")</f>
        <v/>
      </c>
      <c r="AN70" s="40" t="str">
        <f>IFERROR(Base!AM70/GAMSbase!AM70,"")</f>
        <v/>
      </c>
      <c r="AO70" s="40" t="str">
        <f>IFERROR(Base!AN70/GAMSbase!AN70,"")</f>
        <v/>
      </c>
      <c r="AP70" s="40" t="str">
        <f>IFERROR(Base!AO70/GAMSbase!AO70,"")</f>
        <v/>
      </c>
      <c r="AQ70" s="40" t="str">
        <f>IFERROR(Base!AP70/GAMSbase!AP70,"")</f>
        <v/>
      </c>
      <c r="AR70" s="40" t="str">
        <f>IFERROR(Base!AQ70/GAMSbase!AQ70,"")</f>
        <v/>
      </c>
      <c r="AS70" s="40" t="str">
        <f>IFERROR(Base!AR70/GAMSbase!AR70,"")</f>
        <v/>
      </c>
      <c r="AT70" s="40" t="str">
        <f>IFERROR(Base!AS70/GAMSbase!AS70,"")</f>
        <v/>
      </c>
      <c r="AU70" s="40" t="str">
        <f>IFERROR(Base!AT70/GAMSbase!AT70,"")</f>
        <v/>
      </c>
      <c r="AV70" s="40" t="str">
        <f>IFERROR(Base!AU70/GAMSbase!AU70,"")</f>
        <v/>
      </c>
      <c r="AW70" s="40" t="str">
        <f>IFERROR(Base!AV70/GAMSbase!AV70,"")</f>
        <v/>
      </c>
      <c r="AX70" s="40" t="str">
        <f>IFERROR(Base!AW70/GAMSbase!AW70,"")</f>
        <v/>
      </c>
      <c r="AY70" s="40" t="str">
        <f>IFERROR(Base!AX70/GAMSbase!AX70,"")</f>
        <v/>
      </c>
      <c r="AZ70" s="40" t="str">
        <f>IFERROR(Base!AY70/GAMSbase!AY70,"")</f>
        <v/>
      </c>
      <c r="BA70" s="40" t="str">
        <f>IFERROR(Base!AZ70/GAMSbase!AZ70,"")</f>
        <v/>
      </c>
      <c r="BB70" s="40" t="str">
        <f>IFERROR(Base!BA70/GAMSbase!BA70,"")</f>
        <v/>
      </c>
      <c r="BC70" s="40" t="str">
        <f>IFERROR(Base!BB70/GAMSbase!BB70,"")</f>
        <v/>
      </c>
      <c r="BD70" s="40" t="str">
        <f>IFERROR(Base!BC70/GAMSbase!BC70,"")</f>
        <v/>
      </c>
      <c r="BE70" s="40" t="str">
        <f>IFERROR(Base!BD70/GAMSbase!BD70,"")</f>
        <v/>
      </c>
      <c r="BF70" s="40" t="str">
        <f>IFERROR(Base!BE70/GAMSbase!BE70,"")</f>
        <v/>
      </c>
      <c r="BG70" s="40" t="str">
        <f>IFERROR(Base!BF70/GAMSbase!BF70,"")</f>
        <v/>
      </c>
      <c r="BH70" s="40" t="str">
        <f>IFERROR(Base!BG70/GAMSbase!BG70,"")</f>
        <v/>
      </c>
      <c r="BI70" s="40" t="str">
        <f>IFERROR(Base!BH70/GAMSbase!BH70,"")</f>
        <v/>
      </c>
      <c r="BJ70" s="40" t="str">
        <f>IFERROR(Base!BI70/GAMSbase!BI70,"")</f>
        <v/>
      </c>
    </row>
    <row r="71" spans="1:62" x14ac:dyDescent="0.2">
      <c r="A71" t="str">
        <f>Base!A71</f>
        <v xml:space="preserve">      Deep oceans to deep oceans (b33)</v>
      </c>
      <c r="B71" t="str">
        <f>GAMSbase!A71</f>
        <v>DtD b33</v>
      </c>
      <c r="C71" s="40">
        <f>IFERROR(Base!B71/GAMSbase!B71,"")</f>
        <v>0.99887200302195012</v>
      </c>
      <c r="D71" s="40" t="str">
        <f>IFERROR(Base!C71/GAMSbase!C71,"")</f>
        <v/>
      </c>
      <c r="E71" s="40" t="str">
        <f>IFERROR(Base!F71/GAMSbase!D71,"")</f>
        <v/>
      </c>
      <c r="F71" s="40" t="str">
        <f>IFERROR(Base!E71/GAMSbase!E71,"")</f>
        <v/>
      </c>
      <c r="G71" s="40" t="str">
        <f>IFERROR(Base!#REF!/GAMSbase!F71,"")</f>
        <v/>
      </c>
      <c r="H71" s="40" t="str">
        <f>IFERROR(Base!G71/GAMSbase!G71,"")</f>
        <v/>
      </c>
      <c r="I71" s="40" t="str">
        <f>IFERROR(Base!H71/GAMSbase!H71,"")</f>
        <v/>
      </c>
      <c r="J71" s="40" t="str">
        <f>IFERROR(Base!I71/GAMSbase!I71,"")</f>
        <v/>
      </c>
      <c r="K71" s="40" t="str">
        <f>IFERROR(Base!J71/GAMSbase!J71,"")</f>
        <v/>
      </c>
      <c r="L71" s="40" t="str">
        <f>IFERROR(Base!K71/GAMSbase!K71,"")</f>
        <v/>
      </c>
      <c r="M71" s="40" t="str">
        <f>IFERROR(Base!L71/GAMSbase!L71,"")</f>
        <v/>
      </c>
      <c r="N71" s="40" t="str">
        <f>IFERROR(Base!M71/GAMSbase!M71,"")</f>
        <v/>
      </c>
      <c r="O71" s="40" t="str">
        <f>IFERROR(Base!N71/GAMSbase!N71,"")</f>
        <v/>
      </c>
      <c r="P71" s="40" t="str">
        <f>IFERROR(Base!O71/GAMSbase!O71,"")</f>
        <v/>
      </c>
      <c r="Q71" s="40" t="str">
        <f>IFERROR(Base!P71/GAMSbase!P71,"")</f>
        <v/>
      </c>
      <c r="R71" s="40" t="str">
        <f>IFERROR(Base!Q71/GAMSbase!Q71,"")</f>
        <v/>
      </c>
      <c r="S71" s="40" t="str">
        <f>IFERROR(Base!R71/GAMSbase!R71,"")</f>
        <v/>
      </c>
      <c r="T71" s="40" t="str">
        <f>IFERROR(Base!S71/GAMSbase!S71,"")</f>
        <v/>
      </c>
      <c r="U71" s="40" t="str">
        <f>IFERROR(Base!T71/GAMSbase!T71,"")</f>
        <v/>
      </c>
      <c r="V71" s="40" t="str">
        <f>IFERROR(Base!U71/GAMSbase!U71,"")</f>
        <v/>
      </c>
      <c r="W71" s="40" t="str">
        <f>IFERROR(Base!V71/GAMSbase!V71,"")</f>
        <v/>
      </c>
      <c r="X71" s="40" t="str">
        <f>IFERROR(Base!W71/GAMSbase!W71,"")</f>
        <v/>
      </c>
      <c r="Y71" s="40" t="str">
        <f>IFERROR(Base!X71/GAMSbase!X71,"")</f>
        <v/>
      </c>
      <c r="Z71" s="40" t="str">
        <f>IFERROR(Base!Y71/GAMSbase!Y71,"")</f>
        <v/>
      </c>
      <c r="AA71" s="40" t="str">
        <f>IFERROR(Base!Z71/GAMSbase!Z71,"")</f>
        <v/>
      </c>
      <c r="AB71" s="40" t="str">
        <f>IFERROR(Base!AA71/GAMSbase!AA71,"")</f>
        <v/>
      </c>
      <c r="AC71" s="40" t="str">
        <f>IFERROR(Base!AB71/GAMSbase!AB71,"")</f>
        <v/>
      </c>
      <c r="AD71" s="40" t="str">
        <f>IFERROR(Base!AC71/GAMSbase!AC71,"")</f>
        <v/>
      </c>
      <c r="AE71" s="40" t="str">
        <f>IFERROR(Base!AD71/GAMSbase!AD71,"")</f>
        <v/>
      </c>
      <c r="AF71" s="40" t="str">
        <f>IFERROR(Base!AE71/GAMSbase!AE71,"")</f>
        <v/>
      </c>
      <c r="AG71" s="40" t="str">
        <f>IFERROR(Base!AF71/GAMSbase!AF71,"")</f>
        <v/>
      </c>
      <c r="AH71" s="40" t="str">
        <f>IFERROR(Base!AG71/GAMSbase!AG71,"")</f>
        <v/>
      </c>
      <c r="AI71" s="40" t="str">
        <f>IFERROR(Base!AH71/GAMSbase!AH71,"")</f>
        <v/>
      </c>
      <c r="AJ71" s="40" t="str">
        <f>IFERROR(Base!AI71/GAMSbase!AI71,"")</f>
        <v/>
      </c>
      <c r="AK71" s="40" t="str">
        <f>IFERROR(Base!AJ71/GAMSbase!AJ71,"")</f>
        <v/>
      </c>
      <c r="AL71" s="40" t="str">
        <f>IFERROR(Base!AK71/GAMSbase!AK71,"")</f>
        <v/>
      </c>
      <c r="AM71" s="40" t="str">
        <f>IFERROR(Base!AL71/GAMSbase!AL71,"")</f>
        <v/>
      </c>
      <c r="AN71" s="40" t="str">
        <f>IFERROR(Base!AM71/GAMSbase!AM71,"")</f>
        <v/>
      </c>
      <c r="AO71" s="40" t="str">
        <f>IFERROR(Base!AN71/GAMSbase!AN71,"")</f>
        <v/>
      </c>
      <c r="AP71" s="40" t="str">
        <f>IFERROR(Base!AO71/GAMSbase!AO71,"")</f>
        <v/>
      </c>
      <c r="AQ71" s="40" t="str">
        <f>IFERROR(Base!AP71/GAMSbase!AP71,"")</f>
        <v/>
      </c>
      <c r="AR71" s="40" t="str">
        <f>IFERROR(Base!AQ71/GAMSbase!AQ71,"")</f>
        <v/>
      </c>
      <c r="AS71" s="40" t="str">
        <f>IFERROR(Base!AR71/GAMSbase!AR71,"")</f>
        <v/>
      </c>
      <c r="AT71" s="40" t="str">
        <f>IFERROR(Base!AS71/GAMSbase!AS71,"")</f>
        <v/>
      </c>
      <c r="AU71" s="40" t="str">
        <f>IFERROR(Base!AT71/GAMSbase!AT71,"")</f>
        <v/>
      </c>
      <c r="AV71" s="40" t="str">
        <f>IFERROR(Base!AU71/GAMSbase!AU71,"")</f>
        <v/>
      </c>
      <c r="AW71" s="40" t="str">
        <f>IFERROR(Base!AV71/GAMSbase!AV71,"")</f>
        <v/>
      </c>
      <c r="AX71" s="40" t="str">
        <f>IFERROR(Base!AW71/GAMSbase!AW71,"")</f>
        <v/>
      </c>
      <c r="AY71" s="40" t="str">
        <f>IFERROR(Base!AX71/GAMSbase!AX71,"")</f>
        <v/>
      </c>
      <c r="AZ71" s="40" t="str">
        <f>IFERROR(Base!AY71/GAMSbase!AY71,"")</f>
        <v/>
      </c>
      <c r="BA71" s="40" t="str">
        <f>IFERROR(Base!AZ71/GAMSbase!AZ71,"")</f>
        <v/>
      </c>
      <c r="BB71" s="40" t="str">
        <f>IFERROR(Base!BA71/GAMSbase!BA71,"")</f>
        <v/>
      </c>
      <c r="BC71" s="40" t="str">
        <f>IFERROR(Base!BB71/GAMSbase!BB71,"")</f>
        <v/>
      </c>
      <c r="BD71" s="40" t="str">
        <f>IFERROR(Base!BC71/GAMSbase!BC71,"")</f>
        <v/>
      </c>
      <c r="BE71" s="40" t="str">
        <f>IFERROR(Base!BD71/GAMSbase!BD71,"")</f>
        <v/>
      </c>
      <c r="BF71" s="40" t="str">
        <f>IFERROR(Base!BE71/GAMSbase!BE71,"")</f>
        <v/>
      </c>
      <c r="BG71" s="40" t="str">
        <f>IFERROR(Base!BF71/GAMSbase!BF71,"")</f>
        <v/>
      </c>
      <c r="BH71" s="40" t="str">
        <f>IFERROR(Base!BG71/GAMSbase!BG71,"")</f>
        <v/>
      </c>
      <c r="BI71" s="40" t="str">
        <f>IFERROR(Base!BH71/GAMSbase!BH71,"")</f>
        <v/>
      </c>
      <c r="BJ71" s="40" t="str">
        <f>IFERROR(Base!BI71/GAMSbase!BI71,"")</f>
        <v/>
      </c>
    </row>
    <row r="72" spans="1:62" x14ac:dyDescent="0.2">
      <c r="A72" t="str">
        <f>Base!A72</f>
        <v>TEMPERATURE DATA</v>
      </c>
      <c r="B72" t="str">
        <f>GAMSbase!A72</f>
        <v>* TEMPERATURE DATA</v>
      </c>
      <c r="C72" s="40" t="str">
        <f>IFERROR(Base!B72/GAMSbase!B72,"")</f>
        <v/>
      </c>
      <c r="D72" s="40" t="str">
        <f>IFERROR(Base!C72/GAMSbase!C72,"")</f>
        <v/>
      </c>
      <c r="E72" s="40" t="str">
        <f>IFERROR(Base!D72/GAMSbase!D72,"")</f>
        <v/>
      </c>
      <c r="F72" s="40" t="str">
        <f>IFERROR(Base!E72/GAMSbase!E72,"")</f>
        <v/>
      </c>
      <c r="G72" s="40" t="str">
        <f>IFERROR(Base!F72/GAMSbase!F72,"")</f>
        <v/>
      </c>
      <c r="H72" s="40" t="str">
        <f>IFERROR(Base!G72/GAMSbase!G72,"")</f>
        <v/>
      </c>
      <c r="I72" s="40" t="str">
        <f>IFERROR(Base!H72/GAMSbase!H72,"")</f>
        <v/>
      </c>
      <c r="J72" s="40" t="str">
        <f>IFERROR(Base!I72/GAMSbase!I72,"")</f>
        <v/>
      </c>
      <c r="K72" s="40" t="str">
        <f>IFERROR(Base!J72/GAMSbase!J72,"")</f>
        <v/>
      </c>
      <c r="L72" s="40" t="str">
        <f>IFERROR(Base!K72/GAMSbase!K72,"")</f>
        <v/>
      </c>
      <c r="M72" s="40" t="str">
        <f>IFERROR(Base!L72/GAMSbase!L72,"")</f>
        <v/>
      </c>
      <c r="N72" s="40" t="str">
        <f>IFERROR(Base!M72/GAMSbase!M72,"")</f>
        <v/>
      </c>
      <c r="O72" s="40" t="str">
        <f>IFERROR(Base!N72/GAMSbase!N72,"")</f>
        <v/>
      </c>
      <c r="P72" s="40" t="str">
        <f>IFERROR(Base!O72/GAMSbase!O72,"")</f>
        <v/>
      </c>
      <c r="Q72" s="40" t="str">
        <f>IFERROR(Base!P72/GAMSbase!P72,"")</f>
        <v/>
      </c>
      <c r="R72" s="40" t="str">
        <f>IFERROR(Base!Q72/GAMSbase!Q72,"")</f>
        <v/>
      </c>
      <c r="S72" s="40" t="str">
        <f>IFERROR(Base!R72/GAMSbase!R72,"")</f>
        <v/>
      </c>
      <c r="T72" s="40" t="str">
        <f>IFERROR(Base!S72/GAMSbase!S72,"")</f>
        <v/>
      </c>
      <c r="U72" s="40" t="str">
        <f>IFERROR(Base!T72/GAMSbase!T72,"")</f>
        <v/>
      </c>
      <c r="V72" s="40" t="str">
        <f>IFERROR(Base!U72/GAMSbase!U72,"")</f>
        <v/>
      </c>
      <c r="W72" s="40" t="str">
        <f>IFERROR(Base!V72/GAMSbase!V72,"")</f>
        <v/>
      </c>
      <c r="X72" s="40" t="str">
        <f>IFERROR(Base!W72/GAMSbase!W72,"")</f>
        <v/>
      </c>
      <c r="Y72" s="40" t="str">
        <f>IFERROR(Base!X72/GAMSbase!X72,"")</f>
        <v/>
      </c>
      <c r="Z72" s="40" t="str">
        <f>IFERROR(Base!Y72/GAMSbase!Y72,"")</f>
        <v/>
      </c>
      <c r="AA72" s="40" t="str">
        <f>IFERROR(Base!Z72/GAMSbase!Z72,"")</f>
        <v/>
      </c>
      <c r="AB72" s="40" t="str">
        <f>IFERROR(Base!AA72/GAMSbase!AA72,"")</f>
        <v/>
      </c>
      <c r="AC72" s="40" t="str">
        <f>IFERROR(Base!AB72/GAMSbase!AB72,"")</f>
        <v/>
      </c>
      <c r="AD72" s="40" t="str">
        <f>IFERROR(Base!AC72/GAMSbase!AC72,"")</f>
        <v/>
      </c>
      <c r="AE72" s="40" t="str">
        <f>IFERROR(Base!AD72/GAMSbase!AD72,"")</f>
        <v/>
      </c>
      <c r="AF72" s="40" t="str">
        <f>IFERROR(Base!AE72/GAMSbase!AE72,"")</f>
        <v/>
      </c>
      <c r="AG72" s="40" t="str">
        <f>IFERROR(Base!AF72/GAMSbase!AF72,"")</f>
        <v/>
      </c>
      <c r="AH72" s="40" t="str">
        <f>IFERROR(Base!AG72/GAMSbase!AG72,"")</f>
        <v/>
      </c>
      <c r="AI72" s="40" t="str">
        <f>IFERROR(Base!AH72/GAMSbase!AH72,"")</f>
        <v/>
      </c>
      <c r="AJ72" s="40" t="str">
        <f>IFERROR(Base!AI72/GAMSbase!AI72,"")</f>
        <v/>
      </c>
      <c r="AK72" s="40" t="str">
        <f>IFERROR(Base!AJ72/GAMSbase!AJ72,"")</f>
        <v/>
      </c>
      <c r="AL72" s="40" t="str">
        <f>IFERROR(Base!AK72/GAMSbase!AK72,"")</f>
        <v/>
      </c>
      <c r="AM72" s="40" t="str">
        <f>IFERROR(Base!AL72/GAMSbase!AL72,"")</f>
        <v/>
      </c>
      <c r="AN72" s="40" t="str">
        <f>IFERROR(Base!AM72/GAMSbase!AM72,"")</f>
        <v/>
      </c>
      <c r="AO72" s="40" t="str">
        <f>IFERROR(Base!AN72/GAMSbase!AN72,"")</f>
        <v/>
      </c>
      <c r="AP72" s="40" t="str">
        <f>IFERROR(Base!AO72/GAMSbase!AO72,"")</f>
        <v/>
      </c>
      <c r="AQ72" s="40" t="str">
        <f>IFERROR(Base!AP72/GAMSbase!AP72,"")</f>
        <v/>
      </c>
      <c r="AR72" s="40" t="str">
        <f>IFERROR(Base!AQ72/GAMSbase!AQ72,"")</f>
        <v/>
      </c>
      <c r="AS72" s="40" t="str">
        <f>IFERROR(Base!AR72/GAMSbase!AR72,"")</f>
        <v/>
      </c>
      <c r="AT72" s="40" t="str">
        <f>IFERROR(Base!AS72/GAMSbase!AS72,"")</f>
        <v/>
      </c>
      <c r="AU72" s="40" t="str">
        <f>IFERROR(Base!AT72/GAMSbase!AT72,"")</f>
        <v/>
      </c>
      <c r="AV72" s="40" t="str">
        <f>IFERROR(Base!AU72/GAMSbase!AU72,"")</f>
        <v/>
      </c>
      <c r="AW72" s="40" t="str">
        <f>IFERROR(Base!AV72/GAMSbase!AV72,"")</f>
        <v/>
      </c>
      <c r="AX72" s="40" t="str">
        <f>IFERROR(Base!AW72/GAMSbase!AW72,"")</f>
        <v/>
      </c>
      <c r="AY72" s="40" t="str">
        <f>IFERROR(Base!AX72/GAMSbase!AX72,"")</f>
        <v/>
      </c>
      <c r="AZ72" s="40" t="str">
        <f>IFERROR(Base!AY72/GAMSbase!AY72,"")</f>
        <v/>
      </c>
      <c r="BA72" s="40" t="str">
        <f>IFERROR(Base!AZ72/GAMSbase!AZ72,"")</f>
        <v/>
      </c>
      <c r="BB72" s="40" t="str">
        <f>IFERROR(Base!BA72/GAMSbase!BA72,"")</f>
        <v/>
      </c>
      <c r="BC72" s="40" t="str">
        <f>IFERROR(Base!BB72/GAMSbase!BB72,"")</f>
        <v/>
      </c>
      <c r="BD72" s="40" t="str">
        <f>IFERROR(Base!BC72/GAMSbase!BC72,"")</f>
        <v/>
      </c>
      <c r="BE72" s="40" t="str">
        <f>IFERROR(Base!BD72/GAMSbase!BD72,"")</f>
        <v/>
      </c>
      <c r="BF72" s="40" t="str">
        <f>IFERROR(Base!BE72/GAMSbase!BE72,"")</f>
        <v/>
      </c>
      <c r="BG72" s="40" t="str">
        <f>IFERROR(Base!BF72/GAMSbase!BF72,"")</f>
        <v/>
      </c>
      <c r="BH72" s="40" t="str">
        <f>IFERROR(Base!BG72/GAMSbase!BG72,"")</f>
        <v/>
      </c>
      <c r="BI72" s="40" t="str">
        <f>IFERROR(Base!BH72/GAMSbase!BH72,"")</f>
        <v/>
      </c>
      <c r="BJ72" s="40" t="str">
        <f>IFERROR(Base!BI72/GAMSbase!BI72,"")</f>
        <v/>
      </c>
    </row>
    <row r="73" spans="1:62" x14ac:dyDescent="0.2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IFERROR(Base!B73/GAMSbase!B73,"")</f>
        <v>2</v>
      </c>
      <c r="D73" s="40">
        <f>IFERROR(Base!C73/GAMSbase!C73,"")</f>
        <v>1.9251336898395721</v>
      </c>
      <c r="E73" s="40">
        <f>IFERROR(Base!D73/GAMSbase!D73,"")</f>
        <v>1.8627450980392157</v>
      </c>
      <c r="F73" s="40">
        <f>IFERROR(Base!E73/GAMSbase!E73,"")</f>
        <v>1.8099547511312217</v>
      </c>
      <c r="G73" s="40">
        <f>IFERROR(Base!F73/GAMSbase!F73,"")</f>
        <v>1.7647058823529413</v>
      </c>
      <c r="H73" s="40">
        <f>IFERROR(Base!G73/GAMSbase!G73,"")</f>
        <v>1.7254901960784315</v>
      </c>
      <c r="I73" s="40">
        <f>IFERROR(Base!H73/GAMSbase!H73,"")</f>
        <v>1.6911764705882353</v>
      </c>
      <c r="J73" s="40">
        <f>IFERROR(Base!I73/GAMSbase!I73,"")</f>
        <v>1.6608996539792387</v>
      </c>
      <c r="K73" s="40">
        <f>IFERROR(Base!J73/GAMSbase!J73,"")</f>
        <v>1.6339869281045751</v>
      </c>
      <c r="L73" s="40">
        <f>IFERROR(Base!K73/GAMSbase!K73,"")</f>
        <v>1.609907120743034</v>
      </c>
      <c r="M73" s="40">
        <f>IFERROR(Base!L73/GAMSbase!L73,"")</f>
        <v>1.5882352941176472</v>
      </c>
      <c r="N73" s="40">
        <f>IFERROR(Base!M73/GAMSbase!M73,"")</f>
        <v>1.5686274509803919</v>
      </c>
      <c r="O73" s="40">
        <f>IFERROR(Base!N73/GAMSbase!N73,"")</f>
        <v>1.5508021390374329</v>
      </c>
      <c r="P73" s="40">
        <f>IFERROR(Base!O73/GAMSbase!O73,"")</f>
        <v>1.5345268542199488</v>
      </c>
      <c r="Q73" s="40">
        <f>IFERROR(Base!P73/GAMSbase!P73,"")</f>
        <v>1.5196078431372548</v>
      </c>
      <c r="R73" s="40">
        <f>IFERROR(Base!Q73/GAMSbase!Q73,"")</f>
        <v>1.5058823529411764</v>
      </c>
      <c r="S73" s="40">
        <f>IFERROR(Base!R73/GAMSbase!R73,"")</f>
        <v>1.4932126696832579</v>
      </c>
      <c r="T73" s="40">
        <f>IFERROR(Base!S73/GAMSbase!S73,"")</f>
        <v>1.4814814814814814</v>
      </c>
      <c r="U73" s="40">
        <f>IFERROR(Base!T73/GAMSbase!T73,"")</f>
        <v>1.4285714285714286</v>
      </c>
      <c r="V73" s="40">
        <f>IFERROR(Base!U73/GAMSbase!U73,"")</f>
        <v>1.4285714285714286</v>
      </c>
      <c r="W73" s="40">
        <f>IFERROR(Base!V73/GAMSbase!V73,"")</f>
        <v>1.4285714285714286</v>
      </c>
      <c r="X73" s="40">
        <f>IFERROR(Base!W73/GAMSbase!W73,"")</f>
        <v>1.4285714285714286</v>
      </c>
      <c r="Y73" s="40">
        <f>IFERROR(Base!X73/GAMSbase!X73,"")</f>
        <v>1.4285714285714286</v>
      </c>
      <c r="Z73" s="40">
        <f>IFERROR(Base!Y73/GAMSbase!Y73,"")</f>
        <v>1.4285714285714286</v>
      </c>
      <c r="AA73" s="40">
        <f>IFERROR(Base!Z73/GAMSbase!Z73,"")</f>
        <v>1.4285714285714286</v>
      </c>
      <c r="AB73" s="40">
        <f>IFERROR(Base!AA73/GAMSbase!AA73,"")</f>
        <v>1.4285714285714286</v>
      </c>
      <c r="AC73" s="40">
        <f>IFERROR(Base!AB73/GAMSbase!AB73,"")</f>
        <v>1.4285714285714286</v>
      </c>
      <c r="AD73" s="40">
        <f>IFERROR(Base!AC73/GAMSbase!AC73,"")</f>
        <v>1.4285714285714286</v>
      </c>
      <c r="AE73" s="40">
        <f>IFERROR(Base!AD73/GAMSbase!AD73,"")</f>
        <v>1.4285714285714286</v>
      </c>
      <c r="AF73" s="40">
        <f>IFERROR(Base!AE73/GAMSbase!AE73,"")</f>
        <v>1.4285714285714286</v>
      </c>
      <c r="AG73" s="40">
        <f>IFERROR(Base!AF73/GAMSbase!AF73,"")</f>
        <v>1.4285714285714286</v>
      </c>
      <c r="AH73" s="40">
        <f>IFERROR(Base!AG73/GAMSbase!AG73,"")</f>
        <v>1.4285714285714286</v>
      </c>
      <c r="AI73" s="40">
        <f>IFERROR(Base!AH73/GAMSbase!AH73,"")</f>
        <v>1.4285714285714286</v>
      </c>
      <c r="AJ73" s="40">
        <f>IFERROR(Base!AI73/GAMSbase!AI73,"")</f>
        <v>1.4285714285714286</v>
      </c>
      <c r="AK73" s="40">
        <f>IFERROR(Base!AJ73/GAMSbase!AJ73,"")</f>
        <v>1.4285714285714286</v>
      </c>
      <c r="AL73" s="40">
        <f>IFERROR(Base!AK73/GAMSbase!AK73,"")</f>
        <v>1.4285714285714286</v>
      </c>
      <c r="AM73" s="40">
        <f>IFERROR(Base!AL73/GAMSbase!AL73,"")</f>
        <v>1.4285714285714286</v>
      </c>
      <c r="AN73" s="40">
        <f>IFERROR(Base!AM73/GAMSbase!AM73,"")</f>
        <v>1.4285714285714286</v>
      </c>
      <c r="AO73" s="40">
        <f>IFERROR(Base!AN73/GAMSbase!AN73,"")</f>
        <v>1.4285714285714286</v>
      </c>
      <c r="AP73" s="40">
        <f>IFERROR(Base!AO73/GAMSbase!AO73,"")</f>
        <v>1.4285714285714286</v>
      </c>
      <c r="AQ73" s="40">
        <f>IFERROR(Base!AP73/GAMSbase!AP73,"")</f>
        <v>1.4285714285714286</v>
      </c>
      <c r="AR73" s="40">
        <f>IFERROR(Base!AQ73/GAMSbase!AQ73,"")</f>
        <v>1.4285714285714286</v>
      </c>
      <c r="AS73" s="40">
        <f>IFERROR(Base!AR73/GAMSbase!AR73,"")</f>
        <v>1.4285714285714286</v>
      </c>
      <c r="AT73" s="40">
        <f>IFERROR(Base!AS73/GAMSbase!AS73,"")</f>
        <v>1.4285714285714286</v>
      </c>
      <c r="AU73" s="40">
        <f>IFERROR(Base!AT73/GAMSbase!AT73,"")</f>
        <v>1.4285714285714286</v>
      </c>
      <c r="AV73" s="40">
        <f>IFERROR(Base!AU73/GAMSbase!AU73,"")</f>
        <v>1.4285714285714286</v>
      </c>
      <c r="AW73" s="40">
        <f>IFERROR(Base!AV73/GAMSbase!AV73,"")</f>
        <v>1.4285714285714286</v>
      </c>
      <c r="AX73" s="40">
        <f>IFERROR(Base!AW73/GAMSbase!AW73,"")</f>
        <v>1.4285714285714286</v>
      </c>
      <c r="AY73" s="40">
        <f>IFERROR(Base!AX73/GAMSbase!AX73,"")</f>
        <v>1.4285714285714286</v>
      </c>
      <c r="AZ73" s="40">
        <f>IFERROR(Base!AY73/GAMSbase!AY73,"")</f>
        <v>1.4285714285714286</v>
      </c>
      <c r="BA73" s="40">
        <f>IFERROR(Base!AZ73/GAMSbase!AZ73,"")</f>
        <v>1.4285714285714286</v>
      </c>
      <c r="BB73" s="40">
        <f>IFERROR(Base!BA73/GAMSbase!BA73,"")</f>
        <v>1.4285714285714286</v>
      </c>
      <c r="BC73" s="40">
        <f>IFERROR(Base!BB73/GAMSbase!BB73,"")</f>
        <v>1.4285714285714286</v>
      </c>
      <c r="BD73" s="40">
        <f>IFERROR(Base!BC73/GAMSbase!BC73,"")</f>
        <v>1.4285714285714286</v>
      </c>
      <c r="BE73" s="40">
        <f>IFERROR(Base!BD73/GAMSbase!BD73,"")</f>
        <v>1.4285714285714286</v>
      </c>
      <c r="BF73" s="40">
        <f>IFERROR(Base!BE73/GAMSbase!BE73,"")</f>
        <v>1.4285714285714286</v>
      </c>
      <c r="BG73" s="40">
        <f>IFERROR(Base!BF73/GAMSbase!BF73,"")</f>
        <v>1.4285714285714286</v>
      </c>
      <c r="BH73" s="40">
        <f>IFERROR(Base!BG73/GAMSbase!BG73,"")</f>
        <v>1.4285714285714286</v>
      </c>
      <c r="BI73" s="40">
        <f>IFERROR(Base!BH73/GAMSbase!BH73,"")</f>
        <v>1.4285714285714286</v>
      </c>
      <c r="BJ73" s="40">
        <f>IFERROR(Base!BI73/GAMSbase!BI73,"")</f>
        <v>1.4285714285714286</v>
      </c>
    </row>
    <row r="74" spans="1:62" x14ac:dyDescent="0.2">
      <c r="A74" t="str">
        <f>Base!A74</f>
        <v>2015 forcings, non-CO2 GHG and influences</v>
      </c>
      <c r="B74" t="str">
        <f>GAMSbase!A74</f>
        <v>2000 Forcings, non-CO2 GHG</v>
      </c>
      <c r="C74" s="40">
        <f>IFERROR(Base!B74/GAMSbase!B74,"")</f>
        <v>2</v>
      </c>
      <c r="D74" s="40" t="str">
        <f>IFERROR(Base!C74/GAMSbase!C74,"")</f>
        <v/>
      </c>
      <c r="E74" s="40" t="str">
        <f>IFERROR(Base!D74/GAMSbase!D74,"")</f>
        <v/>
      </c>
      <c r="F74" s="40" t="str">
        <f>IFERROR(Base!E74/GAMSbase!E74,"")</f>
        <v/>
      </c>
      <c r="G74" s="40" t="str">
        <f>IFERROR(Base!F74/GAMSbase!F74,"")</f>
        <v/>
      </c>
      <c r="H74" s="40" t="str">
        <f>IFERROR(Base!G74/GAMSbase!G74,"")</f>
        <v/>
      </c>
      <c r="I74" s="40" t="str">
        <f>IFERROR(Base!H74/GAMSbase!H74,"")</f>
        <v/>
      </c>
      <c r="J74" s="40" t="str">
        <f>IFERROR(Base!I74/GAMSbase!I74,"")</f>
        <v/>
      </c>
      <c r="K74" s="40" t="str">
        <f>IFERROR(Base!J74/GAMSbase!J74,"")</f>
        <v/>
      </c>
      <c r="L74" s="40" t="str">
        <f>IFERROR(Base!K74/GAMSbase!K74,"")</f>
        <v/>
      </c>
      <c r="M74" s="40" t="str">
        <f>IFERROR(Base!L74/GAMSbase!L74,"")</f>
        <v/>
      </c>
      <c r="N74" s="40" t="str">
        <f>IFERROR(Base!M74/GAMSbase!M74,"")</f>
        <v/>
      </c>
      <c r="O74" s="40" t="str">
        <f>IFERROR(Base!N74/GAMSbase!N74,"")</f>
        <v/>
      </c>
      <c r="P74" s="40" t="str">
        <f>IFERROR(Base!O74/GAMSbase!O74,"")</f>
        <v/>
      </c>
      <c r="Q74" s="40" t="str">
        <f>IFERROR(Base!P74/GAMSbase!P74,"")</f>
        <v/>
      </c>
      <c r="R74" s="40" t="str">
        <f>IFERROR(Base!Q74/GAMSbase!Q74,"")</f>
        <v/>
      </c>
      <c r="S74" s="40" t="str">
        <f>IFERROR(Base!R74/GAMSbase!R74,"")</f>
        <v/>
      </c>
      <c r="T74" s="40" t="str">
        <f>IFERROR(Base!S74/GAMSbase!S74,"")</f>
        <v/>
      </c>
      <c r="U74" s="40" t="str">
        <f>IFERROR(Base!T74/GAMSbase!T74,"")</f>
        <v/>
      </c>
      <c r="V74" s="40" t="str">
        <f>IFERROR(Base!U74/GAMSbase!U74,"")</f>
        <v/>
      </c>
      <c r="W74" s="40" t="str">
        <f>IFERROR(Base!V74/GAMSbase!V74,"")</f>
        <v/>
      </c>
      <c r="X74" s="40" t="str">
        <f>IFERROR(Base!W74/GAMSbase!W74,"")</f>
        <v/>
      </c>
      <c r="Y74" s="40" t="str">
        <f>IFERROR(Base!X74/GAMSbase!X74,"")</f>
        <v/>
      </c>
      <c r="Z74" s="40" t="str">
        <f>IFERROR(Base!Y74/GAMSbase!Y74,"")</f>
        <v/>
      </c>
      <c r="AA74" s="40" t="str">
        <f>IFERROR(Base!Z74/GAMSbase!Z74,"")</f>
        <v/>
      </c>
      <c r="AB74" s="40" t="str">
        <f>IFERROR(Base!AA74/GAMSbase!AA74,"")</f>
        <v/>
      </c>
      <c r="AC74" s="40" t="str">
        <f>IFERROR(Base!AB74/GAMSbase!AB74,"")</f>
        <v/>
      </c>
      <c r="AD74" s="40" t="str">
        <f>IFERROR(Base!AC74/GAMSbase!AC74,"")</f>
        <v/>
      </c>
      <c r="AE74" s="40" t="str">
        <f>IFERROR(Base!AD74/GAMSbase!AD74,"")</f>
        <v/>
      </c>
      <c r="AF74" s="40" t="str">
        <f>IFERROR(Base!AE74/GAMSbase!AE74,"")</f>
        <v/>
      </c>
      <c r="AG74" s="40" t="str">
        <f>IFERROR(Base!AF74/GAMSbase!AF74,"")</f>
        <v/>
      </c>
      <c r="AH74" s="40" t="str">
        <f>IFERROR(Base!AG74/GAMSbase!AG74,"")</f>
        <v/>
      </c>
      <c r="AI74" s="40" t="str">
        <f>IFERROR(Base!AH74/GAMSbase!AH74,"")</f>
        <v/>
      </c>
      <c r="AJ74" s="40" t="str">
        <f>IFERROR(Base!AI74/GAMSbase!AI74,"")</f>
        <v/>
      </c>
      <c r="AK74" s="40" t="str">
        <f>IFERROR(Base!AJ74/GAMSbase!AJ74,"")</f>
        <v/>
      </c>
      <c r="AL74" s="40" t="str">
        <f>IFERROR(Base!AK74/GAMSbase!AK74,"")</f>
        <v/>
      </c>
      <c r="AM74" s="40" t="str">
        <f>IFERROR(Base!AL74/GAMSbase!AL74,"")</f>
        <v/>
      </c>
      <c r="AN74" s="40" t="str">
        <f>IFERROR(Base!AM74/GAMSbase!AM74,"")</f>
        <v/>
      </c>
      <c r="AO74" s="40" t="str">
        <f>IFERROR(Base!AN74/GAMSbase!AN74,"")</f>
        <v/>
      </c>
      <c r="AP74" s="40" t="str">
        <f>IFERROR(Base!AO74/GAMSbase!AO74,"")</f>
        <v/>
      </c>
      <c r="AQ74" s="40" t="str">
        <f>IFERROR(Base!AP74/GAMSbase!AP74,"")</f>
        <v/>
      </c>
      <c r="AR74" s="40" t="str">
        <f>IFERROR(Base!AQ74/GAMSbase!AQ74,"")</f>
        <v/>
      </c>
      <c r="AS74" s="40" t="str">
        <f>IFERROR(Base!AR74/GAMSbase!AR74,"")</f>
        <v/>
      </c>
      <c r="AT74" s="40" t="str">
        <f>IFERROR(Base!AS74/GAMSbase!AS74,"")</f>
        <v/>
      </c>
      <c r="AU74" s="40" t="str">
        <f>IFERROR(Base!AT74/GAMSbase!AT74,"")</f>
        <v/>
      </c>
      <c r="AV74" s="40" t="str">
        <f>IFERROR(Base!AU74/GAMSbase!AU74,"")</f>
        <v/>
      </c>
      <c r="AW74" s="40" t="str">
        <f>IFERROR(Base!AV74/GAMSbase!AV74,"")</f>
        <v/>
      </c>
      <c r="AX74" s="40" t="str">
        <f>IFERROR(Base!AW74/GAMSbase!AW74,"")</f>
        <v/>
      </c>
      <c r="AY74" s="40" t="str">
        <f>IFERROR(Base!AX74/GAMSbase!AX74,"")</f>
        <v/>
      </c>
      <c r="AZ74" s="40" t="str">
        <f>IFERROR(Base!AY74/GAMSbase!AY74,"")</f>
        <v/>
      </c>
      <c r="BA74" s="40" t="str">
        <f>IFERROR(Base!AZ74/GAMSbase!AZ74,"")</f>
        <v/>
      </c>
      <c r="BB74" s="40" t="str">
        <f>IFERROR(Base!BA74/GAMSbase!BA74,"")</f>
        <v/>
      </c>
      <c r="BC74" s="40" t="str">
        <f>IFERROR(Base!BB74/GAMSbase!BB74,"")</f>
        <v/>
      </c>
      <c r="BD74" s="40" t="str">
        <f>IFERROR(Base!BC74/GAMSbase!BC74,"")</f>
        <v/>
      </c>
      <c r="BE74" s="40" t="str">
        <f>IFERROR(Base!BD74/GAMSbase!BD74,"")</f>
        <v/>
      </c>
      <c r="BF74" s="40" t="str">
        <f>IFERROR(Base!BE74/GAMSbase!BE74,"")</f>
        <v/>
      </c>
      <c r="BG74" s="40" t="str">
        <f>IFERROR(Base!BF74/GAMSbase!BF74,"")</f>
        <v/>
      </c>
      <c r="BH74" s="40" t="str">
        <f>IFERROR(Base!BG74/GAMSbase!BG74,"")</f>
        <v/>
      </c>
      <c r="BI74" s="40" t="str">
        <f>IFERROR(Base!BH74/GAMSbase!BH74,"")</f>
        <v/>
      </c>
      <c r="BJ74" s="40" t="str">
        <f>IFERROR(Base!BI74/GAMSbase!BI74,"")</f>
        <v/>
      </c>
    </row>
    <row r="75" spans="1:62" x14ac:dyDescent="0.2">
      <c r="A75" t="str">
        <f>Base!A75</f>
        <v>2100 forcings, non-CO2 GHG and influences</v>
      </c>
      <c r="B75" t="str">
        <f>GAMSbase!A75</f>
        <v>2100 Forcings, non-CO2 GHG</v>
      </c>
      <c r="C75" s="40">
        <f>IFERROR(Base!B75/GAMSbase!B75,"")</f>
        <v>1.4285714285714286</v>
      </c>
      <c r="D75" s="40" t="str">
        <f>IFERROR(Base!C75/GAMSbase!C75,"")</f>
        <v/>
      </c>
      <c r="E75" s="40" t="str">
        <f>IFERROR(Base!D75/GAMSbase!D75,"")</f>
        <v/>
      </c>
      <c r="F75" s="40" t="str">
        <f>IFERROR(Base!E75/GAMSbase!E75,"")</f>
        <v/>
      </c>
      <c r="G75" s="40" t="str">
        <f>IFERROR(Base!F75/GAMSbase!F75,"")</f>
        <v/>
      </c>
      <c r="H75" s="40" t="str">
        <f>IFERROR(Base!G75/GAMSbase!G75,"")</f>
        <v/>
      </c>
      <c r="I75" s="40" t="str">
        <f>IFERROR(Base!H75/GAMSbase!H75,"")</f>
        <v/>
      </c>
      <c r="J75" s="40" t="str">
        <f>IFERROR(Base!I75/GAMSbase!I75,"")</f>
        <v/>
      </c>
      <c r="K75" s="40" t="str">
        <f>IFERROR(Base!J75/GAMSbase!J75,"")</f>
        <v/>
      </c>
      <c r="L75" s="40" t="str">
        <f>IFERROR(Base!K75/GAMSbase!K75,"")</f>
        <v/>
      </c>
      <c r="M75" s="40" t="str">
        <f>IFERROR(Base!L75/GAMSbase!L75,"")</f>
        <v/>
      </c>
      <c r="N75" s="40" t="str">
        <f>IFERROR(Base!M75/GAMSbase!M75,"")</f>
        <v/>
      </c>
      <c r="O75" s="40" t="str">
        <f>IFERROR(Base!N75/GAMSbase!N75,"")</f>
        <v/>
      </c>
      <c r="P75" s="40" t="str">
        <f>IFERROR(Base!O75/GAMSbase!O75,"")</f>
        <v/>
      </c>
      <c r="Q75" s="40" t="str">
        <f>IFERROR(Base!P75/GAMSbase!P75,"")</f>
        <v/>
      </c>
      <c r="R75" s="40" t="str">
        <f>IFERROR(Base!Q75/GAMSbase!Q75,"")</f>
        <v/>
      </c>
      <c r="S75" s="40" t="str">
        <f>IFERROR(Base!R75/GAMSbase!R75,"")</f>
        <v/>
      </c>
      <c r="T75" s="40" t="str">
        <f>IFERROR(Base!S75/GAMSbase!S75,"")</f>
        <v/>
      </c>
      <c r="U75" s="40" t="str">
        <f>IFERROR(Base!T75/GAMSbase!T75,"")</f>
        <v/>
      </c>
      <c r="V75" s="40" t="str">
        <f>IFERROR(Base!U75/GAMSbase!U75,"")</f>
        <v/>
      </c>
      <c r="W75" s="40" t="str">
        <f>IFERROR(Base!V75/GAMSbase!V75,"")</f>
        <v/>
      </c>
      <c r="X75" s="40" t="str">
        <f>IFERROR(Base!W75/GAMSbase!W75,"")</f>
        <v/>
      </c>
      <c r="Y75" s="40" t="str">
        <f>IFERROR(Base!X75/GAMSbase!X75,"")</f>
        <v/>
      </c>
      <c r="Z75" s="40" t="str">
        <f>IFERROR(Base!Y75/GAMSbase!Y75,"")</f>
        <v/>
      </c>
      <c r="AA75" s="40" t="str">
        <f>IFERROR(Base!Z75/GAMSbase!Z75,"")</f>
        <v/>
      </c>
      <c r="AB75" s="40" t="str">
        <f>IFERROR(Base!AA75/GAMSbase!AA75,"")</f>
        <v/>
      </c>
      <c r="AC75" s="40" t="str">
        <f>IFERROR(Base!AB75/GAMSbase!AB75,"")</f>
        <v/>
      </c>
      <c r="AD75" s="40" t="str">
        <f>IFERROR(Base!AC75/GAMSbase!AC75,"")</f>
        <v/>
      </c>
      <c r="AE75" s="40" t="str">
        <f>IFERROR(Base!AD75/GAMSbase!AD75,"")</f>
        <v/>
      </c>
      <c r="AF75" s="40" t="str">
        <f>IFERROR(Base!AE75/GAMSbase!AE75,"")</f>
        <v/>
      </c>
      <c r="AG75" s="40" t="str">
        <f>IFERROR(Base!AF75/GAMSbase!AF75,"")</f>
        <v/>
      </c>
      <c r="AH75" s="40" t="str">
        <f>IFERROR(Base!AG75/GAMSbase!AG75,"")</f>
        <v/>
      </c>
      <c r="AI75" s="40" t="str">
        <f>IFERROR(Base!AH75/GAMSbase!AH75,"")</f>
        <v/>
      </c>
      <c r="AJ75" s="40" t="str">
        <f>IFERROR(Base!AI75/GAMSbase!AI75,"")</f>
        <v/>
      </c>
      <c r="AK75" s="40" t="str">
        <f>IFERROR(Base!AJ75/GAMSbase!AJ75,"")</f>
        <v/>
      </c>
      <c r="AL75" s="40" t="str">
        <f>IFERROR(Base!AK75/GAMSbase!AK75,"")</f>
        <v/>
      </c>
      <c r="AM75" s="40" t="str">
        <f>IFERROR(Base!AL75/GAMSbase!AL75,"")</f>
        <v/>
      </c>
      <c r="AN75" s="40" t="str">
        <f>IFERROR(Base!AM75/GAMSbase!AM75,"")</f>
        <v/>
      </c>
      <c r="AO75" s="40" t="str">
        <f>IFERROR(Base!AN75/GAMSbase!AN75,"")</f>
        <v/>
      </c>
      <c r="AP75" s="40" t="str">
        <f>IFERROR(Base!AO75/GAMSbase!AO75,"")</f>
        <v/>
      </c>
      <c r="AQ75" s="40" t="str">
        <f>IFERROR(Base!AP75/GAMSbase!AP75,"")</f>
        <v/>
      </c>
      <c r="AR75" s="40" t="str">
        <f>IFERROR(Base!AQ75/GAMSbase!AQ75,"")</f>
        <v/>
      </c>
      <c r="AS75" s="40" t="str">
        <f>IFERROR(Base!AR75/GAMSbase!AR75,"")</f>
        <v/>
      </c>
      <c r="AT75" s="40" t="str">
        <f>IFERROR(Base!AS75/GAMSbase!AS75,"")</f>
        <v/>
      </c>
      <c r="AU75" s="40" t="str">
        <f>IFERROR(Base!AT75/GAMSbase!AT75,"")</f>
        <v/>
      </c>
      <c r="AV75" s="40" t="str">
        <f>IFERROR(Base!AU75/GAMSbase!AU75,"")</f>
        <v/>
      </c>
      <c r="AW75" s="40" t="str">
        <f>IFERROR(Base!AV75/GAMSbase!AV75,"")</f>
        <v/>
      </c>
      <c r="AX75" s="40" t="str">
        <f>IFERROR(Base!AW75/GAMSbase!AW75,"")</f>
        <v/>
      </c>
      <c r="AY75" s="40" t="str">
        <f>IFERROR(Base!AX75/GAMSbase!AX75,"")</f>
        <v/>
      </c>
      <c r="AZ75" s="40" t="str">
        <f>IFERROR(Base!AY75/GAMSbase!AY75,"")</f>
        <v/>
      </c>
      <c r="BA75" s="40" t="str">
        <f>IFERROR(Base!AZ75/GAMSbase!AZ75,"")</f>
        <v/>
      </c>
      <c r="BB75" s="40" t="str">
        <f>IFERROR(Base!BA75/GAMSbase!BA75,"")</f>
        <v/>
      </c>
      <c r="BC75" s="40" t="str">
        <f>IFERROR(Base!BB75/GAMSbase!BB75,"")</f>
        <v/>
      </c>
      <c r="BD75" s="40" t="str">
        <f>IFERROR(Base!BC75/GAMSbase!BC75,"")</f>
        <v/>
      </c>
      <c r="BE75" s="40" t="str">
        <f>IFERROR(Base!BD75/GAMSbase!BD75,"")</f>
        <v/>
      </c>
      <c r="BF75" s="40" t="str">
        <f>IFERROR(Base!BE75/GAMSbase!BE75,"")</f>
        <v/>
      </c>
      <c r="BG75" s="40" t="str">
        <f>IFERROR(Base!BF75/GAMSbase!BF75,"")</f>
        <v/>
      </c>
      <c r="BH75" s="40" t="str">
        <f>IFERROR(Base!BG75/GAMSbase!BG75,"")</f>
        <v/>
      </c>
      <c r="BI75" s="40" t="str">
        <f>IFERROR(Base!BH75/GAMSbase!BH75,"")</f>
        <v/>
      </c>
      <c r="BJ75" s="40" t="str">
        <f>IFERROR(Base!BI75/GAMSbase!BI75,"")</f>
        <v/>
      </c>
    </row>
    <row r="76" spans="1:62" x14ac:dyDescent="0.2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IFERROR(Base!B76/GAMSbase!B76,"")</f>
        <v>1.0625</v>
      </c>
      <c r="D76" s="40" t="str">
        <f>IFERROR(Base!C76/GAMSbase!C76,"")</f>
        <v/>
      </c>
      <c r="E76" s="40" t="str">
        <f>IFERROR(Base!D76/GAMSbase!D76,"")</f>
        <v/>
      </c>
      <c r="F76" s="40" t="str">
        <f>IFERROR(Base!E76/GAMSbase!E76,"")</f>
        <v/>
      </c>
      <c r="G76" s="40" t="str">
        <f>IFERROR(Base!F76/GAMSbase!F76,"")</f>
        <v/>
      </c>
      <c r="H76" s="40" t="str">
        <f>IFERROR(Base!G76/GAMSbase!G76,"")</f>
        <v/>
      </c>
      <c r="I76" s="40" t="str">
        <f>IFERROR(Base!H76/GAMSbase!H76,"")</f>
        <v/>
      </c>
      <c r="J76" s="40" t="str">
        <f>IFERROR(Base!I76/GAMSbase!I76,"")</f>
        <v/>
      </c>
      <c r="K76" s="40" t="str">
        <f>IFERROR(Base!J76/GAMSbase!J76,"")</f>
        <v/>
      </c>
      <c r="L76" s="40" t="str">
        <f>IFERROR(Base!K76/GAMSbase!K76,"")</f>
        <v/>
      </c>
      <c r="M76" s="40" t="str">
        <f>IFERROR(Base!L76/GAMSbase!L76,"")</f>
        <v/>
      </c>
      <c r="N76" s="40" t="str">
        <f>IFERROR(Base!M76/GAMSbase!M76,"")</f>
        <v/>
      </c>
      <c r="O76" s="40" t="str">
        <f>IFERROR(Base!N76/GAMSbase!N76,"")</f>
        <v/>
      </c>
      <c r="P76" s="40" t="str">
        <f>IFERROR(Base!O76/GAMSbase!O76,"")</f>
        <v/>
      </c>
      <c r="Q76" s="40" t="str">
        <f>IFERROR(Base!P76/GAMSbase!P76,"")</f>
        <v/>
      </c>
      <c r="R76" s="40" t="str">
        <f>IFERROR(Base!Q76/GAMSbase!Q76,"")</f>
        <v/>
      </c>
      <c r="S76" s="40" t="str">
        <f>IFERROR(Base!R76/GAMSbase!R76,"")</f>
        <v/>
      </c>
      <c r="T76" s="40" t="str">
        <f>IFERROR(Base!S76/GAMSbase!S76,"")</f>
        <v/>
      </c>
      <c r="U76" s="40" t="str">
        <f>IFERROR(Base!T76/GAMSbase!T76,"")</f>
        <v/>
      </c>
      <c r="V76" s="40" t="str">
        <f>IFERROR(Base!U76/GAMSbase!U76,"")</f>
        <v/>
      </c>
      <c r="W76" s="40" t="str">
        <f>IFERROR(Base!V76/GAMSbase!V76,"")</f>
        <v/>
      </c>
      <c r="X76" s="40" t="str">
        <f>IFERROR(Base!W76/GAMSbase!W76,"")</f>
        <v/>
      </c>
      <c r="Y76" s="40" t="str">
        <f>IFERROR(Base!X76/GAMSbase!X76,"")</f>
        <v/>
      </c>
      <c r="Z76" s="40" t="str">
        <f>IFERROR(Base!Y76/GAMSbase!Y76,"")</f>
        <v/>
      </c>
      <c r="AA76" s="40" t="str">
        <f>IFERROR(Base!Z76/GAMSbase!Z76,"")</f>
        <v/>
      </c>
      <c r="AB76" s="40" t="str">
        <f>IFERROR(Base!AA76/GAMSbase!AA76,"")</f>
        <v/>
      </c>
      <c r="AC76" s="40" t="str">
        <f>IFERROR(Base!AB76/GAMSbase!AB76,"")</f>
        <v/>
      </c>
      <c r="AD76" s="40" t="str">
        <f>IFERROR(Base!AC76/GAMSbase!AC76,"")</f>
        <v/>
      </c>
      <c r="AE76" s="40" t="str">
        <f>IFERROR(Base!AD76/GAMSbase!AD76,"")</f>
        <v/>
      </c>
      <c r="AF76" s="40" t="str">
        <f>IFERROR(Base!AE76/GAMSbase!AE76,"")</f>
        <v/>
      </c>
      <c r="AG76" s="40" t="str">
        <f>IFERROR(Base!AF76/GAMSbase!AF76,"")</f>
        <v/>
      </c>
      <c r="AH76" s="40" t="str">
        <f>IFERROR(Base!AG76/GAMSbase!AG76,"")</f>
        <v/>
      </c>
      <c r="AI76" s="40" t="str">
        <f>IFERROR(Base!AH76/GAMSbase!AH76,"")</f>
        <v/>
      </c>
      <c r="AJ76" s="40" t="str">
        <f>IFERROR(Base!AI76/GAMSbase!AI76,"")</f>
        <v/>
      </c>
      <c r="AK76" s="40" t="str">
        <f>IFERROR(Base!AJ76/GAMSbase!AJ76,"")</f>
        <v/>
      </c>
      <c r="AL76" s="40" t="str">
        <f>IFERROR(Base!AK76/GAMSbase!AK76,"")</f>
        <v/>
      </c>
      <c r="AM76" s="40" t="str">
        <f>IFERROR(Base!AL76/GAMSbase!AL76,"")</f>
        <v/>
      </c>
      <c r="AN76" s="40" t="str">
        <f>IFERROR(Base!AM76/GAMSbase!AM76,"")</f>
        <v/>
      </c>
      <c r="AO76" s="40" t="str">
        <f>IFERROR(Base!AN76/GAMSbase!AN76,"")</f>
        <v/>
      </c>
      <c r="AP76" s="40" t="str">
        <f>IFERROR(Base!AO76/GAMSbase!AO76,"")</f>
        <v/>
      </c>
      <c r="AQ76" s="40" t="str">
        <f>IFERROR(Base!AP76/GAMSbase!AP76,"")</f>
        <v/>
      </c>
      <c r="AR76" s="40" t="str">
        <f>IFERROR(Base!AQ76/GAMSbase!AQ76,"")</f>
        <v/>
      </c>
      <c r="AS76" s="40" t="str">
        <f>IFERROR(Base!AR76/GAMSbase!AR76,"")</f>
        <v/>
      </c>
      <c r="AT76" s="40" t="str">
        <f>IFERROR(Base!AS76/GAMSbase!AS76,"")</f>
        <v/>
      </c>
      <c r="AU76" s="40" t="str">
        <f>IFERROR(Base!AT76/GAMSbase!AT76,"")</f>
        <v/>
      </c>
      <c r="AV76" s="40" t="str">
        <f>IFERROR(Base!AU76/GAMSbase!AU76,"")</f>
        <v/>
      </c>
      <c r="AW76" s="40" t="str">
        <f>IFERROR(Base!AV76/GAMSbase!AV76,"")</f>
        <v/>
      </c>
      <c r="AX76" s="40" t="str">
        <f>IFERROR(Base!AW76/GAMSbase!AW76,"")</f>
        <v/>
      </c>
      <c r="AY76" s="40" t="str">
        <f>IFERROR(Base!AX76/GAMSbase!AX76,"")</f>
        <v/>
      </c>
      <c r="AZ76" s="40" t="str">
        <f>IFERROR(Base!AY76/GAMSbase!AY76,"")</f>
        <v/>
      </c>
      <c r="BA76" s="40" t="str">
        <f>IFERROR(Base!AZ76/GAMSbase!AZ76,"")</f>
        <v/>
      </c>
      <c r="BB76" s="40" t="str">
        <f>IFERROR(Base!BA76/GAMSbase!BA76,"")</f>
        <v/>
      </c>
      <c r="BC76" s="40" t="str">
        <f>IFERROR(Base!BB76/GAMSbase!BB76,"")</f>
        <v/>
      </c>
      <c r="BD76" s="40" t="str">
        <f>IFERROR(Base!BC76/GAMSbase!BC76,"")</f>
        <v/>
      </c>
      <c r="BE76" s="40" t="str">
        <f>IFERROR(Base!BD76/GAMSbase!BD76,"")</f>
        <v/>
      </c>
      <c r="BF76" s="40" t="str">
        <f>IFERROR(Base!BE76/GAMSbase!BE76,"")</f>
        <v/>
      </c>
      <c r="BG76" s="40" t="str">
        <f>IFERROR(Base!BF76/GAMSbase!BF76,"")</f>
        <v/>
      </c>
      <c r="BH76" s="40" t="str">
        <f>IFERROR(Base!BG76/GAMSbase!BG76,"")</f>
        <v/>
      </c>
      <c r="BI76" s="40" t="str">
        <f>IFERROR(Base!BH76/GAMSbase!BH76,"")</f>
        <v/>
      </c>
      <c r="BJ76" s="40" t="str">
        <f>IFERROR(Base!BI76/GAMSbase!BI76,"")</f>
        <v/>
      </c>
    </row>
    <row r="77" spans="1:62" x14ac:dyDescent="0.2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IFERROR(Base!B77/GAMSbase!B77,"")</f>
        <v>1</v>
      </c>
      <c r="D77" s="40" t="str">
        <f>IFERROR(Base!C77/GAMSbase!C77,"")</f>
        <v/>
      </c>
      <c r="E77" s="40" t="str">
        <f>IFERROR(Base!D77/GAMSbase!D77,"")</f>
        <v/>
      </c>
      <c r="F77" s="40" t="str">
        <f>IFERROR(Base!E77/GAMSbase!E77,"")</f>
        <v/>
      </c>
      <c r="G77" s="40" t="str">
        <f>IFERROR(Base!F77/GAMSbase!F77,"")</f>
        <v/>
      </c>
      <c r="H77" s="40" t="str">
        <f>IFERROR(Base!G77/GAMSbase!G77,"")</f>
        <v/>
      </c>
      <c r="I77" s="40" t="str">
        <f>IFERROR(Base!H77/GAMSbase!H77,"")</f>
        <v/>
      </c>
      <c r="J77" s="40" t="str">
        <f>IFERROR(Base!I77/GAMSbase!I77,"")</f>
        <v/>
      </c>
      <c r="K77" s="40" t="str">
        <f>IFERROR(Base!J77/GAMSbase!J77,"")</f>
        <v/>
      </c>
      <c r="L77" s="40" t="str">
        <f>IFERROR(Base!K77/GAMSbase!K77,"")</f>
        <v/>
      </c>
      <c r="M77" s="40" t="str">
        <f>IFERROR(Base!L77/GAMSbase!L77,"")</f>
        <v/>
      </c>
      <c r="N77" s="40" t="str">
        <f>IFERROR(Base!M77/GAMSbase!M77,"")</f>
        <v/>
      </c>
      <c r="O77" s="40" t="str">
        <f>IFERROR(Base!N77/GAMSbase!N77,"")</f>
        <v/>
      </c>
      <c r="P77" s="40" t="str">
        <f>IFERROR(Base!O77/GAMSbase!O77,"")</f>
        <v/>
      </c>
      <c r="Q77" s="40" t="str">
        <f>IFERROR(Base!P77/GAMSbase!P77,"")</f>
        <v/>
      </c>
      <c r="R77" s="40" t="str">
        <f>IFERROR(Base!Q77/GAMSbase!Q77,"")</f>
        <v/>
      </c>
      <c r="S77" s="40" t="str">
        <f>IFERROR(Base!R77/GAMSbase!R77,"")</f>
        <v/>
      </c>
      <c r="T77" s="40" t="str">
        <f>IFERROR(Base!S77/GAMSbase!S77,"")</f>
        <v/>
      </c>
      <c r="U77" s="40" t="str">
        <f>IFERROR(Base!T77/GAMSbase!T77,"")</f>
        <v/>
      </c>
      <c r="V77" s="40" t="str">
        <f>IFERROR(Base!U77/GAMSbase!U77,"")</f>
        <v/>
      </c>
      <c r="W77" s="40" t="str">
        <f>IFERROR(Base!V77/GAMSbase!V77,"")</f>
        <v/>
      </c>
      <c r="X77" s="40" t="str">
        <f>IFERROR(Base!W77/GAMSbase!W77,"")</f>
        <v/>
      </c>
      <c r="Y77" s="40" t="str">
        <f>IFERROR(Base!X77/GAMSbase!X77,"")</f>
        <v/>
      </c>
      <c r="Z77" s="40" t="str">
        <f>IFERROR(Base!Y77/GAMSbase!Y77,"")</f>
        <v/>
      </c>
      <c r="AA77" s="40" t="str">
        <f>IFERROR(Base!Z77/GAMSbase!Z77,"")</f>
        <v/>
      </c>
      <c r="AB77" s="40" t="str">
        <f>IFERROR(Base!AA77/GAMSbase!AA77,"")</f>
        <v/>
      </c>
      <c r="AC77" s="40" t="str">
        <f>IFERROR(Base!AB77/GAMSbase!AB77,"")</f>
        <v/>
      </c>
      <c r="AD77" s="40" t="str">
        <f>IFERROR(Base!AC77/GAMSbase!AC77,"")</f>
        <v/>
      </c>
      <c r="AE77" s="40" t="str">
        <f>IFERROR(Base!AD77/GAMSbase!AD77,"")</f>
        <v/>
      </c>
      <c r="AF77" s="40" t="str">
        <f>IFERROR(Base!AE77/GAMSbase!AE77,"")</f>
        <v/>
      </c>
      <c r="AG77" s="40" t="str">
        <f>IFERROR(Base!AF77/GAMSbase!AF77,"")</f>
        <v/>
      </c>
      <c r="AH77" s="40" t="str">
        <f>IFERROR(Base!AG77/GAMSbase!AG77,"")</f>
        <v/>
      </c>
      <c r="AI77" s="40" t="str">
        <f>IFERROR(Base!AH77/GAMSbase!AH77,"")</f>
        <v/>
      </c>
      <c r="AJ77" s="40" t="str">
        <f>IFERROR(Base!AI77/GAMSbase!AI77,"")</f>
        <v/>
      </c>
      <c r="AK77" s="40" t="str">
        <f>IFERROR(Base!AJ77/GAMSbase!AJ77,"")</f>
        <v/>
      </c>
      <c r="AL77" s="40" t="str">
        <f>IFERROR(Base!AK77/GAMSbase!AK77,"")</f>
        <v/>
      </c>
      <c r="AM77" s="40" t="str">
        <f>IFERROR(Base!AL77/GAMSbase!AL77,"")</f>
        <v/>
      </c>
      <c r="AN77" s="40" t="str">
        <f>IFERROR(Base!AM77/GAMSbase!AM77,"")</f>
        <v/>
      </c>
      <c r="AO77" s="40" t="str">
        <f>IFERROR(Base!AN77/GAMSbase!AN77,"")</f>
        <v/>
      </c>
      <c r="AP77" s="40" t="str">
        <f>IFERROR(Base!AO77/GAMSbase!AO77,"")</f>
        <v/>
      </c>
      <c r="AQ77" s="40" t="str">
        <f>IFERROR(Base!AP77/GAMSbase!AP77,"")</f>
        <v/>
      </c>
      <c r="AR77" s="40" t="str">
        <f>IFERROR(Base!AQ77/GAMSbase!AQ77,"")</f>
        <v/>
      </c>
      <c r="AS77" s="40" t="str">
        <f>IFERROR(Base!AR77/GAMSbase!AR77,"")</f>
        <v/>
      </c>
      <c r="AT77" s="40" t="str">
        <f>IFERROR(Base!AS77/GAMSbase!AS77,"")</f>
        <v/>
      </c>
      <c r="AU77" s="40" t="str">
        <f>IFERROR(Base!AT77/GAMSbase!AT77,"")</f>
        <v/>
      </c>
      <c r="AV77" s="40" t="str">
        <f>IFERROR(Base!AU77/GAMSbase!AU77,"")</f>
        <v/>
      </c>
      <c r="AW77" s="40" t="str">
        <f>IFERROR(Base!AV77/GAMSbase!AV77,"")</f>
        <v/>
      </c>
      <c r="AX77" s="40" t="str">
        <f>IFERROR(Base!AW77/GAMSbase!AW77,"")</f>
        <v/>
      </c>
      <c r="AY77" s="40" t="str">
        <f>IFERROR(Base!AX77/GAMSbase!AX77,"")</f>
        <v/>
      </c>
      <c r="AZ77" s="40" t="str">
        <f>IFERROR(Base!AY77/GAMSbase!AY77,"")</f>
        <v/>
      </c>
      <c r="BA77" s="40" t="str">
        <f>IFERROR(Base!AZ77/GAMSbase!AZ77,"")</f>
        <v/>
      </c>
      <c r="BB77" s="40" t="str">
        <f>IFERROR(Base!BA77/GAMSbase!BA77,"")</f>
        <v/>
      </c>
      <c r="BC77" s="40" t="str">
        <f>IFERROR(Base!BB77/GAMSbase!BB77,"")</f>
        <v/>
      </c>
      <c r="BD77" s="40" t="str">
        <f>IFERROR(Base!BC77/GAMSbase!BC77,"")</f>
        <v/>
      </c>
      <c r="BE77" s="40" t="str">
        <f>IFERROR(Base!BD77/GAMSbase!BD77,"")</f>
        <v/>
      </c>
      <c r="BF77" s="40" t="str">
        <f>IFERROR(Base!BE77/GAMSbase!BE77,"")</f>
        <v/>
      </c>
      <c r="BG77" s="40" t="str">
        <f>IFERROR(Base!BF77/GAMSbase!BF77,"")</f>
        <v/>
      </c>
      <c r="BH77" s="40" t="str">
        <f>IFERROR(Base!BG77/GAMSbase!BG77,"")</f>
        <v/>
      </c>
      <c r="BI77" s="40" t="str">
        <f>IFERROR(Base!BH77/GAMSbase!BH77,"")</f>
        <v/>
      </c>
      <c r="BJ77" s="40" t="str">
        <f>IFERROR(Base!BI77/GAMSbase!BI77,"")</f>
        <v/>
      </c>
    </row>
    <row r="78" spans="1:62" x14ac:dyDescent="0.2">
      <c r="A78" t="str">
        <f>Base!A78</f>
        <v>CLIMATE MODEL PARAMETERS</v>
      </c>
      <c r="B78" t="str">
        <f>GAMSbase!A78</f>
        <v>* CLIMATE MODEL PARAMETERS</v>
      </c>
      <c r="C78" s="40" t="str">
        <f>IFERROR(Base!B78/GAMSbase!B78,"")</f>
        <v/>
      </c>
      <c r="D78" s="40" t="str">
        <f>IFERROR(Base!C78/GAMSbase!C78,"")</f>
        <v/>
      </c>
      <c r="E78" s="40" t="str">
        <f>IFERROR(Base!D78/GAMSbase!D78,"")</f>
        <v/>
      </c>
      <c r="F78" s="40" t="str">
        <f>IFERROR(Base!E78/GAMSbase!E78,"")</f>
        <v/>
      </c>
      <c r="G78" s="40" t="str">
        <f>IFERROR(Base!F78/GAMSbase!F78,"")</f>
        <v/>
      </c>
      <c r="H78" s="40" t="str">
        <f>IFERROR(Base!G78/GAMSbase!G78,"")</f>
        <v/>
      </c>
      <c r="I78" s="40" t="str">
        <f>IFERROR(Base!H78/GAMSbase!H78,"")</f>
        <v/>
      </c>
      <c r="J78" s="40" t="str">
        <f>IFERROR(Base!I78/GAMSbase!I78,"")</f>
        <v/>
      </c>
      <c r="K78" s="40" t="str">
        <f>IFERROR(Base!J78/GAMSbase!J78,"")</f>
        <v/>
      </c>
      <c r="L78" s="40" t="str">
        <f>IFERROR(Base!K78/GAMSbase!K78,"")</f>
        <v/>
      </c>
      <c r="M78" s="40" t="str">
        <f>IFERROR(Base!L78/GAMSbase!L78,"")</f>
        <v/>
      </c>
      <c r="N78" s="40" t="str">
        <f>IFERROR(Base!M78/GAMSbase!M78,"")</f>
        <v/>
      </c>
      <c r="O78" s="40" t="str">
        <f>IFERROR(Base!N78/GAMSbase!N78,"")</f>
        <v/>
      </c>
      <c r="P78" s="40" t="str">
        <f>IFERROR(Base!O78/GAMSbase!O78,"")</f>
        <v/>
      </c>
      <c r="Q78" s="40" t="str">
        <f>IFERROR(Base!P78/GAMSbase!P78,"")</f>
        <v/>
      </c>
      <c r="R78" s="40" t="str">
        <f>IFERROR(Base!Q78/GAMSbase!Q78,"")</f>
        <v/>
      </c>
      <c r="S78" s="40" t="str">
        <f>IFERROR(Base!R78/GAMSbase!R78,"")</f>
        <v/>
      </c>
      <c r="T78" s="40" t="str">
        <f>IFERROR(Base!S78/GAMSbase!S78,"")</f>
        <v/>
      </c>
      <c r="U78" s="40" t="str">
        <f>IFERROR(Base!T78/GAMSbase!T78,"")</f>
        <v/>
      </c>
      <c r="V78" s="40" t="str">
        <f>IFERROR(Base!U78/GAMSbase!U78,"")</f>
        <v/>
      </c>
      <c r="W78" s="40" t="str">
        <f>IFERROR(Base!V78/GAMSbase!V78,"")</f>
        <v/>
      </c>
      <c r="X78" s="40" t="str">
        <f>IFERROR(Base!W78/GAMSbase!W78,"")</f>
        <v/>
      </c>
      <c r="Y78" s="40" t="str">
        <f>IFERROR(Base!X78/GAMSbase!X78,"")</f>
        <v/>
      </c>
      <c r="Z78" s="40" t="str">
        <f>IFERROR(Base!Y78/GAMSbase!Y78,"")</f>
        <v/>
      </c>
      <c r="AA78" s="40" t="str">
        <f>IFERROR(Base!Z78/GAMSbase!Z78,"")</f>
        <v/>
      </c>
      <c r="AB78" s="40" t="str">
        <f>IFERROR(Base!AA78/GAMSbase!AA78,"")</f>
        <v/>
      </c>
      <c r="AC78" s="40" t="str">
        <f>IFERROR(Base!AB78/GAMSbase!AB78,"")</f>
        <v/>
      </c>
      <c r="AD78" s="40" t="str">
        <f>IFERROR(Base!AC78/GAMSbase!AC78,"")</f>
        <v/>
      </c>
      <c r="AE78" s="40" t="str">
        <f>IFERROR(Base!AD78/GAMSbase!AD78,"")</f>
        <v/>
      </c>
      <c r="AF78" s="40" t="str">
        <f>IFERROR(Base!AE78/GAMSbase!AE78,"")</f>
        <v/>
      </c>
      <c r="AG78" s="40" t="str">
        <f>IFERROR(Base!AF78/GAMSbase!AF78,"")</f>
        <v/>
      </c>
      <c r="AH78" s="40" t="str">
        <f>IFERROR(Base!AG78/GAMSbase!AG78,"")</f>
        <v/>
      </c>
      <c r="AI78" s="40" t="str">
        <f>IFERROR(Base!AH78/GAMSbase!AH78,"")</f>
        <v/>
      </c>
      <c r="AJ78" s="40" t="str">
        <f>IFERROR(Base!AI78/GAMSbase!AI78,"")</f>
        <v/>
      </c>
      <c r="AK78" s="40" t="str">
        <f>IFERROR(Base!AJ78/GAMSbase!AJ78,"")</f>
        <v/>
      </c>
      <c r="AL78" s="40" t="str">
        <f>IFERROR(Base!AK78/GAMSbase!AK78,"")</f>
        <v/>
      </c>
      <c r="AM78" s="40" t="str">
        <f>IFERROR(Base!AL78/GAMSbase!AL78,"")</f>
        <v/>
      </c>
      <c r="AN78" s="40" t="str">
        <f>IFERROR(Base!AM78/GAMSbase!AM78,"")</f>
        <v/>
      </c>
      <c r="AO78" s="40" t="str">
        <f>IFERROR(Base!AN78/GAMSbase!AN78,"")</f>
        <v/>
      </c>
      <c r="AP78" s="40" t="str">
        <f>IFERROR(Base!AO78/GAMSbase!AO78,"")</f>
        <v/>
      </c>
      <c r="AQ78" s="40" t="str">
        <f>IFERROR(Base!AP78/GAMSbase!AP78,"")</f>
        <v/>
      </c>
      <c r="AR78" s="40" t="str">
        <f>IFERROR(Base!AQ78/GAMSbase!AQ78,"")</f>
        <v/>
      </c>
      <c r="AS78" s="40" t="str">
        <f>IFERROR(Base!AR78/GAMSbase!AR78,"")</f>
        <v/>
      </c>
      <c r="AT78" s="40" t="str">
        <f>IFERROR(Base!AS78/GAMSbase!AS78,"")</f>
        <v/>
      </c>
      <c r="AU78" s="40" t="str">
        <f>IFERROR(Base!AT78/GAMSbase!AT78,"")</f>
        <v/>
      </c>
      <c r="AV78" s="40" t="str">
        <f>IFERROR(Base!AU78/GAMSbase!AU78,"")</f>
        <v/>
      </c>
      <c r="AW78" s="40" t="str">
        <f>IFERROR(Base!AV78/GAMSbase!AV78,"")</f>
        <v/>
      </c>
      <c r="AX78" s="40" t="str">
        <f>IFERROR(Base!AW78/GAMSbase!AW78,"")</f>
        <v/>
      </c>
      <c r="AY78" s="40" t="str">
        <f>IFERROR(Base!AX78/GAMSbase!AX78,"")</f>
        <v/>
      </c>
      <c r="AZ78" s="40" t="str">
        <f>IFERROR(Base!AY78/GAMSbase!AY78,"")</f>
        <v/>
      </c>
      <c r="BA78" s="40" t="str">
        <f>IFERROR(Base!AZ78/GAMSbase!AZ78,"")</f>
        <v/>
      </c>
      <c r="BB78" s="40" t="str">
        <f>IFERROR(Base!BA78/GAMSbase!BA78,"")</f>
        <v/>
      </c>
      <c r="BC78" s="40" t="str">
        <f>IFERROR(Base!BB78/GAMSbase!BB78,"")</f>
        <v/>
      </c>
      <c r="BD78" s="40" t="str">
        <f>IFERROR(Base!BC78/GAMSbase!BC78,"")</f>
        <v/>
      </c>
      <c r="BE78" s="40" t="str">
        <f>IFERROR(Base!BD78/GAMSbase!BD78,"")</f>
        <v/>
      </c>
      <c r="BF78" s="40" t="str">
        <f>IFERROR(Base!BE78/GAMSbase!BE78,"")</f>
        <v/>
      </c>
      <c r="BG78" s="40" t="str">
        <f>IFERROR(Base!BF78/GAMSbase!BF78,"")</f>
        <v/>
      </c>
      <c r="BH78" s="40" t="str">
        <f>IFERROR(Base!BG78/GAMSbase!BG78,"")</f>
        <v/>
      </c>
      <c r="BI78" s="40" t="str">
        <f>IFERROR(Base!BH78/GAMSbase!BH78,"")</f>
        <v/>
      </c>
      <c r="BJ78" s="40" t="str">
        <f>IFERROR(Base!BI78/GAMSbase!BI78,"")</f>
        <v/>
      </c>
    </row>
    <row r="79" spans="1:62" x14ac:dyDescent="0.2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IFERROR(Base!B79/GAMSbase!B79,"")</f>
        <v>1.0689655172413794</v>
      </c>
      <c r="D79" s="40" t="str">
        <f>IFERROR(Base!C79/GAMSbase!C79,"")</f>
        <v/>
      </c>
      <c r="E79" s="40" t="str">
        <f>IFERROR(Base!D79/GAMSbase!D79,"")</f>
        <v/>
      </c>
      <c r="F79" s="40" t="str">
        <f>IFERROR(Base!E79/GAMSbase!E79,"")</f>
        <v/>
      </c>
      <c r="G79" s="40" t="str">
        <f>IFERROR(Base!F79/GAMSbase!F79,"")</f>
        <v/>
      </c>
      <c r="H79" s="40" t="str">
        <f>IFERROR(Base!G79/GAMSbase!G79,"")</f>
        <v/>
      </c>
      <c r="I79" s="40" t="str">
        <f>IFERROR(Base!H79/GAMSbase!H79,"")</f>
        <v/>
      </c>
      <c r="J79" s="40" t="str">
        <f>IFERROR(Base!I79/GAMSbase!I79,"")</f>
        <v/>
      </c>
      <c r="K79" s="40" t="str">
        <f>IFERROR(Base!J79/GAMSbase!J79,"")</f>
        <v/>
      </c>
      <c r="L79" s="40" t="str">
        <f>IFERROR(Base!K79/GAMSbase!K79,"")</f>
        <v/>
      </c>
      <c r="M79" s="40" t="str">
        <f>IFERROR(Base!L79/GAMSbase!L79,"")</f>
        <v/>
      </c>
      <c r="N79" s="40" t="str">
        <f>IFERROR(Base!M79/GAMSbase!M79,"")</f>
        <v/>
      </c>
      <c r="O79" s="40" t="str">
        <f>IFERROR(Base!N79/GAMSbase!N79,"")</f>
        <v/>
      </c>
      <c r="P79" s="40" t="str">
        <f>IFERROR(Base!O79/GAMSbase!O79,"")</f>
        <v/>
      </c>
      <c r="Q79" s="40" t="str">
        <f>IFERROR(Base!P79/GAMSbase!P79,"")</f>
        <v/>
      </c>
      <c r="R79" s="40" t="str">
        <f>IFERROR(Base!Q79/GAMSbase!Q79,"")</f>
        <v/>
      </c>
      <c r="S79" s="40" t="str">
        <f>IFERROR(Base!R79/GAMSbase!R79,"")</f>
        <v/>
      </c>
      <c r="T79" s="40" t="str">
        <f>IFERROR(Base!S79/GAMSbase!S79,"")</f>
        <v/>
      </c>
      <c r="U79" s="40" t="str">
        <f>IFERROR(Base!T79/GAMSbase!T79,"")</f>
        <v/>
      </c>
      <c r="V79" s="40" t="str">
        <f>IFERROR(Base!U79/GAMSbase!U79,"")</f>
        <v/>
      </c>
      <c r="W79" s="40" t="str">
        <f>IFERROR(Base!V79/GAMSbase!V79,"")</f>
        <v/>
      </c>
      <c r="X79" s="40" t="str">
        <f>IFERROR(Base!W79/GAMSbase!W79,"")</f>
        <v/>
      </c>
      <c r="Y79" s="40" t="str">
        <f>IFERROR(Base!X79/GAMSbase!X79,"")</f>
        <v/>
      </c>
      <c r="Z79" s="40" t="str">
        <f>IFERROR(Base!Y79/GAMSbase!Y79,"")</f>
        <v/>
      </c>
      <c r="AA79" s="40" t="str">
        <f>IFERROR(Base!Z79/GAMSbase!Z79,"")</f>
        <v/>
      </c>
      <c r="AB79" s="40" t="str">
        <f>IFERROR(Base!AA79/GAMSbase!AA79,"")</f>
        <v/>
      </c>
      <c r="AC79" s="40" t="str">
        <f>IFERROR(Base!AB79/GAMSbase!AB79,"")</f>
        <v/>
      </c>
      <c r="AD79" s="40" t="str">
        <f>IFERROR(Base!AC79/GAMSbase!AC79,"")</f>
        <v/>
      </c>
      <c r="AE79" s="40" t="str">
        <f>IFERROR(Base!AD79/GAMSbase!AD79,"")</f>
        <v/>
      </c>
      <c r="AF79" s="40" t="str">
        <f>IFERROR(Base!AE79/GAMSbase!AE79,"")</f>
        <v/>
      </c>
      <c r="AG79" s="40" t="str">
        <f>IFERROR(Base!AF79/GAMSbase!AF79,"")</f>
        <v/>
      </c>
      <c r="AH79" s="40" t="str">
        <f>IFERROR(Base!AG79/GAMSbase!AG79,"")</f>
        <v/>
      </c>
      <c r="AI79" s="40" t="str">
        <f>IFERROR(Base!AH79/GAMSbase!AH79,"")</f>
        <v/>
      </c>
      <c r="AJ79" s="40" t="str">
        <f>IFERROR(Base!AI79/GAMSbase!AI79,"")</f>
        <v/>
      </c>
      <c r="AK79" s="40" t="str">
        <f>IFERROR(Base!AJ79/GAMSbase!AJ79,"")</f>
        <v/>
      </c>
      <c r="AL79" s="40" t="str">
        <f>IFERROR(Base!AK79/GAMSbase!AK79,"")</f>
        <v/>
      </c>
      <c r="AM79" s="40" t="str">
        <f>IFERROR(Base!AL79/GAMSbase!AL79,"")</f>
        <v/>
      </c>
      <c r="AN79" s="40" t="str">
        <f>IFERROR(Base!AM79/GAMSbase!AM79,"")</f>
        <v/>
      </c>
      <c r="AO79" s="40" t="str">
        <f>IFERROR(Base!AN79/GAMSbase!AN79,"")</f>
        <v/>
      </c>
      <c r="AP79" s="40" t="str">
        <f>IFERROR(Base!AO79/GAMSbase!AO79,"")</f>
        <v/>
      </c>
      <c r="AQ79" s="40" t="str">
        <f>IFERROR(Base!AP79/GAMSbase!AP79,"")</f>
        <v/>
      </c>
      <c r="AR79" s="40" t="str">
        <f>IFERROR(Base!AQ79/GAMSbase!AQ79,"")</f>
        <v/>
      </c>
      <c r="AS79" s="40" t="str">
        <f>IFERROR(Base!AR79/GAMSbase!AR79,"")</f>
        <v/>
      </c>
      <c r="AT79" s="40" t="str">
        <f>IFERROR(Base!AS79/GAMSbase!AS79,"")</f>
        <v/>
      </c>
      <c r="AU79" s="40" t="str">
        <f>IFERROR(Base!AT79/GAMSbase!AT79,"")</f>
        <v/>
      </c>
      <c r="AV79" s="40" t="str">
        <f>IFERROR(Base!AU79/GAMSbase!AU79,"")</f>
        <v/>
      </c>
      <c r="AW79" s="40" t="str">
        <f>IFERROR(Base!AV79/GAMSbase!AV79,"")</f>
        <v/>
      </c>
      <c r="AX79" s="40" t="str">
        <f>IFERROR(Base!AW79/GAMSbase!AW79,"")</f>
        <v/>
      </c>
      <c r="AY79" s="40" t="str">
        <f>IFERROR(Base!AX79/GAMSbase!AX79,"")</f>
        <v/>
      </c>
      <c r="AZ79" s="40" t="str">
        <f>IFERROR(Base!AY79/GAMSbase!AY79,"")</f>
        <v/>
      </c>
      <c r="BA79" s="40" t="str">
        <f>IFERROR(Base!AZ79/GAMSbase!AZ79,"")</f>
        <v/>
      </c>
      <c r="BB79" s="40" t="str">
        <f>IFERROR(Base!BA79/GAMSbase!BA79,"")</f>
        <v/>
      </c>
      <c r="BC79" s="40" t="str">
        <f>IFERROR(Base!BB79/GAMSbase!BB79,"")</f>
        <v/>
      </c>
      <c r="BD79" s="40" t="str">
        <f>IFERROR(Base!BC79/GAMSbase!BC79,"")</f>
        <v/>
      </c>
      <c r="BE79" s="40" t="str">
        <f>IFERROR(Base!BD79/GAMSbase!BD79,"")</f>
        <v/>
      </c>
      <c r="BF79" s="40" t="str">
        <f>IFERROR(Base!BE79/GAMSbase!BE79,"")</f>
        <v/>
      </c>
      <c r="BG79" s="40" t="str">
        <f>IFERROR(Base!BF79/GAMSbase!BF79,"")</f>
        <v/>
      </c>
      <c r="BH79" s="40" t="str">
        <f>IFERROR(Base!BG79/GAMSbase!BG79,"")</f>
        <v/>
      </c>
      <c r="BI79" s="40" t="str">
        <f>IFERROR(Base!BH79/GAMSbase!BH79,"")</f>
        <v/>
      </c>
      <c r="BJ79" s="40" t="str">
        <f>IFERROR(Base!BI79/GAMSbase!BI79,"")</f>
        <v/>
      </c>
    </row>
    <row r="80" spans="1:62" x14ac:dyDescent="0.2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IFERROR(Base!B80/GAMSbase!B80,"")</f>
        <v>0.96876315789473688</v>
      </c>
      <c r="D80" s="40" t="str">
        <f>IFERROR(Base!C80/GAMSbase!C80,"")</f>
        <v/>
      </c>
      <c r="E80" s="40" t="str">
        <f>IFERROR(Base!D80/GAMSbase!D80,"")</f>
        <v/>
      </c>
      <c r="F80" s="40" t="str">
        <f>IFERROR(Base!E80/GAMSbase!E80,"")</f>
        <v/>
      </c>
      <c r="G80" s="40" t="str">
        <f>IFERROR(Base!F80/GAMSbase!F80,"")</f>
        <v/>
      </c>
      <c r="H80" s="40" t="str">
        <f>IFERROR(Base!G80/GAMSbase!G80,"")</f>
        <v/>
      </c>
      <c r="I80" s="40" t="str">
        <f>IFERROR(Base!H80/GAMSbase!H80,"")</f>
        <v/>
      </c>
      <c r="J80" s="40" t="str">
        <f>IFERROR(Base!I80/GAMSbase!I80,"")</f>
        <v/>
      </c>
      <c r="K80" s="40" t="str">
        <f>IFERROR(Base!J80/GAMSbase!J80,"")</f>
        <v/>
      </c>
      <c r="L80" s="40" t="str">
        <f>IFERROR(Base!K80/GAMSbase!K80,"")</f>
        <v/>
      </c>
      <c r="M80" s="40" t="str">
        <f>IFERROR(Base!L80/GAMSbase!L80,"")</f>
        <v/>
      </c>
      <c r="N80" s="40" t="str">
        <f>IFERROR(Base!M80/GAMSbase!M80,"")</f>
        <v/>
      </c>
      <c r="O80" s="40" t="str">
        <f>IFERROR(Base!N80/GAMSbase!N80,"")</f>
        <v/>
      </c>
      <c r="P80" s="40" t="str">
        <f>IFERROR(Base!O80/GAMSbase!O80,"")</f>
        <v/>
      </c>
      <c r="Q80" s="40" t="str">
        <f>IFERROR(Base!P80/GAMSbase!P80,"")</f>
        <v/>
      </c>
      <c r="R80" s="40" t="str">
        <f>IFERROR(Base!Q80/GAMSbase!Q80,"")</f>
        <v/>
      </c>
      <c r="S80" s="40" t="str">
        <f>IFERROR(Base!R80/GAMSbase!R80,"")</f>
        <v/>
      </c>
      <c r="T80" s="40" t="str">
        <f>IFERROR(Base!S80/GAMSbase!S80,"")</f>
        <v/>
      </c>
      <c r="U80" s="40" t="str">
        <f>IFERROR(Base!T80/GAMSbase!T80,"")</f>
        <v/>
      </c>
      <c r="V80" s="40" t="str">
        <f>IFERROR(Base!U80/GAMSbase!U80,"")</f>
        <v/>
      </c>
      <c r="W80" s="40" t="str">
        <f>IFERROR(Base!V80/GAMSbase!V80,"")</f>
        <v/>
      </c>
      <c r="X80" s="40" t="str">
        <f>IFERROR(Base!W80/GAMSbase!W80,"")</f>
        <v/>
      </c>
      <c r="Y80" s="40" t="str">
        <f>IFERROR(Base!X80/GAMSbase!X80,"")</f>
        <v/>
      </c>
      <c r="Z80" s="40" t="str">
        <f>IFERROR(Base!Y80/GAMSbase!Y80,"")</f>
        <v/>
      </c>
      <c r="AA80" s="40" t="str">
        <f>IFERROR(Base!Z80/GAMSbase!Z80,"")</f>
        <v/>
      </c>
      <c r="AB80" s="40" t="str">
        <f>IFERROR(Base!AA80/GAMSbase!AA80,"")</f>
        <v/>
      </c>
      <c r="AC80" s="40" t="str">
        <f>IFERROR(Base!AB80/GAMSbase!AB80,"")</f>
        <v/>
      </c>
      <c r="AD80" s="40" t="str">
        <f>IFERROR(Base!AC80/GAMSbase!AC80,"")</f>
        <v/>
      </c>
      <c r="AE80" s="40" t="str">
        <f>IFERROR(Base!AD80/GAMSbase!AD80,"")</f>
        <v/>
      </c>
      <c r="AF80" s="40" t="str">
        <f>IFERROR(Base!AE80/GAMSbase!AE80,"")</f>
        <v/>
      </c>
      <c r="AG80" s="40" t="str">
        <f>IFERROR(Base!AF80/GAMSbase!AF80,"")</f>
        <v/>
      </c>
      <c r="AH80" s="40" t="str">
        <f>IFERROR(Base!AG80/GAMSbase!AG80,"")</f>
        <v/>
      </c>
      <c r="AI80" s="40" t="str">
        <f>IFERROR(Base!AH80/GAMSbase!AH80,"")</f>
        <v/>
      </c>
      <c r="AJ80" s="40" t="str">
        <f>IFERROR(Base!AI80/GAMSbase!AI80,"")</f>
        <v/>
      </c>
      <c r="AK80" s="40" t="str">
        <f>IFERROR(Base!AJ80/GAMSbase!AJ80,"")</f>
        <v/>
      </c>
      <c r="AL80" s="40" t="str">
        <f>IFERROR(Base!AK80/GAMSbase!AK80,"")</f>
        <v/>
      </c>
      <c r="AM80" s="40" t="str">
        <f>IFERROR(Base!AL80/GAMSbase!AL80,"")</f>
        <v/>
      </c>
      <c r="AN80" s="40" t="str">
        <f>IFERROR(Base!AM80/GAMSbase!AM80,"")</f>
        <v/>
      </c>
      <c r="AO80" s="40" t="str">
        <f>IFERROR(Base!AN80/GAMSbase!AN80,"")</f>
        <v/>
      </c>
      <c r="AP80" s="40" t="str">
        <f>IFERROR(Base!AO80/GAMSbase!AO80,"")</f>
        <v/>
      </c>
      <c r="AQ80" s="40" t="str">
        <f>IFERROR(Base!AP80/GAMSbase!AP80,"")</f>
        <v/>
      </c>
      <c r="AR80" s="40" t="str">
        <f>IFERROR(Base!AQ80/GAMSbase!AQ80,"")</f>
        <v/>
      </c>
      <c r="AS80" s="40" t="str">
        <f>IFERROR(Base!AR80/GAMSbase!AR80,"")</f>
        <v/>
      </c>
      <c r="AT80" s="40" t="str">
        <f>IFERROR(Base!AS80/GAMSbase!AS80,"")</f>
        <v/>
      </c>
      <c r="AU80" s="40" t="str">
        <f>IFERROR(Base!AT80/GAMSbase!AT80,"")</f>
        <v/>
      </c>
      <c r="AV80" s="40" t="str">
        <f>IFERROR(Base!AU80/GAMSbase!AU80,"")</f>
        <v/>
      </c>
      <c r="AW80" s="40" t="str">
        <f>IFERROR(Base!AV80/GAMSbase!AV80,"")</f>
        <v/>
      </c>
      <c r="AX80" s="40" t="str">
        <f>IFERROR(Base!AW80/GAMSbase!AW80,"")</f>
        <v/>
      </c>
      <c r="AY80" s="40" t="str">
        <f>IFERROR(Base!AX80/GAMSbase!AX80,"")</f>
        <v/>
      </c>
      <c r="AZ80" s="40" t="str">
        <f>IFERROR(Base!AY80/GAMSbase!AY80,"")</f>
        <v/>
      </c>
      <c r="BA80" s="40" t="str">
        <f>IFERROR(Base!AZ80/GAMSbase!AZ80,"")</f>
        <v/>
      </c>
      <c r="BB80" s="40" t="str">
        <f>IFERROR(Base!BA80/GAMSbase!BA80,"")</f>
        <v/>
      </c>
      <c r="BC80" s="40" t="str">
        <f>IFERROR(Base!BB80/GAMSbase!BB80,"")</f>
        <v/>
      </c>
      <c r="BD80" s="40" t="str">
        <f>IFERROR(Base!BC80/GAMSbase!BC80,"")</f>
        <v/>
      </c>
      <c r="BE80" s="40" t="str">
        <f>IFERROR(Base!BD80/GAMSbase!BD80,"")</f>
        <v/>
      </c>
      <c r="BF80" s="40" t="str">
        <f>IFERROR(Base!BE80/GAMSbase!BE80,"")</f>
        <v/>
      </c>
      <c r="BG80" s="40" t="str">
        <f>IFERROR(Base!BF80/GAMSbase!BF80,"")</f>
        <v/>
      </c>
      <c r="BH80" s="40" t="str">
        <f>IFERROR(Base!BG80/GAMSbase!BG80,"")</f>
        <v/>
      </c>
      <c r="BI80" s="40" t="str">
        <f>IFERROR(Base!BH80/GAMSbase!BH80,"")</f>
        <v/>
      </c>
      <c r="BJ80" s="40" t="str">
        <f>IFERROR(Base!BI80/GAMSbase!BI80,"")</f>
        <v/>
      </c>
    </row>
    <row r="81" spans="1:62" x14ac:dyDescent="0.2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IFERROR(Base!B81/GAMSbase!B81,"")</f>
        <v/>
      </c>
      <c r="D81" s="40" t="str">
        <f>IFERROR(Base!C81/GAMSbase!C81,"")</f>
        <v/>
      </c>
      <c r="E81" s="40" t="str">
        <f>IFERROR(Base!D81/GAMSbase!D81,"")</f>
        <v/>
      </c>
      <c r="F81" s="40" t="str">
        <f>IFERROR(Base!E81/GAMSbase!E81,"")</f>
        <v/>
      </c>
      <c r="G81" s="40" t="str">
        <f>IFERROR(Base!F81/GAMSbase!F81,"")</f>
        <v/>
      </c>
      <c r="H81" s="40" t="str">
        <f>IFERROR(Base!G81/GAMSbase!G81,"")</f>
        <v/>
      </c>
      <c r="I81" s="40" t="str">
        <f>IFERROR(Base!H81/GAMSbase!H81,"")</f>
        <v/>
      </c>
      <c r="J81" s="40" t="str">
        <f>IFERROR(Base!I81/GAMSbase!I81,"")</f>
        <v/>
      </c>
      <c r="K81" s="40" t="str">
        <f>IFERROR(Base!J81/GAMSbase!J81,"")</f>
        <v/>
      </c>
      <c r="L81" s="40" t="str">
        <f>IFERROR(Base!K81/GAMSbase!K81,"")</f>
        <v/>
      </c>
      <c r="M81" s="40" t="str">
        <f>IFERROR(Base!L81/GAMSbase!L81,"")</f>
        <v/>
      </c>
      <c r="N81" s="40" t="str">
        <f>IFERROR(Base!M81/GAMSbase!M81,"")</f>
        <v/>
      </c>
      <c r="O81" s="40" t="str">
        <f>IFERROR(Base!N81/GAMSbase!N81,"")</f>
        <v/>
      </c>
      <c r="P81" s="40" t="str">
        <f>IFERROR(Base!O81/GAMSbase!O81,"")</f>
        <v/>
      </c>
      <c r="Q81" s="40" t="str">
        <f>IFERROR(Base!P81/GAMSbase!P81,"")</f>
        <v/>
      </c>
      <c r="R81" s="40" t="str">
        <f>IFERROR(Base!Q81/GAMSbase!Q81,"")</f>
        <v/>
      </c>
      <c r="S81" s="40" t="str">
        <f>IFERROR(Base!R81/GAMSbase!R81,"")</f>
        <v/>
      </c>
      <c r="T81" s="40" t="str">
        <f>IFERROR(Base!S81/GAMSbase!S81,"")</f>
        <v/>
      </c>
      <c r="U81" s="40" t="str">
        <f>IFERROR(Base!T81/GAMSbase!T81,"")</f>
        <v/>
      </c>
      <c r="V81" s="40" t="str">
        <f>IFERROR(Base!U81/GAMSbase!U81,"")</f>
        <v/>
      </c>
      <c r="W81" s="40" t="str">
        <f>IFERROR(Base!V81/GAMSbase!V81,"")</f>
        <v/>
      </c>
      <c r="X81" s="40" t="str">
        <f>IFERROR(Base!W81/GAMSbase!W81,"")</f>
        <v/>
      </c>
      <c r="Y81" s="40" t="str">
        <f>IFERROR(Base!X81/GAMSbase!X81,"")</f>
        <v/>
      </c>
      <c r="Z81" s="40" t="str">
        <f>IFERROR(Base!Y81/GAMSbase!Y81,"")</f>
        <v/>
      </c>
      <c r="AA81" s="40" t="str">
        <f>IFERROR(Base!Z81/GAMSbase!Z81,"")</f>
        <v/>
      </c>
      <c r="AB81" s="40" t="str">
        <f>IFERROR(Base!AA81/GAMSbase!AA81,"")</f>
        <v/>
      </c>
      <c r="AC81" s="40" t="str">
        <f>IFERROR(Base!AB81/GAMSbase!AB81,"")</f>
        <v/>
      </c>
      <c r="AD81" s="40" t="str">
        <f>IFERROR(Base!AC81/GAMSbase!AC81,"")</f>
        <v/>
      </c>
      <c r="AE81" s="40" t="str">
        <f>IFERROR(Base!AD81/GAMSbase!AD81,"")</f>
        <v/>
      </c>
      <c r="AF81" s="40" t="str">
        <f>IFERROR(Base!AE81/GAMSbase!AE81,"")</f>
        <v/>
      </c>
      <c r="AG81" s="40" t="str">
        <f>IFERROR(Base!AF81/GAMSbase!AF81,"")</f>
        <v/>
      </c>
      <c r="AH81" s="40" t="str">
        <f>IFERROR(Base!AG81/GAMSbase!AG81,"")</f>
        <v/>
      </c>
      <c r="AI81" s="40" t="str">
        <f>IFERROR(Base!AH81/GAMSbase!AH81,"")</f>
        <v/>
      </c>
      <c r="AJ81" s="40" t="str">
        <f>IFERROR(Base!AI81/GAMSbase!AI81,"")</f>
        <v/>
      </c>
      <c r="AK81" s="40" t="str">
        <f>IFERROR(Base!AJ81/GAMSbase!AJ81,"")</f>
        <v/>
      </c>
      <c r="AL81" s="40" t="str">
        <f>IFERROR(Base!AK81/GAMSbase!AK81,"")</f>
        <v/>
      </c>
      <c r="AM81" s="40" t="str">
        <f>IFERROR(Base!AL81/GAMSbase!AL81,"")</f>
        <v/>
      </c>
      <c r="AN81" s="40" t="str">
        <f>IFERROR(Base!AM81/GAMSbase!AM81,"")</f>
        <v/>
      </c>
      <c r="AO81" s="40" t="str">
        <f>IFERROR(Base!AN81/GAMSbase!AN81,"")</f>
        <v/>
      </c>
      <c r="AP81" s="40" t="str">
        <f>IFERROR(Base!AO81/GAMSbase!AO81,"")</f>
        <v/>
      </c>
      <c r="AQ81" s="40" t="str">
        <f>IFERROR(Base!AP81/GAMSbase!AP81,"")</f>
        <v/>
      </c>
      <c r="AR81" s="40" t="str">
        <f>IFERROR(Base!AQ81/GAMSbase!AQ81,"")</f>
        <v/>
      </c>
      <c r="AS81" s="40" t="str">
        <f>IFERROR(Base!AR81/GAMSbase!AR81,"")</f>
        <v/>
      </c>
      <c r="AT81" s="40" t="str">
        <f>IFERROR(Base!AS81/GAMSbase!AS81,"")</f>
        <v/>
      </c>
      <c r="AU81" s="40" t="str">
        <f>IFERROR(Base!AT81/GAMSbase!AT81,"")</f>
        <v/>
      </c>
      <c r="AV81" s="40" t="str">
        <f>IFERROR(Base!AU81/GAMSbase!AU81,"")</f>
        <v/>
      </c>
      <c r="AW81" s="40" t="str">
        <f>IFERROR(Base!AV81/GAMSbase!AV81,"")</f>
        <v/>
      </c>
      <c r="AX81" s="40" t="str">
        <f>IFERROR(Base!AW81/GAMSbase!AW81,"")</f>
        <v/>
      </c>
      <c r="AY81" s="40" t="str">
        <f>IFERROR(Base!AX81/GAMSbase!AX81,"")</f>
        <v/>
      </c>
      <c r="AZ81" s="40" t="str">
        <f>IFERROR(Base!AY81/GAMSbase!AY81,"")</f>
        <v/>
      </c>
      <c r="BA81" s="40" t="str">
        <f>IFERROR(Base!AZ81/GAMSbase!AZ81,"")</f>
        <v/>
      </c>
      <c r="BB81" s="40" t="str">
        <f>IFERROR(Base!BA81/GAMSbase!BA81,"")</f>
        <v/>
      </c>
      <c r="BC81" s="40" t="str">
        <f>IFERROR(Base!BB81/GAMSbase!BB81,"")</f>
        <v/>
      </c>
      <c r="BD81" s="40" t="str">
        <f>IFERROR(Base!BC81/GAMSbase!BC81,"")</f>
        <v/>
      </c>
      <c r="BE81" s="40" t="str">
        <f>IFERROR(Base!BD81/GAMSbase!BD81,"")</f>
        <v/>
      </c>
      <c r="BF81" s="40" t="str">
        <f>IFERROR(Base!BE81/GAMSbase!BE81,"")</f>
        <v/>
      </c>
      <c r="BG81" s="40" t="str">
        <f>IFERROR(Base!BF81/GAMSbase!BF81,"")</f>
        <v/>
      </c>
      <c r="BH81" s="40" t="str">
        <f>IFERROR(Base!BG81/GAMSbase!BG81,"")</f>
        <v/>
      </c>
      <c r="BI81" s="40" t="str">
        <f>IFERROR(Base!BH81/GAMSbase!BH81,"")</f>
        <v/>
      </c>
      <c r="BJ81" s="40" t="str">
        <f>IFERROR(Base!BI81/GAMSbase!BI81,"")</f>
        <v/>
      </c>
    </row>
    <row r="82" spans="1:62" x14ac:dyDescent="0.2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IFERROR(Base!B82/GAMSbase!B82,"")</f>
        <v>1.0255102040816326</v>
      </c>
      <c r="D82" s="40" t="str">
        <f>IFERROR(Base!#REF!/GAMSbase!C82,"")</f>
        <v/>
      </c>
      <c r="E82" s="40" t="str">
        <f>IFERROR(Base!D82/GAMSbase!D82,"")</f>
        <v/>
      </c>
      <c r="F82" s="40" t="str">
        <f>IFERROR(Base!E82/GAMSbase!E82,"")</f>
        <v/>
      </c>
      <c r="G82" s="40" t="str">
        <f>IFERROR(Base!F82/GAMSbase!F82,"")</f>
        <v/>
      </c>
      <c r="H82" s="40" t="str">
        <f>IFERROR(Base!G82/GAMSbase!G82,"")</f>
        <v/>
      </c>
      <c r="I82" s="40" t="str">
        <f>IFERROR(Base!H82/GAMSbase!H82,"")</f>
        <v/>
      </c>
      <c r="J82" s="40" t="str">
        <f>IFERROR(Base!I82/GAMSbase!I82,"")</f>
        <v/>
      </c>
      <c r="K82" s="40" t="str">
        <f>IFERROR(Base!J82/GAMSbase!J82,"")</f>
        <v/>
      </c>
      <c r="L82" s="40" t="str">
        <f>IFERROR(Base!K82/GAMSbase!K82,"")</f>
        <v/>
      </c>
      <c r="M82" s="40" t="str">
        <f>IFERROR(Base!L82/GAMSbase!L82,"")</f>
        <v/>
      </c>
      <c r="N82" s="40" t="str">
        <f>IFERROR(Base!M82/GAMSbase!M82,"")</f>
        <v/>
      </c>
      <c r="O82" s="40" t="str">
        <f>IFERROR(Base!N82/GAMSbase!N82,"")</f>
        <v/>
      </c>
      <c r="P82" s="40" t="str">
        <f>IFERROR(Base!O82/GAMSbase!O82,"")</f>
        <v/>
      </c>
      <c r="Q82" s="40" t="str">
        <f>IFERROR(Base!P82/GAMSbase!P82,"")</f>
        <v/>
      </c>
      <c r="R82" s="40" t="str">
        <f>IFERROR(Base!Q82/GAMSbase!Q82,"")</f>
        <v/>
      </c>
      <c r="S82" s="40" t="str">
        <f>IFERROR(Base!R82/GAMSbase!R82,"")</f>
        <v/>
      </c>
      <c r="T82" s="40" t="str">
        <f>IFERROR(Base!S82/GAMSbase!S82,"")</f>
        <v/>
      </c>
      <c r="U82" s="40" t="str">
        <f>IFERROR(Base!T82/GAMSbase!T82,"")</f>
        <v/>
      </c>
      <c r="V82" s="40" t="str">
        <f>IFERROR(Base!U82/GAMSbase!U82,"")</f>
        <v/>
      </c>
      <c r="W82" s="40" t="str">
        <f>IFERROR(Base!V82/GAMSbase!V82,"")</f>
        <v/>
      </c>
      <c r="X82" s="40" t="str">
        <f>IFERROR(Base!W82/GAMSbase!W82,"")</f>
        <v/>
      </c>
      <c r="Y82" s="40" t="str">
        <f>IFERROR(Base!X82/GAMSbase!X82,"")</f>
        <v/>
      </c>
      <c r="Z82" s="40" t="str">
        <f>IFERROR(Base!Y82/GAMSbase!Y82,"")</f>
        <v/>
      </c>
      <c r="AA82" s="40" t="str">
        <f>IFERROR(Base!Z82/GAMSbase!Z82,"")</f>
        <v/>
      </c>
      <c r="AB82" s="40" t="str">
        <f>IFERROR(Base!AA82/GAMSbase!AA82,"")</f>
        <v/>
      </c>
      <c r="AC82" s="40" t="str">
        <f>IFERROR(Base!AB82/GAMSbase!AB82,"")</f>
        <v/>
      </c>
      <c r="AD82" s="40" t="str">
        <f>IFERROR(Base!AC82/GAMSbase!AC82,"")</f>
        <v/>
      </c>
      <c r="AE82" s="40" t="str">
        <f>IFERROR(Base!AD82/GAMSbase!AD82,"")</f>
        <v/>
      </c>
      <c r="AF82" s="40" t="str">
        <f>IFERROR(Base!AE82/GAMSbase!AE82,"")</f>
        <v/>
      </c>
      <c r="AG82" s="40" t="str">
        <f>IFERROR(Base!AF82/GAMSbase!AF82,"")</f>
        <v/>
      </c>
      <c r="AH82" s="40" t="str">
        <f>IFERROR(Base!AG82/GAMSbase!AG82,"")</f>
        <v/>
      </c>
      <c r="AI82" s="40" t="str">
        <f>IFERROR(Base!AH82/GAMSbase!AH82,"")</f>
        <v/>
      </c>
      <c r="AJ82" s="40" t="str">
        <f>IFERROR(Base!AI82/GAMSbase!AI82,"")</f>
        <v/>
      </c>
      <c r="AK82" s="40" t="str">
        <f>IFERROR(Base!AJ82/GAMSbase!AJ82,"")</f>
        <v/>
      </c>
      <c r="AL82" s="40" t="str">
        <f>IFERROR(Base!AK82/GAMSbase!AK82,"")</f>
        <v/>
      </c>
      <c r="AM82" s="40" t="str">
        <f>IFERROR(Base!AL82/GAMSbase!AL82,"")</f>
        <v/>
      </c>
      <c r="AN82" s="40" t="str">
        <f>IFERROR(Base!AM82/GAMSbase!AM82,"")</f>
        <v/>
      </c>
      <c r="AO82" s="40" t="str">
        <f>IFERROR(Base!AN82/GAMSbase!AN82,"")</f>
        <v/>
      </c>
      <c r="AP82" s="40" t="str">
        <f>IFERROR(Base!AO82/GAMSbase!AO82,"")</f>
        <v/>
      </c>
      <c r="AQ82" s="40" t="str">
        <f>IFERROR(Base!AP82/GAMSbase!AP82,"")</f>
        <v/>
      </c>
      <c r="AR82" s="40" t="str">
        <f>IFERROR(Base!AQ82/GAMSbase!AQ82,"")</f>
        <v/>
      </c>
      <c r="AS82" s="40" t="str">
        <f>IFERROR(Base!AR82/GAMSbase!AR82,"")</f>
        <v/>
      </c>
      <c r="AT82" s="40" t="str">
        <f>IFERROR(Base!AS82/GAMSbase!AS82,"")</f>
        <v/>
      </c>
      <c r="AU82" s="40" t="str">
        <f>IFERROR(Base!AT82/GAMSbase!AT82,"")</f>
        <v/>
      </c>
      <c r="AV82" s="40" t="str">
        <f>IFERROR(Base!AU82/GAMSbase!AU82,"")</f>
        <v/>
      </c>
      <c r="AW82" s="40" t="str">
        <f>IFERROR(Base!AV82/GAMSbase!AV82,"")</f>
        <v/>
      </c>
      <c r="AX82" s="40" t="str">
        <f>IFERROR(Base!AW82/GAMSbase!AW82,"")</f>
        <v/>
      </c>
      <c r="AY82" s="40" t="str">
        <f>IFERROR(Base!AX82/GAMSbase!AX82,"")</f>
        <v/>
      </c>
      <c r="AZ82" s="40" t="str">
        <f>IFERROR(Base!AY82/GAMSbase!AY82,"")</f>
        <v/>
      </c>
      <c r="BA82" s="40" t="str">
        <f>IFERROR(Base!AZ82/GAMSbase!AZ82,"")</f>
        <v/>
      </c>
      <c r="BB82" s="40" t="str">
        <f>IFERROR(Base!BA82/GAMSbase!BA82,"")</f>
        <v/>
      </c>
      <c r="BC82" s="40" t="str">
        <f>IFERROR(Base!BB82/GAMSbase!BB82,"")</f>
        <v/>
      </c>
      <c r="BD82" s="40" t="str">
        <f>IFERROR(Base!BC82/GAMSbase!BC82,"")</f>
        <v/>
      </c>
      <c r="BE82" s="40" t="str">
        <f>IFERROR(Base!BD82/GAMSbase!BD82,"")</f>
        <v/>
      </c>
      <c r="BF82" s="40" t="str">
        <f>IFERROR(Base!BE82/GAMSbase!BE82,"")</f>
        <v/>
      </c>
      <c r="BG82" s="40" t="str">
        <f>IFERROR(Base!BF82/GAMSbase!BF82,"")</f>
        <v/>
      </c>
      <c r="BH82" s="40" t="str">
        <f>IFERROR(Base!BG82/GAMSbase!BG82,"")</f>
        <v/>
      </c>
      <c r="BI82" s="40" t="str">
        <f>IFERROR(Base!BH82/GAMSbase!BH82,"")</f>
        <v/>
      </c>
      <c r="BJ82" s="40" t="str">
        <f>IFERROR(Base!BI82/GAMSbase!BI82,"")</f>
        <v/>
      </c>
    </row>
    <row r="83" spans="1:62" x14ac:dyDescent="0.2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IFERROR(Base!B83/GAMSbase!B83,"")</f>
        <v>1</v>
      </c>
      <c r="D83" s="40" t="str">
        <f>IFERROR(Base!C82/GAMSbase!C83,"")</f>
        <v/>
      </c>
      <c r="E83" s="40" t="str">
        <f>IFERROR(Base!D83/GAMSbase!D83,"")</f>
        <v/>
      </c>
      <c r="F83" s="40" t="str">
        <f>IFERROR(Base!E83/GAMSbase!E83,"")</f>
        <v/>
      </c>
      <c r="G83" s="40" t="str">
        <f>IFERROR(Base!F83/GAMSbase!F83,"")</f>
        <v/>
      </c>
      <c r="H83" s="40" t="str">
        <f>IFERROR(Base!G83/GAMSbase!G83,"")</f>
        <v/>
      </c>
      <c r="I83" s="40" t="str">
        <f>IFERROR(Base!H83/GAMSbase!H83,"")</f>
        <v/>
      </c>
      <c r="J83" s="40" t="str">
        <f>IFERROR(Base!I83/GAMSbase!I83,"")</f>
        <v/>
      </c>
      <c r="K83" s="40" t="str">
        <f>IFERROR(Base!J83/GAMSbase!J83,"")</f>
        <v/>
      </c>
      <c r="L83" s="40" t="str">
        <f>IFERROR(Base!K83/GAMSbase!K83,"")</f>
        <v/>
      </c>
      <c r="M83" s="40" t="str">
        <f>IFERROR(Base!L83/GAMSbase!L83,"")</f>
        <v/>
      </c>
      <c r="N83" s="40" t="str">
        <f>IFERROR(Base!M83/GAMSbase!M83,"")</f>
        <v/>
      </c>
      <c r="O83" s="40" t="str">
        <f>IFERROR(Base!N83/GAMSbase!N83,"")</f>
        <v/>
      </c>
      <c r="P83" s="40" t="str">
        <f>IFERROR(Base!O83/GAMSbase!O83,"")</f>
        <v/>
      </c>
      <c r="Q83" s="40" t="str">
        <f>IFERROR(Base!P83/GAMSbase!P83,"")</f>
        <v/>
      </c>
      <c r="R83" s="40" t="str">
        <f>IFERROR(Base!Q83/GAMSbase!Q83,"")</f>
        <v/>
      </c>
      <c r="S83" s="40" t="str">
        <f>IFERROR(Base!R83/GAMSbase!R83,"")</f>
        <v/>
      </c>
      <c r="T83" s="40" t="str">
        <f>IFERROR(Base!S83/GAMSbase!S83,"")</f>
        <v/>
      </c>
      <c r="U83" s="40" t="str">
        <f>IFERROR(Base!T83/GAMSbase!T83,"")</f>
        <v/>
      </c>
      <c r="V83" s="40" t="str">
        <f>IFERROR(Base!U83/GAMSbase!U83,"")</f>
        <v/>
      </c>
      <c r="W83" s="40" t="str">
        <f>IFERROR(Base!V83/GAMSbase!V83,"")</f>
        <v/>
      </c>
      <c r="X83" s="40" t="str">
        <f>IFERROR(Base!W83/GAMSbase!W83,"")</f>
        <v/>
      </c>
      <c r="Y83" s="40" t="str">
        <f>IFERROR(Base!X83/GAMSbase!X83,"")</f>
        <v/>
      </c>
      <c r="Z83" s="40" t="str">
        <f>IFERROR(Base!Y83/GAMSbase!Y83,"")</f>
        <v/>
      </c>
      <c r="AA83" s="40" t="str">
        <f>IFERROR(Base!Z83/GAMSbase!Z83,"")</f>
        <v/>
      </c>
      <c r="AB83" s="40" t="str">
        <f>IFERROR(Base!AA83/GAMSbase!AA83,"")</f>
        <v/>
      </c>
      <c r="AC83" s="40" t="str">
        <f>IFERROR(Base!AB83/GAMSbase!AB83,"")</f>
        <v/>
      </c>
      <c r="AD83" s="40" t="str">
        <f>IFERROR(Base!AC83/GAMSbase!AC83,"")</f>
        <v/>
      </c>
      <c r="AE83" s="40" t="str">
        <f>IFERROR(Base!AD83/GAMSbase!AD83,"")</f>
        <v/>
      </c>
      <c r="AF83" s="40" t="str">
        <f>IFERROR(Base!AE83/GAMSbase!AE83,"")</f>
        <v/>
      </c>
      <c r="AG83" s="40" t="str">
        <f>IFERROR(Base!AF83/GAMSbase!AF83,"")</f>
        <v/>
      </c>
      <c r="AH83" s="40" t="str">
        <f>IFERROR(Base!AG83/GAMSbase!AG83,"")</f>
        <v/>
      </c>
      <c r="AI83" s="40" t="str">
        <f>IFERROR(Base!AH83/GAMSbase!AH83,"")</f>
        <v/>
      </c>
      <c r="AJ83" s="40" t="str">
        <f>IFERROR(Base!AI83/GAMSbase!AI83,"")</f>
        <v/>
      </c>
      <c r="AK83" s="40" t="str">
        <f>IFERROR(Base!AJ83/GAMSbase!AJ83,"")</f>
        <v/>
      </c>
      <c r="AL83" s="40" t="str">
        <f>IFERROR(Base!AK83/GAMSbase!AK83,"")</f>
        <v/>
      </c>
      <c r="AM83" s="40" t="str">
        <f>IFERROR(Base!AL83/GAMSbase!AL83,"")</f>
        <v/>
      </c>
      <c r="AN83" s="40" t="str">
        <f>IFERROR(Base!AM83/GAMSbase!AM83,"")</f>
        <v/>
      </c>
      <c r="AO83" s="40" t="str">
        <f>IFERROR(Base!AN83/GAMSbase!AN83,"")</f>
        <v/>
      </c>
      <c r="AP83" s="40" t="str">
        <f>IFERROR(Base!AO83/GAMSbase!AO83,"")</f>
        <v/>
      </c>
      <c r="AQ83" s="40" t="str">
        <f>IFERROR(Base!AP83/GAMSbase!AP83,"")</f>
        <v/>
      </c>
      <c r="AR83" s="40" t="str">
        <f>IFERROR(Base!AQ83/GAMSbase!AQ83,"")</f>
        <v/>
      </c>
      <c r="AS83" s="40" t="str">
        <f>IFERROR(Base!AR83/GAMSbase!AR83,"")</f>
        <v/>
      </c>
      <c r="AT83" s="40" t="str">
        <f>IFERROR(Base!AS83/GAMSbase!AS83,"")</f>
        <v/>
      </c>
      <c r="AU83" s="40" t="str">
        <f>IFERROR(Base!AT83/GAMSbase!AT83,"")</f>
        <v/>
      </c>
      <c r="AV83" s="40" t="str">
        <f>IFERROR(Base!AU83/GAMSbase!AU83,"")</f>
        <v/>
      </c>
      <c r="AW83" s="40" t="str">
        <f>IFERROR(Base!AV83/GAMSbase!AV83,"")</f>
        <v/>
      </c>
      <c r="AX83" s="40" t="str">
        <f>IFERROR(Base!AW83/GAMSbase!AW83,"")</f>
        <v/>
      </c>
      <c r="AY83" s="40" t="str">
        <f>IFERROR(Base!AX83/GAMSbase!AX83,"")</f>
        <v/>
      </c>
      <c r="AZ83" s="40" t="str">
        <f>IFERROR(Base!AY83/GAMSbase!AY83,"")</f>
        <v/>
      </c>
      <c r="BA83" s="40" t="str">
        <f>IFERROR(Base!AZ83/GAMSbase!AZ83,"")</f>
        <v/>
      </c>
      <c r="BB83" s="40" t="str">
        <f>IFERROR(Base!BA83/GAMSbase!BA83,"")</f>
        <v/>
      </c>
      <c r="BC83" s="40" t="str">
        <f>IFERROR(Base!BB83/GAMSbase!BB83,"")</f>
        <v/>
      </c>
      <c r="BD83" s="40" t="str">
        <f>IFERROR(Base!BC83/GAMSbase!BC83,"")</f>
        <v/>
      </c>
      <c r="BE83" s="40" t="str">
        <f>IFERROR(Base!BD83/GAMSbase!BD83,"")</f>
        <v/>
      </c>
      <c r="BF83" s="40" t="str">
        <f>IFERROR(Base!BE83/GAMSbase!BE83,"")</f>
        <v/>
      </c>
      <c r="BG83" s="40" t="str">
        <f>IFERROR(Base!BF83/GAMSbase!BF83,"")</f>
        <v/>
      </c>
      <c r="BH83" s="40" t="str">
        <f>IFERROR(Base!BG83/GAMSbase!BG83,"")</f>
        <v/>
      </c>
      <c r="BI83" s="40" t="str">
        <f>IFERROR(Base!BH83/GAMSbase!BH83,"")</f>
        <v/>
      </c>
      <c r="BJ83" s="40" t="str">
        <f>IFERROR(Base!BI83/GAMSbase!BI83,"")</f>
        <v/>
      </c>
    </row>
    <row r="84" spans="1:62" x14ac:dyDescent="0.2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IFERROR(Base!B84/GAMSbase!B84,"")</f>
        <v>1</v>
      </c>
      <c r="D84" s="40" t="str">
        <f>IFERROR(Base!C83/GAMSbase!C84,"")</f>
        <v/>
      </c>
      <c r="E84" s="40" t="str">
        <f>IFERROR(Base!D84/GAMSbase!D84,"")</f>
        <v/>
      </c>
      <c r="F84" s="40" t="str">
        <f>IFERROR(Base!E84/GAMSbase!E84,"")</f>
        <v/>
      </c>
      <c r="G84" s="40" t="str">
        <f>IFERROR(Base!F84/GAMSbase!F84,"")</f>
        <v/>
      </c>
      <c r="H84" s="40" t="str">
        <f>IFERROR(Base!G84/GAMSbase!G84,"")</f>
        <v/>
      </c>
      <c r="I84" s="40" t="str">
        <f>IFERROR(Base!H84/GAMSbase!H84,"")</f>
        <v/>
      </c>
      <c r="J84" s="40" t="str">
        <f>IFERROR(Base!I84/GAMSbase!I84,"")</f>
        <v/>
      </c>
      <c r="K84" s="40" t="str">
        <f>IFERROR(Base!J84/GAMSbase!J84,"")</f>
        <v/>
      </c>
      <c r="L84" s="40" t="str">
        <f>IFERROR(Base!K84/GAMSbase!K84,"")</f>
        <v/>
      </c>
      <c r="M84" s="40" t="str">
        <f>IFERROR(Base!L84/GAMSbase!L84,"")</f>
        <v/>
      </c>
      <c r="N84" s="40" t="str">
        <f>IFERROR(Base!M84/GAMSbase!M84,"")</f>
        <v/>
      </c>
      <c r="O84" s="40" t="str">
        <f>IFERROR(Base!N84/GAMSbase!N84,"")</f>
        <v/>
      </c>
      <c r="P84" s="40" t="str">
        <f>IFERROR(Base!O84/GAMSbase!O84,"")</f>
        <v/>
      </c>
      <c r="Q84" s="40" t="str">
        <f>IFERROR(Base!P84/GAMSbase!P84,"")</f>
        <v/>
      </c>
      <c r="R84" s="40" t="str">
        <f>IFERROR(Base!Q84/GAMSbase!Q84,"")</f>
        <v/>
      </c>
      <c r="S84" s="40" t="str">
        <f>IFERROR(Base!R84/GAMSbase!R84,"")</f>
        <v/>
      </c>
      <c r="T84" s="40" t="str">
        <f>IFERROR(Base!S84/GAMSbase!S84,"")</f>
        <v/>
      </c>
      <c r="U84" s="40" t="str">
        <f>IFERROR(Base!T84/GAMSbase!T84,"")</f>
        <v/>
      </c>
      <c r="V84" s="40" t="str">
        <f>IFERROR(Base!U84/GAMSbase!U84,"")</f>
        <v/>
      </c>
      <c r="W84" s="40" t="str">
        <f>IFERROR(Base!V84/GAMSbase!V84,"")</f>
        <v/>
      </c>
      <c r="X84" s="40" t="str">
        <f>IFERROR(Base!W84/GAMSbase!W84,"")</f>
        <v/>
      </c>
      <c r="Y84" s="40" t="str">
        <f>IFERROR(Base!X84/GAMSbase!X84,"")</f>
        <v/>
      </c>
      <c r="Z84" s="40" t="str">
        <f>IFERROR(Base!Y84/GAMSbase!Y84,"")</f>
        <v/>
      </c>
      <c r="AA84" s="40" t="str">
        <f>IFERROR(Base!Z84/GAMSbase!Z84,"")</f>
        <v/>
      </c>
      <c r="AB84" s="40" t="str">
        <f>IFERROR(Base!AA84/GAMSbase!AA84,"")</f>
        <v/>
      </c>
      <c r="AC84" s="40" t="str">
        <f>IFERROR(Base!AB84/GAMSbase!AB84,"")</f>
        <v/>
      </c>
      <c r="AD84" s="40" t="str">
        <f>IFERROR(Base!AC84/GAMSbase!AC84,"")</f>
        <v/>
      </c>
      <c r="AE84" s="40" t="str">
        <f>IFERROR(Base!AD84/GAMSbase!AD84,"")</f>
        <v/>
      </c>
      <c r="AF84" s="40" t="str">
        <f>IFERROR(Base!AE84/GAMSbase!AE84,"")</f>
        <v/>
      </c>
      <c r="AG84" s="40" t="str">
        <f>IFERROR(Base!AF84/GAMSbase!AF84,"")</f>
        <v/>
      </c>
      <c r="AH84" s="40" t="str">
        <f>IFERROR(Base!AG84/GAMSbase!AG84,"")</f>
        <v/>
      </c>
      <c r="AI84" s="40" t="str">
        <f>IFERROR(Base!AH84/GAMSbase!AH84,"")</f>
        <v/>
      </c>
      <c r="AJ84" s="40" t="str">
        <f>IFERROR(Base!AI84/GAMSbase!AI84,"")</f>
        <v/>
      </c>
      <c r="AK84" s="40" t="str">
        <f>IFERROR(Base!AJ84/GAMSbase!AJ84,"")</f>
        <v/>
      </c>
      <c r="AL84" s="40" t="str">
        <f>IFERROR(Base!AK84/GAMSbase!AK84,"")</f>
        <v/>
      </c>
      <c r="AM84" s="40" t="str">
        <f>IFERROR(Base!AL84/GAMSbase!AL84,"")</f>
        <v/>
      </c>
      <c r="AN84" s="40" t="str">
        <f>IFERROR(Base!AM84/GAMSbase!AM84,"")</f>
        <v/>
      </c>
      <c r="AO84" s="40" t="str">
        <f>IFERROR(Base!AN84/GAMSbase!AN84,"")</f>
        <v/>
      </c>
      <c r="AP84" s="40" t="str">
        <f>IFERROR(Base!AO84/GAMSbase!AO84,"")</f>
        <v/>
      </c>
      <c r="AQ84" s="40" t="str">
        <f>IFERROR(Base!AP84/GAMSbase!AP84,"")</f>
        <v/>
      </c>
      <c r="AR84" s="40" t="str">
        <f>IFERROR(Base!AQ84/GAMSbase!AQ84,"")</f>
        <v/>
      </c>
      <c r="AS84" s="40" t="str">
        <f>IFERROR(Base!AR84/GAMSbase!AR84,"")</f>
        <v/>
      </c>
      <c r="AT84" s="40" t="str">
        <f>IFERROR(Base!AS84/GAMSbase!AS84,"")</f>
        <v/>
      </c>
      <c r="AU84" s="40" t="str">
        <f>IFERROR(Base!AT84/GAMSbase!AT84,"")</f>
        <v/>
      </c>
      <c r="AV84" s="40" t="str">
        <f>IFERROR(Base!AU84/GAMSbase!AU84,"")</f>
        <v/>
      </c>
      <c r="AW84" s="40" t="str">
        <f>IFERROR(Base!AV84/GAMSbase!AV84,"")</f>
        <v/>
      </c>
      <c r="AX84" s="40" t="str">
        <f>IFERROR(Base!AW84/GAMSbase!AW84,"")</f>
        <v/>
      </c>
      <c r="AY84" s="40" t="str">
        <f>IFERROR(Base!AX84/GAMSbase!AX84,"")</f>
        <v/>
      </c>
      <c r="AZ84" s="40" t="str">
        <f>IFERROR(Base!AY84/GAMSbase!AY84,"")</f>
        <v/>
      </c>
      <c r="BA84" s="40" t="str">
        <f>IFERROR(Base!AZ84/GAMSbase!AZ84,"")</f>
        <v/>
      </c>
      <c r="BB84" s="40" t="str">
        <f>IFERROR(Base!BA84/GAMSbase!BA84,"")</f>
        <v/>
      </c>
      <c r="BC84" s="40" t="str">
        <f>IFERROR(Base!BB84/GAMSbase!BB84,"")</f>
        <v/>
      </c>
      <c r="BD84" s="40" t="str">
        <f>IFERROR(Base!BC84/GAMSbase!BC84,"")</f>
        <v/>
      </c>
      <c r="BE84" s="40" t="str">
        <f>IFERROR(Base!BD84/GAMSbase!BD84,"")</f>
        <v/>
      </c>
      <c r="BF84" s="40" t="str">
        <f>IFERROR(Base!BE84/GAMSbase!BE84,"")</f>
        <v/>
      </c>
      <c r="BG84" s="40" t="str">
        <f>IFERROR(Base!BF84/GAMSbase!BF84,"")</f>
        <v/>
      </c>
      <c r="BH84" s="40" t="str">
        <f>IFERROR(Base!BG84/GAMSbase!BG84,"")</f>
        <v/>
      </c>
      <c r="BI84" s="40" t="str">
        <f>IFERROR(Base!BH84/GAMSbase!BH84,"")</f>
        <v/>
      </c>
      <c r="BJ84" s="40" t="str">
        <f>IFERROR(Base!BI84/GAMSbase!BI84,"")</f>
        <v/>
      </c>
    </row>
    <row r="85" spans="1:62" x14ac:dyDescent="0.2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IFERROR(Base!B85/GAMSbase!B85,"")</f>
        <v/>
      </c>
      <c r="D85" s="40" t="str">
        <f>IFERROR(Base!C85/GAMSbase!C85,"")</f>
        <v/>
      </c>
      <c r="E85" s="40" t="str">
        <f>IFERROR(Base!D85/GAMSbase!D85,"")</f>
        <v/>
      </c>
      <c r="F85" s="40" t="str">
        <f>IFERROR(Base!E85/GAMSbase!E85,"")</f>
        <v/>
      </c>
      <c r="G85" s="40" t="str">
        <f>IFERROR(Base!F85/GAMSbase!F85,"")</f>
        <v/>
      </c>
      <c r="H85" s="40" t="str">
        <f>IFERROR(Base!G85/GAMSbase!G85,"")</f>
        <v/>
      </c>
      <c r="I85" s="40" t="str">
        <f>IFERROR(Base!H85/GAMSbase!H85,"")</f>
        <v/>
      </c>
      <c r="J85" s="40" t="str">
        <f>IFERROR(Base!I85/GAMSbase!I85,"")</f>
        <v/>
      </c>
      <c r="K85" s="40" t="str">
        <f>IFERROR(Base!J85/GAMSbase!J85,"")</f>
        <v/>
      </c>
      <c r="L85" s="40" t="str">
        <f>IFERROR(Base!K85/GAMSbase!K85,"")</f>
        <v/>
      </c>
      <c r="M85" s="40" t="str">
        <f>IFERROR(Base!L85/GAMSbase!L85,"")</f>
        <v/>
      </c>
      <c r="N85" s="40" t="str">
        <f>IFERROR(Base!M85/GAMSbase!M85,"")</f>
        <v/>
      </c>
      <c r="O85" s="40" t="str">
        <f>IFERROR(Base!N85/GAMSbase!N85,"")</f>
        <v/>
      </c>
      <c r="P85" s="40" t="str">
        <f>IFERROR(Base!O85/GAMSbase!O85,"")</f>
        <v/>
      </c>
      <c r="Q85" s="40" t="str">
        <f>IFERROR(Base!P85/GAMSbase!P85,"")</f>
        <v/>
      </c>
      <c r="R85" s="40" t="str">
        <f>IFERROR(Base!Q85/GAMSbase!Q85,"")</f>
        <v/>
      </c>
      <c r="S85" s="40" t="str">
        <f>IFERROR(Base!R85/GAMSbase!R85,"")</f>
        <v/>
      </c>
      <c r="T85" s="40" t="str">
        <f>IFERROR(Base!S85/GAMSbase!S85,"")</f>
        <v/>
      </c>
      <c r="U85" s="40" t="str">
        <f>IFERROR(Base!T85/GAMSbase!T85,"")</f>
        <v/>
      </c>
      <c r="V85" s="40" t="str">
        <f>IFERROR(Base!U85/GAMSbase!U85,"")</f>
        <v/>
      </c>
      <c r="W85" s="40" t="str">
        <f>IFERROR(Base!V85/GAMSbase!V85,"")</f>
        <v/>
      </c>
      <c r="X85" s="40" t="str">
        <f>IFERROR(Base!W85/GAMSbase!W85,"")</f>
        <v/>
      </c>
      <c r="Y85" s="40" t="str">
        <f>IFERROR(Base!X85/GAMSbase!X85,"")</f>
        <v/>
      </c>
      <c r="Z85" s="40" t="str">
        <f>IFERROR(Base!Y85/GAMSbase!Y85,"")</f>
        <v/>
      </c>
      <c r="AA85" s="40" t="str">
        <f>IFERROR(Base!Z85/GAMSbase!Z85,"")</f>
        <v/>
      </c>
      <c r="AB85" s="40" t="str">
        <f>IFERROR(Base!AA85/GAMSbase!AA85,"")</f>
        <v/>
      </c>
      <c r="AC85" s="40" t="str">
        <f>IFERROR(Base!AB85/GAMSbase!AB85,"")</f>
        <v/>
      </c>
      <c r="AD85" s="40" t="str">
        <f>IFERROR(Base!AC85/GAMSbase!AC85,"")</f>
        <v/>
      </c>
      <c r="AE85" s="40" t="str">
        <f>IFERROR(Base!AD85/GAMSbase!AD85,"")</f>
        <v/>
      </c>
      <c r="AF85" s="40" t="str">
        <f>IFERROR(Base!AE85/GAMSbase!AE85,"")</f>
        <v/>
      </c>
      <c r="AG85" s="40" t="str">
        <f>IFERROR(Base!AF85/GAMSbase!AF85,"")</f>
        <v/>
      </c>
      <c r="AH85" s="40" t="str">
        <f>IFERROR(Base!AG85/GAMSbase!AG85,"")</f>
        <v/>
      </c>
      <c r="AI85" s="40" t="str">
        <f>IFERROR(Base!AH85/GAMSbase!AH85,"")</f>
        <v/>
      </c>
      <c r="AJ85" s="40" t="str">
        <f>IFERROR(Base!AI85/GAMSbase!AI85,"")</f>
        <v/>
      </c>
      <c r="AK85" s="40" t="str">
        <f>IFERROR(Base!AJ85/GAMSbase!AJ85,"")</f>
        <v/>
      </c>
      <c r="AL85" s="40" t="str">
        <f>IFERROR(Base!AK85/GAMSbase!AK85,"")</f>
        <v/>
      </c>
      <c r="AM85" s="40" t="str">
        <f>IFERROR(Base!AL85/GAMSbase!AL85,"")</f>
        <v/>
      </c>
      <c r="AN85" s="40" t="str">
        <f>IFERROR(Base!AM85/GAMSbase!AM85,"")</f>
        <v/>
      </c>
      <c r="AO85" s="40" t="str">
        <f>IFERROR(Base!AN85/GAMSbase!AN85,"")</f>
        <v/>
      </c>
      <c r="AP85" s="40" t="str">
        <f>IFERROR(Base!AO85/GAMSbase!AO85,"")</f>
        <v/>
      </c>
      <c r="AQ85" s="40" t="str">
        <f>IFERROR(Base!AP85/GAMSbase!AP85,"")</f>
        <v/>
      </c>
      <c r="AR85" s="40" t="str">
        <f>IFERROR(Base!AQ85/GAMSbase!AQ85,"")</f>
        <v/>
      </c>
      <c r="AS85" s="40" t="str">
        <f>IFERROR(Base!AR85/GAMSbase!AR85,"")</f>
        <v/>
      </c>
      <c r="AT85" s="40" t="str">
        <f>IFERROR(Base!AS85/GAMSbase!AS85,"")</f>
        <v/>
      </c>
      <c r="AU85" s="40" t="str">
        <f>IFERROR(Base!AT85/GAMSbase!AT85,"")</f>
        <v/>
      </c>
      <c r="AV85" s="40" t="str">
        <f>IFERROR(Base!AU85/GAMSbase!AU85,"")</f>
        <v/>
      </c>
      <c r="AW85" s="40" t="str">
        <f>IFERROR(Base!AV85/GAMSbase!AV85,"")</f>
        <v/>
      </c>
      <c r="AX85" s="40" t="str">
        <f>IFERROR(Base!AW85/GAMSbase!AW85,"")</f>
        <v/>
      </c>
      <c r="AY85" s="40" t="str">
        <f>IFERROR(Base!AX85/GAMSbase!AX85,"")</f>
        <v/>
      </c>
      <c r="AZ85" s="40" t="str">
        <f>IFERROR(Base!AY85/GAMSbase!AY85,"")</f>
        <v/>
      </c>
      <c r="BA85" s="40" t="str">
        <f>IFERROR(Base!AZ85/GAMSbase!AZ85,"")</f>
        <v/>
      </c>
      <c r="BB85" s="40" t="str">
        <f>IFERROR(Base!BA85/GAMSbase!BA85,"")</f>
        <v/>
      </c>
      <c r="BC85" s="40" t="str">
        <f>IFERROR(Base!BB85/GAMSbase!BB85,"")</f>
        <v/>
      </c>
      <c r="BD85" s="40" t="str">
        <f>IFERROR(Base!BC85/GAMSbase!BC85,"")</f>
        <v/>
      </c>
      <c r="BE85" s="40" t="str">
        <f>IFERROR(Base!BD85/GAMSbase!BD85,"")</f>
        <v/>
      </c>
      <c r="BF85" s="40" t="str">
        <f>IFERROR(Base!BE85/GAMSbase!BE85,"")</f>
        <v/>
      </c>
      <c r="BG85" s="40" t="str">
        <f>IFERROR(Base!BF85/GAMSbase!BF85,"")</f>
        <v/>
      </c>
      <c r="BH85" s="40" t="str">
        <f>IFERROR(Base!BG85/GAMSbase!BG85,"")</f>
        <v/>
      </c>
      <c r="BI85" s="40" t="str">
        <f>IFERROR(Base!BH85/GAMSbase!BH85,"")</f>
        <v/>
      </c>
      <c r="BJ85" s="40" t="str">
        <f>IFERROR(Base!BI85/GAMSbase!BI85,"")</f>
        <v/>
      </c>
    </row>
    <row r="86" spans="1:62" x14ac:dyDescent="0.2">
      <c r="A86" t="str">
        <f>Base!A86</f>
        <v>CARBON CYCLE (beginning of period)</v>
      </c>
      <c r="B86" t="str">
        <f>GAMSbase!A86</f>
        <v>* CARBON CYCLE</v>
      </c>
      <c r="C86" s="40" t="str">
        <f>IFERROR(Base!B86/GAMSbase!B86,"")</f>
        <v/>
      </c>
      <c r="D86" s="40" t="str">
        <f>IFERROR(Base!C86/GAMSbase!C86,"")</f>
        <v/>
      </c>
      <c r="E86" s="40" t="str">
        <f>IFERROR(Base!D86/GAMSbase!D86,"")</f>
        <v/>
      </c>
      <c r="F86" s="40" t="str">
        <f>IFERROR(Base!E86/GAMSbase!E86,"")</f>
        <v/>
      </c>
      <c r="G86" s="40" t="str">
        <f>IFERROR(Base!F86/GAMSbase!F86,"")</f>
        <v/>
      </c>
      <c r="H86" s="40" t="str">
        <f>IFERROR(Base!G86/GAMSbase!G86,"")</f>
        <v/>
      </c>
      <c r="I86" s="40" t="str">
        <f>IFERROR(Base!H86/GAMSbase!H86,"")</f>
        <v/>
      </c>
      <c r="J86" s="40" t="str">
        <f>IFERROR(Base!I86/GAMSbase!I86,"")</f>
        <v/>
      </c>
      <c r="K86" s="40" t="str">
        <f>IFERROR(Base!J86/GAMSbase!J86,"")</f>
        <v/>
      </c>
      <c r="L86" s="40" t="str">
        <f>IFERROR(Base!K86/GAMSbase!K86,"")</f>
        <v/>
      </c>
      <c r="M86" s="40" t="str">
        <f>IFERROR(Base!L86/GAMSbase!L86,"")</f>
        <v/>
      </c>
      <c r="N86" s="40" t="str">
        <f>IFERROR(Base!M86/GAMSbase!M86,"")</f>
        <v/>
      </c>
      <c r="O86" s="40" t="str">
        <f>IFERROR(Base!N86/GAMSbase!N86,"")</f>
        <v/>
      </c>
      <c r="P86" s="40" t="str">
        <f>IFERROR(Base!O86/GAMSbase!O86,"")</f>
        <v/>
      </c>
      <c r="Q86" s="40" t="str">
        <f>IFERROR(Base!P86/GAMSbase!P86,"")</f>
        <v/>
      </c>
      <c r="R86" s="40" t="str">
        <f>IFERROR(Base!Q86/GAMSbase!Q86,"")</f>
        <v/>
      </c>
      <c r="S86" s="40" t="str">
        <f>IFERROR(Base!R86/GAMSbase!R86,"")</f>
        <v/>
      </c>
      <c r="T86" s="40" t="str">
        <f>IFERROR(Base!S86/GAMSbase!S86,"")</f>
        <v/>
      </c>
      <c r="U86" s="40" t="str">
        <f>IFERROR(Base!T86/GAMSbase!T86,"")</f>
        <v/>
      </c>
      <c r="V86" s="40" t="str">
        <f>IFERROR(Base!U86/GAMSbase!U86,"")</f>
        <v/>
      </c>
      <c r="W86" s="40" t="str">
        <f>IFERROR(Base!V86/GAMSbase!V86,"")</f>
        <v/>
      </c>
      <c r="X86" s="40" t="str">
        <f>IFERROR(Base!W86/GAMSbase!W86,"")</f>
        <v/>
      </c>
      <c r="Y86" s="40" t="str">
        <f>IFERROR(Base!X86/GAMSbase!X86,"")</f>
        <v/>
      </c>
      <c r="Z86" s="40" t="str">
        <f>IFERROR(Base!Y86/GAMSbase!Y86,"")</f>
        <v/>
      </c>
      <c r="AA86" s="40" t="str">
        <f>IFERROR(Base!Z86/GAMSbase!Z86,"")</f>
        <v/>
      </c>
      <c r="AB86" s="40" t="str">
        <f>IFERROR(Base!AA86/GAMSbase!AA86,"")</f>
        <v/>
      </c>
      <c r="AC86" s="40" t="str">
        <f>IFERROR(Base!AB86/GAMSbase!AB86,"")</f>
        <v/>
      </c>
      <c r="AD86" s="40" t="str">
        <f>IFERROR(Base!AC86/GAMSbase!AC86,"")</f>
        <v/>
      </c>
      <c r="AE86" s="40" t="str">
        <f>IFERROR(Base!AD86/GAMSbase!AD86,"")</f>
        <v/>
      </c>
      <c r="AF86" s="40" t="str">
        <f>IFERROR(Base!AE86/GAMSbase!AE86,"")</f>
        <v/>
      </c>
      <c r="AG86" s="40" t="str">
        <f>IFERROR(Base!AF86/GAMSbase!AF86,"")</f>
        <v/>
      </c>
      <c r="AH86" s="40" t="str">
        <f>IFERROR(Base!AG86/GAMSbase!AG86,"")</f>
        <v/>
      </c>
      <c r="AI86" s="40" t="str">
        <f>IFERROR(Base!AH86/GAMSbase!AH86,"")</f>
        <v/>
      </c>
      <c r="AJ86" s="40" t="str">
        <f>IFERROR(Base!AI86/GAMSbase!AI86,"")</f>
        <v/>
      </c>
      <c r="AK86" s="40" t="str">
        <f>IFERROR(Base!AJ86/GAMSbase!AJ86,"")</f>
        <v/>
      </c>
      <c r="AL86" s="40" t="str">
        <f>IFERROR(Base!AK86/GAMSbase!AK86,"")</f>
        <v/>
      </c>
      <c r="AM86" s="40" t="str">
        <f>IFERROR(Base!AL86/GAMSbase!AL86,"")</f>
        <v/>
      </c>
      <c r="AN86" s="40" t="str">
        <f>IFERROR(Base!AM86/GAMSbase!AM86,"")</f>
        <v/>
      </c>
      <c r="AO86" s="40" t="str">
        <f>IFERROR(Base!AN86/GAMSbase!AN86,"")</f>
        <v/>
      </c>
      <c r="AP86" s="40" t="str">
        <f>IFERROR(Base!AO86/GAMSbase!AO86,"")</f>
        <v/>
      </c>
      <c r="AQ86" s="40" t="str">
        <f>IFERROR(Base!AP86/GAMSbase!AP86,"")</f>
        <v/>
      </c>
      <c r="AR86" s="40" t="str">
        <f>IFERROR(Base!AQ86/GAMSbase!AQ86,"")</f>
        <v/>
      </c>
      <c r="AS86" s="40" t="str">
        <f>IFERROR(Base!AR86/GAMSbase!AR86,"")</f>
        <v/>
      </c>
      <c r="AT86" s="40" t="str">
        <f>IFERROR(Base!AS86/GAMSbase!AS86,"")</f>
        <v/>
      </c>
      <c r="AU86" s="40" t="str">
        <f>IFERROR(Base!AT86/GAMSbase!AT86,"")</f>
        <v/>
      </c>
      <c r="AV86" s="40" t="str">
        <f>IFERROR(Base!AU86/GAMSbase!AU86,"")</f>
        <v/>
      </c>
      <c r="AW86" s="40" t="str">
        <f>IFERROR(Base!AV86/GAMSbase!AV86,"")</f>
        <v/>
      </c>
      <c r="AX86" s="40" t="str">
        <f>IFERROR(Base!AW86/GAMSbase!AW86,"")</f>
        <v/>
      </c>
      <c r="AY86" s="40" t="str">
        <f>IFERROR(Base!AX86/GAMSbase!AX86,"")</f>
        <v/>
      </c>
      <c r="AZ86" s="40" t="str">
        <f>IFERROR(Base!AY86/GAMSbase!AY86,"")</f>
        <v/>
      </c>
      <c r="BA86" s="40" t="str">
        <f>IFERROR(Base!AZ86/GAMSbase!AZ86,"")</f>
        <v/>
      </c>
      <c r="BB86" s="40" t="str">
        <f>IFERROR(Base!BA86/GAMSbase!BA86,"")</f>
        <v/>
      </c>
      <c r="BC86" s="40" t="str">
        <f>IFERROR(Base!BB86/GAMSbase!BB86,"")</f>
        <v/>
      </c>
      <c r="BD86" s="40" t="str">
        <f>IFERROR(Base!BC86/GAMSbase!BC86,"")</f>
        <v/>
      </c>
      <c r="BE86" s="40" t="str">
        <f>IFERROR(Base!BD86/GAMSbase!BD86,"")</f>
        <v/>
      </c>
      <c r="BF86" s="40" t="str">
        <f>IFERROR(Base!BE86/GAMSbase!BE86,"")</f>
        <v/>
      </c>
      <c r="BG86" s="40" t="str">
        <f>IFERROR(Base!BF86/GAMSbase!BF86,"")</f>
        <v/>
      </c>
      <c r="BH86" s="40" t="str">
        <f>IFERROR(Base!BG86/GAMSbase!BG86,"")</f>
        <v/>
      </c>
      <c r="BI86" s="40" t="str">
        <f>IFERROR(Base!BH86/GAMSbase!BH86,"")</f>
        <v/>
      </c>
      <c r="BJ86" s="40" t="str">
        <f>IFERROR(Base!BI86/GAMSbase!BI86,"")</f>
        <v/>
      </c>
    </row>
    <row r="87" spans="1:62" x14ac:dyDescent="0.2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IFERROR(Base!B87/GAMSbase!B87,"")</f>
        <v>1.0248073217726397</v>
      </c>
      <c r="D87" s="40">
        <f>IFERROR(Base!C87/GAMSbase!C87,"")</f>
        <v>1.0291188986359019</v>
      </c>
      <c r="E87" s="40">
        <f>IFERROR(Base!D87/GAMSbase!D87,"")</f>
        <v>1.0323405209842709</v>
      </c>
      <c r="F87" s="40">
        <f>IFERROR(Base!E87/GAMSbase!E87,"")</f>
        <v>1.0345008386396799</v>
      </c>
      <c r="G87" s="40">
        <f>IFERROR(Base!F87/GAMSbase!F87,"")</f>
        <v>1.035635564921831</v>
      </c>
      <c r="H87" s="40">
        <f>IFERROR(Base!G87/GAMSbase!G87,"")</f>
        <v>1.0358021935183812</v>
      </c>
      <c r="I87" s="40">
        <f>IFERROR(Base!H87/GAMSbase!H87,"")</f>
        <v>1.0350818659089094</v>
      </c>
      <c r="J87" s="40">
        <f>IFERROR(Base!I87/GAMSbase!I87,"")</f>
        <v>1.0335747817214629</v>
      </c>
      <c r="K87" s="40">
        <f>IFERROR(Base!J87/GAMSbase!J87,"")</f>
        <v>1.0313931563759484</v>
      </c>
      <c r="L87" s="40">
        <f>IFERROR(Base!K87/GAMSbase!K87,"")</f>
        <v>1.0286540621614297</v>
      </c>
      <c r="M87" s="40">
        <f>IFERROR(Base!L87/GAMSbase!L87,"")</f>
        <v>1.0254733449150311</v>
      </c>
      <c r="N87" s="40">
        <f>IFERROR(Base!M87/GAMSbase!M87,"")</f>
        <v>1.0219610686308334</v>
      </c>
      <c r="O87" s="40">
        <f>IFERROR(Base!N87/GAMSbase!N87,"")</f>
        <v>1.0182185043503782</v>
      </c>
      <c r="P87" s="40">
        <f>IFERROR(Base!O87/GAMSbase!O87,"")</f>
        <v>1.0143364577300824</v>
      </c>
      <c r="Q87" s="40">
        <f>IFERROR(Base!P87/GAMSbase!P87,"")</f>
        <v>1.0103946460526831</v>
      </c>
      <c r="R87" s="40">
        <f>IFERROR(Base!Q87/GAMSbase!Q87,"")</f>
        <v>1.0064618324246957</v>
      </c>
      <c r="S87" s="40">
        <f>IFERROR(Base!R87/GAMSbase!R87,"")</f>
        <v>1.0025964617115446</v>
      </c>
      <c r="T87" s="40">
        <f>IFERROR(Base!S87/GAMSbase!S87,"")</f>
        <v>0.99884759418150726</v>
      </c>
      <c r="U87" s="40">
        <f>IFERROR(Base!T87/GAMSbase!T87,"")</f>
        <v>0.99525598413971827</v>
      </c>
      <c r="V87" s="40">
        <f>IFERROR(Base!U87/GAMSbase!U87,"")</f>
        <v>0.99185519483254603</v>
      </c>
      <c r="W87" s="40">
        <f>IFERROR(Base!V87/GAMSbase!V87,"")</f>
        <v>0.98867395635393984</v>
      </c>
      <c r="X87" s="40">
        <f>IFERROR(Base!W87/GAMSbase!W87,"")</f>
        <v>0.98573527349787926</v>
      </c>
      <c r="Y87" s="40">
        <f>IFERROR(Base!X87/GAMSbase!X87,"")</f>
        <v>0.98305771087182037</v>
      </c>
      <c r="Z87" s="40">
        <f>IFERROR(Base!Y87/GAMSbase!Y87,"")</f>
        <v>0.98065646301142084</v>
      </c>
      <c r="AA87" s="40">
        <f>IFERROR(Base!Z87/GAMSbase!Z87,"")</f>
        <v>0.97854425417085367</v>
      </c>
      <c r="AB87" s="40">
        <f>IFERROR(Base!AA87/GAMSbase!AA87,"")</f>
        <v>0.97673210352662287</v>
      </c>
      <c r="AC87" s="40">
        <f>IFERROR(Base!AB87/GAMSbase!AB87,"")</f>
        <v>0.97522998492220536</v>
      </c>
      <c r="AD87" s="40">
        <f>IFERROR(Base!AC87/GAMSbase!AC87,"")</f>
        <v>0.97404740537943268</v>
      </c>
      <c r="AE87" s="40">
        <f>IFERROR(Base!AD87/GAMSbase!AD87,"")</f>
        <v>0.97319392299176466</v>
      </c>
      <c r="AF87" s="40">
        <f>IFERROR(Base!AE87/GAMSbase!AE87,"")</f>
        <v>0.97267962227317295</v>
      </c>
      <c r="AG87" s="40">
        <f>IFERROR(Base!AF87/GAMSbase!AF87,"")</f>
        <v>0.97251556334393985</v>
      </c>
      <c r="AH87" s="40">
        <f>IFERROR(Base!AG87/GAMSbase!AG87,"")</f>
        <v>0.9727142202338751</v>
      </c>
      <c r="AI87" s="40">
        <f>IFERROR(Base!AH87/GAMSbase!AH87,"")</f>
        <v>0.97328992323346153</v>
      </c>
      <c r="AJ87" s="40">
        <f>IFERROR(Base!AI87/GAMSbase!AI87,"")</f>
        <v>0.97425932040767227</v>
      </c>
      <c r="AK87" s="40">
        <f>IFERROR(Base!AJ87/GAMSbase!AJ87,"")</f>
        <v>0.97564187422264403</v>
      </c>
      <c r="AL87" s="40">
        <f>IFERROR(Base!AK87/GAMSbase!AK87,"")</f>
        <v>0.97746041082944735</v>
      </c>
      <c r="AM87" s="40">
        <f>IFERROR(Base!AL87/GAMSbase!AL87,"")</f>
        <v>0.979741741930649</v>
      </c>
      <c r="AN87" s="40">
        <f>IFERROR(Base!AM87/GAMSbase!AM87,"")</f>
        <v>0.98251738262912858</v>
      </c>
      <c r="AO87" s="40">
        <f>IFERROR(Base!AN87/GAMSbase!AN87,"")</f>
        <v>0.98582439350505913</v>
      </c>
      <c r="AP87" s="40">
        <f>IFERROR(Base!AO87/GAMSbase!AO87,"")</f>
        <v>0.9897063820322145</v>
      </c>
      <c r="AQ87" s="40">
        <f>IFERROR(Base!AP87/GAMSbase!AP87,"")</f>
        <v>0.99421470836873271</v>
      </c>
      <c r="AR87" s="40">
        <f>IFERROR(Base!AQ87/GAMSbase!AQ87,"")</f>
        <v>0.99940995566757074</v>
      </c>
      <c r="AS87" s="40">
        <f>IFERROR(Base!AR87/GAMSbase!AR87,"")</f>
        <v>1.0053637495381746</v>
      </c>
      <c r="AT87" s="40">
        <f>IFERROR(Base!AS87/GAMSbase!AS87,"")</f>
        <v>1.0121610533967444</v>
      </c>
      <c r="AU87" s="40">
        <f>IFERROR(Base!AT87/GAMSbase!AT87,"")</f>
        <v>1.0199031444844247</v>
      </c>
      <c r="AV87" s="40">
        <f>IFERROR(Base!AU87/GAMSbase!AU87,"")</f>
        <v>1.0287116250412507</v>
      </c>
      <c r="AW87" s="40">
        <f>IFERROR(Base!AV87/GAMSbase!AV87,"")</f>
        <v>1.0573678375493414</v>
      </c>
      <c r="AX87" s="40">
        <f>IFERROR(Base!AW87/GAMSbase!AW87,"")</f>
        <v>1.0853095547801932</v>
      </c>
      <c r="AY87" s="40">
        <f>IFERROR(Base!AX87/GAMSbase!AX87,"")</f>
        <v>1.1121224047774432</v>
      </c>
      <c r="AZ87" s="40">
        <f>IFERROR(Base!AY87/GAMSbase!AY87,"")</f>
        <v>1.1375315420073258</v>
      </c>
      <c r="BA87" s="40">
        <f>IFERROR(Base!AZ87/GAMSbase!AZ87,"")</f>
        <v>1.1613658243284561</v>
      </c>
      <c r="BB87" s="40">
        <f>IFERROR(Base!BA87/GAMSbase!BA87,"")</f>
        <v>1.1835274638099607</v>
      </c>
      <c r="BC87" s="40">
        <f>IFERROR(Base!BB87/GAMSbase!BB87,"")</f>
        <v>1.2041660825745901</v>
      </c>
      <c r="BD87" s="40">
        <f>IFERROR(Base!BC87/GAMSbase!BC87,"")</f>
        <v>1.2232639550973003</v>
      </c>
      <c r="BE87" s="40">
        <f>IFERROR(Base!BD87/GAMSbase!BD87,"")</f>
        <v>1.2408443371342672</v>
      </c>
      <c r="BF87" s="40">
        <f>IFERROR(Base!BE87/GAMSbase!BE87,"")</f>
        <v>1.2569590250571412</v>
      </c>
      <c r="BG87" s="40">
        <f>IFERROR(Base!BF87/GAMSbase!BF87,"")</f>
        <v>1.2716788180006531</v>
      </c>
      <c r="BH87" s="40">
        <f>IFERROR(Base!BG87/GAMSbase!BG87,"")</f>
        <v>1.281391351579845</v>
      </c>
      <c r="BI87" s="40">
        <f>IFERROR(Base!BH87/GAMSbase!BH87,"")</f>
        <v>1.2581884454533809</v>
      </c>
      <c r="BJ87" s="40">
        <f>IFERROR(Base!BI87/GAMSbase!BI87,"")</f>
        <v>1.2032626287529973</v>
      </c>
    </row>
    <row r="88" spans="1:62" x14ac:dyDescent="0.2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IFERROR(Base!B88/GAMSbase!B88,"")</f>
        <v>1.0248073217725806</v>
      </c>
      <c r="D88" s="40">
        <f>IFERROR(Base!C88/GAMSbase!C88,"")</f>
        <v>1.0291188986358994</v>
      </c>
      <c r="E88" s="40">
        <f>IFERROR(Base!D88/GAMSbase!D88,"")</f>
        <v>1.0323405209844068</v>
      </c>
      <c r="F88" s="40">
        <f>IFERROR(Base!E88/GAMSbase!E88,"")</f>
        <v>1.0345008386397512</v>
      </c>
      <c r="G88" s="40">
        <f>IFERROR(Base!F88/GAMSbase!F88,"")</f>
        <v>1.0356355649218645</v>
      </c>
      <c r="H88" s="40">
        <f>IFERROR(Base!G88/GAMSbase!G88,"")</f>
        <v>1.0358021935184103</v>
      </c>
      <c r="I88" s="40">
        <f>IFERROR(Base!H88/GAMSbase!H88,"")</f>
        <v>1.0350818659088952</v>
      </c>
      <c r="J88" s="40">
        <f>IFERROR(Base!I88/GAMSbase!I88,"")</f>
        <v>1.0335747817214032</v>
      </c>
      <c r="K88" s="40">
        <f>IFERROR(Base!J88/GAMSbase!J88,"")</f>
        <v>1.0313931563760126</v>
      </c>
      <c r="L88" s="40">
        <f>IFERROR(Base!K88/GAMSbase!K88,"")</f>
        <v>1.0286540621613747</v>
      </c>
      <c r="M88" s="40">
        <f>IFERROR(Base!L88/GAMSbase!L88,"")</f>
        <v>1.0254733449149498</v>
      </c>
      <c r="N88" s="40">
        <f>IFERROR(Base!M88/GAMSbase!M88,"")</f>
        <v>1.0219610686308245</v>
      </c>
      <c r="O88" s="40">
        <f>IFERROR(Base!N88/GAMSbase!N88,"")</f>
        <v>1.0182185043503917</v>
      </c>
      <c r="P88" s="40">
        <f>IFERROR(Base!O88/GAMSbase!O88,"")</f>
        <v>1.0143364577300356</v>
      </c>
      <c r="Q88" s="40">
        <f>IFERROR(Base!P88/GAMSbase!P88,"")</f>
        <v>1.0103946460527291</v>
      </c>
      <c r="R88" s="40">
        <f>IFERROR(Base!Q88/GAMSbase!Q88,"")</f>
        <v>1.0064618324246686</v>
      </c>
      <c r="S88" s="40">
        <f>IFERROR(Base!R88/GAMSbase!R88,"")</f>
        <v>1.0025964617115248</v>
      </c>
      <c r="T88" s="40">
        <f>IFERROR(Base!S88/GAMSbase!S88,"")</f>
        <v>0.99884759418154867</v>
      </c>
      <c r="U88" s="40">
        <f>IFERROR(Base!T88/GAMSbase!T88,"")</f>
        <v>0.99525598413977934</v>
      </c>
      <c r="V88" s="40">
        <f>IFERROR(Base!U88/GAMSbase!U88,"")</f>
        <v>0.99185519483255813</v>
      </c>
      <c r="W88" s="40">
        <f>IFERROR(Base!V88/GAMSbase!V88,"")</f>
        <v>0.98867395635393429</v>
      </c>
      <c r="X88" s="40">
        <f>IFERROR(Base!W88/GAMSbase!W88,"")</f>
        <v>0.98573527349790768</v>
      </c>
      <c r="Y88" s="40">
        <f>IFERROR(Base!X88/GAMSbase!X88,"")</f>
        <v>0.98305771087183413</v>
      </c>
      <c r="Z88" s="40">
        <f>IFERROR(Base!Y88/GAMSbase!Y88,"")</f>
        <v>0.98065646301138243</v>
      </c>
      <c r="AA88" s="40">
        <f>IFERROR(Base!Z88/GAMSbase!Z88,"")</f>
        <v>0.97854425417084212</v>
      </c>
      <c r="AB88" s="40">
        <f>IFERROR(Base!AA88/GAMSbase!AA88,"")</f>
        <v>0.97673210352662621</v>
      </c>
      <c r="AC88" s="40">
        <f>IFERROR(Base!AB88/GAMSbase!AB88,"")</f>
        <v>0.97522998492220037</v>
      </c>
      <c r="AD88" s="40">
        <f>IFERROR(Base!AC88/GAMSbase!AC88,"")</f>
        <v>0.97404740537945866</v>
      </c>
      <c r="AE88" s="40">
        <f>IFERROR(Base!AD88/GAMSbase!AD88,"")</f>
        <v>0.97319392299178442</v>
      </c>
      <c r="AF88" s="40">
        <f>IFERROR(Base!AE88/GAMSbase!AE88,"")</f>
        <v>0.97267962227317972</v>
      </c>
      <c r="AG88" s="40">
        <f>IFERROR(Base!AF88/GAMSbase!AF88,"")</f>
        <v>0.97251556334392908</v>
      </c>
      <c r="AH88" s="40">
        <f>IFERROR(Base!AG88/GAMSbase!AG88,"")</f>
        <v>0.97271422023387122</v>
      </c>
      <c r="AI88" s="40">
        <f>IFERROR(Base!AH88/GAMSbase!AH88,"")</f>
        <v>0.97328992323343222</v>
      </c>
      <c r="AJ88" s="40">
        <f>IFERROR(Base!AI88/GAMSbase!AI88,"")</f>
        <v>0.97425932040764107</v>
      </c>
      <c r="AK88" s="40">
        <f>IFERROR(Base!AJ88/GAMSbase!AJ88,"")</f>
        <v>0.97564187422259818</v>
      </c>
      <c r="AL88" s="40">
        <f>IFERROR(Base!AK88/GAMSbase!AK88,"")</f>
        <v>0.97746041082946911</v>
      </c>
      <c r="AM88" s="40">
        <f>IFERROR(Base!AL88/GAMSbase!AL88,"")</f>
        <v>0.97974174193061592</v>
      </c>
      <c r="AN88" s="40">
        <f>IFERROR(Base!AM88/GAMSbase!AM88,"")</f>
        <v>0.98251738262912536</v>
      </c>
      <c r="AO88" s="40">
        <f>IFERROR(Base!AN88/GAMSbase!AN88,"")</f>
        <v>0.98582439350504603</v>
      </c>
      <c r="AP88" s="40">
        <f>IFERROR(Base!AO88/GAMSbase!AO88,"")</f>
        <v>0.98970638203221684</v>
      </c>
      <c r="AQ88" s="40">
        <f>IFERROR(Base!AP88/GAMSbase!AP88,"")</f>
        <v>0.99421470836874482</v>
      </c>
      <c r="AR88" s="40">
        <f>IFERROR(Base!AQ88/GAMSbase!AQ88,"")</f>
        <v>0.99940995566753377</v>
      </c>
      <c r="AS88" s="40">
        <f>IFERROR(Base!AR88/GAMSbase!AR88,"")</f>
        <v>1.0053637495381746</v>
      </c>
      <c r="AT88" s="40">
        <f>IFERROR(Base!AS88/GAMSbase!AS88,"")</f>
        <v>1.0121610533967578</v>
      </c>
      <c r="AU88" s="40">
        <f>IFERROR(Base!AT88/GAMSbase!AT88,"")</f>
        <v>1.0199031444844435</v>
      </c>
      <c r="AV88" s="40">
        <f>IFERROR(Base!AU88/GAMSbase!AU88,"")</f>
        <v>1.0287116250412478</v>
      </c>
      <c r="AW88" s="40">
        <f>IFERROR(Base!AV88/GAMSbase!AV88,"")</f>
        <v>1.057367837549358</v>
      </c>
      <c r="AX88" s="40">
        <f>IFERROR(Base!AW88/GAMSbase!AW88,"")</f>
        <v>1.0853095547801659</v>
      </c>
      <c r="AY88" s="40">
        <f>IFERROR(Base!AX88/GAMSbase!AX88,"")</f>
        <v>1.1121224047774367</v>
      </c>
      <c r="AZ88" s="40">
        <f>IFERROR(Base!AY88/GAMSbase!AY88,"")</f>
        <v>1.1375315420073544</v>
      </c>
      <c r="BA88" s="40">
        <f>IFERROR(Base!AZ88/GAMSbase!AZ88,"")</f>
        <v>1.1613658243284481</v>
      </c>
      <c r="BB88" s="40">
        <f>IFERROR(Base!BA88/GAMSbase!BA88,"")</f>
        <v>1.1835274638099957</v>
      </c>
      <c r="BC88" s="40">
        <f>IFERROR(Base!BB88/GAMSbase!BB88,"")</f>
        <v>1.2041660825746006</v>
      </c>
      <c r="BD88" s="40">
        <f>IFERROR(Base!BC88/GAMSbase!BC88,"")</f>
        <v>1.2232639550973115</v>
      </c>
      <c r="BE88" s="40">
        <f>IFERROR(Base!BD88/GAMSbase!BD88,"")</f>
        <v>1.2408443371342714</v>
      </c>
      <c r="BF88" s="40">
        <f>IFERROR(Base!BE88/GAMSbase!BE88,"")</f>
        <v>1.2569590250570954</v>
      </c>
      <c r="BG88" s="40">
        <f>IFERROR(Base!BF88/GAMSbase!BF88,"")</f>
        <v>1.2716788180007235</v>
      </c>
      <c r="BH88" s="40">
        <f>IFERROR(Base!BG88/GAMSbase!BG88,"")</f>
        <v>1.2813913515798205</v>
      </c>
      <c r="BI88" s="40">
        <f>IFERROR(Base!BH88/GAMSbase!BH88,"")</f>
        <v>1.2581884454534251</v>
      </c>
      <c r="BJ88" s="40">
        <f>IFERROR(Base!BI88/GAMSbase!BI88,"")</f>
        <v>1.2032626287530255</v>
      </c>
    </row>
    <row r="89" spans="1:62" x14ac:dyDescent="0.2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IFERROR(Base!B89/GAMSbase!B89,"")</f>
        <v>0.30124426981008512</v>
      </c>
      <c r="D89" s="40">
        <f>IFERROR(Base!C89/GAMSbase!C89,"")</f>
        <v>0.30581201617898729</v>
      </c>
      <c r="E89" s="40">
        <f>IFERROR(Base!D89/GAMSbase!D89,"")</f>
        <v>0.31142231749841903</v>
      </c>
      <c r="F89" s="40">
        <f>IFERROR(Base!E89/GAMSbase!E89,"")</f>
        <v>0.31780963251902072</v>
      </c>
      <c r="G89" s="40">
        <f>IFERROR(Base!F89/GAMSbase!F89,"")</f>
        <v>0.32475794056347862</v>
      </c>
      <c r="H89" s="40">
        <f>IFERROR(Base!G89/GAMSbase!G89,"")</f>
        <v>0.33208273138888422</v>
      </c>
      <c r="I89" s="40">
        <f>IFERROR(Base!H89/GAMSbase!H89,"")</f>
        <v>0.33962066201779573</v>
      </c>
      <c r="J89" s="40">
        <f>IFERROR(Base!I89/GAMSbase!I89,"")</f>
        <v>0.3472242682051831</v>
      </c>
      <c r="K89" s="40">
        <f>IFERROR(Base!J89/GAMSbase!J89,"")</f>
        <v>0.3547598499245842</v>
      </c>
      <c r="L89" s="40">
        <f>IFERROR(Base!K89/GAMSbase!K89,"")</f>
        <v>0.36210718556475113</v>
      </c>
      <c r="M89" s="40">
        <f>IFERROR(Base!L89/GAMSbase!L89,"")</f>
        <v>0.36916012847333518</v>
      </c>
      <c r="N89" s="40">
        <f>IFERROR(Base!M89/GAMSbase!M89,"")</f>
        <v>0.37582744308717825</v>
      </c>
      <c r="O89" s="40">
        <f>IFERROR(Base!N89/GAMSbase!N89,"")</f>
        <v>0.38203347200940702</v>
      </c>
      <c r="P89" s="40">
        <f>IFERROR(Base!O89/GAMSbase!O89,"")</f>
        <v>0.38771840541959118</v>
      </c>
      <c r="Q89" s="40">
        <f>IFERROR(Base!P89/GAMSbase!P89,"")</f>
        <v>0.39283805929224286</v>
      </c>
      <c r="R89" s="40">
        <f>IFERROR(Base!Q89/GAMSbase!Q89,"")</f>
        <v>0.39736316523346293</v>
      </c>
      <c r="S89" s="40">
        <f>IFERROR(Base!R89/GAMSbase!R89,"")</f>
        <v>0.40127823765019682</v>
      </c>
      <c r="T89" s="40">
        <f>IFERROR(Base!S89/GAMSbase!S89,"")</f>
        <v>0.40458011887145973</v>
      </c>
      <c r="U89" s="40">
        <f>IFERROR(Base!T89/GAMSbase!T89,"")</f>
        <v>0.40727631554894367</v>
      </c>
      <c r="V89" s="40">
        <f>IFERROR(Base!U89/GAMSbase!U89,"")</f>
        <v>0.40938323602771831</v>
      </c>
      <c r="W89" s="40">
        <f>IFERROR(Base!V89/GAMSbase!V89,"")</f>
        <v>0.41092442384459704</v>
      </c>
      <c r="X89" s="40">
        <f>IFERROR(Base!W89/GAMSbase!W89,"")</f>
        <v>0.41192898299760722</v>
      </c>
      <c r="Y89" s="40">
        <f>IFERROR(Base!X89/GAMSbase!X89,"")</f>
        <v>0.41243002452810767</v>
      </c>
      <c r="Z89" s="40">
        <f>IFERROR(Base!Y89/GAMSbase!Y89,"")</f>
        <v>0.41246327193836868</v>
      </c>
      <c r="AA89" s="40">
        <f>IFERROR(Base!Z89/GAMSbase!Z89,"")</f>
        <v>0.41206585706899695</v>
      </c>
      <c r="AB89" s="40">
        <f>IFERROR(Base!AA89/GAMSbase!AA89,"")</f>
        <v>0.41127531539354628</v>
      </c>
      <c r="AC89" s="40">
        <f>IFERROR(Base!AB89/GAMSbase!AB89,"")</f>
        <v>0.41012877496950723</v>
      </c>
      <c r="AD89" s="40">
        <f>IFERROR(Base!AC89/GAMSbase!AC89,"")</f>
        <v>0.40866232424040466</v>
      </c>
      <c r="AE89" s="40">
        <f>IFERROR(Base!AD89/GAMSbase!AD89,"")</f>
        <v>0.40691053889610762</v>
      </c>
      <c r="AF89" s="40">
        <f>IFERROR(Base!AE89/GAMSbase!AE89,"")</f>
        <v>0.40490614587412105</v>
      </c>
      <c r="AG89" s="40">
        <f>IFERROR(Base!AF89/GAMSbase!AF89,"")</f>
        <v>0.40267980242360457</v>
      </c>
      <c r="AH89" s="40">
        <f>IFERROR(Base!AG89/GAMSbase!AG89,"")</f>
        <v>0.40025996927259683</v>
      </c>
      <c r="AI89" s="40">
        <f>IFERROR(Base!AH89/GAMSbase!AH89,"")</f>
        <v>0.39767285881009856</v>
      </c>
      <c r="AJ89" s="40">
        <f>IFERROR(Base!AI89/GAMSbase!AI89,"")</f>
        <v>0.39494244145619445</v>
      </c>
      <c r="AK89" s="40">
        <f>IFERROR(Base!AJ89/GAMSbase!AJ89,"")</f>
        <v>0.39209049576939514</v>
      </c>
      <c r="AL89" s="40">
        <f>IFERROR(Base!AK89/GAMSbase!AK89,"")</f>
        <v>0.38913669015571267</v>
      </c>
      <c r="AM89" s="40">
        <f>IFERROR(Base!AL89/GAMSbase!AL89,"")</f>
        <v>0.3860986861914168</v>
      </c>
      <c r="AN89" s="40">
        <f>IFERROR(Base!AM89/GAMSbase!AM89,"")</f>
        <v>0.38299225548376614</v>
      </c>
      <c r="AO89" s="40">
        <f>IFERROR(Base!AN89/GAMSbase!AN89,"")</f>
        <v>0.37983140364626539</v>
      </c>
      <c r="AP89" s="40">
        <f>IFERROR(Base!AO89/GAMSbase!AO89,"")</f>
        <v>0.37662849635252027</v>
      </c>
      <c r="AQ89" s="40">
        <f>IFERROR(Base!AP89/GAMSbase!AP89,"")</f>
        <v>0.37339438356516985</v>
      </c>
      <c r="AR89" s="40">
        <f>IFERROR(Base!AQ89/GAMSbase!AQ89,"")</f>
        <v>0.37013851893366878</v>
      </c>
      <c r="AS89" s="40">
        <f>IFERROR(Base!AR89/GAMSbase!AR89,"")</f>
        <v>0.36686907204480695</v>
      </c>
      <c r="AT89" s="40">
        <f>IFERROR(Base!AS89/GAMSbase!AS89,"")</f>
        <v>0.36359303173929824</v>
      </c>
      <c r="AU89" s="40">
        <f>IFERROR(Base!AT89/GAMSbase!AT89,"")</f>
        <v>0.36031629912451063</v>
      </c>
      <c r="AV89" s="40">
        <f>IFERROR(Base!AU89/GAMSbase!AU89,"")</f>
        <v>0.35704376937998011</v>
      </c>
      <c r="AW89" s="40">
        <f>IFERROR(Base!AV89/GAMSbase!AV89,"")</f>
        <v>0.35377940215257003</v>
      </c>
      <c r="AX89" s="40">
        <f>IFERROR(Base!AW89/GAMSbase!AW89,"")</f>
        <v>0.35049017626702661</v>
      </c>
      <c r="AY89" s="40">
        <f>IFERROR(Base!AX89/GAMSbase!AX89,"")</f>
        <v>0.34735491693940479</v>
      </c>
      <c r="AZ89" s="40">
        <f>IFERROR(Base!AY89/GAMSbase!AY89,"")</f>
        <v>0.34446740494666356</v>
      </c>
      <c r="BA89" s="40">
        <f>IFERROR(Base!AZ89/GAMSbase!AZ89,"")</f>
        <v>0.34186977918465744</v>
      </c>
      <c r="BB89" s="40">
        <f>IFERROR(Base!BA89/GAMSbase!BA89,"")</f>
        <v>0.33957331203298718</v>
      </c>
      <c r="BC89" s="40">
        <f>IFERROR(Base!BB89/GAMSbase!BB89,"")</f>
        <v>0.33757130455143852</v>
      </c>
      <c r="BD89" s="40">
        <f>IFERROR(Base!BC89/GAMSbase!BC89,"")</f>
        <v>0.3358492753245188</v>
      </c>
      <c r="BE89" s="40">
        <f>IFERROR(Base!BD89/GAMSbase!BD89,"")</f>
        <v>0.33438722499476198</v>
      </c>
      <c r="BF89" s="40">
        <f>IFERROR(Base!BE89/GAMSbase!BE89,"")</f>
        <v>0.33316290225009104</v>
      </c>
      <c r="BG89" s="40">
        <f>IFERROR(Base!BF89/GAMSbase!BF89,"")</f>
        <v>0.33215374364547512</v>
      </c>
      <c r="BH89" s="40">
        <f>IFERROR(Base!BG89/GAMSbase!BG89,"")</f>
        <v>0.33133798057601854</v>
      </c>
      <c r="BI89" s="40">
        <f>IFERROR(Base!BH89/GAMSbase!BH89,"")</f>
        <v>0.33065976763760158</v>
      </c>
      <c r="BJ89" s="40">
        <f>IFERROR(Base!BI89/GAMSbase!BI89,"")</f>
        <v>0.32979581789349255</v>
      </c>
    </row>
    <row r="90" spans="1:62" x14ac:dyDescent="0.2">
      <c r="A90" t="str">
        <f>Base!A90</f>
        <v>Concentration in deep oceans (GTC)</v>
      </c>
      <c r="B90" t="str">
        <f>GAMSbase!A90</f>
        <v>Concentration in deep oceans (GTC)</v>
      </c>
      <c r="C90" s="40">
        <f>IFERROR(Base!B90/GAMSbase!B90,"")</f>
        <v>0.17382617382617382</v>
      </c>
      <c r="D90" s="40">
        <f>IFERROR(Base!C90/GAMSbase!C90,"")</f>
        <v>0.17388554846982485</v>
      </c>
      <c r="E90" s="40">
        <f>IFERROR(Base!D90/GAMSbase!D90,"")</f>
        <v>0.17395210338963227</v>
      </c>
      <c r="F90" s="40">
        <f>IFERROR(Base!E90/GAMSbase!E90,"")</f>
        <v>0.17402749689623995</v>
      </c>
      <c r="G90" s="40">
        <f>IFERROR(Base!F90/GAMSbase!F90,"")</f>
        <v>0.17411317881570224</v>
      </c>
      <c r="H90" s="40">
        <f>IFERROR(Base!G90/GAMSbase!G90,"")</f>
        <v>0.17421044662118212</v>
      </c>
      <c r="I90" s="40">
        <f>IFERROR(Base!H90/GAMSbase!H90,"")</f>
        <v>0.17432047894363231</v>
      </c>
      <c r="J90" s="40">
        <f>IFERROR(Base!I90/GAMSbase!I90,"")</f>
        <v>0.17444435457481844</v>
      </c>
      <c r="K90" s="40">
        <f>IFERROR(Base!J90/GAMSbase!J90,"")</f>
        <v>0.17458306239003907</v>
      </c>
      <c r="L90" s="40">
        <f>IFERROR(Base!K90/GAMSbase!K90,"")</f>
        <v>0.17473750578828959</v>
      </c>
      <c r="M90" s="40">
        <f>IFERROR(Base!L90/GAMSbase!L90,"")</f>
        <v>0.17490850400557709</v>
      </c>
      <c r="N90" s="40">
        <f>IFERROR(Base!M90/GAMSbase!M90,"")</f>
        <v>0.17509679181786422</v>
      </c>
      <c r="O90" s="40">
        <f>IFERROR(Base!N90/GAMSbase!N90,"")</f>
        <v>0.17530301858674524</v>
      </c>
      <c r="P90" s="40">
        <f>IFERROR(Base!O90/GAMSbase!O90,"")</f>
        <v>0.17552774722607925</v>
      </c>
      <c r="Q90" s="40">
        <f>IFERROR(Base!P90/GAMSbase!P90,"")</f>
        <v>0.17577145342119488</v>
      </c>
      <c r="R90" s="40">
        <f>IFERROR(Base!Q90/GAMSbase!Q90,"")</f>
        <v>0.1760345252725119</v>
      </c>
      <c r="S90" s="40">
        <f>IFERROR(Base!R90/GAMSbase!R90,"")</f>
        <v>0.17631726343405146</v>
      </c>
      <c r="T90" s="40">
        <f>IFERROR(Base!S90/GAMSbase!S90,"")</f>
        <v>0.17661988175472157</v>
      </c>
      <c r="U90" s="40">
        <f>IFERROR(Base!T90/GAMSbase!T90,"")</f>
        <v>0.17694250839288023</v>
      </c>
      <c r="V90" s="40">
        <f>IFERROR(Base!U90/GAMSbase!U90,"")</f>
        <v>0.177285187353247</v>
      </c>
      <c r="W90" s="40">
        <f>IFERROR(Base!V90/GAMSbase!V90,"")</f>
        <v>0.17764788038292426</v>
      </c>
      <c r="X90" s="40">
        <f>IFERROR(Base!W90/GAMSbase!W90,"")</f>
        <v>0.17803046915485557</v>
      </c>
      <c r="Y90" s="40">
        <f>IFERROR(Base!X90/GAMSbase!X90,"")</f>
        <v>0.17843275786791923</v>
      </c>
      <c r="Z90" s="40">
        <f>IFERROR(Base!Y90/GAMSbase!Y90,"")</f>
        <v>0.17885447609985825</v>
      </c>
      <c r="AA90" s="40">
        <f>IFERROR(Base!Z90/GAMSbase!Z90,"")</f>
        <v>0.17929528181911381</v>
      </c>
      <c r="AB90" s="40">
        <f>IFERROR(Base!AA90/GAMSbase!AA90,"")</f>
        <v>0.17975476449259997</v>
      </c>
      <c r="AC90" s="40">
        <f>IFERROR(Base!AB90/GAMSbase!AB90,"")</f>
        <v>0.18023244824471626</v>
      </c>
      <c r="AD90" s="40">
        <f>IFERROR(Base!AC90/GAMSbase!AC90,"")</f>
        <v>0.18072779503412043</v>
      </c>
      <c r="AE90" s="40">
        <f>IFERROR(Base!AD90/GAMSbase!AD90,"")</f>
        <v>0.18124020782172498</v>
      </c>
      <c r="AF90" s="40">
        <f>IFERROR(Base!AE90/GAMSbase!AE90,"")</f>
        <v>0.18176903370816985</v>
      </c>
      <c r="AG90" s="40">
        <f>IFERROR(Base!AF90/GAMSbase!AF90,"")</f>
        <v>0.18231356702234261</v>
      </c>
      <c r="AH90" s="40">
        <f>IFERROR(Base!AG90/GAMSbase!AG90,"")</f>
        <v>0.18287305234502718</v>
      </c>
      <c r="AI90" s="40">
        <f>IFERROR(Base!AH90/GAMSbase!AH90,"")</f>
        <v>0.18344668745373943</v>
      </c>
      <c r="AJ90" s="40">
        <f>IFERROR(Base!AI90/GAMSbase!AI90,"")</f>
        <v>0.18403362617651867</v>
      </c>
      <c r="AK90" s="40">
        <f>IFERROR(Base!AJ90/GAMSbase!AJ90,"")</f>
        <v>0.184632981143769</v>
      </c>
      <c r="AL90" s="40">
        <f>IFERROR(Base!AK90/GAMSbase!AK90,"")</f>
        <v>0.18524382642850817</v>
      </c>
      <c r="AM90" s="40">
        <f>IFERROR(Base!AL90/GAMSbase!AL90,"")</f>
        <v>0.18586520006642177</v>
      </c>
      <c r="AN90" s="40">
        <f>IFERROR(Base!AM90/GAMSbase!AM90,"")</f>
        <v>0.18649610644809292</v>
      </c>
      <c r="AO90" s="40">
        <f>IFERROR(Base!AN90/GAMSbase!AN90,"")</f>
        <v>0.18713551857653465</v>
      </c>
      <c r="AP90" s="40">
        <f>IFERROR(Base!AO90/GAMSbase!AO90,"")</f>
        <v>0.18778238018398583</v>
      </c>
      <c r="AQ90" s="40">
        <f>IFERROR(Base!AP90/GAMSbase!AP90,"")</f>
        <v>0.18843560770243334</v>
      </c>
      <c r="AR90" s="40">
        <f>IFERROR(Base!AQ90/GAMSbase!AQ90,"")</f>
        <v>0.18909409208290431</v>
      </c>
      <c r="AS90" s="40">
        <f>IFERROR(Base!AR90/GAMSbase!AR90,"")</f>
        <v>0.18975670045875342</v>
      </c>
      <c r="AT90" s="40">
        <f>IFERROR(Base!AS90/GAMSbase!AS90,"")</f>
        <v>0.19042227764811548</v>
      </c>
      <c r="AU90" s="40">
        <f>IFERROR(Base!AT90/GAMSbase!AT90,"")</f>
        <v>0.1910896474898264</v>
      </c>
      <c r="AV90" s="40">
        <f>IFERROR(Base!AU90/GAMSbase!AU90,"")</f>
        <v>0.19175761400481414</v>
      </c>
      <c r="AW90" s="40">
        <f>IFERROR(Base!AV90/GAMSbase!AV90,"")</f>
        <v>0.19242496236984133</v>
      </c>
      <c r="AX90" s="40">
        <f>IFERROR(Base!AW90/GAMSbase!AW90,"")</f>
        <v>0.19309045967962898</v>
      </c>
      <c r="AY90" s="40">
        <f>IFERROR(Base!AX90/GAMSbase!AX90,"")</f>
        <v>0.19375168962934963</v>
      </c>
      <c r="AZ90" s="40">
        <f>IFERROR(Base!AY90/GAMSbase!AY90,"")</f>
        <v>0.19440715578556164</v>
      </c>
      <c r="BA90" s="40">
        <f>IFERROR(Base!AZ90/GAMSbase!AZ90,"")</f>
        <v>0.19505597394959925</v>
      </c>
      <c r="BB90" s="40">
        <f>IFERROR(Base!BA90/GAMSbase!BA90,"")</f>
        <v>0.19569766451083587</v>
      </c>
      <c r="BC90" s="40">
        <f>IFERROR(Base!BB90/GAMSbase!BB90,"")</f>
        <v>0.19633201258291505</v>
      </c>
      <c r="BD90" s="40">
        <f>IFERROR(Base!BC90/GAMSbase!BC90,"")</f>
        <v>0.19695897402403248</v>
      </c>
      <c r="BE90" s="40">
        <f>IFERROR(Base!BD90/GAMSbase!BD90,"")</f>
        <v>0.19757861395701556</v>
      </c>
      <c r="BF90" s="40">
        <f>IFERROR(Base!BE90/GAMSbase!BE90,"")</f>
        <v>0.19819106452902746</v>
      </c>
      <c r="BG90" s="40">
        <f>IFERROR(Base!BF90/GAMSbase!BF90,"")</f>
        <v>0.19879649697886076</v>
      </c>
      <c r="BH90" s="40">
        <f>IFERROR(Base!BG90/GAMSbase!BG90,"")</f>
        <v>0.19939510333045976</v>
      </c>
      <c r="BI90" s="40">
        <f>IFERROR(Base!BH90/GAMSbase!BH90,"")</f>
        <v>0.19998708454387998</v>
      </c>
      <c r="BJ90" s="40">
        <f>IFERROR(Base!BI90/GAMSbase!BI90,"")</f>
        <v>0.20057261895558023</v>
      </c>
    </row>
    <row r="91" spans="1:62" x14ac:dyDescent="0.2">
      <c r="A91" t="str">
        <f>Base!A91</f>
        <v>CUMULATIVE EMISSIONS/HOTELLING RENTS</v>
      </c>
      <c r="B91" t="str">
        <f>GAMSbase!A91</f>
        <v>* CUMULATIVE EMISSIONS</v>
      </c>
      <c r="C91" s="40" t="str">
        <f>IFERROR(Base!B91/GAMSbase!B91,"")</f>
        <v/>
      </c>
      <c r="D91" s="40" t="str">
        <f>IFERROR(Base!C91/GAMSbase!C91,"")</f>
        <v/>
      </c>
      <c r="E91" s="40" t="str">
        <f>IFERROR(Base!D91/GAMSbase!D91,"")</f>
        <v/>
      </c>
      <c r="F91" s="40" t="str">
        <f>IFERROR(Base!E91/GAMSbase!E91,"")</f>
        <v/>
      </c>
      <c r="G91" s="40" t="str">
        <f>IFERROR(Base!F91/GAMSbase!F91,"")</f>
        <v/>
      </c>
      <c r="H91" s="40" t="str">
        <f>IFERROR(Base!G91/GAMSbase!G91,"")</f>
        <v/>
      </c>
      <c r="I91" s="40" t="str">
        <f>IFERROR(Base!H91/GAMSbase!H91,"")</f>
        <v/>
      </c>
      <c r="J91" s="40" t="str">
        <f>IFERROR(Base!I91/GAMSbase!I91,"")</f>
        <v/>
      </c>
      <c r="K91" s="40" t="str">
        <f>IFERROR(Base!J91/GAMSbase!J91,"")</f>
        <v/>
      </c>
      <c r="L91" s="40" t="str">
        <f>IFERROR(Base!K91/GAMSbase!K91,"")</f>
        <v/>
      </c>
      <c r="M91" s="40" t="str">
        <f>IFERROR(Base!L91/GAMSbase!L91,"")</f>
        <v/>
      </c>
      <c r="N91" s="40" t="str">
        <f>IFERROR(Base!M91/GAMSbase!M91,"")</f>
        <v/>
      </c>
      <c r="O91" s="40" t="str">
        <f>IFERROR(Base!N91/GAMSbase!N91,"")</f>
        <v/>
      </c>
      <c r="P91" s="40" t="str">
        <f>IFERROR(Base!O91/GAMSbase!O91,"")</f>
        <v/>
      </c>
      <c r="Q91" s="40" t="str">
        <f>IFERROR(Base!P91/GAMSbase!P91,"")</f>
        <v/>
      </c>
      <c r="R91" s="40" t="str">
        <f>IFERROR(Base!Q91/GAMSbase!Q91,"")</f>
        <v/>
      </c>
      <c r="S91" s="40" t="str">
        <f>IFERROR(Base!R91/GAMSbase!R91,"")</f>
        <v/>
      </c>
      <c r="T91" s="40" t="str">
        <f>IFERROR(Base!S91/GAMSbase!S91,"")</f>
        <v/>
      </c>
      <c r="U91" s="40" t="str">
        <f>IFERROR(Base!T91/GAMSbase!T91,"")</f>
        <v/>
      </c>
      <c r="V91" s="40" t="str">
        <f>IFERROR(Base!U91/GAMSbase!U91,"")</f>
        <v/>
      </c>
      <c r="W91" s="40" t="str">
        <f>IFERROR(Base!V91/GAMSbase!V91,"")</f>
        <v/>
      </c>
      <c r="X91" s="40" t="str">
        <f>IFERROR(Base!W91/GAMSbase!W91,"")</f>
        <v/>
      </c>
      <c r="Y91" s="40" t="str">
        <f>IFERROR(Base!X91/GAMSbase!X91,"")</f>
        <v/>
      </c>
      <c r="Z91" s="40" t="str">
        <f>IFERROR(Base!Y91/GAMSbase!Y91,"")</f>
        <v/>
      </c>
      <c r="AA91" s="40" t="str">
        <f>IFERROR(Base!Z91/GAMSbase!Z91,"")</f>
        <v/>
      </c>
      <c r="AB91" s="40" t="str">
        <f>IFERROR(Base!AA91/GAMSbase!AA91,"")</f>
        <v/>
      </c>
      <c r="AC91" s="40" t="str">
        <f>IFERROR(Base!AB91/GAMSbase!AB91,"")</f>
        <v/>
      </c>
      <c r="AD91" s="40" t="str">
        <f>IFERROR(Base!AC91/GAMSbase!AC91,"")</f>
        <v/>
      </c>
      <c r="AE91" s="40" t="str">
        <f>IFERROR(Base!AD91/GAMSbase!AD91,"")</f>
        <v/>
      </c>
      <c r="AF91" s="40" t="str">
        <f>IFERROR(Base!AE91/GAMSbase!AE91,"")</f>
        <v/>
      </c>
      <c r="AG91" s="40" t="str">
        <f>IFERROR(Base!AF91/GAMSbase!AF91,"")</f>
        <v/>
      </c>
      <c r="AH91" s="40" t="str">
        <f>IFERROR(Base!AG91/GAMSbase!AG91,"")</f>
        <v/>
      </c>
      <c r="AI91" s="40" t="str">
        <f>IFERROR(Base!AH91/GAMSbase!AH91,"")</f>
        <v/>
      </c>
      <c r="AJ91" s="40" t="str">
        <f>IFERROR(Base!AI91/GAMSbase!AI91,"")</f>
        <v/>
      </c>
      <c r="AK91" s="40" t="str">
        <f>IFERROR(Base!AJ91/GAMSbase!AJ91,"")</f>
        <v/>
      </c>
      <c r="AL91" s="40" t="str">
        <f>IFERROR(Base!AK91/GAMSbase!AK91,"")</f>
        <v/>
      </c>
      <c r="AM91" s="40" t="str">
        <f>IFERROR(Base!AL91/GAMSbase!AL91,"")</f>
        <v/>
      </c>
      <c r="AN91" s="40" t="str">
        <f>IFERROR(Base!AM91/GAMSbase!AM91,"")</f>
        <v/>
      </c>
      <c r="AO91" s="40" t="str">
        <f>IFERROR(Base!AN91/GAMSbase!AN91,"")</f>
        <v/>
      </c>
      <c r="AP91" s="40" t="str">
        <f>IFERROR(Base!AO91/GAMSbase!AO91,"")</f>
        <v/>
      </c>
      <c r="AQ91" s="40" t="str">
        <f>IFERROR(Base!AP91/GAMSbase!AP91,"")</f>
        <v/>
      </c>
      <c r="AR91" s="40" t="str">
        <f>IFERROR(Base!AQ91/GAMSbase!AQ91,"")</f>
        <v/>
      </c>
      <c r="AS91" s="40" t="str">
        <f>IFERROR(Base!AR91/GAMSbase!AR91,"")</f>
        <v/>
      </c>
      <c r="AT91" s="40" t="str">
        <f>IFERROR(Base!AS91/GAMSbase!AS91,"")</f>
        <v/>
      </c>
      <c r="AU91" s="40" t="str">
        <f>IFERROR(Base!AT91/GAMSbase!AT91,"")</f>
        <v/>
      </c>
      <c r="AV91" s="40" t="str">
        <f>IFERROR(Base!AU91/GAMSbase!AU91,"")</f>
        <v/>
      </c>
      <c r="AW91" s="40" t="str">
        <f>IFERROR(Base!AV91/GAMSbase!AV91,"")</f>
        <v/>
      </c>
      <c r="AX91" s="40" t="str">
        <f>IFERROR(Base!AW91/GAMSbase!AW91,"")</f>
        <v/>
      </c>
      <c r="AY91" s="40" t="str">
        <f>IFERROR(Base!AX91/GAMSbase!AX91,"")</f>
        <v/>
      </c>
      <c r="AZ91" s="40" t="str">
        <f>IFERROR(Base!AY91/GAMSbase!AY91,"")</f>
        <v/>
      </c>
      <c r="BA91" s="40" t="str">
        <f>IFERROR(Base!AZ91/GAMSbase!AZ91,"")</f>
        <v/>
      </c>
      <c r="BB91" s="40" t="str">
        <f>IFERROR(Base!BA91/GAMSbase!BA91,"")</f>
        <v/>
      </c>
      <c r="BC91" s="40" t="str">
        <f>IFERROR(Base!BB91/GAMSbase!BB91,"")</f>
        <v/>
      </c>
      <c r="BD91" s="40" t="str">
        <f>IFERROR(Base!BC91/GAMSbase!BC91,"")</f>
        <v/>
      </c>
      <c r="BE91" s="40" t="str">
        <f>IFERROR(Base!BD91/GAMSbase!BD91,"")</f>
        <v/>
      </c>
      <c r="BF91" s="40" t="str">
        <f>IFERROR(Base!BE91/GAMSbase!BE91,"")</f>
        <v/>
      </c>
      <c r="BG91" s="40" t="str">
        <f>IFERROR(Base!BF91/GAMSbase!BF91,"")</f>
        <v/>
      </c>
      <c r="BH91" s="40" t="str">
        <f>IFERROR(Base!BG91/GAMSbase!BG91,"")</f>
        <v/>
      </c>
      <c r="BI91" s="40" t="str">
        <f>IFERROR(Base!BH91/GAMSbase!BH91,"")</f>
        <v/>
      </c>
      <c r="BJ91" s="40" t="str">
        <f>IFERROR(Base!BI91/GAMSbase!BI91,"")</f>
        <v/>
      </c>
    </row>
    <row r="92" spans="1:62" x14ac:dyDescent="0.2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IFERROR(Base!B92/GAMSbase!B92,"")</f>
        <v>5.5555555555555554</v>
      </c>
      <c r="D92" s="40">
        <f>IFERROR(Base!C92/GAMSbase!C92,"")</f>
        <v>4.0680860170015025</v>
      </c>
      <c r="E92" s="40">
        <f>IFERROR(Base!D92/GAMSbase!D92,"")</f>
        <v>3.2479303558362598</v>
      </c>
      <c r="F92" s="40">
        <f>IFERROR(Base!E92/GAMSbase!E92,"")</f>
        <v>2.7304173887180831</v>
      </c>
      <c r="G92" s="40">
        <f>IFERROR(Base!F92/GAMSbase!F92,"")</f>
        <v>2.3753310839905062</v>
      </c>
      <c r="H92" s="40">
        <f>IFERROR(Base!G92/GAMSbase!G92,"")</f>
        <v>2.1172506102306157</v>
      </c>
      <c r="I92" s="40">
        <f>IFERROR(Base!H92/GAMSbase!H92,"")</f>
        <v>1.9215649596191662</v>
      </c>
      <c r="J92" s="40">
        <f>IFERROR(Base!I92/GAMSbase!I92,"")</f>
        <v>1.7682668878677679</v>
      </c>
      <c r="K92" s="40">
        <f>IFERROR(Base!J92/GAMSbase!J92,"")</f>
        <v>1.6450032593912922</v>
      </c>
      <c r="L92" s="40">
        <f>IFERROR(Base!K92/GAMSbase!K92,"")</f>
        <v>1.5437481292556638</v>
      </c>
      <c r="M92" s="40">
        <f>IFERROR(Base!L92/GAMSbase!L92,"")</f>
        <v>1.4590708516281503</v>
      </c>
      <c r="N92" s="40">
        <f>IFERROR(Base!M92/GAMSbase!M92,"")</f>
        <v>1.3871729327924744</v>
      </c>
      <c r="O92" s="40">
        <f>IFERROR(Base!N92/GAMSbase!N92,"")</f>
        <v>1.3253230032805514</v>
      </c>
      <c r="P92" s="40">
        <f>IFERROR(Base!O92/GAMSbase!O92,"")</f>
        <v>1.2715104050484458</v>
      </c>
      <c r="Q92" s="40">
        <f>IFERROR(Base!P92/GAMSbase!P92,"")</f>
        <v>1.2242248095428481</v>
      </c>
      <c r="R92" s="40">
        <f>IFERROR(Base!Q92/GAMSbase!Q92,"")</f>
        <v>1.1823115365822316</v>
      </c>
      <c r="S92" s="40">
        <f>IFERROR(Base!R92/GAMSbase!R92,"")</f>
        <v>1.1448739658424203</v>
      </c>
      <c r="T92" s="40">
        <f>IFERROR(Base!S92/GAMSbase!S92,"")</f>
        <v>1.1112061443751202</v>
      </c>
      <c r="U92" s="40">
        <f>IFERROR(Base!T92/GAMSbase!T92,"")</f>
        <v>1.0807452724459075</v>
      </c>
      <c r="V92" s="40">
        <f>IFERROR(Base!U92/GAMSbase!U92,"")</f>
        <v>1.0530375795006359</v>
      </c>
      <c r="W92" s="40">
        <f>IFERROR(Base!V92/GAMSbase!V92,"")</f>
        <v>1.0277145975667619</v>
      </c>
      <c r="X92" s="40">
        <f>IFERROR(Base!W92/GAMSbase!W92,"")</f>
        <v>1.0044728783364065</v>
      </c>
      <c r="Y92" s="40">
        <f>IFERROR(Base!X92/GAMSbase!X92,"")</f>
        <v>0.98306061603150607</v>
      </c>
      <c r="Z92" s="40">
        <f>IFERROR(Base!Y92/GAMSbase!Y92,"")</f>
        <v>0.96326736180612127</v>
      </c>
      <c r="AA92" s="40">
        <f>IFERROR(Base!Z92/GAMSbase!Z92,"")</f>
        <v>0.94491606312164522</v>
      </c>
      <c r="AB92" s="40">
        <f>IFERROR(Base!AA92/GAMSbase!AA92,"")</f>
        <v>0.92785685937206508</v>
      </c>
      <c r="AC92" s="40">
        <f>IFERROR(Base!AB92/GAMSbase!AB92,"")</f>
        <v>0.91196221227154872</v>
      </c>
      <c r="AD92" s="40">
        <f>IFERROR(Base!AC92/GAMSbase!AC92,"")</f>
        <v>0.8971230578553594</v>
      </c>
      <c r="AE92" s="40">
        <f>IFERROR(Base!AD92/GAMSbase!AD92,"")</f>
        <v>0.88324574639162334</v>
      </c>
      <c r="AF92" s="40">
        <f>IFERROR(Base!AE92/GAMSbase!AE92,"")</f>
        <v>0.87024959488302267</v>
      </c>
      <c r="AG92" s="40">
        <f>IFERROR(Base!AF92/GAMSbase!AF92,"")</f>
        <v>0.85806491989832245</v>
      </c>
      <c r="AH92" s="40">
        <f>IFERROR(Base!AG92/GAMSbase!AG92,"")</f>
        <v>0.84663145033997289</v>
      </c>
      <c r="AI92" s="40">
        <f>IFERROR(Base!AH92/GAMSbase!AH92,"")</f>
        <v>0.83589704361477168</v>
      </c>
      <c r="AJ92" s="40">
        <f>IFERROR(Base!AI92/GAMSbase!AI92,"")</f>
        <v>0.82581664658429188</v>
      </c>
      <c r="AK92" s="40">
        <f>IFERROR(Base!AJ92/GAMSbase!AJ92,"")</f>
        <v>0.81635145627099226</v>
      </c>
      <c r="AL92" s="40">
        <f>IFERROR(Base!AK92/GAMSbase!AK92,"")</f>
        <v>0.80746824575076326</v>
      </c>
      <c r="AM92" s="40">
        <f>IFERROR(Base!AL92/GAMSbase!AL92,"")</f>
        <v>0.79913882874715025</v>
      </c>
      <c r="AN92" s="40">
        <f>IFERROR(Base!AM92/GAMSbase!AM92,"")</f>
        <v>0.79133964283897718</v>
      </c>
      <c r="AO92" s="40">
        <f>IFERROR(Base!AN92/GAMSbase!AN92,"")</f>
        <v>0.7840514363480694</v>
      </c>
      <c r="AP92" s="40">
        <f>IFERROR(Base!AO92/GAMSbase!AO92,"")</f>
        <v>0.77725904833876525</v>
      </c>
      <c r="AQ92" s="40">
        <f>IFERROR(Base!AP92/GAMSbase!AP92,"")</f>
        <v>0.77095127516105222</v>
      </c>
      <c r="AR92" s="40">
        <f>IFERROR(Base!AQ92/GAMSbase!AQ92,"")</f>
        <v>0.76512082127259218</v>
      </c>
      <c r="AS92" s="40">
        <f>IFERROR(Base!AR92/GAMSbase!AR92,"")</f>
        <v>0.75976433782958108</v>
      </c>
      <c r="AT92" s="40">
        <f>IFERROR(Base!AS92/GAMSbase!AS92,"")</f>
        <v>0.7548825618073014</v>
      </c>
      <c r="AU92" s="40">
        <f>IFERROR(Base!AT92/GAMSbase!AT92,"")</f>
        <v>0.75048058604125711</v>
      </c>
      <c r="AV92" s="40">
        <f>IFERROR(Base!AU92/GAMSbase!AU92,"")</f>
        <v>0.74656832505056947</v>
      </c>
      <c r="AW92" s="40">
        <f>IFERROR(Base!AV92/GAMSbase!AV92,"")</f>
        <v>0.74902928142813741</v>
      </c>
      <c r="AX92" s="40">
        <f>IFERROR(Base!AW92/GAMSbase!AW92,"")</f>
        <v>0.75155022995561549</v>
      </c>
      <c r="AY92" s="40">
        <f>IFERROR(Base!AX92/GAMSbase!AX92,"")</f>
        <v>0.75412856815252871</v>
      </c>
      <c r="AZ92" s="40">
        <f>IFERROR(Base!AY92/GAMSbase!AY92,"")</f>
        <v>0.75676115868107019</v>
      </c>
      <c r="BA92" s="40">
        <f>IFERROR(Base!AZ92/GAMSbase!AZ92,"")</f>
        <v>0.75944356945454139</v>
      </c>
      <c r="BB92" s="40">
        <f>IFERROR(Base!BA92/GAMSbase!BA92,"")</f>
        <v>0.76216895474236224</v>
      </c>
      <c r="BC92" s="40">
        <f>IFERROR(Base!BB92/GAMSbase!BB92,"")</f>
        <v>0.76498438390292423</v>
      </c>
      <c r="BD92" s="40">
        <f>IFERROR(Base!BC92/GAMSbase!BC92,"")</f>
        <v>0.7678766823364529</v>
      </c>
      <c r="BE92" s="40">
        <f>IFERROR(Base!BD92/GAMSbase!BD92,"")</f>
        <v>0.77083585583781666</v>
      </c>
      <c r="BF92" s="40">
        <f>IFERROR(Base!BE92/GAMSbase!BE92,"")</f>
        <v>0.77385407301372366</v>
      </c>
      <c r="BG92" s="40">
        <f>IFERROR(Base!BF92/GAMSbase!BF92,"")</f>
        <v>0.77692497803709559</v>
      </c>
      <c r="BH92" s="40">
        <f>IFERROR(Base!BG92/GAMSbase!BG92,"")</f>
        <v>0.77907562195786118</v>
      </c>
      <c r="BI92" s="40">
        <f>IFERROR(Base!BH92/GAMSbase!BH92,"")</f>
        <v>0.77284944372772135</v>
      </c>
      <c r="BJ92" s="40">
        <f>IFERROR(Base!BI92/GAMSbase!BI92,"")</f>
        <v>0.75730880492476949</v>
      </c>
    </row>
    <row r="93" spans="1:62" x14ac:dyDescent="0.2">
      <c r="A93" t="str">
        <f>Base!A93</f>
        <v>Ratio to Max</v>
      </c>
      <c r="B93" t="str">
        <f>GAMSbase!A93</f>
        <v>Ratio To Max</v>
      </c>
      <c r="C93" s="40">
        <f>IFERROR(Base!B93/GAMSbase!B93,"")</f>
        <v>5.5555555555555554</v>
      </c>
      <c r="D93" s="40">
        <f>IFERROR(Base!C93/GAMSbase!C93,"")</f>
        <v>4.0680860166329387</v>
      </c>
      <c r="E93" s="40">
        <f>IFERROR(Base!D93/GAMSbase!D93,"")</f>
        <v>3.2479303559384336</v>
      </c>
      <c r="F93" s="40">
        <f>IFERROR(Base!E93/GAMSbase!E93,"")</f>
        <v>2.7304173858849268</v>
      </c>
      <c r="G93" s="40">
        <f>IFERROR(Base!F93/GAMSbase!F93,"")</f>
        <v>2.3753310845285482</v>
      </c>
      <c r="H93" s="40">
        <f>IFERROR(Base!G93/GAMSbase!G93,"")</f>
        <v>2.1172506102445201</v>
      </c>
      <c r="I93" s="40">
        <f>IFERROR(Base!H93/GAMSbase!H93,"")</f>
        <v>1.9215649604862863</v>
      </c>
      <c r="J93" s="40">
        <f>IFERROR(Base!I93/GAMSbase!I93,"")</f>
        <v>1.7682668869103324</v>
      </c>
      <c r="K93" s="40">
        <f>IFERROR(Base!J93/GAMSbase!J93,"")</f>
        <v>1.6450032597450446</v>
      </c>
      <c r="L93" s="40">
        <f>IFERROR(Base!K93/GAMSbase!K93,"")</f>
        <v>1.5437481286874746</v>
      </c>
      <c r="M93" s="40">
        <f>IFERROR(Base!L93/GAMSbase!L93,"")</f>
        <v>1.4590708518217188</v>
      </c>
      <c r="N93" s="40">
        <f>IFERROR(Base!M93/GAMSbase!M93,"")</f>
        <v>1.3871729325588125</v>
      </c>
      <c r="O93" s="40">
        <f>IFERROR(Base!N93/GAMSbase!N93,"")</f>
        <v>1.325323002915767</v>
      </c>
      <c r="P93" s="40">
        <f>IFERROR(Base!O93/GAMSbase!O93,"")</f>
        <v>1.2715104052680104</v>
      </c>
      <c r="Q93" s="40">
        <f>IFERROR(Base!P93/GAMSbase!P93,"")</f>
        <v>1.2242248092660655</v>
      </c>
      <c r="R93" s="40">
        <f>IFERROR(Base!Q93/GAMSbase!Q93,"")</f>
        <v>1.1823115366538606</v>
      </c>
      <c r="S93" s="40">
        <f>IFERROR(Base!R93/GAMSbase!R93,"")</f>
        <v>1.1448739657626166</v>
      </c>
      <c r="T93" s="40">
        <f>IFERROR(Base!S93/GAMSbase!S93,"")</f>
        <v>1.1112061444354082</v>
      </c>
      <c r="U93" s="40">
        <f>IFERROR(Base!T93/GAMSbase!T93,"")</f>
        <v>1.0807452723277338</v>
      </c>
      <c r="V93" s="40">
        <f>IFERROR(Base!U93/GAMSbase!U93,"")</f>
        <v>1.053037579369174</v>
      </c>
      <c r="W93" s="40">
        <f>IFERROR(Base!V93/GAMSbase!V93,"")</f>
        <v>1.0277145976100133</v>
      </c>
      <c r="X93" s="40">
        <f>IFERROR(Base!W93/GAMSbase!W93,"")</f>
        <v>1.0044728783707262</v>
      </c>
      <c r="Y93" s="40">
        <f>IFERROR(Base!X93/GAMSbase!X93,"")</f>
        <v>0.98306061613788331</v>
      </c>
      <c r="Z93" s="40">
        <f>IFERROR(Base!Y93/GAMSbase!Y93,"")</f>
        <v>0.96326736184803008</v>
      </c>
      <c r="AA93" s="40">
        <f>IFERROR(Base!Z93/GAMSbase!Z93,"")</f>
        <v>0.94491606322494892</v>
      </c>
      <c r="AB93" s="40">
        <f>IFERROR(Base!AA93/GAMSbase!AA93,"")</f>
        <v>0.92785685932871387</v>
      </c>
      <c r="AC93" s="40">
        <f>IFERROR(Base!AB93/GAMSbase!AB93,"")</f>
        <v>0.91196221225073482</v>
      </c>
      <c r="AD93" s="40">
        <f>IFERROR(Base!AC93/GAMSbase!AC93,"")</f>
        <v>0.89712305788096358</v>
      </c>
      <c r="AE93" s="40">
        <f>IFERROR(Base!AD93/GAMSbase!AD93,"")</f>
        <v>0.8832457463694442</v>
      </c>
      <c r="AF93" s="40">
        <f>IFERROR(Base!AE93/GAMSbase!AE93,"")</f>
        <v>0.87024959487267595</v>
      </c>
      <c r="AG93" s="40">
        <f>IFERROR(Base!AF93/GAMSbase!AF93,"")</f>
        <v>0.85806491989378419</v>
      </c>
      <c r="AH93" s="40">
        <f>IFERROR(Base!AG93/GAMSbase!AG93,"")</f>
        <v>0.84663145029423337</v>
      </c>
      <c r="AI93" s="40">
        <f>IFERROR(Base!AH93/GAMSbase!AH93,"")</f>
        <v>0.83589704356562688</v>
      </c>
      <c r="AJ93" s="40">
        <f>IFERROR(Base!AI93/GAMSbase!AI93,"")</f>
        <v>0.82581664654037623</v>
      </c>
      <c r="AK93" s="40">
        <f>IFERROR(Base!AJ93/GAMSbase!AJ93,"")</f>
        <v>0.81635145632311257</v>
      </c>
      <c r="AL93" s="40">
        <f>IFERROR(Base!AK93/GAMSbase!AK93,"")</f>
        <v>0.80746824579246101</v>
      </c>
      <c r="AM93" s="40">
        <f>IFERROR(Base!AL93/GAMSbase!AL93,"")</f>
        <v>0.79913882872557696</v>
      </c>
      <c r="AN93" s="40">
        <f>IFERROR(Base!AM93/GAMSbase!AM93,"")</f>
        <v>0.79133964286490155</v>
      </c>
      <c r="AO93" s="40">
        <f>IFERROR(Base!AN93/GAMSbase!AN93,"")</f>
        <v>0.78405143635993124</v>
      </c>
      <c r="AP93" s="40">
        <f>IFERROR(Base!AO93/GAMSbase!AO93,"")</f>
        <v>0.77725904830563375</v>
      </c>
      <c r="AQ93" s="40">
        <f>IFERROR(Base!AP93/GAMSbase!AP93,"")</f>
        <v>0.77095127513160722</v>
      </c>
      <c r="AR93" s="40">
        <f>IFERROR(Base!AQ93/GAMSbase!AQ93,"")</f>
        <v>0.76512082131702863</v>
      </c>
      <c r="AS93" s="40">
        <f>IFERROR(Base!AR93/GAMSbase!AR93,"")</f>
        <v>0.75976433787329289</v>
      </c>
      <c r="AT93" s="40">
        <f>IFERROR(Base!AS93/GAMSbase!AS93,"")</f>
        <v>0.75488256179874369</v>
      </c>
      <c r="AU93" s="40">
        <f>IFERROR(Base!AT93/GAMSbase!AT93,"")</f>
        <v>0.7504805860726701</v>
      </c>
      <c r="AV93" s="40">
        <f>IFERROR(Base!AU93/GAMSbase!AU93,"")</f>
        <v>0.74656832501745574</v>
      </c>
      <c r="AW93" s="40">
        <f>IFERROR(Base!AV93/GAMSbase!AV93,"")</f>
        <v>0.7490292814631162</v>
      </c>
      <c r="AX93" s="40">
        <f>IFERROR(Base!AW93/GAMSbase!AW93,"")</f>
        <v>0.75155022992823173</v>
      </c>
      <c r="AY93" s="40">
        <f>IFERROR(Base!AX93/GAMSbase!AX93,"")</f>
        <v>0.75412856817111307</v>
      </c>
      <c r="AZ93" s="40">
        <f>IFERROR(Base!AY93/GAMSbase!AY93,"")</f>
        <v>0.75676115863919979</v>
      </c>
      <c r="BA93" s="40">
        <f>IFERROR(Base!AZ93/GAMSbase!AZ93,"")</f>
        <v>0.75944356945524516</v>
      </c>
      <c r="BB93" s="40">
        <f>IFERROR(Base!BA93/GAMSbase!BA93,"")</f>
        <v>0.76216895478140601</v>
      </c>
      <c r="BC93" s="40">
        <f>IFERROR(Base!BB93/GAMSbase!BB93,"")</f>
        <v>0.76498438389757539</v>
      </c>
      <c r="BD93" s="40">
        <f>IFERROR(Base!BC93/GAMSbase!BC93,"")</f>
        <v>0.76787668233997664</v>
      </c>
      <c r="BE93" s="40">
        <f>IFERROR(Base!BD93/GAMSbase!BD93,"")</f>
        <v>0.77083585587188419</v>
      </c>
      <c r="BF93" s="40">
        <f>IFERROR(Base!BE93/GAMSbase!BE93,"")</f>
        <v>0.77385407304610054</v>
      </c>
      <c r="BG93" s="40">
        <f>IFERROR(Base!BF93/GAMSbase!BF93,"")</f>
        <v>0.77692497807064953</v>
      </c>
      <c r="BH93" s="40">
        <f>IFERROR(Base!BG93/GAMSbase!BG93,"")</f>
        <v>0.77907562197059155</v>
      </c>
      <c r="BI93" s="40">
        <f>IFERROR(Base!BH93/GAMSbase!BH93,"")</f>
        <v>0.77284944373118358</v>
      </c>
      <c r="BJ93" s="40">
        <f>IFERROR(Base!BI93/GAMSbase!BI93,"")</f>
        <v>0.75730880487860319</v>
      </c>
    </row>
    <row r="94" spans="1:62" x14ac:dyDescent="0.2">
      <c r="A94" t="str">
        <f>Base!A94</f>
        <v>Maximum ratio /cum industrial</v>
      </c>
      <c r="B94" t="str">
        <f>GAMSbase!A94</f>
        <v>Max Ratio</v>
      </c>
      <c r="C94" s="40" t="str">
        <f>IFERROR(Base!B94/GAMSbase!B94,"")</f>
        <v/>
      </c>
      <c r="D94" s="40" t="str">
        <f>IFERROR(Base!C94/GAMSbase!C94,"")</f>
        <v/>
      </c>
      <c r="E94" s="40" t="str">
        <f>IFERROR(Base!D94/GAMSbase!D94,"")</f>
        <v/>
      </c>
      <c r="F94" s="40" t="str">
        <f>IFERROR(Base!E94/GAMSbase!E94,"")</f>
        <v/>
      </c>
      <c r="G94" s="40" t="str">
        <f>IFERROR(Base!F94/GAMSbase!F94,"")</f>
        <v/>
      </c>
      <c r="H94" s="40" t="str">
        <f>IFERROR(Base!G94/GAMSbase!G94,"")</f>
        <v/>
      </c>
      <c r="I94" s="40" t="str">
        <f>IFERROR(Base!H94/GAMSbase!H94,"")</f>
        <v/>
      </c>
      <c r="J94" s="40" t="str">
        <f>IFERROR(Base!I94/GAMSbase!I94,"")</f>
        <v/>
      </c>
      <c r="K94" s="40" t="str">
        <f>IFERROR(Base!J94/GAMSbase!J94,"")</f>
        <v/>
      </c>
      <c r="L94" s="40" t="str">
        <f>IFERROR(Base!K94/GAMSbase!K94,"")</f>
        <v/>
      </c>
      <c r="M94" s="40" t="str">
        <f>IFERROR(Base!L94/GAMSbase!L94,"")</f>
        <v/>
      </c>
      <c r="N94" s="40" t="str">
        <f>IFERROR(Base!M94/GAMSbase!M94,"")</f>
        <v/>
      </c>
      <c r="O94" s="40" t="str">
        <f>IFERROR(Base!N94/GAMSbase!N94,"")</f>
        <v/>
      </c>
      <c r="P94" s="40" t="str">
        <f>IFERROR(Base!O94/GAMSbase!O94,"")</f>
        <v/>
      </c>
      <c r="Q94" s="40" t="str">
        <f>IFERROR(Base!P94/GAMSbase!P94,"")</f>
        <v/>
      </c>
      <c r="R94" s="40" t="str">
        <f>IFERROR(Base!Q94/GAMSbase!Q94,"")</f>
        <v/>
      </c>
      <c r="S94" s="40" t="str">
        <f>IFERROR(Base!R94/GAMSbase!R94,"")</f>
        <v/>
      </c>
      <c r="T94" s="40" t="str">
        <f>IFERROR(Base!S94/GAMSbase!S94,"")</f>
        <v/>
      </c>
      <c r="U94" s="40" t="str">
        <f>IFERROR(Base!T94/GAMSbase!T94,"")</f>
        <v/>
      </c>
      <c r="V94" s="40" t="str">
        <f>IFERROR(Base!U94/GAMSbase!U94,"")</f>
        <v/>
      </c>
      <c r="W94" s="40" t="str">
        <f>IFERROR(Base!V94/GAMSbase!V94,"")</f>
        <v/>
      </c>
      <c r="X94" s="40" t="str">
        <f>IFERROR(Base!W94/GAMSbase!W94,"")</f>
        <v/>
      </c>
      <c r="Y94" s="40" t="str">
        <f>IFERROR(Base!X94/GAMSbase!X94,"")</f>
        <v/>
      </c>
      <c r="Z94" s="40" t="str">
        <f>IFERROR(Base!Y94/GAMSbase!Y94,"")</f>
        <v/>
      </c>
      <c r="AA94" s="40" t="str">
        <f>IFERROR(Base!Z94/GAMSbase!Z94,"")</f>
        <v/>
      </c>
      <c r="AB94" s="40" t="str">
        <f>IFERROR(Base!AA94/GAMSbase!AA94,"")</f>
        <v/>
      </c>
      <c r="AC94" s="40" t="str">
        <f>IFERROR(Base!AB94/GAMSbase!AB94,"")</f>
        <v/>
      </c>
      <c r="AD94" s="40" t="str">
        <f>IFERROR(Base!AC94/GAMSbase!AC94,"")</f>
        <v/>
      </c>
      <c r="AE94" s="40" t="str">
        <f>IFERROR(Base!AD94/GAMSbase!AD94,"")</f>
        <v/>
      </c>
      <c r="AF94" s="40" t="str">
        <f>IFERROR(Base!AE94/GAMSbase!AE94,"")</f>
        <v/>
      </c>
      <c r="AG94" s="40" t="str">
        <f>IFERROR(Base!AF94/GAMSbase!AF94,"")</f>
        <v/>
      </c>
      <c r="AH94" s="40" t="str">
        <f>IFERROR(Base!AG94/GAMSbase!AG94,"")</f>
        <v/>
      </c>
      <c r="AI94" s="40" t="str">
        <f>IFERROR(Base!AH94/GAMSbase!AH94,"")</f>
        <v/>
      </c>
      <c r="AJ94" s="40" t="str">
        <f>IFERROR(Base!AI94/GAMSbase!AI94,"")</f>
        <v/>
      </c>
      <c r="AK94" s="40" t="str">
        <f>IFERROR(Base!AJ94/GAMSbase!AJ94,"")</f>
        <v/>
      </c>
      <c r="AL94" s="40" t="str">
        <f>IFERROR(Base!AK94/GAMSbase!AK94,"")</f>
        <v/>
      </c>
      <c r="AM94" s="40" t="str">
        <f>IFERROR(Base!AL94/GAMSbase!AL94,"")</f>
        <v/>
      </c>
      <c r="AN94" s="40" t="str">
        <f>IFERROR(Base!AM94/GAMSbase!AM94,"")</f>
        <v/>
      </c>
      <c r="AO94" s="40" t="str">
        <f>IFERROR(Base!AN94/GAMSbase!AN94,"")</f>
        <v/>
      </c>
      <c r="AP94" s="40" t="str">
        <f>IFERROR(Base!AO94/GAMSbase!AO94,"")</f>
        <v/>
      </c>
      <c r="AQ94" s="40" t="str">
        <f>IFERROR(Base!AP94/GAMSbase!AP94,"")</f>
        <v/>
      </c>
      <c r="AR94" s="40" t="str">
        <f>IFERROR(Base!AQ94/GAMSbase!AQ94,"")</f>
        <v/>
      </c>
      <c r="AS94" s="40" t="str">
        <f>IFERROR(Base!AR94/GAMSbase!AR94,"")</f>
        <v/>
      </c>
      <c r="AT94" s="40" t="str">
        <f>IFERROR(Base!AS94/GAMSbase!AS94,"")</f>
        <v/>
      </c>
      <c r="AU94" s="40" t="str">
        <f>IFERROR(Base!AT94/GAMSbase!AT94,"")</f>
        <v/>
      </c>
      <c r="AV94" s="40" t="str">
        <f>IFERROR(Base!AU94/GAMSbase!AU94,"")</f>
        <v/>
      </c>
      <c r="AW94" s="40" t="str">
        <f>IFERROR(Base!AV94/GAMSbase!AV94,"")</f>
        <v/>
      </c>
      <c r="AX94" s="40" t="str">
        <f>IFERROR(Base!AW94/GAMSbase!AW94,"")</f>
        <v/>
      </c>
      <c r="AY94" s="40" t="str">
        <f>IFERROR(Base!AX94/GAMSbase!AX94,"")</f>
        <v/>
      </c>
      <c r="AZ94" s="40" t="str">
        <f>IFERROR(Base!AY94/GAMSbase!AY94,"")</f>
        <v/>
      </c>
      <c r="BA94" s="40" t="str">
        <f>IFERROR(Base!AZ94/GAMSbase!AZ94,"")</f>
        <v/>
      </c>
      <c r="BB94" s="40" t="str">
        <f>IFERROR(Base!BA94/GAMSbase!BA94,"")</f>
        <v/>
      </c>
      <c r="BC94" s="40" t="str">
        <f>IFERROR(Base!BB94/GAMSbase!BB94,"")</f>
        <v/>
      </c>
      <c r="BD94" s="40" t="str">
        <f>IFERROR(Base!BC94/GAMSbase!BC94,"")</f>
        <v/>
      </c>
      <c r="BE94" s="40" t="str">
        <f>IFERROR(Base!BD94/GAMSbase!BD94,"")</f>
        <v/>
      </c>
      <c r="BF94" s="40" t="str">
        <f>IFERROR(Base!BE94/GAMSbase!BE94,"")</f>
        <v/>
      </c>
      <c r="BG94" s="40" t="str">
        <f>IFERROR(Base!BF94/GAMSbase!BF94,"")</f>
        <v/>
      </c>
      <c r="BH94" s="40" t="str">
        <f>IFERROR(Base!BG94/GAMSbase!BG94,"")</f>
        <v/>
      </c>
      <c r="BI94" s="40" t="str">
        <f>IFERROR(Base!BH94/GAMSbase!BH94,"")</f>
        <v/>
      </c>
      <c r="BJ94" s="40" t="str">
        <f>IFERROR(Base!BI94/GAMSbase!BI94,"")</f>
        <v/>
      </c>
    </row>
    <row r="95" spans="1:62" x14ac:dyDescent="0.2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IFERROR(Base!B95/GAMSbase!B95,"")</f>
        <v/>
      </c>
      <c r="D95" s="40" t="str">
        <f>IFERROR(Base!C95/GAMSbase!C95,"")</f>
        <v/>
      </c>
      <c r="E95" s="40" t="str">
        <f>IFERROR(Base!D95/GAMSbase!D95,"")</f>
        <v/>
      </c>
      <c r="F95" s="40" t="str">
        <f>IFERROR(Base!E95/GAMSbase!E95,"")</f>
        <v/>
      </c>
      <c r="G95" s="40" t="str">
        <f>IFERROR(Base!F95/GAMSbase!F95,"")</f>
        <v/>
      </c>
      <c r="H95" s="40" t="str">
        <f>IFERROR(Base!G95/GAMSbase!G95,"")</f>
        <v/>
      </c>
      <c r="I95" s="40" t="str">
        <f>IFERROR(Base!H95/GAMSbase!H95,"")</f>
        <v/>
      </c>
      <c r="J95" s="40" t="str">
        <f>IFERROR(Base!I95/GAMSbase!I95,"")</f>
        <v/>
      </c>
      <c r="K95" s="40" t="str">
        <f>IFERROR(Base!J95/GAMSbase!J95,"")</f>
        <v/>
      </c>
      <c r="L95" s="40" t="str">
        <f>IFERROR(Base!K95/GAMSbase!K95,"")</f>
        <v/>
      </c>
      <c r="M95" s="40" t="str">
        <f>IFERROR(Base!L95/GAMSbase!L95,"")</f>
        <v/>
      </c>
      <c r="N95" s="40" t="str">
        <f>IFERROR(Base!M95/GAMSbase!M95,"")</f>
        <v/>
      </c>
      <c r="O95" s="40" t="str">
        <f>IFERROR(Base!N95/GAMSbase!N95,"")</f>
        <v/>
      </c>
      <c r="P95" s="40" t="str">
        <f>IFERROR(Base!O95/GAMSbase!O95,"")</f>
        <v/>
      </c>
      <c r="Q95" s="40" t="str">
        <f>IFERROR(Base!P95/GAMSbase!P95,"")</f>
        <v/>
      </c>
      <c r="R95" s="40" t="str">
        <f>IFERROR(Base!Q95/GAMSbase!Q95,"")</f>
        <v/>
      </c>
      <c r="S95" s="40" t="str">
        <f>IFERROR(Base!R95/GAMSbase!R95,"")</f>
        <v/>
      </c>
      <c r="T95" s="40" t="str">
        <f>IFERROR(Base!S95/GAMSbase!S95,"")</f>
        <v/>
      </c>
      <c r="U95" s="40" t="str">
        <f>IFERROR(Base!T95/GAMSbase!T95,"")</f>
        <v/>
      </c>
      <c r="V95" s="40" t="str">
        <f>IFERROR(Base!U95/GAMSbase!U95,"")</f>
        <v/>
      </c>
      <c r="W95" s="40" t="str">
        <f>IFERROR(Base!V95/GAMSbase!V95,"")</f>
        <v/>
      </c>
      <c r="X95" s="40" t="str">
        <f>IFERROR(Base!W95/GAMSbase!W95,"")</f>
        <v/>
      </c>
      <c r="Y95" s="40" t="str">
        <f>IFERROR(Base!X95/GAMSbase!X95,"")</f>
        <v/>
      </c>
      <c r="Z95" s="40" t="str">
        <f>IFERROR(Base!Y95/GAMSbase!Y95,"")</f>
        <v/>
      </c>
      <c r="AA95" s="40" t="str">
        <f>IFERROR(Base!Z95/GAMSbase!Z95,"")</f>
        <v/>
      </c>
      <c r="AB95" s="40" t="str">
        <f>IFERROR(Base!AA95/GAMSbase!AA95,"")</f>
        <v/>
      </c>
      <c r="AC95" s="40" t="str">
        <f>IFERROR(Base!AB95/GAMSbase!AB95,"")</f>
        <v/>
      </c>
      <c r="AD95" s="40" t="str">
        <f>IFERROR(Base!AC95/GAMSbase!AC95,"")</f>
        <v/>
      </c>
      <c r="AE95" s="40" t="str">
        <f>IFERROR(Base!AD95/GAMSbase!AD95,"")</f>
        <v/>
      </c>
      <c r="AF95" s="40" t="str">
        <f>IFERROR(Base!AE95/GAMSbase!AE95,"")</f>
        <v/>
      </c>
      <c r="AG95" s="40" t="str">
        <f>IFERROR(Base!AF95/GAMSbase!AF95,"")</f>
        <v/>
      </c>
      <c r="AH95" s="40" t="str">
        <f>IFERROR(Base!AG95/GAMSbase!AG95,"")</f>
        <v/>
      </c>
      <c r="AI95" s="40" t="str">
        <f>IFERROR(Base!AH95/GAMSbase!AH95,"")</f>
        <v/>
      </c>
      <c r="AJ95" s="40" t="str">
        <f>IFERROR(Base!AI95/GAMSbase!AI95,"")</f>
        <v/>
      </c>
      <c r="AK95" s="40" t="str">
        <f>IFERROR(Base!AJ95/GAMSbase!AJ95,"")</f>
        <v/>
      </c>
      <c r="AL95" s="40" t="str">
        <f>IFERROR(Base!AK95/GAMSbase!AK95,"")</f>
        <v/>
      </c>
      <c r="AM95" s="40" t="str">
        <f>IFERROR(Base!AL95/GAMSbase!AL95,"")</f>
        <v/>
      </c>
      <c r="AN95" s="40" t="str">
        <f>IFERROR(Base!AM95/GAMSbase!AM95,"")</f>
        <v/>
      </c>
      <c r="AO95" s="40" t="str">
        <f>IFERROR(Base!AN95/GAMSbase!AN95,"")</f>
        <v/>
      </c>
      <c r="AP95" s="40" t="str">
        <f>IFERROR(Base!AO95/GAMSbase!AO95,"")</f>
        <v/>
      </c>
      <c r="AQ95" s="40" t="str">
        <f>IFERROR(Base!AP95/GAMSbase!AP95,"")</f>
        <v/>
      </c>
      <c r="AR95" s="40" t="str">
        <f>IFERROR(Base!AQ95/GAMSbase!AQ95,"")</f>
        <v/>
      </c>
      <c r="AS95" s="40" t="str">
        <f>IFERROR(Base!AR95/GAMSbase!AR95,"")</f>
        <v/>
      </c>
      <c r="AT95" s="40" t="str">
        <f>IFERROR(Base!AS95/GAMSbase!AS95,"")</f>
        <v/>
      </c>
      <c r="AU95" s="40" t="str">
        <f>IFERROR(Base!AT95/GAMSbase!AT95,"")</f>
        <v/>
      </c>
      <c r="AV95" s="40" t="str">
        <f>IFERROR(Base!AU95/GAMSbase!AU95,"")</f>
        <v/>
      </c>
      <c r="AW95" s="40" t="str">
        <f>IFERROR(Base!AV95/GAMSbase!AV95,"")</f>
        <v/>
      </c>
      <c r="AX95" s="40" t="str">
        <f>IFERROR(Base!AW95/GAMSbase!AW95,"")</f>
        <v/>
      </c>
      <c r="AY95" s="40" t="str">
        <f>IFERROR(Base!AX95/GAMSbase!AX95,"")</f>
        <v/>
      </c>
      <c r="AZ95" s="40" t="str">
        <f>IFERROR(Base!AY95/GAMSbase!AY95,"")</f>
        <v/>
      </c>
      <c r="BA95" s="40" t="str">
        <f>IFERROR(Base!AZ95/GAMSbase!AZ95,"")</f>
        <v/>
      </c>
      <c r="BB95" s="40" t="str">
        <f>IFERROR(Base!BA95/GAMSbase!BA95,"")</f>
        <v/>
      </c>
      <c r="BC95" s="40" t="str">
        <f>IFERROR(Base!BB95/GAMSbase!BB95,"")</f>
        <v/>
      </c>
      <c r="BD95" s="40" t="str">
        <f>IFERROR(Base!BC95/GAMSbase!BC95,"")</f>
        <v/>
      </c>
      <c r="BE95" s="40" t="str">
        <f>IFERROR(Base!BD95/GAMSbase!BD95,"")</f>
        <v/>
      </c>
      <c r="BF95" s="40" t="str">
        <f>IFERROR(Base!BE95/GAMSbase!BE95,"")</f>
        <v/>
      </c>
      <c r="BG95" s="40" t="str">
        <f>IFERROR(Base!BF95/GAMSbase!BF95,"")</f>
        <v/>
      </c>
      <c r="BH95" s="40" t="str">
        <f>IFERROR(Base!BG95/GAMSbase!BG95,"")</f>
        <v/>
      </c>
      <c r="BI95" s="40" t="str">
        <f>IFERROR(Base!BH95/GAMSbase!BH95,"")</f>
        <v/>
      </c>
      <c r="BJ95" s="40" t="str">
        <f>IFERROR(Base!BI95/GAMSbase!BI95,"")</f>
        <v/>
      </c>
    </row>
    <row r="96" spans="1:62" x14ac:dyDescent="0.2">
      <c r="A96" t="str">
        <f>Base!A96</f>
        <v>Exponent on Hotelling</v>
      </c>
      <c r="B96" t="str">
        <f>GAMSbase!A96</f>
        <v>Exponent on Hotelling</v>
      </c>
      <c r="C96" s="40" t="str">
        <f>IFERROR(Base!B96/GAMSbase!B96,"")</f>
        <v/>
      </c>
      <c r="D96" s="40" t="str">
        <f>IFERROR(Base!C96/GAMSbase!C96,"")</f>
        <v/>
      </c>
      <c r="E96" s="40" t="str">
        <f>IFERROR(Base!D96/GAMSbase!D96,"")</f>
        <v/>
      </c>
      <c r="F96" s="40" t="str">
        <f>IFERROR(Base!E96/GAMSbase!E96,"")</f>
        <v/>
      </c>
      <c r="G96" s="40" t="str">
        <f>IFERROR(Base!F96/GAMSbase!F96,"")</f>
        <v/>
      </c>
      <c r="H96" s="40" t="str">
        <f>IFERROR(Base!G96/GAMSbase!G96,"")</f>
        <v/>
      </c>
      <c r="I96" s="40" t="str">
        <f>IFERROR(Base!H96/GAMSbase!H96,"")</f>
        <v/>
      </c>
      <c r="J96" s="40" t="str">
        <f>IFERROR(Base!I96/GAMSbase!I96,"")</f>
        <v/>
      </c>
      <c r="K96" s="40" t="str">
        <f>IFERROR(Base!J96/GAMSbase!J96,"")</f>
        <v/>
      </c>
      <c r="L96" s="40" t="str">
        <f>IFERROR(Base!K96/GAMSbase!K96,"")</f>
        <v/>
      </c>
      <c r="M96" s="40" t="str">
        <f>IFERROR(Base!L96/GAMSbase!L96,"")</f>
        <v/>
      </c>
      <c r="N96" s="40" t="str">
        <f>IFERROR(Base!M96/GAMSbase!M96,"")</f>
        <v/>
      </c>
      <c r="O96" s="40" t="str">
        <f>IFERROR(Base!N96/GAMSbase!N96,"")</f>
        <v/>
      </c>
      <c r="P96" s="40" t="str">
        <f>IFERROR(Base!O96/GAMSbase!O96,"")</f>
        <v/>
      </c>
      <c r="Q96" s="40" t="str">
        <f>IFERROR(Base!P96/GAMSbase!P96,"")</f>
        <v/>
      </c>
      <c r="R96" s="40" t="str">
        <f>IFERROR(Base!Q96/GAMSbase!Q96,"")</f>
        <v/>
      </c>
      <c r="S96" s="40" t="str">
        <f>IFERROR(Base!R96/GAMSbase!R96,"")</f>
        <v/>
      </c>
      <c r="T96" s="40" t="str">
        <f>IFERROR(Base!S96/GAMSbase!S96,"")</f>
        <v/>
      </c>
      <c r="U96" s="40" t="str">
        <f>IFERROR(Base!T96/GAMSbase!T96,"")</f>
        <v/>
      </c>
      <c r="V96" s="40" t="str">
        <f>IFERROR(Base!U96/GAMSbase!U96,"")</f>
        <v/>
      </c>
      <c r="W96" s="40" t="str">
        <f>IFERROR(Base!V96/GAMSbase!V96,"")</f>
        <v/>
      </c>
      <c r="X96" s="40" t="str">
        <f>IFERROR(Base!W96/GAMSbase!W96,"")</f>
        <v/>
      </c>
      <c r="Y96" s="40" t="str">
        <f>IFERROR(Base!X96/GAMSbase!X96,"")</f>
        <v/>
      </c>
      <c r="Z96" s="40" t="str">
        <f>IFERROR(Base!Y96/GAMSbase!Y96,"")</f>
        <v/>
      </c>
      <c r="AA96" s="40" t="str">
        <f>IFERROR(Base!Z96/GAMSbase!Z96,"")</f>
        <v/>
      </c>
      <c r="AB96" s="40" t="str">
        <f>IFERROR(Base!AA96/GAMSbase!AA96,"")</f>
        <v/>
      </c>
      <c r="AC96" s="40" t="str">
        <f>IFERROR(Base!AB96/GAMSbase!AB96,"")</f>
        <v/>
      </c>
      <c r="AD96" s="40" t="str">
        <f>IFERROR(Base!AC96/GAMSbase!AC96,"")</f>
        <v/>
      </c>
      <c r="AE96" s="40" t="str">
        <f>IFERROR(Base!AD96/GAMSbase!AD96,"")</f>
        <v/>
      </c>
      <c r="AF96" s="40" t="str">
        <f>IFERROR(Base!AE96/GAMSbase!AE96,"")</f>
        <v/>
      </c>
      <c r="AG96" s="40" t="str">
        <f>IFERROR(Base!AF96/GAMSbase!AF96,"")</f>
        <v/>
      </c>
      <c r="AH96" s="40" t="str">
        <f>IFERROR(Base!AG96/GAMSbase!AG96,"")</f>
        <v/>
      </c>
      <c r="AI96" s="40" t="str">
        <f>IFERROR(Base!AH96/GAMSbase!AH96,"")</f>
        <v/>
      </c>
      <c r="AJ96" s="40" t="str">
        <f>IFERROR(Base!AI96/GAMSbase!AI96,"")</f>
        <v/>
      </c>
      <c r="AK96" s="40" t="str">
        <f>IFERROR(Base!AJ96/GAMSbase!AJ96,"")</f>
        <v/>
      </c>
      <c r="AL96" s="40" t="str">
        <f>IFERROR(Base!AK96/GAMSbase!AK96,"")</f>
        <v/>
      </c>
      <c r="AM96" s="40" t="str">
        <f>IFERROR(Base!AL96/GAMSbase!AL96,"")</f>
        <v/>
      </c>
      <c r="AN96" s="40" t="str">
        <f>IFERROR(Base!AM96/GAMSbase!AM96,"")</f>
        <v/>
      </c>
      <c r="AO96" s="40" t="str">
        <f>IFERROR(Base!AN96/GAMSbase!AN96,"")</f>
        <v/>
      </c>
      <c r="AP96" s="40" t="str">
        <f>IFERROR(Base!AO96/GAMSbase!AO96,"")</f>
        <v/>
      </c>
      <c r="AQ96" s="40" t="str">
        <f>IFERROR(Base!AP96/GAMSbase!AP96,"")</f>
        <v/>
      </c>
      <c r="AR96" s="40" t="str">
        <f>IFERROR(Base!AQ96/GAMSbase!AQ96,"")</f>
        <v/>
      </c>
      <c r="AS96" s="40" t="str">
        <f>IFERROR(Base!AR96/GAMSbase!AR96,"")</f>
        <v/>
      </c>
      <c r="AT96" s="40" t="str">
        <f>IFERROR(Base!AS96/GAMSbase!AS96,"")</f>
        <v/>
      </c>
      <c r="AU96" s="40" t="str">
        <f>IFERROR(Base!AT96/GAMSbase!AT96,"")</f>
        <v/>
      </c>
      <c r="AV96" s="40" t="str">
        <f>IFERROR(Base!AU96/GAMSbase!AU96,"")</f>
        <v/>
      </c>
      <c r="AW96" s="40" t="str">
        <f>IFERROR(Base!AV96/GAMSbase!AV96,"")</f>
        <v/>
      </c>
      <c r="AX96" s="40" t="str">
        <f>IFERROR(Base!AW96/GAMSbase!AW96,"")</f>
        <v/>
      </c>
      <c r="AY96" s="40" t="str">
        <f>IFERROR(Base!AX96/GAMSbase!AX96,"")</f>
        <v/>
      </c>
      <c r="AZ96" s="40" t="str">
        <f>IFERROR(Base!AY96/GAMSbase!AY96,"")</f>
        <v/>
      </c>
      <c r="BA96" s="40" t="str">
        <f>IFERROR(Base!AZ96/GAMSbase!AZ96,"")</f>
        <v/>
      </c>
      <c r="BB96" s="40" t="str">
        <f>IFERROR(Base!BA96/GAMSbase!BA96,"")</f>
        <v/>
      </c>
      <c r="BC96" s="40" t="str">
        <f>IFERROR(Base!BB96/GAMSbase!BB96,"")</f>
        <v/>
      </c>
      <c r="BD96" s="40" t="str">
        <f>IFERROR(Base!BC96/GAMSbase!BC96,"")</f>
        <v/>
      </c>
      <c r="BE96" s="40" t="str">
        <f>IFERROR(Base!BD96/GAMSbase!BD96,"")</f>
        <v/>
      </c>
      <c r="BF96" s="40" t="str">
        <f>IFERROR(Base!BE96/GAMSbase!BE96,"")</f>
        <v/>
      </c>
      <c r="BG96" s="40" t="str">
        <f>IFERROR(Base!BF96/GAMSbase!BF96,"")</f>
        <v/>
      </c>
      <c r="BH96" s="40" t="str">
        <f>IFERROR(Base!BG96/GAMSbase!BG96,"")</f>
        <v/>
      </c>
      <c r="BI96" s="40" t="str">
        <f>IFERROR(Base!BH96/GAMSbase!BH96,"")</f>
        <v/>
      </c>
      <c r="BJ96" s="40" t="str">
        <f>IFERROR(Base!BI96/GAMSbase!BI96,"")</f>
        <v/>
      </c>
    </row>
    <row r="97" spans="1:62" x14ac:dyDescent="0.2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IFERROR(Base!B97/GAMSbase!B97,"")</f>
        <v/>
      </c>
      <c r="D97" s="40" t="str">
        <f>IFERROR(Base!C97/GAMSbase!C97,"")</f>
        <v/>
      </c>
      <c r="E97" s="40" t="str">
        <f>IFERROR(Base!D97/GAMSbase!D97,"")</f>
        <v/>
      </c>
      <c r="F97" s="40" t="str">
        <f>IFERROR(Base!E97/GAMSbase!E97,"")</f>
        <v/>
      </c>
      <c r="G97" s="40" t="str">
        <f>IFERROR(Base!F97/GAMSbase!F97,"")</f>
        <v/>
      </c>
      <c r="H97" s="40" t="str">
        <f>IFERROR(Base!G97/GAMSbase!G97,"")</f>
        <v/>
      </c>
      <c r="I97" s="40" t="str">
        <f>IFERROR(Base!H97/GAMSbase!H97,"")</f>
        <v/>
      </c>
      <c r="J97" s="40" t="str">
        <f>IFERROR(Base!I97/GAMSbase!I97,"")</f>
        <v/>
      </c>
      <c r="K97" s="40" t="str">
        <f>IFERROR(Base!J97/GAMSbase!J97,"")</f>
        <v/>
      </c>
      <c r="L97" s="40" t="str">
        <f>IFERROR(Base!K97/GAMSbase!K97,"")</f>
        <v/>
      </c>
      <c r="M97" s="40" t="str">
        <f>IFERROR(Base!L97/GAMSbase!L97,"")</f>
        <v/>
      </c>
      <c r="N97" s="40" t="str">
        <f>IFERROR(Base!M97/GAMSbase!M97,"")</f>
        <v/>
      </c>
      <c r="O97" s="40" t="str">
        <f>IFERROR(Base!N97/GAMSbase!N97,"")</f>
        <v/>
      </c>
      <c r="P97" s="40" t="str">
        <f>IFERROR(Base!O97/GAMSbase!O97,"")</f>
        <v/>
      </c>
      <c r="Q97" s="40" t="str">
        <f>IFERROR(Base!P97/GAMSbase!P97,"")</f>
        <v/>
      </c>
      <c r="R97" s="40" t="str">
        <f>IFERROR(Base!Q97/GAMSbase!Q97,"")</f>
        <v/>
      </c>
      <c r="S97" s="40" t="str">
        <f>IFERROR(Base!R97/GAMSbase!R97,"")</f>
        <v/>
      </c>
      <c r="T97" s="40" t="str">
        <f>IFERROR(Base!S97/GAMSbase!S97,"")</f>
        <v/>
      </c>
      <c r="U97" s="40" t="str">
        <f>IFERROR(Base!T97/GAMSbase!T97,"")</f>
        <v/>
      </c>
      <c r="V97" s="40" t="str">
        <f>IFERROR(Base!U97/GAMSbase!U97,"")</f>
        <v/>
      </c>
      <c r="W97" s="40" t="str">
        <f>IFERROR(Base!V97/GAMSbase!V97,"")</f>
        <v/>
      </c>
      <c r="X97" s="40" t="str">
        <f>IFERROR(Base!W97/GAMSbase!W97,"")</f>
        <v/>
      </c>
      <c r="Y97" s="40" t="str">
        <f>IFERROR(Base!X97/GAMSbase!X97,"")</f>
        <v/>
      </c>
      <c r="Z97" s="40" t="str">
        <f>IFERROR(Base!Y97/GAMSbase!Y97,"")</f>
        <v/>
      </c>
      <c r="AA97" s="40" t="str">
        <f>IFERROR(Base!Z97/GAMSbase!Z97,"")</f>
        <v/>
      </c>
      <c r="AB97" s="40" t="str">
        <f>IFERROR(Base!AA97/GAMSbase!AA97,"")</f>
        <v/>
      </c>
      <c r="AC97" s="40" t="str">
        <f>IFERROR(Base!AB97/GAMSbase!AB97,"")</f>
        <v/>
      </c>
      <c r="AD97" s="40" t="str">
        <f>IFERROR(Base!AC97/GAMSbase!AC97,"")</f>
        <v/>
      </c>
      <c r="AE97" s="40" t="str">
        <f>IFERROR(Base!AD97/GAMSbase!AD97,"")</f>
        <v/>
      </c>
      <c r="AF97" s="40" t="str">
        <f>IFERROR(Base!AE97/GAMSbase!AE97,"")</f>
        <v/>
      </c>
      <c r="AG97" s="40" t="str">
        <f>IFERROR(Base!AF97/GAMSbase!AF97,"")</f>
        <v/>
      </c>
      <c r="AH97" s="40" t="str">
        <f>IFERROR(Base!AG97/GAMSbase!AG97,"")</f>
        <v/>
      </c>
      <c r="AI97" s="40" t="str">
        <f>IFERROR(Base!AH97/GAMSbase!AH97,"")</f>
        <v/>
      </c>
      <c r="AJ97" s="40" t="str">
        <f>IFERROR(Base!AI97/GAMSbase!AI97,"")</f>
        <v/>
      </c>
      <c r="AK97" s="40" t="str">
        <f>IFERROR(Base!AJ97/GAMSbase!AJ97,"")</f>
        <v/>
      </c>
      <c r="AL97" s="40" t="str">
        <f>IFERROR(Base!AK97/GAMSbase!AK97,"")</f>
        <v/>
      </c>
      <c r="AM97" s="40" t="str">
        <f>IFERROR(Base!AL97/GAMSbase!AL97,"")</f>
        <v/>
      </c>
      <c r="AN97" s="40" t="str">
        <f>IFERROR(Base!AM97/GAMSbase!AM97,"")</f>
        <v/>
      </c>
      <c r="AO97" s="40" t="str">
        <f>IFERROR(Base!AN97/GAMSbase!AN97,"")</f>
        <v/>
      </c>
      <c r="AP97" s="40" t="str">
        <f>IFERROR(Base!AO97/GAMSbase!AO97,"")</f>
        <v/>
      </c>
      <c r="AQ97" s="40" t="str">
        <f>IFERROR(Base!AP97/GAMSbase!AP97,"")</f>
        <v/>
      </c>
      <c r="AR97" s="40" t="str">
        <f>IFERROR(Base!AQ97/GAMSbase!AQ97,"")</f>
        <v/>
      </c>
      <c r="AS97" s="40" t="str">
        <f>IFERROR(Base!AR97/GAMSbase!AR97,"")</f>
        <v/>
      </c>
      <c r="AT97" s="40" t="str">
        <f>IFERROR(Base!AS97/GAMSbase!AS97,"")</f>
        <v/>
      </c>
      <c r="AU97" s="40" t="str">
        <f>IFERROR(Base!AT97/GAMSbase!AT97,"")</f>
        <v/>
      </c>
      <c r="AV97" s="40" t="str">
        <f>IFERROR(Base!AU97/GAMSbase!AU97,"")</f>
        <v/>
      </c>
      <c r="AW97" s="40" t="str">
        <f>IFERROR(Base!AV97/GAMSbase!AV97,"")</f>
        <v/>
      </c>
      <c r="AX97" s="40" t="str">
        <f>IFERROR(Base!AW97/GAMSbase!AW97,"")</f>
        <v/>
      </c>
      <c r="AY97" s="40" t="str">
        <f>IFERROR(Base!AX97/GAMSbase!AX97,"")</f>
        <v/>
      </c>
      <c r="AZ97" s="40" t="str">
        <f>IFERROR(Base!AY97/GAMSbase!AY97,"")</f>
        <v/>
      </c>
      <c r="BA97" s="40" t="str">
        <f>IFERROR(Base!AZ97/GAMSbase!AZ97,"")</f>
        <v/>
      </c>
      <c r="BB97" s="40" t="str">
        <f>IFERROR(Base!BA97/GAMSbase!BA97,"")</f>
        <v/>
      </c>
      <c r="BC97" s="40" t="str">
        <f>IFERROR(Base!BB97/GAMSbase!BB97,"")</f>
        <v/>
      </c>
      <c r="BD97" s="40" t="str">
        <f>IFERROR(Base!BC97/GAMSbase!BC97,"")</f>
        <v/>
      </c>
      <c r="BE97" s="40" t="str">
        <f>IFERROR(Base!BD97/GAMSbase!BD97,"")</f>
        <v/>
      </c>
      <c r="BF97" s="40" t="str">
        <f>IFERROR(Base!BE97/GAMSbase!BE97,"")</f>
        <v/>
      </c>
      <c r="BG97" s="40" t="str">
        <f>IFERROR(Base!BF97/GAMSbase!BF97,"")</f>
        <v/>
      </c>
      <c r="BH97" s="40" t="str">
        <f>IFERROR(Base!BG97/GAMSbase!BG97,"")</f>
        <v/>
      </c>
      <c r="BI97" s="40" t="str">
        <f>IFERROR(Base!BH97/GAMSbase!BH97,"")</f>
        <v/>
      </c>
      <c r="BJ97" s="40" t="str">
        <f>IFERROR(Base!BI97/GAMSbase!BI97,"")</f>
        <v/>
      </c>
    </row>
    <row r="98" spans="1:62" x14ac:dyDescent="0.2">
      <c r="A98" t="str">
        <f>Base!A98</f>
        <v>CLIMATE MODULE</v>
      </c>
      <c r="B98" t="str">
        <f>GAMSbase!A98</f>
        <v>* CLIMATE MODULE</v>
      </c>
      <c r="C98" s="40" t="str">
        <f>IFERROR(Base!B98/GAMSbase!B98,"")</f>
        <v/>
      </c>
      <c r="D98" s="40" t="str">
        <f>IFERROR(Base!C98/GAMSbase!C98,"")</f>
        <v/>
      </c>
      <c r="E98" s="40" t="str">
        <f>IFERROR(Base!D98/GAMSbase!D98,"")</f>
        <v/>
      </c>
      <c r="F98" s="40" t="str">
        <f>IFERROR(Base!E98/GAMSbase!E98,"")</f>
        <v/>
      </c>
      <c r="G98" s="40" t="str">
        <f>IFERROR(Base!F98/GAMSbase!F98,"")</f>
        <v/>
      </c>
      <c r="H98" s="40" t="str">
        <f>IFERROR(Base!G98/GAMSbase!G98,"")</f>
        <v/>
      </c>
      <c r="I98" s="40" t="str">
        <f>IFERROR(Base!H98/GAMSbase!H98,"")</f>
        <v/>
      </c>
      <c r="J98" s="40" t="str">
        <f>IFERROR(Base!I98/GAMSbase!I98,"")</f>
        <v/>
      </c>
      <c r="K98" s="40" t="str">
        <f>IFERROR(Base!J98/GAMSbase!J98,"")</f>
        <v/>
      </c>
      <c r="L98" s="40" t="str">
        <f>IFERROR(Base!K98/GAMSbase!K98,"")</f>
        <v/>
      </c>
      <c r="M98" s="40" t="str">
        <f>IFERROR(Base!L98/GAMSbase!L98,"")</f>
        <v/>
      </c>
      <c r="N98" s="40" t="str">
        <f>IFERROR(Base!M98/GAMSbase!M98,"")</f>
        <v/>
      </c>
      <c r="O98" s="40" t="str">
        <f>IFERROR(Base!N98/GAMSbase!N98,"")</f>
        <v/>
      </c>
      <c r="P98" s="40" t="str">
        <f>IFERROR(Base!O98/GAMSbase!O98,"")</f>
        <v/>
      </c>
      <c r="Q98" s="40" t="str">
        <f>IFERROR(Base!P98/GAMSbase!P98,"")</f>
        <v/>
      </c>
      <c r="R98" s="40" t="str">
        <f>IFERROR(Base!Q98/GAMSbase!Q98,"")</f>
        <v/>
      </c>
      <c r="S98" s="40" t="str">
        <f>IFERROR(Base!R98/GAMSbase!R98,"")</f>
        <v/>
      </c>
      <c r="T98" s="40" t="str">
        <f>IFERROR(Base!S98/GAMSbase!S98,"")</f>
        <v/>
      </c>
      <c r="U98" s="40" t="str">
        <f>IFERROR(Base!T98/GAMSbase!T98,"")</f>
        <v/>
      </c>
      <c r="V98" s="40" t="str">
        <f>IFERROR(Base!U98/GAMSbase!U98,"")</f>
        <v/>
      </c>
      <c r="W98" s="40" t="str">
        <f>IFERROR(Base!V98/GAMSbase!V98,"")</f>
        <v/>
      </c>
      <c r="X98" s="40" t="str">
        <f>IFERROR(Base!W98/GAMSbase!W98,"")</f>
        <v/>
      </c>
      <c r="Y98" s="40" t="str">
        <f>IFERROR(Base!X98/GAMSbase!X98,"")</f>
        <v/>
      </c>
      <c r="Z98" s="40" t="str">
        <f>IFERROR(Base!Y98/GAMSbase!Y98,"")</f>
        <v/>
      </c>
      <c r="AA98" s="40" t="str">
        <f>IFERROR(Base!Z98/GAMSbase!Z98,"")</f>
        <v/>
      </c>
      <c r="AB98" s="40" t="str">
        <f>IFERROR(Base!AA98/GAMSbase!AA98,"")</f>
        <v/>
      </c>
      <c r="AC98" s="40" t="str">
        <f>IFERROR(Base!AB98/GAMSbase!AB98,"")</f>
        <v/>
      </c>
      <c r="AD98" s="40" t="str">
        <f>IFERROR(Base!AC98/GAMSbase!AC98,"")</f>
        <v/>
      </c>
      <c r="AE98" s="40" t="str">
        <f>IFERROR(Base!AD98/GAMSbase!AD98,"")</f>
        <v/>
      </c>
      <c r="AF98" s="40" t="str">
        <f>IFERROR(Base!AE98/GAMSbase!AE98,"")</f>
        <v/>
      </c>
      <c r="AG98" s="40" t="str">
        <f>IFERROR(Base!AF98/GAMSbase!AF98,"")</f>
        <v/>
      </c>
      <c r="AH98" s="40" t="str">
        <f>IFERROR(Base!AG98/GAMSbase!AG98,"")</f>
        <v/>
      </c>
      <c r="AI98" s="40" t="str">
        <f>IFERROR(Base!AH98/GAMSbase!AH98,"")</f>
        <v/>
      </c>
      <c r="AJ98" s="40" t="str">
        <f>IFERROR(Base!AI98/GAMSbase!AI98,"")</f>
        <v/>
      </c>
      <c r="AK98" s="40" t="str">
        <f>IFERROR(Base!AJ98/GAMSbase!AJ98,"")</f>
        <v/>
      </c>
      <c r="AL98" s="40" t="str">
        <f>IFERROR(Base!AK98/GAMSbase!AK98,"")</f>
        <v/>
      </c>
      <c r="AM98" s="40" t="str">
        <f>IFERROR(Base!AL98/GAMSbase!AL98,"")</f>
        <v/>
      </c>
      <c r="AN98" s="40" t="str">
        <f>IFERROR(Base!AM98/GAMSbase!AM98,"")</f>
        <v/>
      </c>
      <c r="AO98" s="40" t="str">
        <f>IFERROR(Base!AN98/GAMSbase!AN98,"")</f>
        <v/>
      </c>
      <c r="AP98" s="40" t="str">
        <f>IFERROR(Base!AO98/GAMSbase!AO98,"")</f>
        <v/>
      </c>
      <c r="AQ98" s="40" t="str">
        <f>IFERROR(Base!AP98/GAMSbase!AP98,"")</f>
        <v/>
      </c>
      <c r="AR98" s="40" t="str">
        <f>IFERROR(Base!AQ98/GAMSbase!AQ98,"")</f>
        <v/>
      </c>
      <c r="AS98" s="40" t="str">
        <f>IFERROR(Base!AR98/GAMSbase!AR98,"")</f>
        <v/>
      </c>
      <c r="AT98" s="40" t="str">
        <f>IFERROR(Base!AS98/GAMSbase!AS98,"")</f>
        <v/>
      </c>
      <c r="AU98" s="40" t="str">
        <f>IFERROR(Base!AT98/GAMSbase!AT98,"")</f>
        <v/>
      </c>
      <c r="AV98" s="40" t="str">
        <f>IFERROR(Base!AU98/GAMSbase!AU98,"")</f>
        <v/>
      </c>
      <c r="AW98" s="40" t="str">
        <f>IFERROR(Base!AV98/GAMSbase!AV98,"")</f>
        <v/>
      </c>
      <c r="AX98" s="40" t="str">
        <f>IFERROR(Base!AW98/GAMSbase!AW98,"")</f>
        <v/>
      </c>
      <c r="AY98" s="40" t="str">
        <f>IFERROR(Base!AX98/GAMSbase!AX98,"")</f>
        <v/>
      </c>
      <c r="AZ98" s="40" t="str">
        <f>IFERROR(Base!AY98/GAMSbase!AY98,"")</f>
        <v/>
      </c>
      <c r="BA98" s="40" t="str">
        <f>IFERROR(Base!AZ98/GAMSbase!AZ98,"")</f>
        <v/>
      </c>
      <c r="BB98" s="40" t="str">
        <f>IFERROR(Base!BA98/GAMSbase!BA98,"")</f>
        <v/>
      </c>
      <c r="BC98" s="40" t="str">
        <f>IFERROR(Base!BB98/GAMSbase!BB98,"")</f>
        <v/>
      </c>
      <c r="BD98" s="40" t="str">
        <f>IFERROR(Base!BC98/GAMSbase!BC98,"")</f>
        <v/>
      </c>
      <c r="BE98" s="40" t="str">
        <f>IFERROR(Base!BD98/GAMSbase!BD98,"")</f>
        <v/>
      </c>
      <c r="BF98" s="40" t="str">
        <f>IFERROR(Base!BE98/GAMSbase!BE98,"")</f>
        <v/>
      </c>
      <c r="BG98" s="40" t="str">
        <f>IFERROR(Base!BF98/GAMSbase!BF98,"")</f>
        <v/>
      </c>
      <c r="BH98" s="40" t="str">
        <f>IFERROR(Base!BG98/GAMSbase!BG98,"")</f>
        <v/>
      </c>
      <c r="BI98" s="40" t="str">
        <f>IFERROR(Base!BH98/GAMSbase!BH98,"")</f>
        <v/>
      </c>
      <c r="BJ98" s="40" t="str">
        <f>IFERROR(Base!BI98/GAMSbase!BI98,"")</f>
        <v/>
      </c>
    </row>
    <row r="99" spans="1:62" x14ac:dyDescent="0.2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IFERROR(Base!B99/GAMSbase!B99,"")</f>
        <v>1.0625</v>
      </c>
      <c r="D99" s="40">
        <f>IFERROR(Base!C99/GAMSbase!C99,"")</f>
        <v>1.0982106803037588</v>
      </c>
      <c r="E99" s="40">
        <f>IFERROR(Base!D99/GAMSbase!D99,"")</f>
        <v>1.122397050649798</v>
      </c>
      <c r="F99" s="40">
        <f>IFERROR(Base!E99/GAMSbase!E99,"")</f>
        <v>1.1382877477587119</v>
      </c>
      <c r="G99" s="40">
        <f>IFERROR(Base!F99/GAMSbase!F99,"")</f>
        <v>1.148153316793652</v>
      </c>
      <c r="H99" s="40">
        <f>IFERROR(Base!G99/GAMSbase!G99,"")</f>
        <v>1.1536211033473747</v>
      </c>
      <c r="I99" s="40">
        <f>IFERROR(Base!H99/GAMSbase!H99,"")</f>
        <v>1.1558803879365145</v>
      </c>
      <c r="J99" s="40">
        <f>IFERROR(Base!I99/GAMSbase!I99,"")</f>
        <v>1.1558145875980275</v>
      </c>
      <c r="K99" s="40">
        <f>IFERROR(Base!J99/GAMSbase!J99,"")</f>
        <v>1.1540876462977054</v>
      </c>
      <c r="L99" s="40">
        <f>IFERROR(Base!K99/GAMSbase!K99,"")</f>
        <v>1.1512020666443352</v>
      </c>
      <c r="M99" s="40">
        <f>IFERROR(Base!L99/GAMSbase!L99,"")</f>
        <v>1.1475392261776687</v>
      </c>
      <c r="N99" s="40">
        <f>IFERROR(Base!M99/GAMSbase!M99,"")</f>
        <v>1.1433883398850324</v>
      </c>
      <c r="O99" s="40">
        <f>IFERROR(Base!N99/GAMSbase!N99,"")</f>
        <v>1.1389678745154392</v>
      </c>
      <c r="P99" s="40">
        <f>IFERROR(Base!O99/GAMSbase!O99,"")</f>
        <v>1.1344417361078736</v>
      </c>
      <c r="Q99" s="40">
        <f>IFERROR(Base!P99/GAMSbase!P99,"")</f>
        <v>1.1299316950482279</v>
      </c>
      <c r="R99" s="40">
        <f>IFERROR(Base!Q99/GAMSbase!Q99,"")</f>
        <v>1.1255270145669005</v>
      </c>
      <c r="S99" s="40">
        <f>IFERROR(Base!R99/GAMSbase!R99,"")</f>
        <v>1.1212919513444066</v>
      </c>
      <c r="T99" s="40">
        <f>IFERROR(Base!S99/GAMSbase!S99,"")</f>
        <v>1.1172716117053236</v>
      </c>
      <c r="U99" s="40">
        <f>IFERROR(Base!T99/GAMSbase!T99,"")</f>
        <v>1.1127296813453655</v>
      </c>
      <c r="V99" s="40">
        <f>IFERROR(Base!U99/GAMSbase!U99,"")</f>
        <v>1.1085548458447974</v>
      </c>
      <c r="W99" s="40">
        <f>IFERROR(Base!V99/GAMSbase!V99,"")</f>
        <v>1.1047275130361598</v>
      </c>
      <c r="X99" s="40">
        <f>IFERROR(Base!W99/GAMSbase!W99,"")</f>
        <v>1.1012312488394749</v>
      </c>
      <c r="Y99" s="40">
        <f>IFERROR(Base!X99/GAMSbase!X99,"")</f>
        <v>1.0980517485029162</v>
      </c>
      <c r="Z99" s="40">
        <f>IFERROR(Base!Y99/GAMSbase!Y99,"")</f>
        <v>1.0951762520942399</v>
      </c>
      <c r="AA99" s="40">
        <f>IFERROR(Base!Z99/GAMSbase!Z99,"")</f>
        <v>1.0925932290867924</v>
      </c>
      <c r="AB99" s="40">
        <f>IFERROR(Base!AA99/GAMSbase!AA99,"")</f>
        <v>1.0902922254855729</v>
      </c>
      <c r="AC99" s="40">
        <f>IFERROR(Base!AB99/GAMSbase!AB99,"")</f>
        <v>1.0882638087104077</v>
      </c>
      <c r="AD99" s="40">
        <f>IFERROR(Base!AC99/GAMSbase!AC99,"")</f>
        <v>1.0864995715298686</v>
      </c>
      <c r="AE99" s="40">
        <f>IFERROR(Base!AD99/GAMSbase!AD99,"")</f>
        <v>1.0849921720089115</v>
      </c>
      <c r="AF99" s="40">
        <f>IFERROR(Base!AE99/GAMSbase!AE99,"")</f>
        <v>1.0837353959514744</v>
      </c>
      <c r="AG99" s="40">
        <f>IFERROR(Base!AF99/GAMSbase!AF99,"")</f>
        <v>1.0827242358395035</v>
      </c>
      <c r="AH99" s="40">
        <f>IFERROR(Base!AG99/GAMSbase!AG99,"")</f>
        <v>1.0819549831199045</v>
      </c>
      <c r="AI99" s="40">
        <f>IFERROR(Base!AH99/GAMSbase!AH99,"")</f>
        <v>1.0814253342841122</v>
      </c>
      <c r="AJ99" s="40">
        <f>IFERROR(Base!AI99/GAMSbase!AI99,"")</f>
        <v>1.0811345128004095</v>
      </c>
      <c r="AK99" s="40">
        <f>IFERROR(Base!AJ99/GAMSbase!AJ99,"")</f>
        <v>1.0810834105258105</v>
      </c>
      <c r="AL99" s="40">
        <f>IFERROR(Base!AK99/GAMSbase!AK99,"")</f>
        <v>1.0812747536190743</v>
      </c>
      <c r="AM99" s="40">
        <f>IFERROR(Base!AL99/GAMSbase!AL99,"")</f>
        <v>1.0817132994452019</v>
      </c>
      <c r="AN99" s="40">
        <f>IFERROR(Base!AM99/GAMSbase!AM99,"")</f>
        <v>1.0824060722947277</v>
      </c>
      <c r="AO99" s="40">
        <f>IFERROR(Base!AN99/GAMSbase!AN99,"")</f>
        <v>1.0833626482128738</v>
      </c>
      <c r="AP99" s="40">
        <f>IFERROR(Base!AO99/GAMSbase!AO99,"")</f>
        <v>1.0845955010975243</v>
      </c>
      <c r="AQ99" s="40">
        <f>IFERROR(Base!AP99/GAMSbase!AP99,"")</f>
        <v>1.0861204262073292</v>
      </c>
      <c r="AR99" s="40">
        <f>IFERROR(Base!AQ99/GAMSbase!AQ99,"")</f>
        <v>1.0879570617562133</v>
      </c>
      <c r="AS99" s="40">
        <f>IFERROR(Base!AR99/GAMSbase!AR99,"")</f>
        <v>1.0901295360809948</v>
      </c>
      <c r="AT99" s="40">
        <f>IFERROR(Base!AS99/GAMSbase!AS99,"")</f>
        <v>1.0926672787034684</v>
      </c>
      <c r="AU99" s="40">
        <f>IFERROR(Base!AT99/GAMSbase!AT99,"")</f>
        <v>1.0956060508876773</v>
      </c>
      <c r="AV99" s="40">
        <f>IFERROR(Base!AU99/GAMSbase!AU99,"")</f>
        <v>1.0989892812215785</v>
      </c>
      <c r="AW99" s="40">
        <f>IFERROR(Base!AV99/GAMSbase!AV99,"")</f>
        <v>1.104554199797676</v>
      </c>
      <c r="AX99" s="40">
        <f>IFERROR(Base!AW99/GAMSbase!AW99,"")</f>
        <v>1.111903062853038</v>
      </c>
      <c r="AY99" s="40">
        <f>IFERROR(Base!AX99/GAMSbase!AX99,"")</f>
        <v>1.1206900800316739</v>
      </c>
      <c r="AZ99" s="40">
        <f>IFERROR(Base!AY99/GAMSbase!AY99,"")</f>
        <v>1.130613720569708</v>
      </c>
      <c r="BA99" s="40">
        <f>IFERROR(Base!AZ99/GAMSbase!AZ99,"")</f>
        <v>1.14141046045994</v>
      </c>
      <c r="BB99" s="40">
        <f>IFERROR(Base!BA99/GAMSbase!BA99,"")</f>
        <v>1.1528494208094164</v>
      </c>
      <c r="BC99" s="40">
        <f>IFERROR(Base!BB99/GAMSbase!BB99,"")</f>
        <v>1.1647443367589274</v>
      </c>
      <c r="BD99" s="40">
        <f>IFERROR(Base!BC99/GAMSbase!BC99,"")</f>
        <v>1.1769310461189886</v>
      </c>
      <c r="BE99" s="40">
        <f>IFERROR(Base!BD99/GAMSbase!BD99,"")</f>
        <v>1.1892662314948392</v>
      </c>
      <c r="BF99" s="40">
        <f>IFERROR(Base!BE99/GAMSbase!BE99,"")</f>
        <v>1.2016260613069334</v>
      </c>
      <c r="BG99" s="40">
        <f>IFERROR(Base!BF99/GAMSbase!BF99,"")</f>
        <v>1.2139047889087788</v>
      </c>
      <c r="BH99" s="40">
        <f>IFERROR(Base!BG99/GAMSbase!BG99,"")</f>
        <v>1.2256888568048654</v>
      </c>
      <c r="BI99" s="40">
        <f>IFERROR(Base!BH99/GAMSbase!BH99,"")</f>
        <v>1.2340837540283911</v>
      </c>
      <c r="BJ99" s="40">
        <f>IFERROR(Base!BI99/GAMSbase!BI99,"")</f>
        <v>1.2363980447362646</v>
      </c>
    </row>
    <row r="100" spans="1:62" x14ac:dyDescent="0.2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IFERROR(Base!B100/GAMSbase!B100,"")</f>
        <v>1.1498496703737777</v>
      </c>
      <c r="D100" s="40">
        <f>IFERROR(Base!C100/GAMSbase!C100,"")</f>
        <v>1.1419918464599084</v>
      </c>
      <c r="E100" s="40">
        <f>IFERROR(Base!D100/GAMSbase!D100,"")</f>
        <v>1.1331325765081817</v>
      </c>
      <c r="F100" s="40">
        <f>IFERROR(Base!E100/GAMSbase!E100,"")</f>
        <v>1.1236448016125915</v>
      </c>
      <c r="G100" s="40">
        <f>IFERROR(Base!F100/GAMSbase!F100,"")</f>
        <v>1.1138345153565055</v>
      </c>
      <c r="H100" s="40">
        <f>IFERROR(Base!G100/GAMSbase!G100,"")</f>
        <v>1.1039587831528692</v>
      </c>
      <c r="I100" s="40">
        <f>IFERROR(Base!H100/GAMSbase!H100,"")</f>
        <v>1.0942273486855307</v>
      </c>
      <c r="J100" s="40">
        <f>IFERROR(Base!I100/GAMSbase!I100,"")</f>
        <v>1.084803053924877</v>
      </c>
      <c r="K100" s="40">
        <f>IFERROR(Base!J100/GAMSbase!J100,"")</f>
        <v>1.0758048552572803</v>
      </c>
      <c r="L100" s="40">
        <f>IFERROR(Base!K100/GAMSbase!K100,"")</f>
        <v>1.0673132376863723</v>
      </c>
      <c r="M100" s="40">
        <f>IFERROR(Base!L100/GAMSbase!L100,"")</f>
        <v>1.0593768476966594</v>
      </c>
      <c r="N100" s="40">
        <f>IFERROR(Base!M100/GAMSbase!M100,"")</f>
        <v>1.0520192654380751</v>
      </c>
      <c r="O100" s="40">
        <f>IFERROR(Base!N100/GAMSbase!N100,"")</f>
        <v>1.0452452170683058</v>
      </c>
      <c r="P100" s="40">
        <f>IFERROR(Base!O100/GAMSbase!O100,"")</f>
        <v>1.039045883745543</v>
      </c>
      <c r="Q100" s="40">
        <f>IFERROR(Base!P100/GAMSbase!P100,"")</f>
        <v>1.0334032134916498</v>
      </c>
      <c r="R100" s="40">
        <f>IFERROR(Base!Q100/GAMSbase!Q100,"")</f>
        <v>1.0282932889478198</v>
      </c>
      <c r="S100" s="40">
        <f>IFERROR(Base!R100/GAMSbase!R100,"")</f>
        <v>1.0236888735599801</v>
      </c>
      <c r="T100" s="40">
        <f>IFERROR(Base!S100/GAMSbase!S100,"")</f>
        <v>1.0195612813582582</v>
      </c>
      <c r="U100" s="40">
        <f>IFERROR(Base!T100/GAMSbase!T100,"")</f>
        <v>1.0116309571867148</v>
      </c>
      <c r="V100" s="40">
        <f>IFERROR(Base!U100/GAMSbase!U100,"")</f>
        <v>1.0079109097857484</v>
      </c>
      <c r="W100" s="40">
        <f>IFERROR(Base!V100/GAMSbase!V100,"")</f>
        <v>1.0045837255365733</v>
      </c>
      <c r="X100" s="40">
        <f>IFERROR(Base!W100/GAMSbase!W100,"")</f>
        <v>1.0016270772641391</v>
      </c>
      <c r="Y100" s="40">
        <f>IFERROR(Base!X100/GAMSbase!X100,"")</f>
        <v>0.99901994758232171</v>
      </c>
      <c r="Z100" s="40">
        <f>IFERROR(Base!Y100/GAMSbase!Y100,"")</f>
        <v>0.99674305498975824</v>
      </c>
      <c r="AA100" s="40">
        <f>IFERROR(Base!Z100/GAMSbase!Z100,"")</f>
        <v>0.99477910270977177</v>
      </c>
      <c r="AB100" s="40">
        <f>IFERROR(Base!AA100/GAMSbase!AA100,"")</f>
        <v>0.99311291848390948</v>
      </c>
      <c r="AC100" s="40">
        <f>IFERROR(Base!AB100/GAMSbase!AB100,"")</f>
        <v>0.99173153073646902</v>
      </c>
      <c r="AD100" s="40">
        <f>IFERROR(Base!AC100/GAMSbase!AC100,"")</f>
        <v>0.99062421190691907</v>
      </c>
      <c r="AE100" s="40">
        <f>IFERROR(Base!AD100/GAMSbase!AD100,"")</f>
        <v>0.98978251047019539</v>
      </c>
      <c r="AF100" s="40">
        <f>IFERROR(Base!AE100/GAMSbase!AE100,"")</f>
        <v>0.98920028694600437</v>
      </c>
      <c r="AG100" s="40">
        <f>IFERROR(Base!AF100/GAMSbase!AF100,"")</f>
        <v>0.98887376627952372</v>
      </c>
      <c r="AH100" s="40">
        <f>IFERROR(Base!AG100/GAMSbase!AG100,"")</f>
        <v>0.98880161602311289</v>
      </c>
      <c r="AI100" s="40">
        <f>IFERROR(Base!AH100/GAMSbase!AH100,"")</f>
        <v>0.98898506001906328</v>
      </c>
      <c r="AJ100" s="40">
        <f>IFERROR(Base!AI100/GAMSbase!AI100,"")</f>
        <v>0.9894280366641538</v>
      </c>
      <c r="AK100" s="40">
        <f>IFERROR(Base!AJ100/GAMSbase!AJ100,"")</f>
        <v>0.99013741229875185</v>
      </c>
      <c r="AL100" s="40">
        <f>IFERROR(Base!AK100/GAMSbase!AK100,"")</f>
        <v>0.9911232621652436</v>
      </c>
      <c r="AM100" s="40">
        <f>IFERROR(Base!AL100/GAMSbase!AL100,"")</f>
        <v>0.99239923399259222</v>
      </c>
      <c r="AN100" s="40">
        <f>IFERROR(Base!AM100/GAMSbase!AM100,"")</f>
        <v>0.99398301377170761</v>
      </c>
      <c r="AO100" s="40">
        <f>IFERROR(Base!AN100/GAMSbase!AN100,"")</f>
        <v>0.99589691834553851</v>
      </c>
      <c r="AP100" s="40">
        <f>IFERROR(Base!AO100/GAMSbase!AO100,"")</f>
        <v>0.99816864806104622</v>
      </c>
      <c r="AQ100" s="40">
        <f>IFERROR(Base!AP100/GAMSbase!AP100,"")</f>
        <v>1.0008322430920094</v>
      </c>
      <c r="AR100" s="40">
        <f>IFERROR(Base!AQ100/GAMSbase!AQ100,"")</f>
        <v>1.0039293044203621</v>
      </c>
      <c r="AS100" s="40">
        <f>IFERROR(Base!AR100/GAMSbase!AR100,"")</f>
        <v>1.0075105651641694</v>
      </c>
      <c r="AT100" s="40">
        <f>IFERROR(Base!AS100/GAMSbase!AS100,"")</f>
        <v>1.011637939702372</v>
      </c>
      <c r="AU100" s="40">
        <f>IFERROR(Base!AT100/GAMSbase!AT100,"")</f>
        <v>1.0163872494538555</v>
      </c>
      <c r="AV100" s="40">
        <f>IFERROR(Base!AU100/GAMSbase!AU100,"")</f>
        <v>1.0218519533537587</v>
      </c>
      <c r="AW100" s="40">
        <f>IFERROR(Base!AV100/GAMSbase!AV100,"")</f>
        <v>1.0399284741094168</v>
      </c>
      <c r="AX100" s="40">
        <f>IFERROR(Base!AW100/GAMSbase!AW100,"")</f>
        <v>1.057849046993157</v>
      </c>
      <c r="AY100" s="40">
        <f>IFERROR(Base!AX100/GAMSbase!AX100,"")</f>
        <v>1.0753278471800622</v>
      </c>
      <c r="AZ100" s="40">
        <f>IFERROR(Base!AY100/GAMSbase!AY100,"")</f>
        <v>1.0921635839375616</v>
      </c>
      <c r="BA100" s="40">
        <f>IFERROR(Base!AZ100/GAMSbase!AZ100,"")</f>
        <v>1.10821819686773</v>
      </c>
      <c r="BB100" s="40">
        <f>IFERROR(Base!BA100/GAMSbase!BA100,"")</f>
        <v>1.1233986961487816</v>
      </c>
      <c r="BC100" s="40">
        <f>IFERROR(Base!BB100/GAMSbase!BB100,"")</f>
        <v>1.1377752362587703</v>
      </c>
      <c r="BD100" s="40">
        <f>IFERROR(Base!BC100/GAMSbase!BC100,"")</f>
        <v>1.1513092635242588</v>
      </c>
      <c r="BE100" s="40">
        <f>IFERROR(Base!BD100/GAMSbase!BD100,"")</f>
        <v>1.1639893190816859</v>
      </c>
      <c r="BF100" s="40">
        <f>IFERROR(Base!BE100/GAMSbase!BE100,"")</f>
        <v>1.1758239374724062</v>
      </c>
      <c r="BG100" s="40">
        <f>IFERROR(Base!BF100/GAMSbase!BF100,"")</f>
        <v>1.1868360842606505</v>
      </c>
      <c r="BH100" s="40">
        <f>IFERROR(Base!BG100/GAMSbase!BG100,"")</f>
        <v>1.1944563155788666</v>
      </c>
      <c r="BI100" s="40">
        <f>IFERROR(Base!BH100/GAMSbase!BH100,"")</f>
        <v>1.178946542728287</v>
      </c>
      <c r="BJ100" s="40">
        <f>IFERROR(Base!BI100/GAMSbase!BI100,"")</f>
        <v>1.1414677056967917</v>
      </c>
    </row>
    <row r="101" spans="1:62" x14ac:dyDescent="0.2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IFERROR(Base!B101/GAMSbase!B101,"")</f>
        <v>1</v>
      </c>
      <c r="D101" s="40">
        <f>IFERROR(Base!C101/GAMSbase!C101,"")</f>
        <v>1.0469395418700713</v>
      </c>
      <c r="E101" s="40">
        <f>IFERROR(Base!D101/GAMSbase!D101,"")</f>
        <v>1.0710986774569571</v>
      </c>
      <c r="F101" s="40">
        <f>IFERROR(Base!E101/GAMSbase!E101,"")</f>
        <v>1.0893718912464054</v>
      </c>
      <c r="G101" s="40">
        <f>IFERROR(Base!F101/GAMSbase!F101,"")</f>
        <v>1.1037030366220109</v>
      </c>
      <c r="H101" s="40">
        <f>IFERROR(Base!G101/GAMSbase!G101,"")</f>
        <v>1.1149303166682536</v>
      </c>
      <c r="I101" s="40">
        <f>IFERROR(Base!H101/GAMSbase!H101,"")</f>
        <v>1.1236075807271393</v>
      </c>
      <c r="J101" s="40">
        <f>IFERROR(Base!I101/GAMSbase!I101,"")</f>
        <v>1.1301632091520626</v>
      </c>
      <c r="K101" s="40">
        <f>IFERROR(Base!J101/GAMSbase!J101,"")</f>
        <v>1.134949573554856</v>
      </c>
      <c r="L101" s="40">
        <f>IFERROR(Base!K101/GAMSbase!K101,"")</f>
        <v>1.1382640302121496</v>
      </c>
      <c r="M101" s="40">
        <f>IFERROR(Base!L101/GAMSbase!L101,"")</f>
        <v>1.1403601468334208</v>
      </c>
      <c r="N101" s="40">
        <f>IFERROR(Base!M101/GAMSbase!M101,"")</f>
        <v>1.1414548643342757</v>
      </c>
      <c r="O101" s="40">
        <f>IFERROR(Base!N101/GAMSbase!N101,"")</f>
        <v>1.1417337099410159</v>
      </c>
      <c r="P101" s="40">
        <f>IFERROR(Base!O101/GAMSbase!O101,"")</f>
        <v>1.1413549642333392</v>
      </c>
      <c r="Q101" s="40">
        <f>IFERROR(Base!P101/GAMSbase!P101,"")</f>
        <v>1.1404531829710989</v>
      </c>
      <c r="R101" s="40">
        <f>IFERROR(Base!Q101/GAMSbase!Q101,"")</f>
        <v>1.1391422822430557</v>
      </c>
      <c r="S101" s="40">
        <f>IFERROR(Base!R101/GAMSbase!R101,"")</f>
        <v>1.1375182723741328</v>
      </c>
      <c r="T101" s="40">
        <f>IFERROR(Base!S101/GAMSbase!S101,"")</f>
        <v>1.1356616991117039</v>
      </c>
      <c r="U101" s="40">
        <f>IFERROR(Base!T101/GAMSbase!T101,"")</f>
        <v>1.1336398130906244</v>
      </c>
      <c r="V101" s="40">
        <f>IFERROR(Base!U101/GAMSbase!U101,"")</f>
        <v>1.1314273540084212</v>
      </c>
      <c r="W101" s="40">
        <f>IFERROR(Base!V101/GAMSbase!V101,"")</f>
        <v>1.1290963894169994</v>
      </c>
      <c r="X101" s="40">
        <f>IFERROR(Base!W101/GAMSbase!W101,"")</f>
        <v>1.1267022827879489</v>
      </c>
      <c r="Y101" s="40">
        <f>IFERROR(Base!X101/GAMSbase!X101,"")</f>
        <v>1.1242877464351362</v>
      </c>
      <c r="Z101" s="40">
        <f>IFERROR(Base!Y101/GAMSbase!Y101,"")</f>
        <v>1.1218858304195469</v>
      </c>
      <c r="AA101" s="40">
        <f>IFERROR(Base!Z101/GAMSbase!Z101,"")</f>
        <v>1.119522150966886</v>
      </c>
      <c r="AB101" s="40">
        <f>IFERROR(Base!AA101/GAMSbase!AA101,"")</f>
        <v>1.117216569908982</v>
      </c>
      <c r="AC101" s="40">
        <f>IFERROR(Base!AB101/GAMSbase!AB101,"")</f>
        <v>1.114984475405866</v>
      </c>
      <c r="AD101" s="40">
        <f>IFERROR(Base!AC101/GAMSbase!AC101,"")</f>
        <v>1.1128377681786183</v>
      </c>
      <c r="AE101" s="40">
        <f>IFERROR(Base!AD101/GAMSbase!AD101,"")</f>
        <v>1.1107856297204173</v>
      </c>
      <c r="AF101" s="40">
        <f>IFERROR(Base!AE101/GAMSbase!AE101,"")</f>
        <v>1.1088351266643754</v>
      </c>
      <c r="AG101" s="40">
        <f>IFERROR(Base!AF101/GAMSbase!AF101,"")</f>
        <v>1.1069916909168234</v>
      </c>
      <c r="AH101" s="40">
        <f>IFERROR(Base!AG101/GAMSbase!AG101,"")</f>
        <v>1.1052595053947627</v>
      </c>
      <c r="AI101" s="40">
        <f>IFERROR(Base!AH101/GAMSbase!AH101,"")</f>
        <v>1.1036418171429734</v>
      </c>
      <c r="AJ101" s="40">
        <f>IFERROR(Base!AI101/GAMSbase!AI101,"")</f>
        <v>1.1021411944685797</v>
      </c>
      <c r="AK101" s="40">
        <f>IFERROR(Base!AJ101/GAMSbase!AJ101,"")</f>
        <v>1.1007597413930033</v>
      </c>
      <c r="AL101" s="40">
        <f>IFERROR(Base!AK101/GAMSbase!AK101,"")</f>
        <v>1.0994992787214195</v>
      </c>
      <c r="AM101" s="40">
        <f>IFERROR(Base!AL101/GAMSbase!AL101,"")</f>
        <v>1.0983615007165559</v>
      </c>
      <c r="AN101" s="40">
        <f>IFERROR(Base!AM101/GAMSbase!AM101,"")</f>
        <v>1.0973481128584708</v>
      </c>
      <c r="AO101" s="40">
        <f>IFERROR(Base!AN101/GAMSbase!AN101,"")</f>
        <v>1.0964609570549262</v>
      </c>
      <c r="AP101" s="40">
        <f>IFERROR(Base!AO101/GAMSbase!AO101,"")</f>
        <v>1.095702128123742</v>
      </c>
      <c r="AQ101" s="40">
        <f>IFERROR(Base!AP101/GAMSbase!AP101,"")</f>
        <v>1.0950740867514099</v>
      </c>
      <c r="AR101" s="40">
        <f>IFERROR(Base!AQ101/GAMSbase!AQ101,"")</f>
        <v>1.0945797717464909</v>
      </c>
      <c r="AS101" s="40">
        <f>IFERROR(Base!AR101/GAMSbase!AR101,"")</f>
        <v>1.0942227165558507</v>
      </c>
      <c r="AT101" s="40">
        <f>IFERROR(Base!AS101/GAMSbase!AS101,"")</f>
        <v>1.0940071731399643</v>
      </c>
      <c r="AU101" s="40">
        <f>IFERROR(Base!AT101/GAMSbase!AT101,"")</f>
        <v>1.0939382487068021</v>
      </c>
      <c r="AV101" s="40">
        <f>IFERROR(Base!AU101/GAMSbase!AU101,"")</f>
        <v>1.0940220603507018</v>
      </c>
      <c r="AW101" s="40">
        <f>IFERROR(Base!AV101/GAMSbase!AV101,"")</f>
        <v>1.0942659151192453</v>
      </c>
      <c r="AX101" s="40">
        <f>IFERROR(Base!AW101/GAMSbase!AW101,"")</f>
        <v>1.0947583599924138</v>
      </c>
      <c r="AY101" s="40">
        <f>IFERROR(Base!AX101/GAMSbase!AX101,"")</f>
        <v>1.0955574391788068</v>
      </c>
      <c r="AZ101" s="40">
        <f>IFERROR(Base!AY101/GAMSbase!AY101,"")</f>
        <v>1.0966972501776229</v>
      </c>
      <c r="BA101" s="40">
        <f>IFERROR(Base!AZ101/GAMSbase!AZ101,"")</f>
        <v>1.09819354970467</v>
      </c>
      <c r="BB101" s="40">
        <f>IFERROR(Base!BA101/GAMSbase!BA101,"")</f>
        <v>1.100048364945152</v>
      </c>
      <c r="BC101" s="40">
        <f>IFERROR(Base!BB101/GAMSbase!BB101,"")</f>
        <v>1.1022536751723215</v>
      </c>
      <c r="BD101" s="40">
        <f>IFERROR(Base!BC101/GAMSbase!BC101,"")</f>
        <v>1.104794924034074</v>
      </c>
      <c r="BE101" s="40">
        <f>IFERROR(Base!BD101/GAMSbase!BD101,"")</f>
        <v>1.1076530369578423</v>
      </c>
      <c r="BF101" s="40">
        <f>IFERROR(Base!BE101/GAMSbase!BE101,"")</f>
        <v>1.1108060075078072</v>
      </c>
      <c r="BG101" s="40">
        <f>IFERROR(Base!BF101/GAMSbase!BF101,"")</f>
        <v>1.1142301239426944</v>
      </c>
      <c r="BH101" s="40">
        <f>IFERROR(Base!BG101/GAMSbase!BG101,"")</f>
        <v>1.1179009019217423</v>
      </c>
      <c r="BI101" s="40">
        <f>IFERROR(Base!BH101/GAMSbase!BH101,"")</f>
        <v>1.1217830885566364</v>
      </c>
      <c r="BJ101" s="40">
        <f>IFERROR(Base!BI101/GAMSbase!BI101,"")</f>
        <v>1.1257523169039412</v>
      </c>
    </row>
    <row r="102" spans="1:62" x14ac:dyDescent="0.2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IFERROR(Base!B102/GAMSbase!B102,"")</f>
        <v/>
      </c>
      <c r="D102" s="40" t="str">
        <f>IFERROR(Base!C102/GAMSbase!C102,"")</f>
        <v/>
      </c>
      <c r="E102" s="40" t="str">
        <f>IFERROR(Base!D102/GAMSbase!D102,"")</f>
        <v/>
      </c>
      <c r="F102" s="40" t="str">
        <f>IFERROR(Base!E102/GAMSbase!E102,"")</f>
        <v/>
      </c>
      <c r="G102" s="40" t="str">
        <f>IFERROR(Base!F102/GAMSbase!F102,"")</f>
        <v/>
      </c>
      <c r="H102" s="40" t="str">
        <f>IFERROR(Base!G102/GAMSbase!G102,"")</f>
        <v/>
      </c>
      <c r="I102" s="40" t="str">
        <f>IFERROR(Base!H102/GAMSbase!H102,"")</f>
        <v/>
      </c>
      <c r="J102" s="40" t="str">
        <f>IFERROR(Base!I102/GAMSbase!I102,"")</f>
        <v/>
      </c>
      <c r="K102" s="40" t="str">
        <f>IFERROR(Base!J102/GAMSbase!J102,"")</f>
        <v/>
      </c>
      <c r="L102" s="40" t="str">
        <f>IFERROR(Base!K102/GAMSbase!K102,"")</f>
        <v/>
      </c>
      <c r="M102" s="40" t="str">
        <f>IFERROR(Base!L102/GAMSbase!L102,"")</f>
        <v/>
      </c>
      <c r="N102" s="40" t="str">
        <f>IFERROR(Base!M102/GAMSbase!M102,"")</f>
        <v/>
      </c>
      <c r="O102" s="40" t="str">
        <f>IFERROR(Base!N102/GAMSbase!N102,"")</f>
        <v/>
      </c>
      <c r="P102" s="40" t="str">
        <f>IFERROR(Base!O102/GAMSbase!O102,"")</f>
        <v/>
      </c>
      <c r="Q102" s="40" t="str">
        <f>IFERROR(Base!P102/GAMSbase!P102,"")</f>
        <v/>
      </c>
      <c r="R102" s="40" t="str">
        <f>IFERROR(Base!Q102/GAMSbase!Q102,"")</f>
        <v/>
      </c>
      <c r="S102" s="40" t="str">
        <f>IFERROR(Base!R102/GAMSbase!R102,"")</f>
        <v/>
      </c>
      <c r="T102" s="40" t="str">
        <f>IFERROR(Base!S102/GAMSbase!S102,"")</f>
        <v/>
      </c>
      <c r="U102" s="40" t="str">
        <f>IFERROR(Base!T102/GAMSbase!T102,"")</f>
        <v/>
      </c>
      <c r="V102" s="40" t="str">
        <f>IFERROR(Base!U102/GAMSbase!U102,"")</f>
        <v/>
      </c>
      <c r="W102" s="40" t="str">
        <f>IFERROR(Base!V102/GAMSbase!V102,"")</f>
        <v/>
      </c>
      <c r="X102" s="40" t="str">
        <f>IFERROR(Base!W102/GAMSbase!W102,"")</f>
        <v/>
      </c>
      <c r="Y102" s="40" t="str">
        <f>IFERROR(Base!X102/GAMSbase!X102,"")</f>
        <v/>
      </c>
      <c r="Z102" s="40" t="str">
        <f>IFERROR(Base!Y102/GAMSbase!Y102,"")</f>
        <v/>
      </c>
      <c r="AA102" s="40" t="str">
        <f>IFERROR(Base!Z102/GAMSbase!Z102,"")</f>
        <v/>
      </c>
      <c r="AB102" s="40" t="str">
        <f>IFERROR(Base!AA102/GAMSbase!AA102,"")</f>
        <v/>
      </c>
      <c r="AC102" s="40" t="str">
        <f>IFERROR(Base!AB102/GAMSbase!AB102,"")</f>
        <v/>
      </c>
      <c r="AD102" s="40" t="str">
        <f>IFERROR(Base!AC102/GAMSbase!AC102,"")</f>
        <v/>
      </c>
      <c r="AE102" s="40" t="str">
        <f>IFERROR(Base!AD102/GAMSbase!AD102,"")</f>
        <v/>
      </c>
      <c r="AF102" s="40" t="str">
        <f>IFERROR(Base!AE102/GAMSbase!AE102,"")</f>
        <v/>
      </c>
      <c r="AG102" s="40" t="str">
        <f>IFERROR(Base!AF102/GAMSbase!AF102,"")</f>
        <v/>
      </c>
      <c r="AH102" s="40" t="str">
        <f>IFERROR(Base!AG102/GAMSbase!AG102,"")</f>
        <v/>
      </c>
      <c r="AI102" s="40" t="str">
        <f>IFERROR(Base!AH102/GAMSbase!AH102,"")</f>
        <v/>
      </c>
      <c r="AJ102" s="40" t="str">
        <f>IFERROR(Base!AI102/GAMSbase!AI102,"")</f>
        <v/>
      </c>
      <c r="AK102" s="40" t="str">
        <f>IFERROR(Base!AJ102/GAMSbase!AJ102,"")</f>
        <v/>
      </c>
      <c r="AL102" s="40" t="str">
        <f>IFERROR(Base!AK102/GAMSbase!AK102,"")</f>
        <v/>
      </c>
      <c r="AM102" s="40" t="str">
        <f>IFERROR(Base!AL102/GAMSbase!AL102,"")</f>
        <v/>
      </c>
      <c r="AN102" s="40" t="str">
        <f>IFERROR(Base!AM102/GAMSbase!AM102,"")</f>
        <v/>
      </c>
      <c r="AO102" s="40" t="str">
        <f>IFERROR(Base!AN102/GAMSbase!AN102,"")</f>
        <v/>
      </c>
      <c r="AP102" s="40" t="str">
        <f>IFERROR(Base!AO102/GAMSbase!AO102,"")</f>
        <v/>
      </c>
      <c r="AQ102" s="40" t="str">
        <f>IFERROR(Base!AP102/GAMSbase!AP102,"")</f>
        <v/>
      </c>
      <c r="AR102" s="40" t="str">
        <f>IFERROR(Base!AQ102/GAMSbase!AQ102,"")</f>
        <v/>
      </c>
      <c r="AS102" s="40" t="str">
        <f>IFERROR(Base!AR102/GAMSbase!AR102,"")</f>
        <v/>
      </c>
      <c r="AT102" s="40" t="str">
        <f>IFERROR(Base!AS102/GAMSbase!AS102,"")</f>
        <v/>
      </c>
      <c r="AU102" s="40" t="str">
        <f>IFERROR(Base!AT102/GAMSbase!AT102,"")</f>
        <v/>
      </c>
      <c r="AV102" s="40" t="str">
        <f>IFERROR(Base!AU102/GAMSbase!AU102,"")</f>
        <v/>
      </c>
      <c r="AW102" s="40" t="str">
        <f>IFERROR(Base!AV102/GAMSbase!AV102,"")</f>
        <v/>
      </c>
      <c r="AX102" s="40" t="str">
        <f>IFERROR(Base!AW102/GAMSbase!AW102,"")</f>
        <v/>
      </c>
      <c r="AY102" s="40" t="str">
        <f>IFERROR(Base!AX102/GAMSbase!AX102,"")</f>
        <v/>
      </c>
      <c r="AZ102" s="40" t="str">
        <f>IFERROR(Base!AY102/GAMSbase!AY102,"")</f>
        <v/>
      </c>
      <c r="BA102" s="40" t="str">
        <f>IFERROR(Base!AZ102/GAMSbase!AZ102,"")</f>
        <v/>
      </c>
      <c r="BB102" s="40" t="str">
        <f>IFERROR(Base!BA102/GAMSbase!BA102,"")</f>
        <v/>
      </c>
      <c r="BC102" s="40" t="str">
        <f>IFERROR(Base!BB102/GAMSbase!BB102,"")</f>
        <v/>
      </c>
      <c r="BD102" s="40" t="str">
        <f>IFERROR(Base!BC102/GAMSbase!BC102,"")</f>
        <v/>
      </c>
      <c r="BE102" s="40" t="str">
        <f>IFERROR(Base!BD102/GAMSbase!BD102,"")</f>
        <v/>
      </c>
      <c r="BF102" s="40" t="str">
        <f>IFERROR(Base!BE102/GAMSbase!BE102,"")</f>
        <v/>
      </c>
      <c r="BG102" s="40" t="str">
        <f>IFERROR(Base!BF102/GAMSbase!BF102,"")</f>
        <v/>
      </c>
      <c r="BH102" s="40" t="str">
        <f>IFERROR(Base!BG102/GAMSbase!BG102,"")</f>
        <v/>
      </c>
      <c r="BI102" s="40" t="str">
        <f>IFERROR(Base!BH102/GAMSbase!BH102,"")</f>
        <v/>
      </c>
      <c r="BJ102" s="40" t="str">
        <f>IFERROR(Base!BI102/GAMSbase!BI102,"")</f>
        <v/>
      </c>
    </row>
    <row r="103" spans="1:62" x14ac:dyDescent="0.2">
      <c r="A103" t="str">
        <f>Base!A103</f>
        <v xml:space="preserve">OUTPUT  </v>
      </c>
      <c r="B103" t="str">
        <f>GAMSbase!A103</f>
        <v>* OUTPUT</v>
      </c>
      <c r="C103" s="40" t="str">
        <f>IFERROR(Base!B103/GAMSbase!B103,"")</f>
        <v/>
      </c>
      <c r="D103" s="40" t="str">
        <f>IFERROR(Base!C103/GAMSbase!C103,"")</f>
        <v/>
      </c>
      <c r="E103" s="40" t="str">
        <f>IFERROR(Base!D103/GAMSbase!D103,"")</f>
        <v/>
      </c>
      <c r="F103" s="40" t="str">
        <f>IFERROR(Base!E103/GAMSbase!E103,"")</f>
        <v/>
      </c>
      <c r="G103" s="40" t="str">
        <f>IFERROR(Base!F103/GAMSbase!F103,"")</f>
        <v/>
      </c>
      <c r="H103" s="40" t="str">
        <f>IFERROR(Base!G103/GAMSbase!G103,"")</f>
        <v/>
      </c>
      <c r="I103" s="40" t="str">
        <f>IFERROR(Base!H103/GAMSbase!H103,"")</f>
        <v/>
      </c>
      <c r="J103" s="40" t="str">
        <f>IFERROR(Base!I103/GAMSbase!I103,"")</f>
        <v/>
      </c>
      <c r="K103" s="40" t="str">
        <f>IFERROR(Base!J103/GAMSbase!J103,"")</f>
        <v/>
      </c>
      <c r="L103" s="40" t="str">
        <f>IFERROR(Base!K103/GAMSbase!K103,"")</f>
        <v/>
      </c>
      <c r="M103" s="40" t="str">
        <f>IFERROR(Base!L103/GAMSbase!L103,"")</f>
        <v/>
      </c>
      <c r="N103" s="40" t="str">
        <f>IFERROR(Base!M103/GAMSbase!M103,"")</f>
        <v/>
      </c>
      <c r="O103" s="40" t="str">
        <f>IFERROR(Base!N103/GAMSbase!N103,"")</f>
        <v/>
      </c>
      <c r="P103" s="40" t="str">
        <f>IFERROR(Base!O103/GAMSbase!O103,"")</f>
        <v/>
      </c>
      <c r="Q103" s="40" t="str">
        <f>IFERROR(Base!P103/GAMSbase!P103,"")</f>
        <v/>
      </c>
      <c r="R103" s="40" t="str">
        <f>IFERROR(Base!Q103/GAMSbase!Q103,"")</f>
        <v/>
      </c>
      <c r="S103" s="40" t="str">
        <f>IFERROR(Base!R103/GAMSbase!R103,"")</f>
        <v/>
      </c>
      <c r="T103" s="40" t="str">
        <f>IFERROR(Base!S103/GAMSbase!S103,"")</f>
        <v/>
      </c>
      <c r="U103" s="40" t="str">
        <f>IFERROR(Base!T103/GAMSbase!T103,"")</f>
        <v/>
      </c>
      <c r="V103" s="40" t="str">
        <f>IFERROR(Base!U103/GAMSbase!U103,"")</f>
        <v/>
      </c>
      <c r="W103" s="40" t="str">
        <f>IFERROR(Base!V103/GAMSbase!V103,"")</f>
        <v/>
      </c>
      <c r="X103" s="40" t="str">
        <f>IFERROR(Base!W103/GAMSbase!W103,"")</f>
        <v/>
      </c>
      <c r="Y103" s="40" t="str">
        <f>IFERROR(Base!X103/GAMSbase!X103,"")</f>
        <v/>
      </c>
      <c r="Z103" s="40" t="str">
        <f>IFERROR(Base!Y103/GAMSbase!Y103,"")</f>
        <v/>
      </c>
      <c r="AA103" s="40" t="str">
        <f>IFERROR(Base!Z103/GAMSbase!Z103,"")</f>
        <v/>
      </c>
      <c r="AB103" s="40" t="str">
        <f>IFERROR(Base!AA103/GAMSbase!AA103,"")</f>
        <v/>
      </c>
      <c r="AC103" s="40" t="str">
        <f>IFERROR(Base!AB103/GAMSbase!AB103,"")</f>
        <v/>
      </c>
      <c r="AD103" s="40" t="str">
        <f>IFERROR(Base!AC103/GAMSbase!AC103,"")</f>
        <v/>
      </c>
      <c r="AE103" s="40" t="str">
        <f>IFERROR(Base!AD103/GAMSbase!AD103,"")</f>
        <v/>
      </c>
      <c r="AF103" s="40" t="str">
        <f>IFERROR(Base!AE103/GAMSbase!AE103,"")</f>
        <v/>
      </c>
      <c r="AG103" s="40" t="str">
        <f>IFERROR(Base!AF103/GAMSbase!AF103,"")</f>
        <v/>
      </c>
      <c r="AH103" s="40" t="str">
        <f>IFERROR(Base!AG103/GAMSbase!AG103,"")</f>
        <v/>
      </c>
      <c r="AI103" s="40" t="str">
        <f>IFERROR(Base!AH103/GAMSbase!AH103,"")</f>
        <v/>
      </c>
      <c r="AJ103" s="40" t="str">
        <f>IFERROR(Base!AI103/GAMSbase!AI103,"")</f>
        <v/>
      </c>
      <c r="AK103" s="40" t="str">
        <f>IFERROR(Base!AJ103/GAMSbase!AJ103,"")</f>
        <v/>
      </c>
      <c r="AL103" s="40" t="str">
        <f>IFERROR(Base!AK103/GAMSbase!AK103,"")</f>
        <v/>
      </c>
      <c r="AM103" s="40" t="str">
        <f>IFERROR(Base!AL103/GAMSbase!AL103,"")</f>
        <v/>
      </c>
      <c r="AN103" s="40" t="str">
        <f>IFERROR(Base!AM103/GAMSbase!AM103,"")</f>
        <v/>
      </c>
      <c r="AO103" s="40" t="str">
        <f>IFERROR(Base!AN103/GAMSbase!AN103,"")</f>
        <v/>
      </c>
      <c r="AP103" s="40" t="str">
        <f>IFERROR(Base!AO103/GAMSbase!AO103,"")</f>
        <v/>
      </c>
      <c r="AQ103" s="40" t="str">
        <f>IFERROR(Base!AP103/GAMSbase!AP103,"")</f>
        <v/>
      </c>
      <c r="AR103" s="40" t="str">
        <f>IFERROR(Base!AQ103/GAMSbase!AQ103,"")</f>
        <v/>
      </c>
      <c r="AS103" s="40" t="str">
        <f>IFERROR(Base!AR103/GAMSbase!AR103,"")</f>
        <v/>
      </c>
      <c r="AT103" s="40" t="str">
        <f>IFERROR(Base!AS103/GAMSbase!AS103,"")</f>
        <v/>
      </c>
      <c r="AU103" s="40" t="str">
        <f>IFERROR(Base!AT103/GAMSbase!AT103,"")</f>
        <v/>
      </c>
      <c r="AV103" s="40" t="str">
        <f>IFERROR(Base!AU103/GAMSbase!AU103,"")</f>
        <v/>
      </c>
      <c r="AW103" s="40" t="str">
        <f>IFERROR(Base!AV103/GAMSbase!AV103,"")</f>
        <v/>
      </c>
      <c r="AX103" s="40" t="str">
        <f>IFERROR(Base!AW103/GAMSbase!AW103,"")</f>
        <v/>
      </c>
      <c r="AY103" s="40" t="str">
        <f>IFERROR(Base!AX103/GAMSbase!AX103,"")</f>
        <v/>
      </c>
      <c r="AZ103" s="40" t="str">
        <f>IFERROR(Base!AY103/GAMSbase!AY103,"")</f>
        <v/>
      </c>
      <c r="BA103" s="40" t="str">
        <f>IFERROR(Base!AZ103/GAMSbase!AZ103,"")</f>
        <v/>
      </c>
      <c r="BB103" s="40" t="str">
        <f>IFERROR(Base!BA103/GAMSbase!BA103,"")</f>
        <v/>
      </c>
      <c r="BC103" s="40" t="str">
        <f>IFERROR(Base!BB103/GAMSbase!BB103,"")</f>
        <v/>
      </c>
      <c r="BD103" s="40" t="str">
        <f>IFERROR(Base!BC103/GAMSbase!BC103,"")</f>
        <v/>
      </c>
      <c r="BE103" s="40" t="str">
        <f>IFERROR(Base!BD103/GAMSbase!BD103,"")</f>
        <v/>
      </c>
      <c r="BF103" s="40" t="str">
        <f>IFERROR(Base!BE103/GAMSbase!BE103,"")</f>
        <v/>
      </c>
      <c r="BG103" s="40" t="str">
        <f>IFERROR(Base!BF103/GAMSbase!BF103,"")</f>
        <v/>
      </c>
      <c r="BH103" s="40" t="str">
        <f>IFERROR(Base!BG103/GAMSbase!BG103,"")</f>
        <v/>
      </c>
      <c r="BI103" s="40" t="str">
        <f>IFERROR(Base!BH103/GAMSbase!BH103,"")</f>
        <v/>
      </c>
      <c r="BJ103" s="40" t="str">
        <f>IFERROR(Base!BI103/GAMSbase!BI103,"")</f>
        <v/>
      </c>
    </row>
    <row r="104" spans="1:62" x14ac:dyDescent="0.2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IFERROR(Base!B104/GAMSbase!B104,"")</f>
        <v>1.6542015630103555</v>
      </c>
      <c r="D104" s="40">
        <f>IFERROR(Base!C104/GAMSbase!C104,"")</f>
        <v>1.6523576391304189</v>
      </c>
      <c r="E104" s="40">
        <f>IFERROR(Base!D104/GAMSbase!D104,"")</f>
        <v>1.6494390780665702</v>
      </c>
      <c r="F104" s="40">
        <f>IFERROR(Base!E104/GAMSbase!E104,"")</f>
        <v>1.6462914980607726</v>
      </c>
      <c r="G104" s="40">
        <f>IFERROR(Base!F104/GAMSbase!F104,"")</f>
        <v>1.6433787774388064</v>
      </c>
      <c r="H104" s="40">
        <f>IFERROR(Base!G104/GAMSbase!G104,"")</f>
        <v>1.6409491436599661</v>
      </c>
      <c r="I104" s="40">
        <f>IFERROR(Base!H104/GAMSbase!H104,"")</f>
        <v>1.6391295822844172</v>
      </c>
      <c r="J104" s="40">
        <f>IFERROR(Base!I104/GAMSbase!I104,"")</f>
        <v>1.6379790602501096</v>
      </c>
      <c r="K104" s="40">
        <f>IFERROR(Base!J104/GAMSbase!J104,"")</f>
        <v>1.6375184468098805</v>
      </c>
      <c r="L104" s="40">
        <f>IFERROR(Base!K104/GAMSbase!K104,"")</f>
        <v>1.6377473253313568</v>
      </c>
      <c r="M104" s="40">
        <f>IFERROR(Base!L104/GAMSbase!L104,"")</f>
        <v>1.6386534349674331</v>
      </c>
      <c r="N104" s="40">
        <f>IFERROR(Base!M104/GAMSbase!M104,"")</f>
        <v>1.6402179617418446</v>
      </c>
      <c r="O104" s="40">
        <f>IFERROR(Base!N104/GAMSbase!N104,"")</f>
        <v>1.6424184842845402</v>
      </c>
      <c r="P104" s="40">
        <f>IFERROR(Base!O104/GAMSbase!O104,"")</f>
        <v>1.6452305834222043</v>
      </c>
      <c r="Q104" s="40">
        <f>IFERROR(Base!P104/GAMSbase!P104,"")</f>
        <v>1.64862867659257</v>
      </c>
      <c r="R104" s="40">
        <f>IFERROR(Base!Q104/GAMSbase!Q104,"")</f>
        <v>1.6525863671207366</v>
      </c>
      <c r="S104" s="40">
        <f>IFERROR(Base!R104/GAMSbase!R104,"")</f>
        <v>1.6570764303723415</v>
      </c>
      <c r="T104" s="40">
        <f>IFERROR(Base!S104/GAMSbase!S104,"")</f>
        <v>1.6620704214227715</v>
      </c>
      <c r="U104" s="40">
        <f>IFERROR(Base!T104/GAMSbase!T104,"")</f>
        <v>1.6675377397791806</v>
      </c>
      <c r="V104" s="40">
        <f>IFERROR(Base!U104/GAMSbase!U104,"")</f>
        <v>1.673487483509402</v>
      </c>
      <c r="W104" s="40">
        <f>IFERROR(Base!V104/GAMSbase!V104,"")</f>
        <v>1.6798875550697108</v>
      </c>
      <c r="X104" s="40">
        <f>IFERROR(Base!W104/GAMSbase!W104,"")</f>
        <v>1.686709098370776</v>
      </c>
      <c r="Y104" s="40">
        <f>IFERROR(Base!X104/GAMSbase!X104,"")</f>
        <v>1.6939253090969131</v>
      </c>
      <c r="Z104" s="40">
        <f>IFERROR(Base!Y104/GAMSbase!Y104,"")</f>
        <v>1.7015107595174377</v>
      </c>
      <c r="AA104" s="40">
        <f>IFERROR(Base!Z104/GAMSbase!Z104,"")</f>
        <v>1.7094410223735232</v>
      </c>
      <c r="AB104" s="40">
        <f>IFERROR(Base!AA104/GAMSbase!AA104,"")</f>
        <v>1.7176924685639303</v>
      </c>
      <c r="AC104" s="40">
        <f>IFERROR(Base!AB104/GAMSbase!AB104,"")</f>
        <v>1.7262421672200154</v>
      </c>
      <c r="AD104" s="40">
        <f>IFERROR(Base!AC104/GAMSbase!AC104,"")</f>
        <v>1.7350678452888786</v>
      </c>
      <c r="AE104" s="40">
        <f>IFERROR(Base!AD104/GAMSbase!AD104,"")</f>
        <v>1.7441478825613057</v>
      </c>
      <c r="AF104" s="40">
        <f>IFERROR(Base!AE104/GAMSbase!AE104,"")</f>
        <v>1.7534613297388117</v>
      </c>
      <c r="AG104" s="40">
        <f>IFERROR(Base!AF104/GAMSbase!AF104,"")</f>
        <v>1.7629879399829347</v>
      </c>
      <c r="AH104" s="40">
        <f>IFERROR(Base!AG104/GAMSbase!AG104,"")</f>
        <v>1.7727082097234022</v>
      </c>
      <c r="AI104" s="40">
        <f>IFERROR(Base!AH104/GAMSbase!AH104,"")</f>
        <v>1.7826034242231512</v>
      </c>
      <c r="AJ104" s="40">
        <f>IFERROR(Base!AI104/GAMSbase!AI104,"")</f>
        <v>1.7926557006814299</v>
      </c>
      <c r="AK104" s="40">
        <f>IFERROR(Base!AJ104/GAMSbase!AJ104,"")</f>
        <v>1.8028480173503278</v>
      </c>
      <c r="AL104" s="40">
        <f>IFERROR(Base!AK104/GAMSbase!AK104,"")</f>
        <v>1.81316420591495</v>
      </c>
      <c r="AM104" s="40">
        <f>IFERROR(Base!AL104/GAMSbase!AL104,"")</f>
        <v>1.8235888643040148</v>
      </c>
      <c r="AN104" s="40">
        <f>IFERROR(Base!AM104/GAMSbase!AM104,"")</f>
        <v>1.8341071117342405</v>
      </c>
      <c r="AO104" s="40">
        <f>IFERROR(Base!AN104/GAMSbase!AN104,"")</f>
        <v>1.8447040417841678</v>
      </c>
      <c r="AP104" s="40">
        <f>IFERROR(Base!AO104/GAMSbase!AO104,"")</f>
        <v>1.8553636189305733</v>
      </c>
      <c r="AQ104" s="40">
        <f>IFERROR(Base!AP104/GAMSbase!AP104,"")</f>
        <v>1.8660665613283673</v>
      </c>
      <c r="AR104" s="40">
        <f>IFERROR(Base!AQ104/GAMSbase!AQ104,"")</f>
        <v>1.8767864093435196</v>
      </c>
      <c r="AS104" s="40">
        <f>IFERROR(Base!AR104/GAMSbase!AR104,"")</f>
        <v>1.8874823822074391</v>
      </c>
      <c r="AT104" s="40">
        <f>IFERROR(Base!AS104/GAMSbase!AS104,"")</f>
        <v>1.8980866267726528</v>
      </c>
      <c r="AU104" s="40">
        <f>IFERROR(Base!AT104/GAMSbase!AT104,"")</f>
        <v>1.9084818474455441</v>
      </c>
      <c r="AV104" s="40">
        <f>IFERROR(Base!AU104/GAMSbase!AU104,"")</f>
        <v>1.9184629236622097</v>
      </c>
      <c r="AW104" s="40">
        <f>IFERROR(Base!AV104/GAMSbase!AV104,"")</f>
        <v>1.9308973552765771</v>
      </c>
      <c r="AX104" s="40">
        <f>IFERROR(Base!AW104/GAMSbase!AW104,"")</f>
        <v>1.9433666480229366</v>
      </c>
      <c r="AY104" s="40">
        <f>IFERROR(Base!AX104/GAMSbase!AX104,"")</f>
        <v>1.9560757922571079</v>
      </c>
      <c r="AZ104" s="40">
        <f>IFERROR(Base!AY104/GAMSbase!AY104,"")</f>
        <v>1.9694694141245088</v>
      </c>
      <c r="BA104" s="40">
        <f>IFERROR(Base!AZ104/GAMSbase!AZ104,"")</f>
        <v>1.9843766763422499</v>
      </c>
      <c r="BB104" s="40">
        <f>IFERROR(Base!BA104/GAMSbase!BA104,"")</f>
        <v>1.9822211718844858</v>
      </c>
      <c r="BC104" s="40">
        <f>IFERROR(Base!BB104/GAMSbase!BB104,"")</f>
        <v>1.9838129856900388</v>
      </c>
      <c r="BD104" s="40">
        <f>IFERROR(Base!BC104/GAMSbase!BC104,"")</f>
        <v>1.9879678150330371</v>
      </c>
      <c r="BE104" s="40">
        <f>IFERROR(Base!BD104/GAMSbase!BD104,"")</f>
        <v>1.9938959895090738</v>
      </c>
      <c r="BF104" s="40">
        <f>IFERROR(Base!BE104/GAMSbase!BE104,"")</f>
        <v>2.0010646787200121</v>
      </c>
      <c r="BG104" s="40">
        <f>IFERROR(Base!BF104/GAMSbase!BF104,"")</f>
        <v>2.0091112114445115</v>
      </c>
      <c r="BH104" s="40">
        <f>IFERROR(Base!BG104/GAMSbase!BG104,"")</f>
        <v>2.0177360020109427</v>
      </c>
      <c r="BI104" s="40">
        <f>IFERROR(Base!BH104/GAMSbase!BH104,"")</f>
        <v>2.0265252320747442</v>
      </c>
      <c r="BJ104" s="40">
        <f>IFERROR(Base!BI104/GAMSbase!BI104,"")</f>
        <v>2.0357347629162033</v>
      </c>
    </row>
    <row r="105" spans="1:62" x14ac:dyDescent="0.2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IFERROR(Base!B105/GAMSbase!B105,"")</f>
        <v>0.99783473782771537</v>
      </c>
      <c r="D105" s="40">
        <f>IFERROR(Base!C105/GAMSbase!C105,"")</f>
        <v>1.0660364640215545</v>
      </c>
      <c r="E105" s="40">
        <f>IFERROR(Base!D105/GAMSbase!D105,"")</f>
        <v>1.1135091077728121</v>
      </c>
      <c r="F105" s="40">
        <f>IFERROR(Base!E105/GAMSbase!E105,"")</f>
        <v>1.1452620245790854</v>
      </c>
      <c r="G105" s="40">
        <f>IFERROR(Base!F105/GAMSbase!F105,"")</f>
        <v>1.1652000931942219</v>
      </c>
      <c r="H105" s="40">
        <f>IFERROR(Base!G105/GAMSbase!G105,"")</f>
        <v>1.1763244456118653</v>
      </c>
      <c r="I105" s="40">
        <f>IFERROR(Base!H105/GAMSbase!H105,"")</f>
        <v>1.1809364651397505</v>
      </c>
      <c r="J105" s="40">
        <f>IFERROR(Base!I105/GAMSbase!I105,"")</f>
        <v>1.1808020106125363</v>
      </c>
      <c r="K105" s="40">
        <f>IFERROR(Base!J105/GAMSbase!J105,"")</f>
        <v>1.1772760925959742</v>
      </c>
      <c r="L105" s="40">
        <f>IFERROR(Base!K105/GAMSbase!K105,"")</f>
        <v>1.1713963414297477</v>
      </c>
      <c r="M105" s="40">
        <f>IFERROR(Base!L105/GAMSbase!L105,"")</f>
        <v>1.16395400877441</v>
      </c>
      <c r="N105" s="40">
        <f>IFERROR(Base!M105/GAMSbase!M105,"")</f>
        <v>1.1555487142698799</v>
      </c>
      <c r="O105" s="40">
        <f>IFERROR(Base!N105/GAMSbase!N105,"")</f>
        <v>1.1466310338752486</v>
      </c>
      <c r="P105" s="40">
        <f>IFERROR(Base!O105/GAMSbase!O105,"")</f>
        <v>1.137535959030578</v>
      </c>
      <c r="Q105" s="40">
        <f>IFERROR(Base!P105/GAMSbase!P105,"")</f>
        <v>1.1285092500270228</v>
      </c>
      <c r="R105" s="40">
        <f>IFERROR(Base!Q105/GAMSbase!Q105,"")</f>
        <v>1.1197281301646076</v>
      </c>
      <c r="S105" s="40">
        <f>IFERROR(Base!R105/GAMSbase!R105,"")</f>
        <v>1.1113174949944622</v>
      </c>
      <c r="T105" s="40">
        <f>IFERROR(Base!S105/GAMSbase!S105,"")</f>
        <v>1.1033626267416283</v>
      </c>
      <c r="U105" s="40">
        <f>IFERROR(Base!T105/GAMSbase!T105,"")</f>
        <v>1.094410087329216</v>
      </c>
      <c r="V105" s="40">
        <f>IFERROR(Base!U105/GAMSbase!U105,"")</f>
        <v>1.0862132883411069</v>
      </c>
      <c r="W105" s="40">
        <f>IFERROR(Base!V105/GAMSbase!V105,"")</f>
        <v>1.0787258403989857</v>
      </c>
      <c r="X105" s="40">
        <f>IFERROR(Base!W105/GAMSbase!W105,"")</f>
        <v>1.0719086980380028</v>
      </c>
      <c r="Y105" s="40">
        <f>IFERROR(Base!X105/GAMSbase!X105,"")</f>
        <v>1.0657279536287032</v>
      </c>
      <c r="Z105" s="40">
        <f>IFERROR(Base!Y105/GAMSbase!Y105,"")</f>
        <v>1.0601535644170039</v>
      </c>
      <c r="AA105" s="40">
        <f>IFERROR(Base!Z105/GAMSbase!Z105,"")</f>
        <v>1.0551586196150855</v>
      </c>
      <c r="AB105" s="40">
        <f>IFERROR(Base!AA105/GAMSbase!AA105,"")</f>
        <v>1.0507189682302782</v>
      </c>
      <c r="AC105" s="40">
        <f>IFERROR(Base!AB105/GAMSbase!AB105,"")</f>
        <v>1.0468130178912951</v>
      </c>
      <c r="AD105" s="40">
        <f>IFERROR(Base!AC105/GAMSbase!AC105,"")</f>
        <v>1.0434216905099862</v>
      </c>
      <c r="AE105" s="40">
        <f>IFERROR(Base!AD105/GAMSbase!AD105,"")</f>
        <v>1.0405284317702055</v>
      </c>
      <c r="AF105" s="40">
        <f>IFERROR(Base!AE105/GAMSbase!AE105,"")</f>
        <v>1.0381192818430132</v>
      </c>
      <c r="AG105" s="40">
        <f>IFERROR(Base!AF105/GAMSbase!AF105,"")</f>
        <v>1.0361829880582591</v>
      </c>
      <c r="AH105" s="40">
        <f>IFERROR(Base!AG105/GAMSbase!AG105,"")</f>
        <v>1.0347111386913945</v>
      </c>
      <c r="AI105" s="40">
        <f>IFERROR(Base!AH105/GAMSbase!AH105,"")</f>
        <v>1.0336983444646437</v>
      </c>
      <c r="AJ105" s="40">
        <f>IFERROR(Base!AI105/GAMSbase!AI105,"")</f>
        <v>1.0331424452171885</v>
      </c>
      <c r="AK105" s="40">
        <f>IFERROR(Base!AJ105/GAMSbase!AJ105,"")</f>
        <v>1.0330447799847875</v>
      </c>
      <c r="AL105" s="40">
        <f>IFERROR(Base!AK105/GAMSbase!AK105,"")</f>
        <v>1.0334104939560276</v>
      </c>
      <c r="AM105" s="40">
        <f>IFERROR(Base!AL105/GAMSbase!AL105,"")</f>
        <v>1.0342489302899474</v>
      </c>
      <c r="AN105" s="40">
        <f>IFERROR(Base!AM105/GAMSbase!AM105,"")</f>
        <v>1.0355741037344934</v>
      </c>
      <c r="AO105" s="40">
        <f>IFERROR(Base!AN105/GAMSbase!AN105,"")</f>
        <v>1.0374052887650771</v>
      </c>
      <c r="AP105" s="40">
        <f>IFERROR(Base!AO105/GAMSbase!AO105,"")</f>
        <v>1.039767740338879</v>
      </c>
      <c r="AQ105" s="40">
        <f>IFERROR(Base!AP105/GAMSbase!AP105,"")</f>
        <v>1.0426935915689424</v>
      </c>
      <c r="AR105" s="40">
        <f>IFERROR(Base!AQ105/GAMSbase!AQ105,"")</f>
        <v>1.0462229741177331</v>
      </c>
      <c r="AS105" s="40">
        <f>IFERROR(Base!AR105/GAMSbase!AR105,"")</f>
        <v>1.0504054219823133</v>
      </c>
      <c r="AT105" s="40">
        <f>IFERROR(Base!AS105/GAMSbase!AS105,"")</f>
        <v>1.0553016501549091</v>
      </c>
      <c r="AU105" s="40">
        <f>IFERROR(Base!AT105/GAMSbase!AT105,"")</f>
        <v>1.0609858356842397</v>
      </c>
      <c r="AV105" s="40">
        <f>IFERROR(Base!AU105/GAMSbase!AU105,"")</f>
        <v>1.0675485988747726</v>
      </c>
      <c r="AW105" s="40">
        <f>IFERROR(Base!AV105/GAMSbase!AV105,"")</f>
        <v>1.0783873980788452</v>
      </c>
      <c r="AX105" s="40">
        <f>IFERROR(Base!AW105/GAMSbase!AW105,"")</f>
        <v>1.0927846718226795</v>
      </c>
      <c r="AY105" s="40">
        <f>IFERROR(Base!AX105/GAMSbase!AX105,"")</f>
        <v>1.1101247806029881</v>
      </c>
      <c r="AZ105" s="40">
        <f>IFERROR(Base!AY105/GAMSbase!AY105,"")</f>
        <v>1.1298719961056978</v>
      </c>
      <c r="BA105" s="40">
        <f>IFERROR(Base!AZ105/GAMSbase!AZ105,"")</f>
        <v>1.1515543452615706</v>
      </c>
      <c r="BB105" s="40">
        <f>IFERROR(Base!BA105/GAMSbase!BA105,"")</f>
        <v>1.1747512426818989</v>
      </c>
      <c r="BC105" s="40">
        <f>IFERROR(Base!BB105/GAMSbase!BB105,"")</f>
        <v>1.1991180944059052</v>
      </c>
      <c r="BD105" s="40">
        <f>IFERROR(Base!BC105/GAMSbase!BC105,"")</f>
        <v>1.224342090308842</v>
      </c>
      <c r="BE105" s="40">
        <f>IFERROR(Base!BD105/GAMSbase!BD105,"")</f>
        <v>1.2501407634822059</v>
      </c>
      <c r="BF105" s="40">
        <f>IFERROR(Base!BE105/GAMSbase!BE105,"")</f>
        <v>1.276260767618949</v>
      </c>
      <c r="BG105" s="40">
        <f>IFERROR(Base!BF105/GAMSbase!BF105,"")</f>
        <v>1.3024767848944743</v>
      </c>
      <c r="BH105" s="40">
        <f>IFERROR(Base!BG105/GAMSbase!BG105,"")</f>
        <v>1.3278872992811876</v>
      </c>
      <c r="BI105" s="40">
        <f>IFERROR(Base!BH105/GAMSbase!BH105,"")</f>
        <v>1.3461393256657412</v>
      </c>
      <c r="BJ105" s="40">
        <f>IFERROR(Base!BI105/GAMSbase!BI105,"")</f>
        <v>1.3511929198956554</v>
      </c>
    </row>
    <row r="106" spans="1:62" x14ac:dyDescent="0.2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IFERROR(Base!B106/GAMSbase!B106,"")</f>
        <v>1.6506197825832845</v>
      </c>
      <c r="D106" s="40">
        <f>IFERROR(Base!C106/GAMSbase!C106,"")</f>
        <v>1.7614735254519078</v>
      </c>
      <c r="E106" s="40">
        <f>IFERROR(Base!D106/GAMSbase!D106,"")</f>
        <v>1.8366654433107055</v>
      </c>
      <c r="F106" s="40">
        <f>IFERROR(Base!E106/GAMSbase!E106,"")</f>
        <v>1.8854351503778508</v>
      </c>
      <c r="G106" s="40">
        <f>IFERROR(Base!F106/GAMSbase!F106,"")</f>
        <v>1.9148651063246478</v>
      </c>
      <c r="H106" s="40">
        <f>IFERROR(Base!G106/GAMSbase!G106,"")</f>
        <v>1.9302886068915217</v>
      </c>
      <c r="I106" s="40">
        <f>IFERROR(Base!H106/GAMSbase!H106,"")</f>
        <v>1.9357078887350969</v>
      </c>
      <c r="J106" s="40">
        <f>IFERROR(Base!I106/GAMSbase!I106,"")</f>
        <v>1.9341289697039212</v>
      </c>
      <c r="K106" s="40">
        <f>IFERROR(Base!J106/GAMSbase!J106,"")</f>
        <v>1.9278113246228441</v>
      </c>
      <c r="L106" s="40">
        <f>IFERROR(Base!K106/GAMSbase!K106,"")</f>
        <v>1.9184512227662078</v>
      </c>
      <c r="M106" s="40">
        <f>IFERROR(Base!L106/GAMSbase!L106,"")</f>
        <v>1.9073172389378452</v>
      </c>
      <c r="N106" s="40">
        <f>IFERROR(Base!M106/GAMSbase!M106,"")</f>
        <v>1.8953517610999477</v>
      </c>
      <c r="O106" s="40">
        <f>IFERROR(Base!N106/GAMSbase!N106,"")</f>
        <v>1.8832480002224732</v>
      </c>
      <c r="P106" s="40">
        <f>IFERROR(Base!O106/GAMSbase!O106,"")</f>
        <v>1.8715089455183096</v>
      </c>
      <c r="Q106" s="40">
        <f>IFERROR(Base!P106/GAMSbase!P106,"")</f>
        <v>1.8604927127154161</v>
      </c>
      <c r="R106" s="40">
        <f>IFERROR(Base!Q106/GAMSbase!Q106,"")</f>
        <v>1.8504474399196928</v>
      </c>
      <c r="S106" s="40">
        <f>IFERROR(Base!R106/GAMSbase!R106,"")</f>
        <v>1.8415380270536512</v>
      </c>
      <c r="T106" s="40">
        <f>IFERROR(Base!S106/GAMSbase!S106,"")</f>
        <v>1.8338663877295081</v>
      </c>
      <c r="U106" s="40">
        <f>IFERROR(Base!T106/GAMSbase!T106,"")</f>
        <v>1.8249701222106183</v>
      </c>
      <c r="V106" s="40">
        <f>IFERROR(Base!U106/GAMSbase!U106,"")</f>
        <v>1.8177643407048498</v>
      </c>
      <c r="W106" s="40">
        <f>IFERROR(Base!V106/GAMSbase!V106,"")</f>
        <v>1.8121381135730719</v>
      </c>
      <c r="X106" s="40">
        <f>IFERROR(Base!W106/GAMSbase!W106,"")</f>
        <v>1.8079981523228148</v>
      </c>
      <c r="Y106" s="40">
        <f>IFERROR(Base!X106/GAMSbase!X106,"")</f>
        <v>1.8052635531757106</v>
      </c>
      <c r="Z106" s="40">
        <f>IFERROR(Base!Y106/GAMSbase!Y106,"")</f>
        <v>1.8038626950734338</v>
      </c>
      <c r="AA106" s="40">
        <f>IFERROR(Base!Z106/GAMSbase!Z106,"")</f>
        <v>1.8037314303102381</v>
      </c>
      <c r="AB106" s="40">
        <f>IFERROR(Base!AA106/GAMSbase!AA106,"")</f>
        <v>1.8048120570607564</v>
      </c>
      <c r="AC106" s="40">
        <f>IFERROR(Base!AB106/GAMSbase!AB106,"")</f>
        <v>1.8070527721090883</v>
      </c>
      <c r="AD106" s="40">
        <f>IFERROR(Base!AC106/GAMSbase!AC106,"")</f>
        <v>1.8104074236640655</v>
      </c>
      <c r="AE106" s="40">
        <f>IFERROR(Base!AD106/GAMSbase!AD106,"")</f>
        <v>1.8148354600868004</v>
      </c>
      <c r="AF106" s="40">
        <f>IFERROR(Base!AE106/GAMSbase!AE106,"")</f>
        <v>1.8203020172597784</v>
      </c>
      <c r="AG106" s="40">
        <f>IFERROR(Base!AF106/GAMSbase!AF106,"")</f>
        <v>1.8267781122992555</v>
      </c>
      <c r="AH106" s="40">
        <f>IFERROR(Base!AG106/GAMSbase!AG106,"")</f>
        <v>1.8342409312105417</v>
      </c>
      <c r="AI106" s="40">
        <f>IFERROR(Base!AH106/GAMSbase!AH106,"")</f>
        <v>1.8426742076908089</v>
      </c>
      <c r="AJ106" s="40">
        <f>IFERROR(Base!AI106/GAMSbase!AI106,"")</f>
        <v>1.8520686949453042</v>
      </c>
      <c r="AK106" s="40">
        <f>IFERROR(Base!AJ106/GAMSbase!AJ106,"")</f>
        <v>1.862422734164511</v>
      </c>
      <c r="AL106" s="40">
        <f>IFERROR(Base!AK106/GAMSbase!AK106,"")</f>
        <v>1.8737429178101919</v>
      </c>
      <c r="AM106" s="40">
        <f>IFERROR(Base!AL106/GAMSbase!AL106,"")</f>
        <v>1.8860448314293519</v>
      </c>
      <c r="AN106" s="40">
        <f>IFERROR(Base!AM106/GAMSbase!AM106,"")</f>
        <v>1.899353828127442</v>
      </c>
      <c r="AO106" s="40">
        <f>IFERROR(Base!AN106/GAMSbase!AN106,"")</f>
        <v>1.9137057291660287</v>
      </c>
      <c r="AP106" s="40">
        <f>IFERROR(Base!AO106/GAMSbase!AO106,"")</f>
        <v>1.9291472373355822</v>
      </c>
      <c r="AQ106" s="40">
        <f>IFERROR(Base!AP106/GAMSbase!AP106,"")</f>
        <v>1.9457356448435228</v>
      </c>
      <c r="AR106" s="40">
        <f>IFERROR(Base!AQ106/GAMSbase!AQ106,"")</f>
        <v>1.9635370590503272</v>
      </c>
      <c r="AS106" s="40">
        <f>IFERROR(Base!AR106/GAMSbase!AR106,"")</f>
        <v>1.9826217282465017</v>
      </c>
      <c r="AT106" s="40">
        <f>IFERROR(Base!AS106/GAMSbase!AS106,"")</f>
        <v>2.0030539490157611</v>
      </c>
      <c r="AU106" s="40">
        <f>IFERROR(Base!AT106/GAMSbase!AT106,"")</f>
        <v>2.0248722070535696</v>
      </c>
      <c r="AV106" s="40">
        <f>IFERROR(Base!AU106/GAMSbase!AU106,"")</f>
        <v>2.0480524061358456</v>
      </c>
      <c r="AW106" s="40">
        <f>IFERROR(Base!AV106/GAMSbase!AV106,"")</f>
        <v>2.0822553753355737</v>
      </c>
      <c r="AX106" s="40">
        <f>IFERROR(Base!AW106/GAMSbase!AW106,"")</f>
        <v>2.1236812848754334</v>
      </c>
      <c r="AY106" s="40">
        <f>IFERROR(Base!AX106/GAMSbase!AX106,"")</f>
        <v>2.171488208819496</v>
      </c>
      <c r="AZ106" s="40">
        <f>IFERROR(Base!AY106/GAMSbase!AY106,"")</f>
        <v>2.2252483376849415</v>
      </c>
      <c r="BA106" s="40">
        <f>IFERROR(Base!AZ106/GAMSbase!AZ106,"")</f>
        <v>2.2851175833346478</v>
      </c>
      <c r="BB106" s="40">
        <f>IFERROR(Base!BA106/GAMSbase!BA106,"")</f>
        <v>2.3286167845536991</v>
      </c>
      <c r="BC106" s="40">
        <f>IFERROR(Base!BB106/GAMSbase!BB106,"")</f>
        <v>2.3788260479050316</v>
      </c>
      <c r="BD106" s="40">
        <f>IFERROR(Base!BC106/GAMSbase!BC106,"")</f>
        <v>2.433952670860501</v>
      </c>
      <c r="BE106" s="40">
        <f>IFERROR(Base!BD106/GAMSbase!BD106,"")</f>
        <v>2.4926506555812771</v>
      </c>
      <c r="BF106" s="40">
        <f>IFERROR(Base!BE106/GAMSbase!BE106,"")</f>
        <v>2.5538803442275797</v>
      </c>
      <c r="BG106" s="40">
        <f>IFERROR(Base!BF106/GAMSbase!BF106,"")</f>
        <v>2.6168207100994567</v>
      </c>
      <c r="BH106" s="40">
        <f>IFERROR(Base!BG106/GAMSbase!BG106,"")</f>
        <v>2.6793260110520913</v>
      </c>
      <c r="BI106" s="40">
        <f>IFERROR(Base!BH106/GAMSbase!BH106,"")</f>
        <v>2.7279853098494042</v>
      </c>
      <c r="BJ106" s="40">
        <f>IFERROR(Base!BI106/GAMSbase!BI106,"")</f>
        <v>2.7506703976166222</v>
      </c>
    </row>
    <row r="107" spans="1:62" x14ac:dyDescent="0.2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IFERROR(Base!B107/GAMSbase!B107,"")</f>
        <v>1.6542076940308366</v>
      </c>
      <c r="D107" s="40">
        <f>IFERROR(Base!C107/GAMSbase!C107,"")</f>
        <v>1.6521075443338595</v>
      </c>
      <c r="E107" s="40">
        <f>IFERROR(Base!D107/GAMSbase!D107,"")</f>
        <v>1.6488761854790503</v>
      </c>
      <c r="F107" s="40">
        <f>IFERROR(Base!E107/GAMSbase!E107,"")</f>
        <v>1.6453657953877177</v>
      </c>
      <c r="G107" s="40">
        <f>IFERROR(Base!F107/GAMSbase!F107,"")</f>
        <v>1.6420482486991221</v>
      </c>
      <c r="H107" s="40">
        <f>IFERROR(Base!G107/GAMSbase!G107,"")</f>
        <v>1.6391808779518748</v>
      </c>
      <c r="I107" s="40">
        <f>IFERROR(Base!H107/GAMSbase!H107,"")</f>
        <v>1.6369005012486397</v>
      </c>
      <c r="J107" s="40">
        <f>IFERROR(Base!I107/GAMSbase!I107,"")</f>
        <v>1.6352762224689086</v>
      </c>
      <c r="K107" s="40">
        <f>IFERROR(Base!J107/GAMSbase!J107,"")</f>
        <v>1.6343389207504164</v>
      </c>
      <c r="L107" s="40">
        <f>IFERROR(Base!K107/GAMSbase!K107,"")</f>
        <v>1.6340976578134336</v>
      </c>
      <c r="M107" s="40">
        <f>IFERROR(Base!L107/GAMSbase!L107,"")</f>
        <v>1.6345487703270363</v>
      </c>
      <c r="N107" s="40">
        <f>IFERROR(Base!M107/GAMSbase!M107,"")</f>
        <v>1.6356808844051132</v>
      </c>
      <c r="O107" s="40">
        <f>IFERROR(Base!N107/GAMSbase!N107,"")</f>
        <v>1.6374776645377571</v>
      </c>
      <c r="P107" s="40">
        <f>IFERROR(Base!O107/GAMSbase!O107,"")</f>
        <v>1.6399193046410769</v>
      </c>
      <c r="Q107" s="40">
        <f>IFERROR(Base!P107/GAMSbase!P107,"")</f>
        <v>1.6429833146560293</v>
      </c>
      <c r="R107" s="40">
        <f>IFERROR(Base!Q107/GAMSbase!Q107,"")</f>
        <v>1.6466448816817343</v>
      </c>
      <c r="S107" s="40">
        <f>IFERROR(Base!R107/GAMSbase!R107,"")</f>
        <v>1.6508769152810205</v>
      </c>
      <c r="T107" s="40">
        <f>IFERROR(Base!S107/GAMSbase!S107,"")</f>
        <v>1.6556497495110289</v>
      </c>
      <c r="U107" s="40">
        <f>IFERROR(Base!T107/GAMSbase!T107,"")</f>
        <v>1.6610342717669573</v>
      </c>
      <c r="V107" s="40">
        <f>IFERROR(Base!U107/GAMSbase!U107,"")</f>
        <v>1.6669455834934748</v>
      </c>
      <c r="W107" s="40">
        <f>IFERROR(Base!V107/GAMSbase!V107,"")</f>
        <v>1.6733470098402101</v>
      </c>
      <c r="X107" s="40">
        <f>IFERROR(Base!W107/GAMSbase!W107,"")</f>
        <v>1.6802042599421314</v>
      </c>
      <c r="Y107" s="40">
        <f>IFERROR(Base!X107/GAMSbase!X107,"")</f>
        <v>1.6874843791688381</v>
      </c>
      <c r="Z107" s="40">
        <f>IFERROR(Base!Y107/GAMSbase!Y107,"")</f>
        <v>1.6951551985337099</v>
      </c>
      <c r="AA107" s="40">
        <f>IFERROR(Base!Z107/GAMSbase!Z107,"")</f>
        <v>1.7031850658474721</v>
      </c>
      <c r="AB107" s="40">
        <f>IFERROR(Base!AA107/GAMSbase!AA107,"")</f>
        <v>1.7115427338330287</v>
      </c>
      <c r="AC107" s="40">
        <f>IFERROR(Base!AB107/GAMSbase!AB107,"")</f>
        <v>1.7201973345470449</v>
      </c>
      <c r="AD107" s="40">
        <f>IFERROR(Base!AC107/GAMSbase!AC107,"")</f>
        <v>1.7291183981543157</v>
      </c>
      <c r="AE107" s="40">
        <f>IFERROR(Base!AD107/GAMSbase!AD107,"")</f>
        <v>1.7382758929702187</v>
      </c>
      <c r="AF107" s="40">
        <f>IFERROR(Base!AE107/GAMSbase!AE107,"")</f>
        <v>1.7476402753354596</v>
      </c>
      <c r="AG107" s="40">
        <f>IFERROR(Base!AF107/GAMSbase!AF107,"")</f>
        <v>1.7571825406961092</v>
      </c>
      <c r="AH107" s="40">
        <f>IFERROR(Base!AG107/GAMSbase!AG107,"")</f>
        <v>1.7668742724878228</v>
      </c>
      <c r="AI107" s="40">
        <f>IFERROR(Base!AH107/GAMSbase!AH107,"")</f>
        <v>1.7766876850478353</v>
      </c>
      <c r="AJ107" s="40">
        <f>IFERROR(Base!AI107/GAMSbase!AI107,"")</f>
        <v>1.7865956539265253</v>
      </c>
      <c r="AK107" s="40">
        <f>IFERROR(Base!AJ107/GAMSbase!AJ107,"")</f>
        <v>1.7965717225550231</v>
      </c>
      <c r="AL107" s="40">
        <f>IFERROR(Base!AK107/GAMSbase!AK107,"")</f>
        <v>1.8065900628992138</v>
      </c>
      <c r="AM107" s="40">
        <f>IFERROR(Base!AL107/GAMSbase!AL107,"")</f>
        <v>1.8166253476428302</v>
      </c>
      <c r="AN107" s="40">
        <f>IFERROR(Base!AM107/GAMSbase!AM107,"")</f>
        <v>1.8266524562135713</v>
      </c>
      <c r="AO107" s="40">
        <f>IFERROR(Base!AN107/GAMSbase!AN107,"")</f>
        <v>1.8366458714398683</v>
      </c>
      <c r="AP107" s="40">
        <f>IFERROR(Base!AO107/GAMSbase!AO107,"")</f>
        <v>1.8465785143855458</v>
      </c>
      <c r="AQ107" s="40">
        <f>IFERROR(Base!AP107/GAMSbase!AP107,"")</f>
        <v>1.8564195646617048</v>
      </c>
      <c r="AR107" s="40">
        <f>IFERROR(Base!AQ107/GAMSbase!AQ107,"")</f>
        <v>1.8661304751181631</v>
      </c>
      <c r="AS107" s="40">
        <f>IFERROR(Base!AR107/GAMSbase!AR107,"")</f>
        <v>1.8756578022291797</v>
      </c>
      <c r="AT107" s="40">
        <f>IFERROR(Base!AS107/GAMSbase!AS107,"")</f>
        <v>1.8849204933888302</v>
      </c>
      <c r="AU107" s="40">
        <f>IFERROR(Base!AT107/GAMSbase!AT107,"")</f>
        <v>1.893787691379567</v>
      </c>
      <c r="AV107" s="40">
        <f>IFERROR(Base!AU107/GAMSbase!AU107,"")</f>
        <v>1.9020407936412131</v>
      </c>
      <c r="AW107" s="40">
        <f>IFERROR(Base!AV107/GAMSbase!AV107,"")</f>
        <v>1.9117858738734261</v>
      </c>
      <c r="AX107" s="40">
        <f>IFERROR(Base!AW107/GAMSbase!AW107,"")</f>
        <v>1.9208129067580397</v>
      </c>
      <c r="AY107" s="40">
        <f>IFERROR(Base!AX107/GAMSbase!AX107,"")</f>
        <v>1.929506566513455</v>
      </c>
      <c r="AZ107" s="40">
        <f>IFERROR(Base!AY107/GAMSbase!AY107,"")</f>
        <v>1.9384687496240638</v>
      </c>
      <c r="BA107" s="40">
        <f>IFERROR(Base!AZ107/GAMSbase!AZ107,"")</f>
        <v>1.9486533973089875</v>
      </c>
      <c r="BB107" s="40">
        <f>IFERROR(Base!BA107/GAMSbase!BA107,"")</f>
        <v>1.9419725779167512</v>
      </c>
      <c r="BC107" s="40">
        <f>IFERROR(Base!BB107/GAMSbase!BB107,"")</f>
        <v>1.9389774901815968</v>
      </c>
      <c r="BD107" s="40">
        <f>IFERROR(Base!BC107/GAMSbase!BC107,"")</f>
        <v>1.9385617970906335</v>
      </c>
      <c r="BE107" s="40">
        <f>IFERROR(Base!BD107/GAMSbase!BD107,"")</f>
        <v>1.9399968534650667</v>
      </c>
      <c r="BF107" s="40">
        <f>IFERROR(Base!BE107/GAMSbase!BE107,"")</f>
        <v>1.9427960976340697</v>
      </c>
      <c r="BG107" s="40">
        <f>IFERROR(Base!BF107/GAMSbase!BF107,"")</f>
        <v>1.9466305369873875</v>
      </c>
      <c r="BH107" s="40">
        <f>IFERROR(Base!BG107/GAMSbase!BG107,"")</f>
        <v>1.9513290936414753</v>
      </c>
      <c r="BI107" s="40">
        <f>IFERROR(Base!BH107/GAMSbase!BH107,"")</f>
        <v>1.957370639627241</v>
      </c>
      <c r="BJ107" s="40">
        <f>IFERROR(Base!BI107/GAMSbase!BI107,"")</f>
        <v>1.9657632604496316</v>
      </c>
    </row>
    <row r="108" spans="1:62" x14ac:dyDescent="0.2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IFERROR(Base!B108/GAMSbase!B108,"")</f>
        <v/>
      </c>
      <c r="D108" s="40" t="str">
        <f>IFERROR(Base!C108/GAMSbase!C108,"")</f>
        <v/>
      </c>
      <c r="E108" s="40" t="str">
        <f>IFERROR(Base!D108/GAMSbase!D108,"")</f>
        <v/>
      </c>
      <c r="F108" s="40" t="str">
        <f>IFERROR(Base!E108/GAMSbase!E108,"")</f>
        <v/>
      </c>
      <c r="G108" s="40" t="str">
        <f>IFERROR(Base!F108/GAMSbase!F108,"")</f>
        <v/>
      </c>
      <c r="H108" s="40" t="str">
        <f>IFERROR(Base!G108/GAMSbase!G108,"")</f>
        <v/>
      </c>
      <c r="I108" s="40" t="str">
        <f>IFERROR(Base!H108/GAMSbase!H108,"")</f>
        <v/>
      </c>
      <c r="J108" s="40" t="str">
        <f>IFERROR(Base!I108/GAMSbase!I108,"")</f>
        <v/>
      </c>
      <c r="K108" s="40" t="str">
        <f>IFERROR(Base!J108/GAMSbase!J108,"")</f>
        <v/>
      </c>
      <c r="L108" s="40" t="str">
        <f>IFERROR(Base!K108/GAMSbase!K108,"")</f>
        <v/>
      </c>
      <c r="M108" s="40" t="str">
        <f>IFERROR(Base!L108/GAMSbase!L108,"")</f>
        <v/>
      </c>
      <c r="N108" s="40" t="str">
        <f>IFERROR(Base!M108/GAMSbase!M108,"")</f>
        <v/>
      </c>
      <c r="O108" s="40" t="str">
        <f>IFERROR(Base!N108/GAMSbase!N108,"")</f>
        <v/>
      </c>
      <c r="P108" s="40" t="str">
        <f>IFERROR(Base!O108/GAMSbase!O108,"")</f>
        <v/>
      </c>
      <c r="Q108" s="40" t="str">
        <f>IFERROR(Base!P108/GAMSbase!P108,"")</f>
        <v/>
      </c>
      <c r="R108" s="40" t="str">
        <f>IFERROR(Base!Q108/GAMSbase!Q108,"")</f>
        <v/>
      </c>
      <c r="S108" s="40" t="str">
        <f>IFERROR(Base!R108/GAMSbase!R108,"")</f>
        <v/>
      </c>
      <c r="T108" s="40" t="str">
        <f>IFERROR(Base!S108/GAMSbase!S108,"")</f>
        <v/>
      </c>
      <c r="U108" s="40" t="str">
        <f>IFERROR(Base!T108/GAMSbase!T108,"")</f>
        <v/>
      </c>
      <c r="V108" s="40" t="str">
        <f>IFERROR(Base!U108/GAMSbase!U108,"")</f>
        <v/>
      </c>
      <c r="W108" s="40" t="str">
        <f>IFERROR(Base!V108/GAMSbase!V108,"")</f>
        <v/>
      </c>
      <c r="X108" s="40" t="str">
        <f>IFERROR(Base!W108/GAMSbase!W108,"")</f>
        <v/>
      </c>
      <c r="Y108" s="40" t="str">
        <f>IFERROR(Base!X108/GAMSbase!X108,"")</f>
        <v/>
      </c>
      <c r="Z108" s="40" t="str">
        <f>IFERROR(Base!Y108/GAMSbase!Y108,"")</f>
        <v/>
      </c>
      <c r="AA108" s="40" t="str">
        <f>IFERROR(Base!Z108/GAMSbase!Z108,"")</f>
        <v/>
      </c>
      <c r="AB108" s="40" t="str">
        <f>IFERROR(Base!AA108/GAMSbase!AA108,"")</f>
        <v/>
      </c>
      <c r="AC108" s="40" t="str">
        <f>IFERROR(Base!AB108/GAMSbase!AB108,"")</f>
        <v/>
      </c>
      <c r="AD108" s="40" t="str">
        <f>IFERROR(Base!AC108/GAMSbase!AC108,"")</f>
        <v/>
      </c>
      <c r="AE108" s="40" t="str">
        <f>IFERROR(Base!AD108/GAMSbase!AD108,"")</f>
        <v/>
      </c>
      <c r="AF108" s="40" t="str">
        <f>IFERROR(Base!AE108/GAMSbase!AE108,"")</f>
        <v/>
      </c>
      <c r="AG108" s="40" t="str">
        <f>IFERROR(Base!AF108/GAMSbase!AF108,"")</f>
        <v/>
      </c>
      <c r="AH108" s="40" t="str">
        <f>IFERROR(Base!AG108/GAMSbase!AG108,"")</f>
        <v/>
      </c>
      <c r="AI108" s="40" t="str">
        <f>IFERROR(Base!AH108/GAMSbase!AH108,"")</f>
        <v/>
      </c>
      <c r="AJ108" s="40" t="str">
        <f>IFERROR(Base!AI108/GAMSbase!AI108,"")</f>
        <v/>
      </c>
      <c r="AK108" s="40" t="str">
        <f>IFERROR(Base!AJ108/GAMSbase!AJ108,"")</f>
        <v/>
      </c>
      <c r="AL108" s="40" t="str">
        <f>IFERROR(Base!AK108/GAMSbase!AK108,"")</f>
        <v/>
      </c>
      <c r="AM108" s="40" t="str">
        <f>IFERROR(Base!AL108/GAMSbase!AL108,"")</f>
        <v/>
      </c>
      <c r="AN108" s="40" t="str">
        <f>IFERROR(Base!AM108/GAMSbase!AM108,"")</f>
        <v/>
      </c>
      <c r="AO108" s="40" t="str">
        <f>IFERROR(Base!AN108/GAMSbase!AN108,"")</f>
        <v/>
      </c>
      <c r="AP108" s="40" t="str">
        <f>IFERROR(Base!AO108/GAMSbase!AO108,"")</f>
        <v/>
      </c>
      <c r="AQ108" s="40" t="str">
        <f>IFERROR(Base!AP108/GAMSbase!AP108,"")</f>
        <v/>
      </c>
      <c r="AR108" s="40" t="str">
        <f>IFERROR(Base!AQ108/GAMSbase!AQ108,"")</f>
        <v/>
      </c>
      <c r="AS108" s="40" t="str">
        <f>IFERROR(Base!AR108/GAMSbase!AR108,"")</f>
        <v/>
      </c>
      <c r="AT108" s="40" t="str">
        <f>IFERROR(Base!AS108/GAMSbase!AS108,"")</f>
        <v/>
      </c>
      <c r="AU108" s="40" t="str">
        <f>IFERROR(Base!AT108/GAMSbase!AT108,"")</f>
        <v/>
      </c>
      <c r="AV108" s="40" t="str">
        <f>IFERROR(Base!AU108/GAMSbase!AU108,"")</f>
        <v/>
      </c>
      <c r="AW108" s="40" t="str">
        <f>IFERROR(Base!AV108/GAMSbase!AV108,"")</f>
        <v/>
      </c>
      <c r="AX108" s="40" t="str">
        <f>IFERROR(Base!AW108/GAMSbase!AW108,"")</f>
        <v/>
      </c>
      <c r="AY108" s="40" t="str">
        <f>IFERROR(Base!AX108/GAMSbase!AX108,"")</f>
        <v/>
      </c>
      <c r="AZ108" s="40" t="str">
        <f>IFERROR(Base!AY108/GAMSbase!AY108,"")</f>
        <v/>
      </c>
      <c r="BA108" s="40" t="str">
        <f>IFERROR(Base!AZ108/GAMSbase!AZ108,"")</f>
        <v/>
      </c>
      <c r="BB108" s="40" t="str">
        <f>IFERROR(Base!BA108/GAMSbase!BA108,"")</f>
        <v/>
      </c>
      <c r="BC108" s="40" t="str">
        <f>IFERROR(Base!BB108/GAMSbase!BB108,"")</f>
        <v/>
      </c>
      <c r="BD108" s="40" t="str">
        <f>IFERROR(Base!BC108/GAMSbase!BC108,"")</f>
        <v/>
      </c>
      <c r="BE108" s="40" t="str">
        <f>IFERROR(Base!BD108/GAMSbase!BD108,"")</f>
        <v/>
      </c>
      <c r="BF108" s="40" t="str">
        <f>IFERROR(Base!BE108/GAMSbase!BE108,"")</f>
        <v/>
      </c>
      <c r="BG108" s="40" t="str">
        <f>IFERROR(Base!BF108/GAMSbase!BF108,"")</f>
        <v/>
      </c>
      <c r="BH108" s="40" t="str">
        <f>IFERROR(Base!BG108/GAMSbase!BG108,"")</f>
        <v/>
      </c>
      <c r="BI108" s="40" t="str">
        <f>IFERROR(Base!BH108/GAMSbase!BH108,"")</f>
        <v/>
      </c>
      <c r="BJ108" s="40" t="str">
        <f>IFERROR(Base!BI108/GAMSbase!BI108,"")</f>
        <v/>
      </c>
    </row>
    <row r="109" spans="1:62" x14ac:dyDescent="0.2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IFERROR(Base!B109/GAMSbase!B109,"")</f>
        <v>1.7426507874487398</v>
      </c>
      <c r="D109" s="40">
        <f>IFERROR(Base!C109/GAMSbase!C109,"")</f>
        <v>1.710740361158321</v>
      </c>
      <c r="E109" s="40">
        <f>IFERROR(Base!D109/GAMSbase!D109,"")</f>
        <v>1.6785364410156332</v>
      </c>
      <c r="F109" s="40">
        <f>IFERROR(Base!E109/GAMSbase!E109,"")</f>
        <v>1.6469170381911704</v>
      </c>
      <c r="G109" s="40">
        <f>IFERROR(Base!F109/GAMSbase!F109,"")</f>
        <v>1.6163258264357718</v>
      </c>
      <c r="H109" s="40">
        <f>IFERROR(Base!G109/GAMSbase!G109,"")</f>
        <v>1.5869679155284804</v>
      </c>
      <c r="I109" s="40">
        <f>IFERROR(Base!H109/GAMSbase!H109,"")</f>
        <v>1.5589182402748649</v>
      </c>
      <c r="J109" s="40">
        <f>IFERROR(Base!I109/GAMSbase!I109,"")</f>
        <v>1.5321820218391344</v>
      </c>
      <c r="K109" s="40">
        <f>IFERROR(Base!J109/GAMSbase!J109,"")</f>
        <v>1.5067279805857465</v>
      </c>
      <c r="L109" s="40">
        <f>IFERROR(Base!K109/GAMSbase!K109,"")</f>
        <v>1.4825064972516062</v>
      </c>
      <c r="M109" s="40">
        <f>IFERROR(Base!L109/GAMSbase!L109,"")</f>
        <v>1.4594593789322226</v>
      </c>
      <c r="N109" s="40">
        <f>IFERROR(Base!M109/GAMSbase!M109,"")</f>
        <v>1.4375253398600121</v>
      </c>
      <c r="O109" s="40">
        <f>IFERROR(Base!N109/GAMSbase!N109,"")</f>
        <v>1.4166430021293472</v>
      </c>
      <c r="P109" s="40">
        <f>IFERROR(Base!O109/GAMSbase!O109,"")</f>
        <v>1.3967521488004582</v>
      </c>
      <c r="Q109" s="40">
        <f>IFERROR(Base!P109/GAMSbase!P109,"")</f>
        <v>1.3777945498310149</v>
      </c>
      <c r="R109" s="40">
        <f>IFERROR(Base!Q109/GAMSbase!Q109,"")</f>
        <v>1.3597141428628774</v>
      </c>
      <c r="S109" s="40">
        <f>IFERROR(Base!R109/GAMSbase!R109,"")</f>
        <v>1.3424569296629194</v>
      </c>
      <c r="T109" s="40">
        <f>IFERROR(Base!S109/GAMSbase!S109,"")</f>
        <v>1.3259705665862811</v>
      </c>
      <c r="U109" s="40">
        <f>IFERROR(Base!T109/GAMSbase!T109,"")</f>
        <v>1.3102036063852807</v>
      </c>
      <c r="V109" s="40">
        <f>IFERROR(Base!U109/GAMSbase!U109,"")</f>
        <v>1.2951378459242691</v>
      </c>
      <c r="W109" s="40">
        <f>IFERROR(Base!V109/GAMSbase!V109,"")</f>
        <v>1.2807242666357279</v>
      </c>
      <c r="X109" s="40">
        <f>IFERROR(Base!W109/GAMSbase!W109,"")</f>
        <v>1.2669187114618916</v>
      </c>
      <c r="Y109" s="40">
        <f>IFERROR(Base!X109/GAMSbase!X109,"")</f>
        <v>1.2536806932376021</v>
      </c>
      <c r="Z109" s="40">
        <f>IFERROR(Base!Y109/GAMSbase!Y109,"")</f>
        <v>1.2409726923706343</v>
      </c>
      <c r="AA109" s="40">
        <f>IFERROR(Base!Z109/GAMSbase!Z109,"")</f>
        <v>1.2287597153927619</v>
      </c>
      <c r="AB109" s="40">
        <f>IFERROR(Base!AA109/GAMSbase!AA109,"")</f>
        <v>1.217009011012794</v>
      </c>
      <c r="AC109" s="40">
        <f>IFERROR(Base!AB109/GAMSbase!AB109,"")</f>
        <v>1.205689874586279</v>
      </c>
      <c r="AD109" s="40">
        <f>IFERROR(Base!AC109/GAMSbase!AC109,"")</f>
        <v>1.1947735133629702</v>
      </c>
      <c r="AE109" s="40">
        <f>IFERROR(Base!AD109/GAMSbase!AD109,"")</f>
        <v>1.1842329357008279</v>
      </c>
      <c r="AF109" s="40">
        <f>IFERROR(Base!AE109/GAMSbase!AE109,"")</f>
        <v>1.174042868694285</v>
      </c>
      <c r="AG109" s="40">
        <f>IFERROR(Base!AF109/GAMSbase!AF109,"")</f>
        <v>1.164179685685705</v>
      </c>
      <c r="AH109" s="40">
        <f>IFERROR(Base!AG109/GAMSbase!AG109,"")</f>
        <v>1.1546213427509808</v>
      </c>
      <c r="AI109" s="40">
        <f>IFERROR(Base!AH109/GAMSbase!AH109,"")</f>
        <v>1.1453473213785115</v>
      </c>
      <c r="AJ109" s="40">
        <f>IFERROR(Base!AI109/GAMSbase!AI109,"")</f>
        <v>1.1363385728760744</v>
      </c>
      <c r="AK109" s="40">
        <f>IFERROR(Base!AJ109/GAMSbase!AJ109,"")</f>
        <v>1.1275774552547484</v>
      </c>
      <c r="AL109" s="40">
        <f>IFERROR(Base!AK109/GAMSbase!AK109,"")</f>
        <v>1.1190476522338548</v>
      </c>
      <c r="AM109" s="40">
        <f>IFERROR(Base!AL109/GAMSbase!AL109,"")</f>
        <v>1.1107340449613954</v>
      </c>
      <c r="AN109" s="40">
        <f>IFERROR(Base!AM109/GAMSbase!AM109,"")</f>
        <v>1.1026225017728353</v>
      </c>
      <c r="AO109" s="40">
        <f>IFERROR(Base!AN109/GAMSbase!AN109,"")</f>
        <v>1.0946994986025229</v>
      </c>
      <c r="AP109" s="40">
        <f>IFERROR(Base!AO109/GAMSbase!AO109,"")</f>
        <v>1.0869514456033187</v>
      </c>
      <c r="AQ109" s="40">
        <f>IFERROR(Base!AP109/GAMSbase!AP109,"")</f>
        <v>1.0793634762595818</v>
      </c>
      <c r="AR109" s="40">
        <f>IFERROR(Base!AQ109/GAMSbase!AQ109,"")</f>
        <v>1.071917286700468</v>
      </c>
      <c r="AS109" s="40">
        <f>IFERROR(Base!AR109/GAMSbase!AR109,"")</f>
        <v>1.0645873383130682</v>
      </c>
      <c r="AT109" s="40">
        <f>IFERROR(Base!AS109/GAMSbase!AS109,"")</f>
        <v>1.057334202141093</v>
      </c>
      <c r="AU109" s="40">
        <f>IFERROR(Base!AT109/GAMSbase!AT109,"")</f>
        <v>1.0500931249210241</v>
      </c>
      <c r="AV109" s="40">
        <f>IFERROR(Base!AU109/GAMSbase!AU109,"")</f>
        <v>0.71082992543629153</v>
      </c>
      <c r="AW109" s="40">
        <f>IFERROR(Base!AV109/GAMSbase!AV109,"")</f>
        <v>0.70073841163171846</v>
      </c>
      <c r="AX109" s="40">
        <f>IFERROR(Base!AW109/GAMSbase!AW109,"")</f>
        <v>0.69084546913079714</v>
      </c>
      <c r="AY109" s="40">
        <f>IFERROR(Base!AX109/GAMSbase!AX109,"")</f>
        <v>0.68121788562999497</v>
      </c>
      <c r="AZ109" s="40">
        <f>IFERROR(Base!AY109/GAMSbase!AY109,"")</f>
        <v>0.67199855482339688</v>
      </c>
      <c r="BA109" s="40">
        <f>IFERROR(Base!AZ109/GAMSbase!AZ109,"")</f>
        <v>0.6634470461509574</v>
      </c>
      <c r="BB109" s="40">
        <f>IFERROR(Base!BA109/GAMSbase!BA109,"")</f>
        <v>0.64944355372961393</v>
      </c>
      <c r="BC109" s="40">
        <f>IFERROR(Base!BB109/GAMSbase!BB109,"")</f>
        <v>0.63700237867597642</v>
      </c>
      <c r="BD109" s="40">
        <f>IFERROR(Base!BC109/GAMSbase!BC109,"")</f>
        <v>0.62566859600082758</v>
      </c>
      <c r="BE109" s="40">
        <f>IFERROR(Base!BD109/GAMSbase!BD109,"")</f>
        <v>0.61514235430219988</v>
      </c>
      <c r="BF109" s="40">
        <f>IFERROR(Base!BE109/GAMSbase!BE109,"")</f>
        <v>0.60522324832998842</v>
      </c>
      <c r="BG109" s="40">
        <f>IFERROR(Base!BF109/GAMSbase!BF109,"")</f>
        <v>0.64463887571400713</v>
      </c>
      <c r="BH109" s="40">
        <f>IFERROR(Base!BG109/GAMSbase!BG109,"")</f>
        <v>1.4342938264215275</v>
      </c>
      <c r="BI109" s="40">
        <f>IFERROR(Base!BH109/GAMSbase!BH109,"")</f>
        <v>5.9386456910098815</v>
      </c>
      <c r="BJ109" s="40" t="str">
        <f>IFERROR(Base!BI109/GAMSbase!BI109,"")</f>
        <v/>
      </c>
    </row>
    <row r="110" spans="1:62" x14ac:dyDescent="0.2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IFERROR(Base!B110/GAMSbase!B110,"")</f>
        <v>1.6542070168155589</v>
      </c>
      <c r="D110" s="40">
        <f>IFERROR(Base!C110/GAMSbase!C110,"")</f>
        <v>1.6521070388124734</v>
      </c>
      <c r="E110" s="40">
        <f>IFERROR(Base!D110/GAMSbase!D110,"")</f>
        <v>1.6488758974236688</v>
      </c>
      <c r="F110" s="40">
        <f>IFERROR(Base!E110/GAMSbase!E110,"")</f>
        <v>1.6453657784124966</v>
      </c>
      <c r="G110" s="40">
        <f>IFERROR(Base!F110/GAMSbase!F110,"")</f>
        <v>1.6420485660498452</v>
      </c>
      <c r="H110" s="40">
        <f>IFERROR(Base!G110/GAMSbase!G110,"")</f>
        <v>1.6391816044673437</v>
      </c>
      <c r="I110" s="40">
        <f>IFERROR(Base!H110/GAMSbase!H110,"")</f>
        <v>1.636901725555147</v>
      </c>
      <c r="J110" s="40">
        <f>IFERROR(Base!I110/GAMSbase!I110,"")</f>
        <v>1.6352780495140515</v>
      </c>
      <c r="K110" s="40">
        <f>IFERROR(Base!J110/GAMSbase!J110,"")</f>
        <v>1.6343414747479876</v>
      </c>
      <c r="L110" s="40">
        <f>IFERROR(Base!K110/GAMSbase!K110,"")</f>
        <v>1.6341010856715172</v>
      </c>
      <c r="M110" s="40">
        <f>IFERROR(Base!L110/GAMSbase!L110,"")</f>
        <v>1.6345532456554983</v>
      </c>
      <c r="N110" s="40">
        <f>IFERROR(Base!M110/GAMSbase!M110,"")</f>
        <v>1.6356866121880513</v>
      </c>
      <c r="O110" s="40">
        <f>IFERROR(Base!N110/GAMSbase!N110,"")</f>
        <v>1.6374848865860165</v>
      </c>
      <c r="P110" s="40">
        <f>IFERROR(Base!O110/GAMSbase!O110,"")</f>
        <v>1.6399283059473169</v>
      </c>
      <c r="Q110" s="40">
        <f>IFERROR(Base!P110/GAMSbase!P110,"")</f>
        <v>1.6429944307912174</v>
      </c>
      <c r="R110" s="40">
        <f>IFERROR(Base!Q110/GAMSbase!Q110,"")</f>
        <v>1.6466585074020614</v>
      </c>
      <c r="S110" s="40">
        <f>IFERROR(Base!R110/GAMSbase!R110,"")</f>
        <v>1.6508935145275796</v>
      </c>
      <c r="T110" s="40">
        <f>IFERROR(Base!S110/GAMSbase!S110,"")</f>
        <v>1.6556698670106269</v>
      </c>
      <c r="U110" s="40">
        <f>IFERROR(Base!T110/GAMSbase!T110,"")</f>
        <v>1.6610585536604718</v>
      </c>
      <c r="V110" s="40">
        <f>IFERROR(Base!U110/GAMSbase!U110,"")</f>
        <v>1.6669747806246675</v>
      </c>
      <c r="W110" s="40">
        <f>IFERROR(Base!V110/GAMSbase!V110,"")</f>
        <v>1.6733820011476939</v>
      </c>
      <c r="X110" s="40">
        <f>IFERROR(Base!W110/GAMSbase!W110,"")</f>
        <v>1.6802460733926214</v>
      </c>
      <c r="Y110" s="40">
        <f>IFERROR(Base!X110/GAMSbase!X110,"")</f>
        <v>1.687534215965953</v>
      </c>
      <c r="Z110" s="40">
        <f>IFERROR(Base!Y110/GAMSbase!Y110,"")</f>
        <v>1.6952144610940845</v>
      </c>
      <c r="AA110" s="40">
        <f>IFERROR(Base!Z110/GAMSbase!Z110,"")</f>
        <v>1.7032553901026253</v>
      </c>
      <c r="AB110" s="40">
        <f>IFERROR(Base!AA110/GAMSbase!AA110,"")</f>
        <v>1.7116260265029739</v>
      </c>
      <c r="AC110" s="40">
        <f>IFERROR(Base!AB110/GAMSbase!AB110,"")</f>
        <v>1.7202958161174906</v>
      </c>
      <c r="AD110" s="40">
        <f>IFERROR(Base!AC110/GAMSbase!AC110,"")</f>
        <v>1.7292346523914834</v>
      </c>
      <c r="AE110" s="40">
        <f>IFERROR(Base!AD110/GAMSbase!AD110,"")</f>
        <v>1.7384129239266262</v>
      </c>
      <c r="AF110" s="40">
        <f>IFERROR(Base!AE110/GAMSbase!AE110,"")</f>
        <v>1.7478015729271805</v>
      </c>
      <c r="AG110" s="40">
        <f>IFERROR(Base!AF110/GAMSbase!AF110,"")</f>
        <v>1.7573721560816429</v>
      </c>
      <c r="AH110" s="40">
        <f>IFERROR(Base!AG110/GAMSbase!AG110,"")</f>
        <v>1.7670969046477292</v>
      </c>
      <c r="AI110" s="40">
        <f>IFERROR(Base!AH110/GAMSbase!AH110,"")</f>
        <v>1.7769487801446275</v>
      </c>
      <c r="AJ110" s="40">
        <f>IFERROR(Base!AI110/GAMSbase!AI110,"")</f>
        <v>1.7869015192393518</v>
      </c>
      <c r="AK110" s="40">
        <f>IFERROR(Base!AJ110/GAMSbase!AJ110,"")</f>
        <v>1.7969296570097304</v>
      </c>
      <c r="AL110" s="40">
        <f>IFERROR(Base!AK110/GAMSbase!AK110,"")</f>
        <v>1.8070085064697607</v>
      </c>
      <c r="AM110" s="40">
        <f>IFERROR(Base!AL110/GAMSbase!AL110,"")</f>
        <v>1.8171140521640377</v>
      </c>
      <c r="AN110" s="40">
        <f>IFERROR(Base!AM110/GAMSbase!AM110,"")</f>
        <v>1.8272226804096705</v>
      </c>
      <c r="AO110" s="40">
        <f>IFERROR(Base!AN110/GAMSbase!AN110,"")</f>
        <v>1.8373106032031548</v>
      </c>
      <c r="AP110" s="40">
        <f>IFERROR(Base!AO110/GAMSbase!AO110,"")</f>
        <v>1.8473527234396807</v>
      </c>
      <c r="AQ110" s="40">
        <f>IFERROR(Base!AP110/GAMSbase!AP110,"")</f>
        <v>1.8573204885665582</v>
      </c>
      <c r="AR110" s="40">
        <f>IFERROR(Base!AQ110/GAMSbase!AQ110,"")</f>
        <v>1.8671779407638416</v>
      </c>
      <c r="AS110" s="40">
        <f>IFERROR(Base!AR110/GAMSbase!AR110,"")</f>
        <v>1.8768745827990636</v>
      </c>
      <c r="AT110" s="40">
        <f>IFERROR(Base!AS110/GAMSbase!AS110,"")</f>
        <v>1.8863326959620303</v>
      </c>
      <c r="AU110" s="40">
        <f>IFERROR(Base!AT110/GAMSbase!AT110,"")</f>
        <v>1.8954251600871181</v>
      </c>
      <c r="AV110" s="40">
        <f>IFERROR(Base!AU110/GAMSbase!AU110,"")</f>
        <v>1.9084819203975669</v>
      </c>
      <c r="AW110" s="40">
        <f>IFERROR(Base!AV110/GAMSbase!AV110,"")</f>
        <v>1.9179160902298085</v>
      </c>
      <c r="AX110" s="40">
        <f>IFERROR(Base!AW110/GAMSbase!AW110,"")</f>
        <v>1.9266388106998196</v>
      </c>
      <c r="AY110" s="40">
        <f>IFERROR(Base!AX110/GAMSbase!AX110,"")</f>
        <v>1.9350377815585598</v>
      </c>
      <c r="AZ110" s="40">
        <f>IFERROR(Base!AY110/GAMSbase!AY110,"")</f>
        <v>1.9437177143554332</v>
      </c>
      <c r="BA110" s="40">
        <f>IFERROR(Base!AZ110/GAMSbase!AZ110,"")</f>
        <v>1.953635456925074</v>
      </c>
      <c r="BB110" s="40">
        <f>IFERROR(Base!BA110/GAMSbase!BA110,"")</f>
        <v>1.9466591577601216</v>
      </c>
      <c r="BC110" s="40">
        <f>IFERROR(Base!BB110/GAMSbase!BB110,"")</f>
        <v>1.9433936969299779</v>
      </c>
      <c r="BD110" s="40">
        <f>IFERROR(Base!BC110/GAMSbase!BC110,"")</f>
        <v>1.9427283931668753</v>
      </c>
      <c r="BE110" s="40">
        <f>IFERROR(Base!BD110/GAMSbase!BD110,"")</f>
        <v>1.9439316064496397</v>
      </c>
      <c r="BF110" s="40">
        <f>IFERROR(Base!BE110/GAMSbase!BE110,"")</f>
        <v>1.9465146108602027</v>
      </c>
      <c r="BG110" s="40">
        <f>IFERROR(Base!BF110/GAMSbase!BF110,"")</f>
        <v>1.9497620793927577</v>
      </c>
      <c r="BH110" s="40">
        <f>IFERROR(Base!BG110/GAMSbase!BG110,"")</f>
        <v>1.9518439652454245</v>
      </c>
      <c r="BI110" s="40">
        <f>IFERROR(Base!BH110/GAMSbase!BH110,"")</f>
        <v>1.9564871854327124</v>
      </c>
      <c r="BJ110" s="40">
        <f>IFERROR(Base!BI110/GAMSbase!BI110,"")</f>
        <v>1.9645449728198694</v>
      </c>
    </row>
    <row r="111" spans="1:62" x14ac:dyDescent="0.2">
      <c r="A111" t="str">
        <f>Base!A111</f>
        <v>EMISSIONS</v>
      </c>
      <c r="B111" t="str">
        <f>GAMSbase!A111</f>
        <v>* EMISSIONS</v>
      </c>
      <c r="C111" s="40" t="str">
        <f>IFERROR(Base!B111/GAMSbase!B111,"")</f>
        <v/>
      </c>
      <c r="D111" s="40" t="str">
        <f>IFERROR(Base!C111/GAMSbase!C111,"")</f>
        <v/>
      </c>
      <c r="E111" s="40" t="str">
        <f>IFERROR(Base!D111/GAMSbase!D111,"")</f>
        <v/>
      </c>
      <c r="F111" s="40" t="str">
        <f>IFERROR(Base!E111/GAMSbase!E111,"")</f>
        <v/>
      </c>
      <c r="G111" s="40" t="str">
        <f>IFERROR(Base!F111/GAMSbase!F111,"")</f>
        <v/>
      </c>
      <c r="H111" s="40" t="str">
        <f>IFERROR(Base!G111/GAMSbase!G111,"")</f>
        <v/>
      </c>
      <c r="I111" s="40" t="str">
        <f>IFERROR(Base!H111/GAMSbase!H111,"")</f>
        <v/>
      </c>
      <c r="J111" s="40" t="str">
        <f>IFERROR(Base!I111/GAMSbase!I111,"")</f>
        <v/>
      </c>
      <c r="K111" s="40" t="str">
        <f>IFERROR(Base!J111/GAMSbase!J111,"")</f>
        <v/>
      </c>
      <c r="L111" s="40" t="str">
        <f>IFERROR(Base!K111/GAMSbase!K111,"")</f>
        <v/>
      </c>
      <c r="M111" s="40" t="str">
        <f>IFERROR(Base!L111/GAMSbase!L111,"")</f>
        <v/>
      </c>
      <c r="N111" s="40" t="str">
        <f>IFERROR(Base!M111/GAMSbase!M111,"")</f>
        <v/>
      </c>
      <c r="O111" s="40" t="str">
        <f>IFERROR(Base!N111/GAMSbase!N111,"")</f>
        <v/>
      </c>
      <c r="P111" s="40" t="str">
        <f>IFERROR(Base!O111/GAMSbase!O111,"")</f>
        <v/>
      </c>
      <c r="Q111" s="40" t="str">
        <f>IFERROR(Base!P111/GAMSbase!P111,"")</f>
        <v/>
      </c>
      <c r="R111" s="40" t="str">
        <f>IFERROR(Base!Q111/GAMSbase!Q111,"")</f>
        <v/>
      </c>
      <c r="S111" s="40" t="str">
        <f>IFERROR(Base!R111/GAMSbase!R111,"")</f>
        <v/>
      </c>
      <c r="T111" s="40" t="str">
        <f>IFERROR(Base!S111/GAMSbase!S111,"")</f>
        <v/>
      </c>
      <c r="U111" s="40" t="str">
        <f>IFERROR(Base!T111/GAMSbase!T111,"")</f>
        <v/>
      </c>
      <c r="V111" s="40" t="str">
        <f>IFERROR(Base!U111/GAMSbase!U111,"")</f>
        <v/>
      </c>
      <c r="W111" s="40" t="str">
        <f>IFERROR(Base!V111/GAMSbase!V111,"")</f>
        <v/>
      </c>
      <c r="X111" s="40" t="str">
        <f>IFERROR(Base!W111/GAMSbase!W111,"")</f>
        <v/>
      </c>
      <c r="Y111" s="40" t="str">
        <f>IFERROR(Base!X111/GAMSbase!X111,"")</f>
        <v/>
      </c>
      <c r="Z111" s="40" t="str">
        <f>IFERROR(Base!Y111/GAMSbase!Y111,"")</f>
        <v/>
      </c>
      <c r="AA111" s="40" t="str">
        <f>IFERROR(Base!Z111/GAMSbase!Z111,"")</f>
        <v/>
      </c>
      <c r="AB111" s="40" t="str">
        <f>IFERROR(Base!AA111/GAMSbase!AA111,"")</f>
        <v/>
      </c>
      <c r="AC111" s="40" t="str">
        <f>IFERROR(Base!AB111/GAMSbase!AB111,"")</f>
        <v/>
      </c>
      <c r="AD111" s="40" t="str">
        <f>IFERROR(Base!AC111/GAMSbase!AC111,"")</f>
        <v/>
      </c>
      <c r="AE111" s="40" t="str">
        <f>IFERROR(Base!AD111/GAMSbase!AD111,"")</f>
        <v/>
      </c>
      <c r="AF111" s="40" t="str">
        <f>IFERROR(Base!AE111/GAMSbase!AE111,"")</f>
        <v/>
      </c>
      <c r="AG111" s="40" t="str">
        <f>IFERROR(Base!AF111/GAMSbase!AF111,"")</f>
        <v/>
      </c>
      <c r="AH111" s="40" t="str">
        <f>IFERROR(Base!AG111/GAMSbase!AG111,"")</f>
        <v/>
      </c>
      <c r="AI111" s="40" t="str">
        <f>IFERROR(Base!AH111/GAMSbase!AH111,"")</f>
        <v/>
      </c>
      <c r="AJ111" s="40" t="str">
        <f>IFERROR(Base!AI111/GAMSbase!AI111,"")</f>
        <v/>
      </c>
      <c r="AK111" s="40" t="str">
        <f>IFERROR(Base!AJ111/GAMSbase!AJ111,"")</f>
        <v/>
      </c>
      <c r="AL111" s="40" t="str">
        <f>IFERROR(Base!AK111/GAMSbase!AK111,"")</f>
        <v/>
      </c>
      <c r="AM111" s="40" t="str">
        <f>IFERROR(Base!AL111/GAMSbase!AL111,"")</f>
        <v/>
      </c>
      <c r="AN111" s="40" t="str">
        <f>IFERROR(Base!AM111/GAMSbase!AM111,"")</f>
        <v/>
      </c>
      <c r="AO111" s="40" t="str">
        <f>IFERROR(Base!AN111/GAMSbase!AN111,"")</f>
        <v/>
      </c>
      <c r="AP111" s="40" t="str">
        <f>IFERROR(Base!AO111/GAMSbase!AO111,"")</f>
        <v/>
      </c>
      <c r="AQ111" s="40" t="str">
        <f>IFERROR(Base!AP111/GAMSbase!AP111,"")</f>
        <v/>
      </c>
      <c r="AR111" s="40" t="str">
        <f>IFERROR(Base!AQ111/GAMSbase!AQ111,"")</f>
        <v/>
      </c>
      <c r="AS111" s="40" t="str">
        <f>IFERROR(Base!AR111/GAMSbase!AR111,"")</f>
        <v/>
      </c>
      <c r="AT111" s="40" t="str">
        <f>IFERROR(Base!AS111/GAMSbase!AS111,"")</f>
        <v/>
      </c>
      <c r="AU111" s="40" t="str">
        <f>IFERROR(Base!AT111/GAMSbase!AT111,"")</f>
        <v/>
      </c>
      <c r="AV111" s="40" t="str">
        <f>IFERROR(Base!AU111/GAMSbase!AU111,"")</f>
        <v/>
      </c>
      <c r="AW111" s="40" t="str">
        <f>IFERROR(Base!AV111/GAMSbase!AV111,"")</f>
        <v/>
      </c>
      <c r="AX111" s="40" t="str">
        <f>IFERROR(Base!AW111/GAMSbase!AW111,"")</f>
        <v/>
      </c>
      <c r="AY111" s="40" t="str">
        <f>IFERROR(Base!AX111/GAMSbase!AX111,"")</f>
        <v/>
      </c>
      <c r="AZ111" s="40" t="str">
        <f>IFERROR(Base!AY111/GAMSbase!AY111,"")</f>
        <v/>
      </c>
      <c r="BA111" s="40" t="str">
        <f>IFERROR(Base!AZ111/GAMSbase!AZ111,"")</f>
        <v/>
      </c>
      <c r="BB111" s="40" t="str">
        <f>IFERROR(Base!BA111/GAMSbase!BA111,"")</f>
        <v/>
      </c>
      <c r="BC111" s="40" t="str">
        <f>IFERROR(Base!BB111/GAMSbase!BB111,"")</f>
        <v/>
      </c>
      <c r="BD111" s="40" t="str">
        <f>IFERROR(Base!BC111/GAMSbase!BC111,"")</f>
        <v/>
      </c>
      <c r="BE111" s="40" t="str">
        <f>IFERROR(Base!BD111/GAMSbase!BD111,"")</f>
        <v/>
      </c>
      <c r="BF111" s="40" t="str">
        <f>IFERROR(Base!BE111/GAMSbase!BE111,"")</f>
        <v/>
      </c>
      <c r="BG111" s="40" t="str">
        <f>IFERROR(Base!BF111/GAMSbase!BF111,"")</f>
        <v/>
      </c>
      <c r="BH111" s="40" t="str">
        <f>IFERROR(Base!BG111/GAMSbase!BG111,"")</f>
        <v/>
      </c>
      <c r="BI111" s="40" t="str">
        <f>IFERROR(Base!BH111/GAMSbase!BH111,"")</f>
        <v/>
      </c>
      <c r="BJ111" s="40" t="str">
        <f>IFERROR(Base!BI111/GAMSbase!BI111,"")</f>
        <v/>
      </c>
    </row>
    <row r="112" spans="1:62" x14ac:dyDescent="0.2">
      <c r="A112" t="str">
        <f>Base!A112</f>
        <v>Total carbon emissions (GTCO2 per year)</v>
      </c>
      <c r="B112" t="str">
        <f>GAMSbase!A112</f>
        <v>Total Carbon Emissions (GTCO2 per year)</v>
      </c>
      <c r="C112" s="40">
        <f>IFERROR(Base!B112/GAMSbase!B112,"")</f>
        <v>1.0404540585944884</v>
      </c>
      <c r="D112" s="40">
        <f>IFERROR(Base!C112/GAMSbase!C112,"")</f>
        <v>1.0264571382883152</v>
      </c>
      <c r="E112" s="40">
        <f>IFERROR(Base!D112/GAMSbase!D112,"")</f>
        <v>1.007238134712813</v>
      </c>
      <c r="F112" s="40">
        <f>IFERROR(Base!E112/GAMSbase!E112,"")</f>
        <v>0.98518512504047773</v>
      </c>
      <c r="G112" s="40">
        <f>IFERROR(Base!F112/GAMSbase!F112,"")</f>
        <v>0.96183463442993811</v>
      </c>
      <c r="H112" s="40">
        <f>IFERROR(Base!G112/GAMSbase!G112,"")</f>
        <v>0.93814242613352017</v>
      </c>
      <c r="I112" s="40">
        <f>IFERROR(Base!H112/GAMSbase!H112,"")</f>
        <v>0.91468496318981951</v>
      </c>
      <c r="J112" s="40">
        <f>IFERROR(Base!I112/GAMSbase!I112,"")</f>
        <v>0.89179701650276244</v>
      </c>
      <c r="K112" s="40">
        <f>IFERROR(Base!J112/GAMSbase!J112,"")</f>
        <v>0.86966163698711785</v>
      </c>
      <c r="L112" s="40">
        <f>IFERROR(Base!K112/GAMSbase!K112,"")</f>
        <v>0.84836764372844964</v>
      </c>
      <c r="M112" s="40">
        <f>IFERROR(Base!L112/GAMSbase!L112,"")</f>
        <v>0.82794591897569081</v>
      </c>
      <c r="N112" s="40">
        <f>IFERROR(Base!M112/GAMSbase!M112,"")</f>
        <v>0.80839218112108613</v>
      </c>
      <c r="O112" s="40">
        <f>IFERROR(Base!N112/GAMSbase!N112,"")</f>
        <v>0.78968121955592441</v>
      </c>
      <c r="P112" s="40">
        <f>IFERROR(Base!O112/GAMSbase!O112,"")</f>
        <v>0.77177575546934318</v>
      </c>
      <c r="Q112" s="40">
        <f>IFERROR(Base!P112/GAMSbase!P112,"")</f>
        <v>0.7546319155831186</v>
      </c>
      <c r="R112" s="40">
        <f>IFERROR(Base!Q112/GAMSbase!Q112,"")</f>
        <v>0.73820255306499794</v>
      </c>
      <c r="S112" s="40">
        <f>IFERROR(Base!R112/GAMSbase!R112,"")</f>
        <v>0.72243917408827885</v>
      </c>
      <c r="T112" s="40">
        <f>IFERROR(Base!S112/GAMSbase!S112,"")</f>
        <v>0.70729291748178236</v>
      </c>
      <c r="U112" s="40">
        <f>IFERROR(Base!T112/GAMSbase!T112,"")</f>
        <v>0.69271481787264833</v>
      </c>
      <c r="V112" s="40">
        <f>IFERROR(Base!U112/GAMSbase!U112,"")</f>
        <v>0.67867307012982081</v>
      </c>
      <c r="W112" s="40">
        <f>IFERROR(Base!V112/GAMSbase!V112,"")</f>
        <v>0.66511920361139976</v>
      </c>
      <c r="X112" s="40">
        <f>IFERROR(Base!W112/GAMSbase!W112,"")</f>
        <v>0.65200710255603989</v>
      </c>
      <c r="Y112" s="40">
        <f>IFERROR(Base!X112/GAMSbase!X112,"")</f>
        <v>0.63929211549925291</v>
      </c>
      <c r="Z112" s="40">
        <f>IFERROR(Base!Y112/GAMSbase!Y112,"")</f>
        <v>0.62693032361573497</v>
      </c>
      <c r="AA112" s="40">
        <f>IFERROR(Base!Z112/GAMSbase!Z112,"")</f>
        <v>0.61487785093344238</v>
      </c>
      <c r="AB112" s="40">
        <f>IFERROR(Base!AA112/GAMSbase!AA112,"")</f>
        <v>0.6030901373653984</v>
      </c>
      <c r="AC112" s="40">
        <f>IFERROR(Base!AB112/GAMSbase!AB112,"")</f>
        <v>0.59152110889576404</v>
      </c>
      <c r="AD112" s="40">
        <f>IFERROR(Base!AC112/GAMSbase!AC112,"")</f>
        <v>0.58012217724504145</v>
      </c>
      <c r="AE112" s="40">
        <f>IFERROR(Base!AD112/GAMSbase!AD112,"")</f>
        <v>0.56884098742644384</v>
      </c>
      <c r="AF112" s="40">
        <f>IFERROR(Base!AE112/GAMSbase!AE112,"")</f>
        <v>0.55761980358952334</v>
      </c>
      <c r="AG112" s="40">
        <f>IFERROR(Base!AF112/GAMSbase!AF112,"")</f>
        <v>0.54639337432167734</v>
      </c>
      <c r="AH112" s="40">
        <f>IFERROR(Base!AG112/GAMSbase!AG112,"")</f>
        <v>0.53508604371509549</v>
      </c>
      <c r="AI112" s="40">
        <f>IFERROR(Base!AH112/GAMSbase!AH112,"")</f>
        <v>0.52360774924536824</v>
      </c>
      <c r="AJ112" s="40">
        <f>IFERROR(Base!AI112/GAMSbase!AI112,"")</f>
        <v>0.51184834276662894</v>
      </c>
      <c r="AK112" s="40">
        <f>IFERROR(Base!AJ112/GAMSbase!AJ112,"")</f>
        <v>0.49966932463884661</v>
      </c>
      <c r="AL112" s="40">
        <f>IFERROR(Base!AK112/GAMSbase!AK112,"")</f>
        <v>0.48689147193610227</v>
      </c>
      <c r="AM112" s="40">
        <f>IFERROR(Base!AL112/GAMSbase!AL112,"")</f>
        <v>0.4732757361871931</v>
      </c>
      <c r="AN112" s="40">
        <f>IFERROR(Base!AM112/GAMSbase!AM112,"")</f>
        <v>0.45849268291518891</v>
      </c>
      <c r="AO112" s="40">
        <f>IFERROR(Base!AN112/GAMSbase!AN112,"")</f>
        <v>0.44207153862544185</v>
      </c>
      <c r="AP112" s="40">
        <f>IFERROR(Base!AO112/GAMSbase!AO112,"")</f>
        <v>0.4233109654932436</v>
      </c>
      <c r="AQ112" s="40">
        <f>IFERROR(Base!AP112/GAMSbase!AP112,"")</f>
        <v>0.40111322149964962</v>
      </c>
      <c r="AR112" s="40">
        <f>IFERROR(Base!AQ112/GAMSbase!AQ112,"")</f>
        <v>0.37365213782128293</v>
      </c>
      <c r="AS112" s="40">
        <f>IFERROR(Base!AR112/GAMSbase!AR112,"")</f>
        <v>0.33764157951081919</v>
      </c>
      <c r="AT112" s="40">
        <f>IFERROR(Base!AS112/GAMSbase!AS112,"")</f>
        <v>0.28650221988569985</v>
      </c>
      <c r="AU112" s="40">
        <f>IFERROR(Base!AT112/GAMSbase!AT112,"")</f>
        <v>0.20483861014052124</v>
      </c>
      <c r="AV112" s="40">
        <f>IFERROR(Base!AU112/GAMSbase!AU112,"")</f>
        <v>0.42778461627874365</v>
      </c>
      <c r="AW112" s="40">
        <f>IFERROR(Base!AV112/GAMSbase!AV112,"")</f>
        <v>0.4217463894245771</v>
      </c>
      <c r="AX112" s="40">
        <f>IFERROR(Base!AW112/GAMSbase!AW112,"")</f>
        <v>0.41582330956081953</v>
      </c>
      <c r="AY112" s="40">
        <f>IFERROR(Base!AX112/GAMSbase!AX112,"")</f>
        <v>0.41005610983978302</v>
      </c>
      <c r="AZ112" s="40">
        <f>IFERROR(Base!AY112/GAMSbase!AY112,"")</f>
        <v>0.40453127109057241</v>
      </c>
      <c r="BA112" s="40">
        <f>IFERROR(Base!AZ112/GAMSbase!AZ112,"")</f>
        <v>0.39940547297250162</v>
      </c>
      <c r="BB112" s="40">
        <f>IFERROR(Base!BA112/GAMSbase!BA112,"")</f>
        <v>0.39099469289607031</v>
      </c>
      <c r="BC112" s="40">
        <f>IFERROR(Base!BB112/GAMSbase!BB112,"")</f>
        <v>0.38352189658359004</v>
      </c>
      <c r="BD112" s="40">
        <f>IFERROR(Base!BC112/GAMSbase!BC112,"")</f>
        <v>0.37671358224891088</v>
      </c>
      <c r="BE112" s="40">
        <f>IFERROR(Base!BD112/GAMSbase!BD112,"")</f>
        <v>0.37038952621525695</v>
      </c>
      <c r="BF112" s="40">
        <f>IFERROR(Base!BE112/GAMSbase!BE112,"")</f>
        <v>0.36442931967945097</v>
      </c>
      <c r="BG112" s="40">
        <f>IFERROR(Base!BF112/GAMSbase!BF112,"")</f>
        <v>0.43044544120566597</v>
      </c>
      <c r="BH112" s="40">
        <f>IFERROR(Base!BG112/GAMSbase!BG112,"")</f>
        <v>-0.55212129698186774</v>
      </c>
      <c r="BI112" s="40">
        <f>IFERROR(Base!BH112/GAMSbase!BH112,"")</f>
        <v>-0.14563987634167444</v>
      </c>
      <c r="BJ112" s="40">
        <f>IFERROR(Base!BI112/GAMSbase!BI112,"")</f>
        <v>-6.8565047630137169E-2</v>
      </c>
    </row>
    <row r="113" spans="1:62" x14ac:dyDescent="0.2">
      <c r="A113" t="str">
        <f>Base!A113</f>
        <v>Industrial emissions (GTCO2 per year)</v>
      </c>
      <c r="B113" t="str">
        <f>GAMSbase!A113</f>
        <v>Industrial Emissions (GTCO2 per year)</v>
      </c>
      <c r="C113" s="40">
        <f>IFERROR(Base!B113/GAMSbase!B113,"")</f>
        <v>1.0652946944683837</v>
      </c>
      <c r="D113" s="40">
        <f>IFERROR(Base!C113/GAMSbase!C113,"")</f>
        <v>1.037224728057158</v>
      </c>
      <c r="E113" s="40">
        <f>IFERROR(Base!D113/GAMSbase!D113,"")</f>
        <v>1.0093753582000755</v>
      </c>
      <c r="F113" s="40">
        <f>IFERROR(Base!E113/GAMSbase!E113,"")</f>
        <v>0.98226835322223383</v>
      </c>
      <c r="G113" s="40">
        <f>IFERROR(Base!F113/GAMSbase!F113,"")</f>
        <v>0.95615132675068037</v>
      </c>
      <c r="H113" s="40">
        <f>IFERROR(Base!G113/GAMSbase!G113,"")</f>
        <v>0.93112332085463323</v>
      </c>
      <c r="I113" s="40">
        <f>IFERROR(Base!H113/GAMSbase!H113,"")</f>
        <v>0.90720407123214197</v>
      </c>
      <c r="J113" s="40">
        <f>IFERROR(Base!I113/GAMSbase!I113,"")</f>
        <v>0.88437187967080599</v>
      </c>
      <c r="K113" s="40">
        <f>IFERROR(Base!J113/GAMSbase!J113,"")</f>
        <v>0.86258421535241925</v>
      </c>
      <c r="L113" s="40">
        <f>IFERROR(Base!K113/GAMSbase!K113,"")</f>
        <v>0.84178886024080657</v>
      </c>
      <c r="M113" s="40">
        <f>IFERROR(Base!L113/GAMSbase!L113,"")</f>
        <v>0.82192988159312896</v>
      </c>
      <c r="N113" s="40">
        <f>IFERROR(Base!M113/GAMSbase!M113,"")</f>
        <v>0.80295077240323698</v>
      </c>
      <c r="O113" s="40">
        <f>IFERROR(Base!N113/GAMSbase!N113,"")</f>
        <v>0.78479603920170615</v>
      </c>
      <c r="P113" s="40">
        <f>IFERROR(Base!O113/GAMSbase!O113,"")</f>
        <v>0.76741193490423898</v>
      </c>
      <c r="Q113" s="40">
        <f>IFERROR(Base!P113/GAMSbase!P113,"")</f>
        <v>0.75074671610918609</v>
      </c>
      <c r="R113" s="40">
        <f>IFERROR(Base!Q113/GAMSbase!Q113,"")</f>
        <v>0.73475062166089311</v>
      </c>
      <c r="S113" s="40">
        <f>IFERROR(Base!R113/GAMSbase!R113,"")</f>
        <v>0.71937566391143082</v>
      </c>
      <c r="T113" s="40">
        <f>IFERROR(Base!S113/GAMSbase!S113,"")</f>
        <v>0.70457525133144261</v>
      </c>
      <c r="U113" s="40">
        <f>IFERROR(Base!T113/GAMSbase!T113,"")</f>
        <v>0.69030359668502705</v>
      </c>
      <c r="V113" s="40">
        <f>IFERROR(Base!U113/GAMSbase!U113,"")</f>
        <v>0.67653245827926511</v>
      </c>
      <c r="W113" s="40">
        <f>IFERROR(Base!V113/GAMSbase!V113,"")</f>
        <v>0.66321701450404735</v>
      </c>
      <c r="X113" s="40">
        <f>IFERROR(Base!W113/GAMSbase!W113,"")</f>
        <v>0.65031464974746911</v>
      </c>
      <c r="Y113" s="40">
        <f>IFERROR(Base!X113/GAMSbase!X113,"")</f>
        <v>0.63778397188834923</v>
      </c>
      <c r="Z113" s="40">
        <f>IFERROR(Base!Y113/GAMSbase!Y113,"")</f>
        <v>0.62558403712526245</v>
      </c>
      <c r="AA113" s="40">
        <f>IFERROR(Base!Z113/GAMSbase!Z113,"")</f>
        <v>0.61367364694609061</v>
      </c>
      <c r="AB113" s="40">
        <f>IFERROR(Base!AA113/GAMSbase!AA113,"")</f>
        <v>0.60201062616897272</v>
      </c>
      <c r="AC113" s="40">
        <f>IFERROR(Base!AB113/GAMSbase!AB113,"")</f>
        <v>0.5905510085076352</v>
      </c>
      <c r="AD113" s="40">
        <f>IFERROR(Base!AC113/GAMSbase!AC113,"")</f>
        <v>0.57924805688234648</v>
      </c>
      <c r="AE113" s="40">
        <f>IFERROR(Base!AD113/GAMSbase!AD113,"")</f>
        <v>0.56805103357095743</v>
      </c>
      <c r="AF113" s="40">
        <f>IFERROR(Base!AE113/GAMSbase!AE113,"")</f>
        <v>0.55690360853304843</v>
      </c>
      <c r="AG113" s="40">
        <f>IFERROR(Base!AF113/GAMSbase!AF113,"")</f>
        <v>0.54574174574413958</v>
      </c>
      <c r="AH113" s="40">
        <f>IFERROR(Base!AG113/GAMSbase!AG113,"")</f>
        <v>0.53449083296759892</v>
      </c>
      <c r="AI113" s="40">
        <f>IFERROR(Base!AH113/GAMSbase!AH113,"")</f>
        <v>0.52306169535496438</v>
      </c>
      <c r="AJ113" s="40">
        <f>IFERROR(Base!AI113/GAMSbase!AI113,"")</f>
        <v>0.51134492853365487</v>
      </c>
      <c r="AK113" s="40">
        <f>IFERROR(Base!AJ113/GAMSbase!AJ113,"")</f>
        <v>0.49920264033445705</v>
      </c>
      <c r="AL113" s="40">
        <f>IFERROR(Base!AK113/GAMSbase!AK113,"")</f>
        <v>0.48645608072095581</v>
      </c>
      <c r="AM113" s="40">
        <f>IFERROR(Base!AL113/GAMSbase!AL113,"")</f>
        <v>0.4728665329471346</v>
      </c>
      <c r="AN113" s="40">
        <f>IFERROR(Base!AM113/GAMSbase!AM113,"")</f>
        <v>0.45810473371951199</v>
      </c>
      <c r="AO113" s="40">
        <f>IFERROR(Base!AN113/GAMSbase!AN113,"")</f>
        <v>0.44169987940151229</v>
      </c>
      <c r="AP113" s="40">
        <f>IFERROR(Base!AO113/GAMSbase!AO113,"")</f>
        <v>0.42295032105381397</v>
      </c>
      <c r="AQ113" s="40">
        <f>IFERROR(Base!AP113/GAMSbase!AP113,"")</f>
        <v>0.4007575684235688</v>
      </c>
      <c r="AR113" s="40">
        <f>IFERROR(Base!AQ113/GAMSbase!AQ113,"")</f>
        <v>0.37329394631562596</v>
      </c>
      <c r="AS113" s="40">
        <f>IFERROR(Base!AR113/GAMSbase!AR113,"")</f>
        <v>0.33727033857162042</v>
      </c>
      <c r="AT113" s="40">
        <f>IFERROR(Base!AS113/GAMSbase!AS113,"")</f>
        <v>0.28610115341249759</v>
      </c>
      <c r="AU113" s="40">
        <f>IFERROR(Base!AT113/GAMSbase!AT113,"")</f>
        <v>0.20437591630936119</v>
      </c>
      <c r="AV113" s="40">
        <f>IFERROR(Base!AU113/GAMSbase!AU113,"")</f>
        <v>0.42816683233650688</v>
      </c>
      <c r="AW113" s="40">
        <f>IFERROR(Base!AV113/GAMSbase!AV113,"")</f>
        <v>0.42208823133007745</v>
      </c>
      <c r="AX113" s="40">
        <f>IFERROR(Base!AW113/GAMSbase!AW113,"")</f>
        <v>0.41612923931058593</v>
      </c>
      <c r="AY113" s="40">
        <f>IFERROR(Base!AX113/GAMSbase!AX113,"")</f>
        <v>0.41033008569608226</v>
      </c>
      <c r="AZ113" s="40">
        <f>IFERROR(Base!AY113/GAMSbase!AY113,"")</f>
        <v>0.40477684219386195</v>
      </c>
      <c r="BA113" s="40">
        <f>IFERROR(Base!AZ113/GAMSbase!AZ113,"")</f>
        <v>0.39962585987188265</v>
      </c>
      <c r="BB113" s="40">
        <f>IFERROR(Base!BA113/GAMSbase!BA113,"")</f>
        <v>0.39119088720192885</v>
      </c>
      <c r="BC113" s="40">
        <f>IFERROR(Base!BB113/GAMSbase!BB113,"")</f>
        <v>0.38369697294512856</v>
      </c>
      <c r="BD113" s="40">
        <f>IFERROR(Base!BC113/GAMSbase!BC113,"")</f>
        <v>0.37687009403305122</v>
      </c>
      <c r="BE113" s="40">
        <f>IFERROR(Base!BD113/GAMSbase!BD113,"")</f>
        <v>0.37052963564568764</v>
      </c>
      <c r="BF113" s="40">
        <f>IFERROR(Base!BE113/GAMSbase!BE113,"")</f>
        <v>0.36455488411849662</v>
      </c>
      <c r="BG113" s="40">
        <f>IFERROR(Base!BF113/GAMSbase!BF113,"")</f>
        <v>0.43058053829672771</v>
      </c>
      <c r="BH113" s="40">
        <f>IFERROR(Base!BG113/GAMSbase!BG113,"")</f>
        <v>-0.55227988062839684</v>
      </c>
      <c r="BI113" s="40">
        <f>IFERROR(Base!BH113/GAMSbase!BH113,"")</f>
        <v>-0.145677951566309</v>
      </c>
      <c r="BJ113" s="40">
        <f>IFERROR(Base!BI113/GAMSbase!BI113,"")</f>
        <v>-6.8581391989971319E-2</v>
      </c>
    </row>
    <row r="114" spans="1:62" x14ac:dyDescent="0.2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IFERROR(Base!B114/GAMSbase!B114,"")</f>
        <v>0.64399328244611997</v>
      </c>
      <c r="D114" s="40">
        <f>IFERROR(Base!C114/GAMSbase!C114,"")</f>
        <v>0.62772410983222526</v>
      </c>
      <c r="E114" s="40">
        <f>IFERROR(Base!D114/GAMSbase!D114,"")</f>
        <v>0.6119506755911136</v>
      </c>
      <c r="F114" s="40">
        <f>IFERROR(Base!E114/GAMSbase!E114,"")</f>
        <v>0.59665518188475042</v>
      </c>
      <c r="G114" s="40">
        <f>IFERROR(Base!F114/GAMSbase!F114,"")</f>
        <v>0.58182041774580628</v>
      </c>
      <c r="H114" s="40">
        <f>IFERROR(Base!G114/GAMSbase!G114,"")</f>
        <v>0.56742972470108954</v>
      </c>
      <c r="I114" s="40">
        <f>IFERROR(Base!H114/GAMSbase!H114,"")</f>
        <v>0.55346696262484707</v>
      </c>
      <c r="J114" s="40">
        <f>IFERROR(Base!I114/GAMSbase!I114,"")</f>
        <v>0.53991647461822201</v>
      </c>
      <c r="K114" s="40">
        <f>IFERROR(Base!J114/GAMSbase!J114,"")</f>
        <v>0.52676305234882692</v>
      </c>
      <c r="L114" s="40">
        <f>IFERROR(Base!K114/GAMSbase!K114,"")</f>
        <v>0.51399190043501075</v>
      </c>
      <c r="M114" s="40">
        <f>IFERROR(Base!L114/GAMSbase!L114,"")</f>
        <v>0.50158859949324242</v>
      </c>
      <c r="N114" s="40">
        <f>IFERROR(Base!M114/GAMSbase!M114,"")</f>
        <v>0.48953906798163282</v>
      </c>
      <c r="O114" s="40">
        <f>IFERROR(Base!N114/GAMSbase!N114,"")</f>
        <v>0.47782952194304534</v>
      </c>
      <c r="P114" s="40">
        <f>IFERROR(Base!O114/GAMSbase!O114,"")</f>
        <v>0.46644643168396943</v>
      </c>
      <c r="Q114" s="40">
        <f>IFERROR(Base!P114/GAMSbase!P114,"")</f>
        <v>0.45537647555612337</v>
      </c>
      <c r="R114" s="40">
        <f>IFERROR(Base!Q114/GAMSbase!Q114,"")</f>
        <v>0.44460648858166069</v>
      </c>
      <c r="S114" s="40">
        <f>IFERROR(Base!R114/GAMSbase!R114,"")</f>
        <v>0.43412340595996429</v>
      </c>
      <c r="T114" s="40">
        <f>IFERROR(Base!S114/GAMSbase!S114,"")</f>
        <v>0.42391419905961703</v>
      </c>
      <c r="U114" s="40">
        <f>IFERROR(Base!T114/GAMSbase!T114,"")</f>
        <v>0.41396580139978278</v>
      </c>
      <c r="V114" s="40">
        <f>IFERROR(Base!U114/GAMSbase!U114,"")</f>
        <v>0.40426502429086053</v>
      </c>
      <c r="W114" s="40">
        <f>IFERROR(Base!V114/GAMSbase!V114,"")</f>
        <v>0.39479845684701886</v>
      </c>
      <c r="X114" s="40">
        <f>IFERROR(Base!W114/GAMSbase!W114,"")</f>
        <v>0.38555234598378141</v>
      </c>
      <c r="Y114" s="40">
        <f>IFERROR(Base!X114/GAMSbase!X114,"")</f>
        <v>0.37651245225702806</v>
      </c>
      <c r="Z114" s="40">
        <f>IFERROR(Base!Y114/GAMSbase!Y114,"")</f>
        <v>0.36766387371568565</v>
      </c>
      <c r="AA114" s="40">
        <f>IFERROR(Base!Z114/GAMSbase!Z114,"")</f>
        <v>0.35899082733377163</v>
      </c>
      <c r="AB114" s="40">
        <f>IFERROR(Base!AA114/GAMSbase!AA114,"")</f>
        <v>0.35047637290774608</v>
      </c>
      <c r="AC114" s="40">
        <f>IFERROR(Base!AB114/GAMSbase!AB114,"")</f>
        <v>0.34210206407064858</v>
      </c>
      <c r="AD114" s="40">
        <f>IFERROR(Base!AC114/GAMSbase!AC114,"")</f>
        <v>0.3338474966354581</v>
      </c>
      <c r="AE114" s="40">
        <f>IFERROR(Base!AD114/GAMSbase!AD114,"")</f>
        <v>0.325689718895529</v>
      </c>
      <c r="AF114" s="40">
        <f>IFERROR(Base!AE114/GAMSbase!AE114,"")</f>
        <v>0.31760244678663424</v>
      </c>
      <c r="AG114" s="40">
        <f>IFERROR(Base!AF114/GAMSbase!AF114,"")</f>
        <v>0.30955500806962366</v>
      </c>
      <c r="AH114" s="40">
        <f>IFERROR(Base!AG114/GAMSbase!AG114,"")</f>
        <v>0.3015108916839403</v>
      </c>
      <c r="AI114" s="40">
        <f>IFERROR(Base!AH114/GAMSbase!AH114,"")</f>
        <v>0.29342572123495919</v>
      </c>
      <c r="AJ114" s="40">
        <f>IFERROR(Base!AI114/GAMSbase!AI114,"")</f>
        <v>0.28524436019447347</v>
      </c>
      <c r="AK114" s="40">
        <f>IFERROR(Base!AJ114/GAMSbase!AJ114,"")</f>
        <v>0.27689668551451513</v>
      </c>
      <c r="AL114" s="40">
        <f>IFERROR(Base!AK114/GAMSbase!AK114,"")</f>
        <v>0.26829124439663399</v>
      </c>
      <c r="AM114" s="40">
        <f>IFERROR(Base!AL114/GAMSbase!AL114,"")</f>
        <v>0.25930545123898385</v>
      </c>
      <c r="AN114" s="40">
        <f>IFERROR(Base!AM114/GAMSbase!AM114,"")</f>
        <v>0.24976989133611052</v>
      </c>
      <c r="AO114" s="40">
        <f>IFERROR(Base!AN114/GAMSbase!AN114,"")</f>
        <v>0.2394421379185637</v>
      </c>
      <c r="AP114" s="40">
        <f>IFERROR(Base!AO114/GAMSbase!AO114,"")</f>
        <v>0.22796087850956606</v>
      </c>
      <c r="AQ114" s="40">
        <f>IFERROR(Base!AP114/GAMSbase!AP114,"")</f>
        <v>0.21476059689318241</v>
      </c>
      <c r="AR114" s="40">
        <f>IFERROR(Base!AQ114/GAMSbase!AQ114,"")</f>
        <v>0.19890060199208853</v>
      </c>
      <c r="AS114" s="40">
        <f>IFERROR(Base!AR114/GAMSbase!AR114,"")</f>
        <v>0.17868793977833636</v>
      </c>
      <c r="AT114" s="40">
        <f>IFERROR(Base!AS114/GAMSbase!AS114,"")</f>
        <v>0.15073134630618165</v>
      </c>
      <c r="AU114" s="40">
        <f>IFERROR(Base!AT114/GAMSbase!AT114,"")</f>
        <v>0.1070882163629245</v>
      </c>
      <c r="AV114" s="40">
        <f>IFERROR(Base!AU114/GAMSbase!AU114,"")</f>
        <v>0.22318222913118893</v>
      </c>
      <c r="AW114" s="40">
        <f>IFERROR(Base!AV114/GAMSbase!AV114,"")</f>
        <v>0.21859692876898099</v>
      </c>
      <c r="AX114" s="40">
        <f>IFERROR(Base!AW114/GAMSbase!AW114,"")</f>
        <v>0.21412801291880912</v>
      </c>
      <c r="AY114" s="40">
        <f>IFERROR(Base!AX114/GAMSbase!AX114,"")</f>
        <v>0.20977207842668721</v>
      </c>
      <c r="AZ114" s="40">
        <f>IFERROR(Base!AY114/GAMSbase!AY114,"")</f>
        <v>0.20552583348064754</v>
      </c>
      <c r="BA114" s="40">
        <f>IFERROR(Base!AZ114/GAMSbase!AZ114,"")</f>
        <v>0.20138608966966456</v>
      </c>
      <c r="BB114" s="40">
        <f>IFERROR(Base!BA114/GAMSbase!BA114,"")</f>
        <v>0.19734976750042324</v>
      </c>
      <c r="BC114" s="40">
        <f>IFERROR(Base!BB114/GAMSbase!BB114,"")</f>
        <v>0.19341388372248</v>
      </c>
      <c r="BD114" s="40">
        <f>IFERROR(Base!BC114/GAMSbase!BC114,"")</f>
        <v>0.18957555159234185</v>
      </c>
      <c r="BE114" s="40">
        <f>IFERROR(Base!BD114/GAMSbase!BD114,"")</f>
        <v>0.18583197748662703</v>
      </c>
      <c r="BF114" s="40">
        <f>IFERROR(Base!BE114/GAMSbase!BE114,"")</f>
        <v>0.18218046053253606</v>
      </c>
      <c r="BG114" s="40">
        <f>IFERROR(Base!BF114/GAMSbase!BF114,"")</f>
        <v>0.21431393858104084</v>
      </c>
      <c r="BH114" s="40">
        <f>IFERROR(Base!BG114/GAMSbase!BG114,"")</f>
        <v>-0.2737126561032327</v>
      </c>
      <c r="BI114" s="40">
        <f>IFERROR(Base!BH114/GAMSbase!BH114,"")</f>
        <v>-7.1885584810047518E-2</v>
      </c>
      <c r="BJ114" s="40">
        <f>IFERROR(Base!BI114/GAMSbase!BI114,"")</f>
        <v>-3.3688765939149108E-2</v>
      </c>
    </row>
    <row r="115" spans="1:62" x14ac:dyDescent="0.2">
      <c r="A115" t="str">
        <f>Base!A115</f>
        <v>CAPITAL ACCUMULATION</v>
      </c>
      <c r="B115" t="str">
        <f>GAMSbase!A115</f>
        <v>* CAPITAL ACCUMULATION</v>
      </c>
      <c r="C115" s="40" t="str">
        <f>IFERROR(Base!B115/GAMSbase!B115,"")</f>
        <v/>
      </c>
      <c r="D115" s="40" t="str">
        <f>IFERROR(Base!C115/GAMSbase!C115,"")</f>
        <v/>
      </c>
      <c r="E115" s="40" t="str">
        <f>IFERROR(Base!D115/GAMSbase!D115,"")</f>
        <v/>
      </c>
      <c r="F115" s="40" t="str">
        <f>IFERROR(Base!E115/GAMSbase!E115,"")</f>
        <v/>
      </c>
      <c r="G115" s="40" t="str">
        <f>IFERROR(Base!F115/GAMSbase!F115,"")</f>
        <v/>
      </c>
      <c r="H115" s="40" t="str">
        <f>IFERROR(Base!G115/GAMSbase!G115,"")</f>
        <v/>
      </c>
      <c r="I115" s="40" t="str">
        <f>IFERROR(Base!H115/GAMSbase!H115,"")</f>
        <v/>
      </c>
      <c r="J115" s="40" t="str">
        <f>IFERROR(Base!I115/GAMSbase!I115,"")</f>
        <v/>
      </c>
      <c r="K115" s="40" t="str">
        <f>IFERROR(Base!J115/GAMSbase!J115,"")</f>
        <v/>
      </c>
      <c r="L115" s="40" t="str">
        <f>IFERROR(Base!K115/GAMSbase!K115,"")</f>
        <v/>
      </c>
      <c r="M115" s="40" t="str">
        <f>IFERROR(Base!L115/GAMSbase!L115,"")</f>
        <v/>
      </c>
      <c r="N115" s="40" t="str">
        <f>IFERROR(Base!M115/GAMSbase!M115,"")</f>
        <v/>
      </c>
      <c r="O115" s="40" t="str">
        <f>IFERROR(Base!N115/GAMSbase!N115,"")</f>
        <v/>
      </c>
      <c r="P115" s="40" t="str">
        <f>IFERROR(Base!O115/GAMSbase!O115,"")</f>
        <v/>
      </c>
      <c r="Q115" s="40" t="str">
        <f>IFERROR(Base!P115/GAMSbase!P115,"")</f>
        <v/>
      </c>
      <c r="R115" s="40" t="str">
        <f>IFERROR(Base!Q115/GAMSbase!Q115,"")</f>
        <v/>
      </c>
      <c r="S115" s="40" t="str">
        <f>IFERROR(Base!R115/GAMSbase!R115,"")</f>
        <v/>
      </c>
      <c r="T115" s="40" t="str">
        <f>IFERROR(Base!S115/GAMSbase!S115,"")</f>
        <v/>
      </c>
      <c r="U115" s="40" t="str">
        <f>IFERROR(Base!T115/GAMSbase!T115,"")</f>
        <v/>
      </c>
      <c r="V115" s="40" t="str">
        <f>IFERROR(Base!U115/GAMSbase!U115,"")</f>
        <v/>
      </c>
      <c r="W115" s="40" t="str">
        <f>IFERROR(Base!V115/GAMSbase!V115,"")</f>
        <v/>
      </c>
      <c r="X115" s="40" t="str">
        <f>IFERROR(Base!W115/GAMSbase!W115,"")</f>
        <v/>
      </c>
      <c r="Y115" s="40" t="str">
        <f>IFERROR(Base!X115/GAMSbase!X115,"")</f>
        <v/>
      </c>
      <c r="Z115" s="40" t="str">
        <f>IFERROR(Base!Y115/GAMSbase!Y115,"")</f>
        <v/>
      </c>
      <c r="AA115" s="40" t="str">
        <f>IFERROR(Base!Z115/GAMSbase!Z115,"")</f>
        <v/>
      </c>
      <c r="AB115" s="40" t="str">
        <f>IFERROR(Base!AA115/GAMSbase!AA115,"")</f>
        <v/>
      </c>
      <c r="AC115" s="40" t="str">
        <f>IFERROR(Base!AB115/GAMSbase!AB115,"")</f>
        <v/>
      </c>
      <c r="AD115" s="40" t="str">
        <f>IFERROR(Base!AC115/GAMSbase!AC115,"")</f>
        <v/>
      </c>
      <c r="AE115" s="40" t="str">
        <f>IFERROR(Base!AD115/GAMSbase!AD115,"")</f>
        <v/>
      </c>
      <c r="AF115" s="40" t="str">
        <f>IFERROR(Base!AE115/GAMSbase!AE115,"")</f>
        <v/>
      </c>
      <c r="AG115" s="40" t="str">
        <f>IFERROR(Base!AF115/GAMSbase!AF115,"")</f>
        <v/>
      </c>
      <c r="AH115" s="40" t="str">
        <f>IFERROR(Base!AG115/GAMSbase!AG115,"")</f>
        <v/>
      </c>
      <c r="AI115" s="40" t="str">
        <f>IFERROR(Base!AH115/GAMSbase!AH115,"")</f>
        <v/>
      </c>
      <c r="AJ115" s="40" t="str">
        <f>IFERROR(Base!AI115/GAMSbase!AI115,"")</f>
        <v/>
      </c>
      <c r="AK115" s="40" t="str">
        <f>IFERROR(Base!AJ115/GAMSbase!AJ115,"")</f>
        <v/>
      </c>
      <c r="AL115" s="40" t="str">
        <f>IFERROR(Base!AK115/GAMSbase!AK115,"")</f>
        <v/>
      </c>
      <c r="AM115" s="40" t="str">
        <f>IFERROR(Base!AL115/GAMSbase!AL115,"")</f>
        <v/>
      </c>
      <c r="AN115" s="40" t="str">
        <f>IFERROR(Base!AM115/GAMSbase!AM115,"")</f>
        <v/>
      </c>
      <c r="AO115" s="40" t="str">
        <f>IFERROR(Base!AN115/GAMSbase!AN115,"")</f>
        <v/>
      </c>
      <c r="AP115" s="40" t="str">
        <f>IFERROR(Base!AO115/GAMSbase!AO115,"")</f>
        <v/>
      </c>
      <c r="AQ115" s="40" t="str">
        <f>IFERROR(Base!AP115/GAMSbase!AP115,"")</f>
        <v/>
      </c>
      <c r="AR115" s="40" t="str">
        <f>IFERROR(Base!AQ115/GAMSbase!AQ115,"")</f>
        <v/>
      </c>
      <c r="AS115" s="40" t="str">
        <f>IFERROR(Base!AR115/GAMSbase!AR115,"")</f>
        <v/>
      </c>
      <c r="AT115" s="40" t="str">
        <f>IFERROR(Base!AS115/GAMSbase!AS115,"")</f>
        <v/>
      </c>
      <c r="AU115" s="40" t="str">
        <f>IFERROR(Base!AT115/GAMSbase!AT115,"")</f>
        <v/>
      </c>
      <c r="AV115" s="40" t="str">
        <f>IFERROR(Base!AU115/GAMSbase!AU115,"")</f>
        <v/>
      </c>
      <c r="AW115" s="40" t="str">
        <f>IFERROR(Base!AV115/GAMSbase!AV115,"")</f>
        <v/>
      </c>
      <c r="AX115" s="40" t="str">
        <f>IFERROR(Base!AW115/GAMSbase!AW115,"")</f>
        <v/>
      </c>
      <c r="AY115" s="40" t="str">
        <f>IFERROR(Base!AX115/GAMSbase!AX115,"")</f>
        <v/>
      </c>
      <c r="AZ115" s="40" t="str">
        <f>IFERROR(Base!AY115/GAMSbase!AY115,"")</f>
        <v/>
      </c>
      <c r="BA115" s="40" t="str">
        <f>IFERROR(Base!AZ115/GAMSbase!AZ115,"")</f>
        <v/>
      </c>
      <c r="BB115" s="40" t="str">
        <f>IFERROR(Base!BA115/GAMSbase!BA115,"")</f>
        <v/>
      </c>
      <c r="BC115" s="40" t="str">
        <f>IFERROR(Base!BB115/GAMSbase!BB115,"")</f>
        <v/>
      </c>
      <c r="BD115" s="40" t="str">
        <f>IFERROR(Base!BC115/GAMSbase!BC115,"")</f>
        <v/>
      </c>
      <c r="BE115" s="40" t="str">
        <f>IFERROR(Base!BD115/GAMSbase!BD115,"")</f>
        <v/>
      </c>
      <c r="BF115" s="40" t="str">
        <f>IFERROR(Base!BE115/GAMSbase!BE115,"")</f>
        <v/>
      </c>
      <c r="BG115" s="40" t="str">
        <f>IFERROR(Base!BF115/GAMSbase!BF115,"")</f>
        <v/>
      </c>
      <c r="BH115" s="40" t="str">
        <f>IFERROR(Base!BG115/GAMSbase!BG115,"")</f>
        <v/>
      </c>
      <c r="BI115" s="40" t="str">
        <f>IFERROR(Base!BH115/GAMSbase!BH115,"")</f>
        <v/>
      </c>
      <c r="BJ115" s="40" t="str">
        <f>IFERROR(Base!BI115/GAMSbase!BI115,"")</f>
        <v/>
      </c>
    </row>
    <row r="116" spans="1:62" x14ac:dyDescent="0.2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IFERROR(Base!B116/GAMSbase!B116,"")</f>
        <v>1.6632828521295466</v>
      </c>
      <c r="D116" s="40">
        <f>IFERROR(Base!C116/GAMSbase!C116,"")</f>
        <v>1.6580874335927323</v>
      </c>
      <c r="E116" s="40">
        <f>IFERROR(Base!D116/GAMSbase!D116,"")</f>
        <v>1.6528623293728839</v>
      </c>
      <c r="F116" s="40">
        <f>IFERROR(Base!E116/GAMSbase!E116,"")</f>
        <v>1.6480781618425715</v>
      </c>
      <c r="G116" s="40">
        <f>IFERROR(Base!F116/GAMSbase!F116,"")</f>
        <v>1.6439742014708096</v>
      </c>
      <c r="H116" s="40">
        <f>IFERROR(Base!G116/GAMSbase!G116,"")</f>
        <v>1.6406630122633739</v>
      </c>
      <c r="I116" s="40">
        <f>IFERROR(Base!H116/GAMSbase!H116,"")</f>
        <v>1.6381889364031339</v>
      </c>
      <c r="J116" s="40">
        <f>IFERROR(Base!I116/GAMSbase!I116,"")</f>
        <v>1.6365599746497113</v>
      </c>
      <c r="K116" s="40">
        <f>IFERROR(Base!J116/GAMSbase!J116,"")</f>
        <v>1.6357648586803604</v>
      </c>
      <c r="L116" s="40">
        <f>IFERROR(Base!K116/GAMSbase!K116,"")</f>
        <v>1.6357820184823149</v>
      </c>
      <c r="M116" s="40">
        <f>IFERROR(Base!L116/GAMSbase!L116,"")</f>
        <v>1.636584158962674</v>
      </c>
      <c r="N116" s="40">
        <f>IFERROR(Base!M116/GAMSbase!M116,"")</f>
        <v>1.6381404635807366</v>
      </c>
      <c r="O116" s="40">
        <f>IFERROR(Base!N116/GAMSbase!N116,"")</f>
        <v>1.6404174796575832</v>
      </c>
      <c r="P116" s="40">
        <f>IFERROR(Base!O116/GAMSbase!O116,"")</f>
        <v>1.6433792156022966</v>
      </c>
      <c r="Q116" s="40">
        <f>IFERROR(Base!P116/GAMSbase!P116,"")</f>
        <v>1.646986566174784</v>
      </c>
      <c r="R116" s="40">
        <f>IFERROR(Base!Q116/GAMSbase!Q116,"")</f>
        <v>1.6511959159646319</v>
      </c>
      <c r="S116" s="40">
        <f>IFERROR(Base!R116/GAMSbase!R116,"")</f>
        <v>1.6559563755775535</v>
      </c>
      <c r="T116" s="40">
        <f>IFERROR(Base!S116/GAMSbase!S116,"")</f>
        <v>1.6612045270740148</v>
      </c>
      <c r="U116" s="40">
        <f>IFERROR(Base!T116/GAMSbase!T116,"")</f>
        <v>1.6671743120192504</v>
      </c>
      <c r="V116" s="40">
        <f>IFERROR(Base!U116/GAMSbase!U116,"")</f>
        <v>1.6736384703850826</v>
      </c>
      <c r="W116" s="40">
        <f>IFERROR(Base!V116/GAMSbase!V116,"")</f>
        <v>1.6805561260416866</v>
      </c>
      <c r="X116" s="40">
        <f>IFERROR(Base!W116/GAMSbase!W116,"")</f>
        <v>1.6878872448635827</v>
      </c>
      <c r="Y116" s="40">
        <f>IFERROR(Base!X116/GAMSbase!X116,"")</f>
        <v>1.6955923761026599</v>
      </c>
      <c r="Z116" s="40">
        <f>IFERROR(Base!Y116/GAMSbase!Y116,"")</f>
        <v>1.7036325958363496</v>
      </c>
      <c r="AA116" s="40">
        <f>IFERROR(Base!Z116/GAMSbase!Z116,"")</f>
        <v>1.7119695594529125</v>
      </c>
      <c r="AB116" s="40">
        <f>IFERROR(Base!AA116/GAMSbase!AA116,"")</f>
        <v>1.7205656235467397</v>
      </c>
      <c r="AC116" s="40">
        <f>IFERROR(Base!AB116/GAMSbase!AB116,"")</f>
        <v>1.7293840000158303</v>
      </c>
      <c r="AD116" s="40">
        <f>IFERROR(Base!AC116/GAMSbase!AC116,"")</f>
        <v>1.7383889336907701</v>
      </c>
      <c r="AE116" s="40">
        <f>IFERROR(Base!AD116/GAMSbase!AD116,"")</f>
        <v>1.7475459070280976</v>
      </c>
      <c r="AF116" s="40">
        <f>IFERROR(Base!AE116/GAMSbase!AE116,"")</f>
        <v>1.7568218499625707</v>
      </c>
      <c r="AG116" s="40">
        <f>IFERROR(Base!AF116/GAMSbase!AF116,"")</f>
        <v>1.7661853616483518</v>
      </c>
      <c r="AH116" s="40">
        <f>IFERROR(Base!AG116/GAMSbase!AG116,"")</f>
        <v>1.7756069268862849</v>
      </c>
      <c r="AI116" s="40">
        <f>IFERROR(Base!AH116/GAMSbase!AH116,"")</f>
        <v>1.7850590906085149</v>
      </c>
      <c r="AJ116" s="40">
        <f>IFERROR(Base!AI116/GAMSbase!AI116,"")</f>
        <v>1.7945165325999106</v>
      </c>
      <c r="AK116" s="40">
        <f>IFERROR(Base!AJ116/GAMSbase!AJ116,"")</f>
        <v>1.8039559177081042</v>
      </c>
      <c r="AL116" s="40">
        <f>IFERROR(Base!AK116/GAMSbase!AK116,"")</f>
        <v>1.8133552921055969</v>
      </c>
      <c r="AM116" s="40">
        <f>IFERROR(Base!AL116/GAMSbase!AL116,"")</f>
        <v>1.8226926134381478</v>
      </c>
      <c r="AN116" s="40">
        <f>IFERROR(Base!AM116/GAMSbase!AM116,"")</f>
        <v>1.8319426533266085</v>
      </c>
      <c r="AO116" s="40">
        <f>IFERROR(Base!AN116/GAMSbase!AN116,"")</f>
        <v>1.841070957455663</v>
      </c>
      <c r="AP116" s="40">
        <f>IFERROR(Base!AO116/GAMSbase!AO116,"")</f>
        <v>1.8500224901327889</v>
      </c>
      <c r="AQ116" s="40">
        <f>IFERROR(Base!AP116/GAMSbase!AP116,"")</f>
        <v>1.8587008773236733</v>
      </c>
      <c r="AR116" s="40">
        <f>IFERROR(Base!AQ116/GAMSbase!AQ116,"")</f>
        <v>1.8669311801658091</v>
      </c>
      <c r="AS116" s="40">
        <f>IFERROR(Base!AR116/GAMSbase!AR116,"")</f>
        <v>1.8743943662890523</v>
      </c>
      <c r="AT116" s="40">
        <f>IFERROR(Base!AS116/GAMSbase!AS116,"")</f>
        <v>1.8805144627079757</v>
      </c>
      <c r="AU116" s="40">
        <f>IFERROR(Base!AT116/GAMSbase!AT116,"")</f>
        <v>1.8842706234166011</v>
      </c>
      <c r="AV116" s="40">
        <f>IFERROR(Base!AU116/GAMSbase!AU116,"")</f>
        <v>1.9085514895518281</v>
      </c>
      <c r="AW116" s="40">
        <f>IFERROR(Base!AV116/GAMSbase!AV116,"")</f>
        <v>1.9221902818872685</v>
      </c>
      <c r="AX116" s="40">
        <f>IFERROR(Base!AW116/GAMSbase!AW116,"")</f>
        <v>1.9374414117910441</v>
      </c>
      <c r="AY116" s="40">
        <f>IFERROR(Base!AX116/GAMSbase!AX116,"")</f>
        <v>1.9568762047886379</v>
      </c>
      <c r="AZ116" s="40">
        <f>IFERROR(Base!AY116/GAMSbase!AY116,"")</f>
        <v>1.9850650464232049</v>
      </c>
      <c r="BA116" s="40">
        <f>IFERROR(Base!AZ116/GAMSbase!AZ116,"")</f>
        <v>1.8777951985405499</v>
      </c>
      <c r="BB116" s="40">
        <f>IFERROR(Base!BA116/GAMSbase!BA116,"")</f>
        <v>1.8717763584487259</v>
      </c>
      <c r="BC116" s="40">
        <f>IFERROR(Base!BB116/GAMSbase!BB116,"")</f>
        <v>1.8693150176644169</v>
      </c>
      <c r="BD116" s="40">
        <f>IFERROR(Base!BC116/GAMSbase!BC116,"")</f>
        <v>1.8693396562441713</v>
      </c>
      <c r="BE116" s="40">
        <f>IFERROR(Base!BD116/GAMSbase!BD116,"")</f>
        <v>1.8711455572127031</v>
      </c>
      <c r="BF116" s="40">
        <f>IFERROR(Base!BE116/GAMSbase!BE116,"")</f>
        <v>1.8742627398786011</v>
      </c>
      <c r="BG116" s="40">
        <f>IFERROR(Base!BF116/GAMSbase!BF116,"")</f>
        <v>1.8780032364683439</v>
      </c>
      <c r="BH116" s="40">
        <f>IFERROR(Base!BG116/GAMSbase!BG116,"")</f>
        <v>1.8806045822743103</v>
      </c>
      <c r="BI116" s="40">
        <f>IFERROR(Base!BH116/GAMSbase!BH116,"")</f>
        <v>1.885658111638961</v>
      </c>
      <c r="BJ116" s="40">
        <f>IFERROR(Base!BI116/GAMSbase!BI116,"")</f>
        <v>1.8939891076537125</v>
      </c>
    </row>
    <row r="117" spans="1:62" x14ac:dyDescent="0.2">
      <c r="A117" t="str">
        <f>Base!A117</f>
        <v>Capital ($trill, 2005$)</v>
      </c>
      <c r="B117" t="str">
        <f>GAMSbase!A117</f>
        <v>Capital (trillion 2005USD per year)</v>
      </c>
      <c r="C117" s="40">
        <f>IFERROR(Base!B117/GAMSbase!B117,"")</f>
        <v>1.6518518518518519</v>
      </c>
      <c r="D117" s="40">
        <f>IFERROR(Base!C117/GAMSbase!C117,"")</f>
        <v>1.6576454227025421</v>
      </c>
      <c r="E117" s="40">
        <f>IFERROR(Base!D117/GAMSbase!D117,"")</f>
        <v>1.6578677802756332</v>
      </c>
      <c r="F117" s="40">
        <f>IFERROR(Base!E117/GAMSbase!E117,"")</f>
        <v>1.6553708674608596</v>
      </c>
      <c r="G117" s="40">
        <f>IFERROR(Base!F117/GAMSbase!F117,"")</f>
        <v>1.6517643773846813</v>
      </c>
      <c r="H117" s="40">
        <f>IFERROR(Base!G117/GAMSbase!G117,"")</f>
        <v>1.6479445996869506</v>
      </c>
      <c r="I117" s="40">
        <f>IFERROR(Base!H117/GAMSbase!H117,"")</f>
        <v>1.6444033797998219</v>
      </c>
      <c r="J117" s="40">
        <f>IFERROR(Base!I117/GAMSbase!I117,"")</f>
        <v>1.6414046102329638</v>
      </c>
      <c r="K117" s="40">
        <f>IFERROR(Base!J117/GAMSbase!J117,"")</f>
        <v>1.6390839804358979</v>
      </c>
      <c r="L117" s="40">
        <f>IFERROR(Base!K117/GAMSbase!K117,"")</f>
        <v>1.6375050599259044</v>
      </c>
      <c r="M117" s="40">
        <f>IFERROR(Base!L117/GAMSbase!L117,"")</f>
        <v>1.6366907203483114</v>
      </c>
      <c r="N117" s="40">
        <f>IFERROR(Base!M117/GAMSbase!M117,"")</f>
        <v>1.6366406648405576</v>
      </c>
      <c r="O117" s="40">
        <f>IFERROR(Base!N117/GAMSbase!N117,"")</f>
        <v>1.6373411272246814</v>
      </c>
      <c r="P117" s="40">
        <f>IFERROR(Base!O117/GAMSbase!O117,"")</f>
        <v>1.6387701320396904</v>
      </c>
      <c r="Q117" s="40">
        <f>IFERROR(Base!P117/GAMSbase!P117,"")</f>
        <v>1.6409001970926822</v>
      </c>
      <c r="R117" s="40">
        <f>IFERROR(Base!Q117/GAMSbase!Q117,"")</f>
        <v>1.6436994483177099</v>
      </c>
      <c r="S117" s="40">
        <f>IFERROR(Base!R117/GAMSbase!R117,"")</f>
        <v>1.6471315533410553</v>
      </c>
      <c r="T117" s="40">
        <f>IFERROR(Base!S117/GAMSbase!S117,"")</f>
        <v>1.6511544223491335</v>
      </c>
      <c r="U117" s="40">
        <f>IFERROR(Base!T117/GAMSbase!T117,"")</f>
        <v>1.6557171315439132</v>
      </c>
      <c r="V117" s="40">
        <f>IFERROR(Base!U117/GAMSbase!U117,"")</f>
        <v>1.6608984213978255</v>
      </c>
      <c r="W117" s="40">
        <f>IFERROR(Base!V117/GAMSbase!V117,"")</f>
        <v>1.6666389521088156</v>
      </c>
      <c r="X117" s="40">
        <f>IFERROR(Base!W117/GAMSbase!W117,"")</f>
        <v>1.6728885369445523</v>
      </c>
      <c r="Y117" s="40">
        <f>IFERROR(Base!X117/GAMSbase!X117,"")</f>
        <v>1.6796022242243993</v>
      </c>
      <c r="Z117" s="40">
        <f>IFERROR(Base!Y117/GAMSbase!Y117,"")</f>
        <v>1.6867380988113083</v>
      </c>
      <c r="AA117" s="40">
        <f>IFERROR(Base!Z117/GAMSbase!Z117,"")</f>
        <v>1.6942560820894714</v>
      </c>
      <c r="AB117" s="40">
        <f>IFERROR(Base!AA117/GAMSbase!AA117,"")</f>
        <v>1.7021173117809592</v>
      </c>
      <c r="AC117" s="40">
        <f>IFERROR(Base!AB117/GAMSbase!AB117,"")</f>
        <v>1.710283863100925</v>
      </c>
      <c r="AD117" s="40">
        <f>IFERROR(Base!AC117/GAMSbase!AC117,"")</f>
        <v>1.7187186681011195</v>
      </c>
      <c r="AE117" s="40">
        <f>IFERROR(Base!AD117/GAMSbase!AD117,"")</f>
        <v>1.7273855527941413</v>
      </c>
      <c r="AF117" s="40">
        <f>IFERROR(Base!AE117/GAMSbase!AE117,"")</f>
        <v>1.7362493503845038</v>
      </c>
      <c r="AG117" s="40">
        <f>IFERROR(Base!AF117/GAMSbase!AF117,"")</f>
        <v>1.7452760585086278</v>
      </c>
      <c r="AH117" s="40">
        <f>IFERROR(Base!AG117/GAMSbase!AG117,"")</f>
        <v>1.7544330260119894</v>
      </c>
      <c r="AI117" s="40">
        <f>IFERROR(Base!AH117/GAMSbase!AH117,"")</f>
        <v>1.7636891539156674</v>
      </c>
      <c r="AJ117" s="40">
        <f>IFERROR(Base!AI117/GAMSbase!AI117,"")</f>
        <v>1.7730150862584062</v>
      </c>
      <c r="AK117" s="40">
        <f>IFERROR(Base!AJ117/GAMSbase!AJ117,"")</f>
        <v>1.7823833523816297</v>
      </c>
      <c r="AL117" s="40">
        <f>IFERROR(Base!AK117/GAMSbase!AK117,"")</f>
        <v>1.7917683853905473</v>
      </c>
      <c r="AM117" s="40">
        <f>IFERROR(Base!AL117/GAMSbase!AL117,"")</f>
        <v>1.8011462758122641</v>
      </c>
      <c r="AN117" s="40">
        <f>IFERROR(Base!AM117/GAMSbase!AM117,"")</f>
        <v>1.8104940039949333</v>
      </c>
      <c r="AO117" s="40">
        <f>IFERROR(Base!AN117/GAMSbase!AN117,"")</f>
        <v>1.8197876795883257</v>
      </c>
      <c r="AP117" s="40">
        <f>IFERROR(Base!AO117/GAMSbase!AO117,"")</f>
        <v>1.828998957587824</v>
      </c>
      <c r="AQ117" s="40">
        <f>IFERROR(Base!AP117/GAMSbase!AP117,"")</f>
        <v>1.8380881426285778</v>
      </c>
      <c r="AR117" s="40">
        <f>IFERROR(Base!AQ117/GAMSbase!AQ117,"")</f>
        <v>1.8469913831486844</v>
      </c>
      <c r="AS117" s="40">
        <f>IFERROR(Base!AR117/GAMSbase!AR117,"")</f>
        <v>1.8555974354889104</v>
      </c>
      <c r="AT117" s="40">
        <f>IFERROR(Base!AS117/GAMSbase!AS117,"")</f>
        <v>1.8637062950313987</v>
      </c>
      <c r="AU117" s="40">
        <f>IFERROR(Base!AT117/GAMSbase!AT117,"")</f>
        <v>1.8709569335875089</v>
      </c>
      <c r="AV117" s="40">
        <f>IFERROR(Base!AU117/GAMSbase!AU117,"")</f>
        <v>1.8767042140015402</v>
      </c>
      <c r="AW117" s="40">
        <f>IFERROR(Base!AV117/GAMSbase!AV117,"")</f>
        <v>1.8903180876521857</v>
      </c>
      <c r="AX117" s="40">
        <f>IFERROR(Base!AW117/GAMSbase!AW117,"")</f>
        <v>1.9039251267999542</v>
      </c>
      <c r="AY117" s="40">
        <f>IFERROR(Base!AX117/GAMSbase!AX117,"")</f>
        <v>1.9182128421661664</v>
      </c>
      <c r="AZ117" s="40">
        <f>IFERROR(Base!AY117/GAMSbase!AY117,"")</f>
        <v>1.934655644177786</v>
      </c>
      <c r="BA117" s="40">
        <f>IFERROR(Base!AZ117/GAMSbase!AZ117,"")</f>
        <v>1.9560038949920577</v>
      </c>
      <c r="BB117" s="40">
        <f>IFERROR(Base!BA117/GAMSbase!BA117,"")</f>
        <v>1.9216354975776158</v>
      </c>
      <c r="BC117" s="40">
        <f>IFERROR(Base!BB117/GAMSbase!BB117,"")</f>
        <v>1.8999218943187524</v>
      </c>
      <c r="BD117" s="40">
        <f>IFERROR(Base!BC117/GAMSbase!BC117,"")</f>
        <v>1.8866797122143413</v>
      </c>
      <c r="BE117" s="40">
        <f>IFERROR(Base!BD117/GAMSbase!BD117,"")</f>
        <v>1.8792138764214721</v>
      </c>
      <c r="BF117" s="40">
        <f>IFERROR(Base!BE117/GAMSbase!BE117,"")</f>
        <v>1.8757528669958949</v>
      </c>
      <c r="BG117" s="40">
        <f>IFERROR(Base!BF117/GAMSbase!BF117,"")</f>
        <v>1.8751155105851747</v>
      </c>
      <c r="BH117" s="40">
        <f>IFERROR(Base!BG117/GAMSbase!BG117,"")</f>
        <v>1.8763478885586309</v>
      </c>
      <c r="BI117" s="40">
        <f>IFERROR(Base!BH117/GAMSbase!BH117,"")</f>
        <v>1.8781621062561611</v>
      </c>
      <c r="BJ117" s="40">
        <f>IFERROR(Base!BI117/GAMSbase!BI117,"")</f>
        <v>1.8813509326638778</v>
      </c>
    </row>
    <row r="118" spans="1:62" x14ac:dyDescent="0.2">
      <c r="A118" t="str">
        <f>Base!A118</f>
        <v>DISCOUNT RATES</v>
      </c>
      <c r="B118" t="str">
        <f>GAMSbase!A118</f>
        <v>* DISCOUNT RATES</v>
      </c>
      <c r="C118" s="40" t="str">
        <f>IFERROR(Base!B118/GAMSbase!B118,"")</f>
        <v/>
      </c>
      <c r="D118" s="40" t="str">
        <f>IFERROR(Base!C118/GAMSbase!C118,"")</f>
        <v/>
      </c>
      <c r="E118" s="40" t="str">
        <f>IFERROR(Base!D118/GAMSbase!D118,"")</f>
        <v/>
      </c>
      <c r="F118" s="40" t="str">
        <f>IFERROR(Base!E118/GAMSbase!E118,"")</f>
        <v/>
      </c>
      <c r="G118" s="40" t="str">
        <f>IFERROR(Base!F118/GAMSbase!F118,"")</f>
        <v/>
      </c>
      <c r="H118" s="40" t="str">
        <f>IFERROR(Base!G118/GAMSbase!G118,"")</f>
        <v/>
      </c>
      <c r="I118" s="40" t="str">
        <f>IFERROR(Base!H118/GAMSbase!H118,"")</f>
        <v/>
      </c>
      <c r="J118" s="40" t="str">
        <f>IFERROR(Base!I118/GAMSbase!I118,"")</f>
        <v/>
      </c>
      <c r="K118" s="40" t="str">
        <f>IFERROR(Base!J118/GAMSbase!J118,"")</f>
        <v/>
      </c>
      <c r="L118" s="40" t="str">
        <f>IFERROR(Base!K118/GAMSbase!K118,"")</f>
        <v/>
      </c>
      <c r="M118" s="40" t="str">
        <f>IFERROR(Base!L118/GAMSbase!L118,"")</f>
        <v/>
      </c>
      <c r="N118" s="40" t="str">
        <f>IFERROR(Base!M118/GAMSbase!M118,"")</f>
        <v/>
      </c>
      <c r="O118" s="40" t="str">
        <f>IFERROR(Base!N118/GAMSbase!N118,"")</f>
        <v/>
      </c>
      <c r="P118" s="40" t="str">
        <f>IFERROR(Base!O118/GAMSbase!O118,"")</f>
        <v/>
      </c>
      <c r="Q118" s="40" t="str">
        <f>IFERROR(Base!P118/GAMSbase!P118,"")</f>
        <v/>
      </c>
      <c r="R118" s="40" t="str">
        <f>IFERROR(Base!Q118/GAMSbase!Q118,"")</f>
        <v/>
      </c>
      <c r="S118" s="40" t="str">
        <f>IFERROR(Base!R118/GAMSbase!R118,"")</f>
        <v/>
      </c>
      <c r="T118" s="40" t="str">
        <f>IFERROR(Base!S118/GAMSbase!S118,"")</f>
        <v/>
      </c>
      <c r="U118" s="40" t="str">
        <f>IFERROR(Base!T118/GAMSbase!T118,"")</f>
        <v/>
      </c>
      <c r="V118" s="40" t="str">
        <f>IFERROR(Base!U118/GAMSbase!U118,"")</f>
        <v/>
      </c>
      <c r="W118" s="40" t="str">
        <f>IFERROR(Base!V118/GAMSbase!V118,"")</f>
        <v/>
      </c>
      <c r="X118" s="40" t="str">
        <f>IFERROR(Base!W118/GAMSbase!W118,"")</f>
        <v/>
      </c>
      <c r="Y118" s="40" t="str">
        <f>IFERROR(Base!X118/GAMSbase!X118,"")</f>
        <v/>
      </c>
      <c r="Z118" s="40" t="str">
        <f>IFERROR(Base!Y118/GAMSbase!Y118,"")</f>
        <v/>
      </c>
      <c r="AA118" s="40" t="str">
        <f>IFERROR(Base!Z118/GAMSbase!Z118,"")</f>
        <v/>
      </c>
      <c r="AB118" s="40" t="str">
        <f>IFERROR(Base!AA118/GAMSbase!AA118,"")</f>
        <v/>
      </c>
      <c r="AC118" s="40" t="str">
        <f>IFERROR(Base!AB118/GAMSbase!AB118,"")</f>
        <v/>
      </c>
      <c r="AD118" s="40" t="str">
        <f>IFERROR(Base!AC118/GAMSbase!AC118,"")</f>
        <v/>
      </c>
      <c r="AE118" s="40" t="str">
        <f>IFERROR(Base!AD118/GAMSbase!AD118,"")</f>
        <v/>
      </c>
      <c r="AF118" s="40" t="str">
        <f>IFERROR(Base!AE118/GAMSbase!AE118,"")</f>
        <v/>
      </c>
      <c r="AG118" s="40" t="str">
        <f>IFERROR(Base!AF118/GAMSbase!AF118,"")</f>
        <v/>
      </c>
      <c r="AH118" s="40" t="str">
        <f>IFERROR(Base!AG118/GAMSbase!AG118,"")</f>
        <v/>
      </c>
      <c r="AI118" s="40" t="str">
        <f>IFERROR(Base!AH118/GAMSbase!AH118,"")</f>
        <v/>
      </c>
      <c r="AJ118" s="40" t="str">
        <f>IFERROR(Base!AI118/GAMSbase!AI118,"")</f>
        <v/>
      </c>
      <c r="AK118" s="40" t="str">
        <f>IFERROR(Base!AJ118/GAMSbase!AJ118,"")</f>
        <v/>
      </c>
      <c r="AL118" s="40" t="str">
        <f>IFERROR(Base!AK118/GAMSbase!AK118,"")</f>
        <v/>
      </c>
      <c r="AM118" s="40" t="str">
        <f>IFERROR(Base!AL118/GAMSbase!AL118,"")</f>
        <v/>
      </c>
      <c r="AN118" s="40" t="str">
        <f>IFERROR(Base!AM118/GAMSbase!AM118,"")</f>
        <v/>
      </c>
      <c r="AO118" s="40" t="str">
        <f>IFERROR(Base!AN118/GAMSbase!AN118,"")</f>
        <v/>
      </c>
      <c r="AP118" s="40" t="str">
        <f>IFERROR(Base!AO118/GAMSbase!AO118,"")</f>
        <v/>
      </c>
      <c r="AQ118" s="40" t="str">
        <f>IFERROR(Base!AP118/GAMSbase!AP118,"")</f>
        <v/>
      </c>
      <c r="AR118" s="40" t="str">
        <f>IFERROR(Base!AQ118/GAMSbase!AQ118,"")</f>
        <v/>
      </c>
      <c r="AS118" s="40" t="str">
        <f>IFERROR(Base!AR118/GAMSbase!AR118,"")</f>
        <v/>
      </c>
      <c r="AT118" s="40" t="str">
        <f>IFERROR(Base!AS118/GAMSbase!AS118,"")</f>
        <v/>
      </c>
      <c r="AU118" s="40" t="str">
        <f>IFERROR(Base!AT118/GAMSbase!AT118,"")</f>
        <v/>
      </c>
      <c r="AV118" s="40" t="str">
        <f>IFERROR(Base!AU118/GAMSbase!AU118,"")</f>
        <v/>
      </c>
      <c r="AW118" s="40" t="str">
        <f>IFERROR(Base!AV118/GAMSbase!AV118,"")</f>
        <v/>
      </c>
      <c r="AX118" s="40" t="str">
        <f>IFERROR(Base!AW118/GAMSbase!AW118,"")</f>
        <v/>
      </c>
      <c r="AY118" s="40" t="str">
        <f>IFERROR(Base!AX118/GAMSbase!AX118,"")</f>
        <v/>
      </c>
      <c r="AZ118" s="40" t="str">
        <f>IFERROR(Base!AY118/GAMSbase!AY118,"")</f>
        <v/>
      </c>
      <c r="BA118" s="40" t="str">
        <f>IFERROR(Base!AZ118/GAMSbase!AZ118,"")</f>
        <v/>
      </c>
      <c r="BB118" s="40" t="str">
        <f>IFERROR(Base!BA118/GAMSbase!BA118,"")</f>
        <v/>
      </c>
      <c r="BC118" s="40" t="str">
        <f>IFERROR(Base!BB118/GAMSbase!BB118,"")</f>
        <v/>
      </c>
      <c r="BD118" s="40" t="str">
        <f>IFERROR(Base!BC118/GAMSbase!BC118,"")</f>
        <v/>
      </c>
      <c r="BE118" s="40" t="str">
        <f>IFERROR(Base!BD118/GAMSbase!BD118,"")</f>
        <v/>
      </c>
      <c r="BF118" s="40" t="str">
        <f>IFERROR(Base!BE118/GAMSbase!BE118,"")</f>
        <v/>
      </c>
      <c r="BG118" s="40" t="str">
        <f>IFERROR(Base!BF118/GAMSbase!BF118,"")</f>
        <v/>
      </c>
      <c r="BH118" s="40" t="str">
        <f>IFERROR(Base!BG118/GAMSbase!BG118,"")</f>
        <v/>
      </c>
      <c r="BI118" s="40" t="str">
        <f>IFERROR(Base!BH118/GAMSbase!BH118,"")</f>
        <v/>
      </c>
      <c r="BJ118" s="40" t="str">
        <f>IFERROR(Base!BI118/GAMSbase!BI118,"")</f>
        <v/>
      </c>
    </row>
    <row r="119" spans="1:62" x14ac:dyDescent="0.2">
      <c r="A119" t="str">
        <f>Base!A119</f>
        <v>Utility discount rate (per year)</v>
      </c>
      <c r="B119" t="str">
        <f>GAMSbase!A119</f>
        <v>Utility Discount Rate (per year)</v>
      </c>
      <c r="C119" s="40">
        <f>IFERROR(Base!B119/GAMSbase!B119,"")</f>
        <v>1</v>
      </c>
      <c r="D119" s="40">
        <f>IFERROR(Base!C119/GAMSbase!C119,"")</f>
        <v>1</v>
      </c>
      <c r="E119" s="40">
        <f>IFERROR(Base!D119/GAMSbase!D119,"")</f>
        <v>1</v>
      </c>
      <c r="F119" s="40">
        <f>IFERROR(Base!E119/GAMSbase!E119,"")</f>
        <v>1</v>
      </c>
      <c r="G119" s="40">
        <f>IFERROR(Base!F119/GAMSbase!F119,"")</f>
        <v>1</v>
      </c>
      <c r="H119" s="40">
        <f>IFERROR(Base!G119/GAMSbase!G119,"")</f>
        <v>1</v>
      </c>
      <c r="I119" s="40">
        <f>IFERROR(Base!H119/GAMSbase!H119,"")</f>
        <v>1</v>
      </c>
      <c r="J119" s="40">
        <f>IFERROR(Base!I119/GAMSbase!I119,"")</f>
        <v>1</v>
      </c>
      <c r="K119" s="40">
        <f>IFERROR(Base!J119/GAMSbase!J119,"")</f>
        <v>1</v>
      </c>
      <c r="L119" s="40">
        <f>IFERROR(Base!K119/GAMSbase!K119,"")</f>
        <v>1</v>
      </c>
      <c r="M119" s="40">
        <f>IFERROR(Base!L119/GAMSbase!L119,"")</f>
        <v>1</v>
      </c>
      <c r="N119" s="40">
        <f>IFERROR(Base!M119/GAMSbase!M119,"")</f>
        <v>1</v>
      </c>
      <c r="O119" s="40">
        <f>IFERROR(Base!N119/GAMSbase!N119,"")</f>
        <v>1</v>
      </c>
      <c r="P119" s="40">
        <f>IFERROR(Base!O119/GAMSbase!O119,"")</f>
        <v>1</v>
      </c>
      <c r="Q119" s="40">
        <f>IFERROR(Base!P119/GAMSbase!P119,"")</f>
        <v>1</v>
      </c>
      <c r="R119" s="40">
        <f>IFERROR(Base!Q119/GAMSbase!Q119,"")</f>
        <v>1</v>
      </c>
      <c r="S119" s="40">
        <f>IFERROR(Base!R119/GAMSbase!R119,"")</f>
        <v>1</v>
      </c>
      <c r="T119" s="40">
        <f>IFERROR(Base!S119/GAMSbase!S119,"")</f>
        <v>1</v>
      </c>
      <c r="U119" s="40">
        <f>IFERROR(Base!T119/GAMSbase!T119,"")</f>
        <v>1</v>
      </c>
      <c r="V119" s="40">
        <f>IFERROR(Base!U119/GAMSbase!U119,"")</f>
        <v>1</v>
      </c>
      <c r="W119" s="40">
        <f>IFERROR(Base!V119/GAMSbase!V119,"")</f>
        <v>1</v>
      </c>
      <c r="X119" s="40">
        <f>IFERROR(Base!W119/GAMSbase!W119,"")</f>
        <v>1</v>
      </c>
      <c r="Y119" s="40">
        <f>IFERROR(Base!X119/GAMSbase!X119,"")</f>
        <v>1</v>
      </c>
      <c r="Z119" s="40">
        <f>IFERROR(Base!Y119/GAMSbase!Y119,"")</f>
        <v>1</v>
      </c>
      <c r="AA119" s="40">
        <f>IFERROR(Base!Z119/GAMSbase!Z119,"")</f>
        <v>1</v>
      </c>
      <c r="AB119" s="40">
        <f>IFERROR(Base!AA119/GAMSbase!AA119,"")</f>
        <v>1</v>
      </c>
      <c r="AC119" s="40">
        <f>IFERROR(Base!AB119/GAMSbase!AB119,"")</f>
        <v>1</v>
      </c>
      <c r="AD119" s="40">
        <f>IFERROR(Base!AC119/GAMSbase!AC119,"")</f>
        <v>1</v>
      </c>
      <c r="AE119" s="40">
        <f>IFERROR(Base!AD119/GAMSbase!AD119,"")</f>
        <v>1</v>
      </c>
      <c r="AF119" s="40">
        <f>IFERROR(Base!AE119/GAMSbase!AE119,"")</f>
        <v>1</v>
      </c>
      <c r="AG119" s="40">
        <f>IFERROR(Base!AF119/GAMSbase!AF119,"")</f>
        <v>1</v>
      </c>
      <c r="AH119" s="40">
        <f>IFERROR(Base!AG119/GAMSbase!AG119,"")</f>
        <v>1</v>
      </c>
      <c r="AI119" s="40">
        <f>IFERROR(Base!AH119/GAMSbase!AH119,"")</f>
        <v>1</v>
      </c>
      <c r="AJ119" s="40">
        <f>IFERROR(Base!AI119/GAMSbase!AI119,"")</f>
        <v>1</v>
      </c>
      <c r="AK119" s="40">
        <f>IFERROR(Base!AJ119/GAMSbase!AJ119,"")</f>
        <v>1</v>
      </c>
      <c r="AL119" s="40">
        <f>IFERROR(Base!AK119/GAMSbase!AK119,"")</f>
        <v>1</v>
      </c>
      <c r="AM119" s="40">
        <f>IFERROR(Base!AL119/GAMSbase!AL119,"")</f>
        <v>1</v>
      </c>
      <c r="AN119" s="40">
        <f>IFERROR(Base!AM119/GAMSbase!AM119,"")</f>
        <v>1</v>
      </c>
      <c r="AO119" s="40">
        <f>IFERROR(Base!AN119/GAMSbase!AN119,"")</f>
        <v>1</v>
      </c>
      <c r="AP119" s="40">
        <f>IFERROR(Base!AO119/GAMSbase!AO119,"")</f>
        <v>1</v>
      </c>
      <c r="AQ119" s="40">
        <f>IFERROR(Base!AP119/GAMSbase!AP119,"")</f>
        <v>1</v>
      </c>
      <c r="AR119" s="40">
        <f>IFERROR(Base!AQ119/GAMSbase!AQ119,"")</f>
        <v>1</v>
      </c>
      <c r="AS119" s="40">
        <f>IFERROR(Base!AR119/GAMSbase!AR119,"")</f>
        <v>1</v>
      </c>
      <c r="AT119" s="40">
        <f>IFERROR(Base!AS119/GAMSbase!AS119,"")</f>
        <v>1</v>
      </c>
      <c r="AU119" s="40">
        <f>IFERROR(Base!AT119/GAMSbase!AT119,"")</f>
        <v>1</v>
      </c>
      <c r="AV119" s="40">
        <f>IFERROR(Base!AU119/GAMSbase!AU119,"")</f>
        <v>1</v>
      </c>
      <c r="AW119" s="40">
        <f>IFERROR(Base!AV119/GAMSbase!AV119,"")</f>
        <v>1</v>
      </c>
      <c r="AX119" s="40">
        <f>IFERROR(Base!AW119/GAMSbase!AW119,"")</f>
        <v>1</v>
      </c>
      <c r="AY119" s="40">
        <f>IFERROR(Base!AX119/GAMSbase!AX119,"")</f>
        <v>1</v>
      </c>
      <c r="AZ119" s="40">
        <f>IFERROR(Base!AY119/GAMSbase!AY119,"")</f>
        <v>1</v>
      </c>
      <c r="BA119" s="40">
        <f>IFERROR(Base!AZ119/GAMSbase!AZ119,"")</f>
        <v>1</v>
      </c>
      <c r="BB119" s="40">
        <f>IFERROR(Base!BA119/GAMSbase!BA119,"")</f>
        <v>1</v>
      </c>
      <c r="BC119" s="40">
        <f>IFERROR(Base!BB119/GAMSbase!BB119,"")</f>
        <v>1</v>
      </c>
      <c r="BD119" s="40">
        <f>IFERROR(Base!BC119/GAMSbase!BC119,"")</f>
        <v>1</v>
      </c>
      <c r="BE119" s="40">
        <f>IFERROR(Base!BD119/GAMSbase!BD119,"")</f>
        <v>1</v>
      </c>
      <c r="BF119" s="40">
        <f>IFERROR(Base!BE119/GAMSbase!BE119,"")</f>
        <v>1</v>
      </c>
      <c r="BG119" s="40">
        <f>IFERROR(Base!BF119/GAMSbase!BF119,"")</f>
        <v>1</v>
      </c>
      <c r="BH119" s="40">
        <f>IFERROR(Base!BG119/GAMSbase!BG119,"")</f>
        <v>1</v>
      </c>
      <c r="BI119" s="40">
        <f>IFERROR(Base!BH119/GAMSbase!BH119,"")</f>
        <v>1</v>
      </c>
      <c r="BJ119" s="40">
        <f>IFERROR(Base!BI119/GAMSbase!BI119,"")</f>
        <v>1</v>
      </c>
    </row>
    <row r="120" spans="1:62" x14ac:dyDescent="0.2">
      <c r="A120" t="str">
        <f>Base!A120</f>
        <v>First period gross MPK</v>
      </c>
      <c r="B120" t="str">
        <f>GAMSbase!A120</f>
        <v>First Period gross MPK</v>
      </c>
      <c r="C120" s="40">
        <f>IFERROR(Base!B120/GAMSbase!B120,"")</f>
        <v>1.0014224711815352</v>
      </c>
      <c r="D120" s="40">
        <f>IFERROR(Base!C120/GAMSbase!C120,"")</f>
        <v>0.99681006331539379</v>
      </c>
      <c r="E120" s="40">
        <f>IFERROR(Base!D120/GAMSbase!D120,"")</f>
        <v>0.99491593816822321</v>
      </c>
      <c r="F120" s="40">
        <f>IFERROR(Base!E120/GAMSbase!E120,"")</f>
        <v>0.99451520492593026</v>
      </c>
      <c r="G120" s="40">
        <f>IFERROR(Base!F120/GAMSbase!F120,"")</f>
        <v>0.99492324708781132</v>
      </c>
      <c r="H120" s="40">
        <f>IFERROR(Base!G120/GAMSbase!G120,"")</f>
        <v>0.99575504183084551</v>
      </c>
      <c r="I120" s="40">
        <f>IFERROR(Base!H120/GAMSbase!H120,"")</f>
        <v>0.99679288068309979</v>
      </c>
      <c r="J120" s="40">
        <f>IFERROR(Base!I120/GAMSbase!I120,"")</f>
        <v>0.99791303767242445</v>
      </c>
      <c r="K120" s="40">
        <f>IFERROR(Base!J120/GAMSbase!J120,"")</f>
        <v>0.99904487250148211</v>
      </c>
      <c r="L120" s="40">
        <f>IFERROR(Base!K120/GAMSbase!K120,"")</f>
        <v>1.0001479481313056</v>
      </c>
      <c r="M120" s="40">
        <f>IFERROR(Base!L120/GAMSbase!L120,"")</f>
        <v>1.0011991969654572</v>
      </c>
      <c r="N120" s="40">
        <f>IFERROR(Base!M120/GAMSbase!M120,"")</f>
        <v>1.0021857562132133</v>
      </c>
      <c r="O120" s="40">
        <f>IFERROR(Base!N120/GAMSbase!N120,"")</f>
        <v>1.0031009768118218</v>
      </c>
      <c r="P120" s="40">
        <f>IFERROR(Base!O120/GAMSbase!O120,"")</f>
        <v>1.0039422559117901</v>
      </c>
      <c r="Q120" s="40">
        <f>IFERROR(Base!P120/GAMSbase!P120,"")</f>
        <v>1.0047099024495321</v>
      </c>
      <c r="R120" s="40">
        <f>IFERROR(Base!Q120/GAMSbase!Q120,"")</f>
        <v>1.0054066570657207</v>
      </c>
      <c r="S120" s="40">
        <f>IFERROR(Base!R120/GAMSbase!R120,"")</f>
        <v>1.0060376942575486</v>
      </c>
      <c r="T120" s="40">
        <f>IFERROR(Base!S120/GAMSbase!S120,"")</f>
        <v>1.006611131326735</v>
      </c>
      <c r="U120" s="40">
        <f>IFERROR(Base!T120/GAMSbase!T120,"")</f>
        <v>1.0071392679366136</v>
      </c>
      <c r="V120" s="40">
        <f>IFERROR(Base!U120/GAMSbase!U120,"")</f>
        <v>1.0075796698680033</v>
      </c>
      <c r="W120" s="40">
        <f>IFERROR(Base!V120/GAMSbase!V120,"")</f>
        <v>1.0079492937951366</v>
      </c>
      <c r="X120" s="40">
        <f>IFERROR(Base!W120/GAMSbase!W120,"")</f>
        <v>1.0082614956013929</v>
      </c>
      <c r="Y120" s="40">
        <f>IFERROR(Base!X120/GAMSbase!X120,"")</f>
        <v>1.0085276646905772</v>
      </c>
      <c r="Z120" s="40">
        <f>IFERROR(Base!Y120/GAMSbase!Y120,"")</f>
        <v>1.0087581236412564</v>
      </c>
      <c r="AA120" s="40">
        <f>IFERROR(Base!Z120/GAMSbase!Z120,"")</f>
        <v>1.0089626006414201</v>
      </c>
      <c r="AB120" s="40">
        <f>IFERROR(Base!AA120/GAMSbase!AA120,"")</f>
        <v>1.0091504602436714</v>
      </c>
      <c r="AC120" s="40">
        <f>IFERROR(Base!AB120/GAMSbase!AB120,"")</f>
        <v>1.0093307926020334</v>
      </c>
      <c r="AD120" s="40">
        <f>IFERROR(Base!AC120/GAMSbase!AC120,"")</f>
        <v>1.0095124218482927</v>
      </c>
      <c r="AE120" s="40">
        <f>IFERROR(Base!AD120/GAMSbase!AD120,"")</f>
        <v>1.0097038730002885</v>
      </c>
      <c r="AF120" s="40">
        <f>IFERROR(Base!AE120/GAMSbase!AE120,"")</f>
        <v>1.0099133106043283</v>
      </c>
      <c r="AG120" s="40">
        <f>IFERROR(Base!AF120/GAMSbase!AF120,"")</f>
        <v>1.0101484696023872</v>
      </c>
      <c r="AH120" s="40">
        <f>IFERROR(Base!AG120/GAMSbase!AG120,"")</f>
        <v>1.0104165752462209</v>
      </c>
      <c r="AI120" s="40">
        <f>IFERROR(Base!AH120/GAMSbase!AH120,"")</f>
        <v>1.01072426506705</v>
      </c>
      <c r="AJ120" s="40">
        <f>IFERROR(Base!AI120/GAMSbase!AI120,"")</f>
        <v>1.0110775227116506</v>
      </c>
      <c r="AK120" s="40">
        <f>IFERROR(Base!AJ120/GAMSbase!AJ120,"")</f>
        <v>1.0114816296228524</v>
      </c>
      <c r="AL120" s="40">
        <f>IFERROR(Base!AK120/GAMSbase!AK120,"")</f>
        <v>1.0119411755190078</v>
      </c>
      <c r="AM120" s="40">
        <f>IFERROR(Base!AL120/GAMSbase!AL120,"")</f>
        <v>1.0124601696371323</v>
      </c>
      <c r="AN120" s="40">
        <f>IFERROR(Base!AM120/GAMSbase!AM120,"")</f>
        <v>1.0130423563865678</v>
      </c>
      <c r="AO120" s="40">
        <f>IFERROR(Base!AN120/GAMSbase!AN120,"")</f>
        <v>1.0136919064951055</v>
      </c>
      <c r="AP120" s="40">
        <f>IFERROR(Base!AO120/GAMSbase!AO120,"")</f>
        <v>1.0144148037642444</v>
      </c>
      <c r="AQ120" s="40">
        <f>IFERROR(Base!AP120/GAMSbase!AP120,"")</f>
        <v>1.0152214782906881</v>
      </c>
      <c r="AR120" s="40">
        <f>IFERROR(Base!AQ120/GAMSbase!AQ120,"")</f>
        <v>1.0161316539742289</v>
      </c>
      <c r="AS120" s="40">
        <f>IFERROR(Base!AR120/GAMSbase!AR120,"")</f>
        <v>1.0171831162698703</v>
      </c>
      <c r="AT120" s="40">
        <f>IFERROR(Base!AS120/GAMSbase!AS120,"")</f>
        <v>1.0184472907696602</v>
      </c>
      <c r="AU120" s="40">
        <f>IFERROR(Base!AT120/GAMSbase!AT120,"")</f>
        <v>1.0200565353820286</v>
      </c>
      <c r="AV120" s="40">
        <f>IFERROR(Base!AU120/GAMSbase!AU120,"")</f>
        <v>1.0222510875306179</v>
      </c>
      <c r="AW120" s="40">
        <f>IFERROR(Base!AV120/GAMSbase!AV120,"")</f>
        <v>1.0214668989820044</v>
      </c>
      <c r="AX120" s="40">
        <f>IFERROR(Base!AW120/GAMSbase!AW120,"")</f>
        <v>1.0207158996345633</v>
      </c>
      <c r="AY120" s="40">
        <f>IFERROR(Base!AX120/GAMSbase!AX120,"")</f>
        <v>1.0197386594779003</v>
      </c>
      <c r="AZ120" s="40">
        <f>IFERROR(Base!AY120/GAMSbase!AY120,"")</f>
        <v>1.0179948150415585</v>
      </c>
      <c r="BA120" s="40">
        <f>IFERROR(Base!AZ120/GAMSbase!AZ120,"")</f>
        <v>1.0145054828878519</v>
      </c>
      <c r="BB120" s="40">
        <f>IFERROR(Base!BA120/GAMSbase!BA120,"")</f>
        <v>1.0315281821395947</v>
      </c>
      <c r="BC120" s="40">
        <f>IFERROR(Base!BB120/GAMSbase!BB120,"")</f>
        <v>1.0441550215426818</v>
      </c>
      <c r="BD120" s="40">
        <f>IFERROR(Base!BC120/GAMSbase!BC120,"")</f>
        <v>1.0536859025577041</v>
      </c>
      <c r="BE120" s="40">
        <f>IFERROR(Base!BD120/GAMSbase!BD120,"")</f>
        <v>1.0610266421039269</v>
      </c>
      <c r="BF120" s="40">
        <f>IFERROR(Base!BE120/GAMSbase!BE120,"")</f>
        <v>1.0668061412659795</v>
      </c>
      <c r="BG120" s="40">
        <f>IFERROR(Base!BF120/GAMSbase!BF120,"")</f>
        <v>1.0714599718327615</v>
      </c>
      <c r="BH120" s="40">
        <f>IFERROR(Base!BG120/GAMSbase!BG120,"")</f>
        <v>1.0753528243454598</v>
      </c>
      <c r="BI120" s="40">
        <f>IFERROR(Base!BH120/GAMSbase!BH120,"")</f>
        <v>1.0789937807810672</v>
      </c>
      <c r="BJ120" s="40">
        <f>IFERROR(Base!BI120/GAMSbase!BI120,"")</f>
        <v>1.082060091327115</v>
      </c>
    </row>
    <row r="121" spans="1:62" x14ac:dyDescent="0.2">
      <c r="A121" t="str">
        <f>Base!A121</f>
        <v>All period gross MPK</v>
      </c>
      <c r="B121" t="str">
        <f>GAMSbase!A121</f>
        <v>All Periods gross MPK</v>
      </c>
      <c r="C121" s="40" t="str">
        <f>IFERROR(Base!B121/GAMSbase!B121,"")</f>
        <v/>
      </c>
      <c r="D121" s="40" t="str">
        <f>IFERROR(Base!C121/GAMSbase!C121,"")</f>
        <v/>
      </c>
      <c r="E121" s="40" t="str">
        <f>IFERROR(Base!D121/GAMSbase!D121,"")</f>
        <v/>
      </c>
      <c r="F121" s="40" t="str">
        <f>IFERROR(Base!E121/GAMSbase!E121,"")</f>
        <v/>
      </c>
      <c r="G121" s="40" t="str">
        <f>IFERROR(Base!F121/GAMSbase!F121,"")</f>
        <v/>
      </c>
      <c r="H121" s="40" t="str">
        <f>IFERROR(Base!G121/GAMSbase!G121,"")</f>
        <v/>
      </c>
      <c r="I121" s="40" t="str">
        <f>IFERROR(Base!H121/GAMSbase!H121,"")</f>
        <v/>
      </c>
      <c r="J121" s="40" t="str">
        <f>IFERROR(Base!I121/GAMSbase!I121,"")</f>
        <v/>
      </c>
      <c r="K121" s="40" t="str">
        <f>IFERROR(Base!J121/GAMSbase!J121,"")</f>
        <v/>
      </c>
      <c r="L121" s="40" t="str">
        <f>IFERROR(Base!K121/GAMSbase!K121,"")</f>
        <v/>
      </c>
      <c r="M121" s="40" t="str">
        <f>IFERROR(Base!L121/GAMSbase!L121,"")</f>
        <v/>
      </c>
      <c r="N121" s="40" t="str">
        <f>IFERROR(Base!M121/GAMSbase!M121,"")</f>
        <v/>
      </c>
      <c r="O121" s="40" t="str">
        <f>IFERROR(Base!N121/GAMSbase!N121,"")</f>
        <v/>
      </c>
      <c r="P121" s="40" t="str">
        <f>IFERROR(Base!O121/GAMSbase!O121,"")</f>
        <v/>
      </c>
      <c r="Q121" s="40" t="str">
        <f>IFERROR(Base!P121/GAMSbase!P121,"")</f>
        <v/>
      </c>
      <c r="R121" s="40" t="str">
        <f>IFERROR(Base!Q121/GAMSbase!Q121,"")</f>
        <v/>
      </c>
      <c r="S121" s="40" t="str">
        <f>IFERROR(Base!R121/GAMSbase!R121,"")</f>
        <v/>
      </c>
      <c r="T121" s="40" t="str">
        <f>IFERROR(Base!S121/GAMSbase!S121,"")</f>
        <v/>
      </c>
      <c r="U121" s="40" t="str">
        <f>IFERROR(Base!T121/GAMSbase!T121,"")</f>
        <v/>
      </c>
      <c r="V121" s="40" t="str">
        <f>IFERROR(Base!U121/GAMSbase!U121,"")</f>
        <v/>
      </c>
      <c r="W121" s="40" t="str">
        <f>IFERROR(Base!V121/GAMSbase!V121,"")</f>
        <v/>
      </c>
      <c r="X121" s="40" t="str">
        <f>IFERROR(Base!W121/GAMSbase!W121,"")</f>
        <v/>
      </c>
      <c r="Y121" s="40" t="str">
        <f>IFERROR(Base!X121/GAMSbase!X121,"")</f>
        <v/>
      </c>
      <c r="Z121" s="40" t="str">
        <f>IFERROR(Base!Y121/GAMSbase!Y121,"")</f>
        <v/>
      </c>
      <c r="AA121" s="40" t="str">
        <f>IFERROR(Base!Z121/GAMSbase!Z121,"")</f>
        <v/>
      </c>
      <c r="AB121" s="40" t="str">
        <f>IFERROR(Base!AA121/GAMSbase!AA121,"")</f>
        <v/>
      </c>
      <c r="AC121" s="40" t="str">
        <f>IFERROR(Base!AB121/GAMSbase!AB121,"")</f>
        <v/>
      </c>
      <c r="AD121" s="40" t="str">
        <f>IFERROR(Base!AC121/GAMSbase!AC121,"")</f>
        <v/>
      </c>
      <c r="AE121" s="40" t="str">
        <f>IFERROR(Base!AD121/GAMSbase!AD121,"")</f>
        <v/>
      </c>
      <c r="AF121" s="40" t="str">
        <f>IFERROR(Base!AE121/GAMSbase!AE121,"")</f>
        <v/>
      </c>
      <c r="AG121" s="40" t="str">
        <f>IFERROR(Base!AF121/GAMSbase!AF121,"")</f>
        <v/>
      </c>
      <c r="AH121" s="40" t="str">
        <f>IFERROR(Base!AG121/GAMSbase!AG121,"")</f>
        <v/>
      </c>
      <c r="AI121" s="40" t="str">
        <f>IFERROR(Base!AH121/GAMSbase!AH121,"")</f>
        <v/>
      </c>
      <c r="AJ121" s="40" t="str">
        <f>IFERROR(Base!AI121/GAMSbase!AI121,"")</f>
        <v/>
      </c>
      <c r="AK121" s="40" t="str">
        <f>IFERROR(Base!AJ121/GAMSbase!AJ121,"")</f>
        <v/>
      </c>
      <c r="AL121" s="40" t="str">
        <f>IFERROR(Base!AK121/GAMSbase!AK121,"")</f>
        <v/>
      </c>
      <c r="AM121" s="40" t="str">
        <f>IFERROR(Base!AL121/GAMSbase!AL121,"")</f>
        <v/>
      </c>
      <c r="AN121" s="40" t="str">
        <f>IFERROR(Base!AM121/GAMSbase!AM121,"")</f>
        <v/>
      </c>
      <c r="AO121" s="40" t="str">
        <f>IFERROR(Base!AN121/GAMSbase!AN121,"")</f>
        <v/>
      </c>
      <c r="AP121" s="40" t="str">
        <f>IFERROR(Base!AO121/GAMSbase!AO121,"")</f>
        <v/>
      </c>
      <c r="AQ121" s="40" t="str">
        <f>IFERROR(Base!AP121/GAMSbase!AP121,"")</f>
        <v/>
      </c>
      <c r="AR121" s="40" t="str">
        <f>IFERROR(Base!AQ121/GAMSbase!AQ121,"")</f>
        <v/>
      </c>
      <c r="AS121" s="40" t="str">
        <f>IFERROR(Base!AR121/GAMSbase!AR121,"")</f>
        <v/>
      </c>
      <c r="AT121" s="40" t="str">
        <f>IFERROR(Base!AS121/GAMSbase!AS121,"")</f>
        <v/>
      </c>
      <c r="AU121" s="40" t="str">
        <f>IFERROR(Base!AT121/GAMSbase!AT121,"")</f>
        <v/>
      </c>
      <c r="AV121" s="40" t="str">
        <f>IFERROR(Base!AU121/GAMSbase!AU121,"")</f>
        <v/>
      </c>
      <c r="AW121" s="40" t="str">
        <f>IFERROR(Base!AV121/GAMSbase!AV121,"")</f>
        <v/>
      </c>
      <c r="AX121" s="40" t="str">
        <f>IFERROR(Base!AW121/GAMSbase!AW121,"")</f>
        <v/>
      </c>
      <c r="AY121" s="40" t="str">
        <f>IFERROR(Base!AX121/GAMSbase!AX121,"")</f>
        <v/>
      </c>
      <c r="AZ121" s="40" t="str">
        <f>IFERROR(Base!AY121/GAMSbase!AY121,"")</f>
        <v/>
      </c>
      <c r="BA121" s="40" t="str">
        <f>IFERROR(Base!AZ121/GAMSbase!AZ121,"")</f>
        <v/>
      </c>
      <c r="BB121" s="40" t="str">
        <f>IFERROR(Base!BA121/GAMSbase!BA121,"")</f>
        <v/>
      </c>
      <c r="BC121" s="40" t="str">
        <f>IFERROR(Base!BB121/GAMSbase!BB121,"")</f>
        <v/>
      </c>
      <c r="BD121" s="40" t="str">
        <f>IFERROR(Base!BC121/GAMSbase!BC121,"")</f>
        <v/>
      </c>
      <c r="BE121" s="40" t="str">
        <f>IFERROR(Base!BD121/GAMSbase!BD121,"")</f>
        <v/>
      </c>
      <c r="BF121" s="40" t="str">
        <f>IFERROR(Base!BE121/GAMSbase!BE121,"")</f>
        <v/>
      </c>
      <c r="BG121" s="40" t="str">
        <f>IFERROR(Base!BF121/GAMSbase!BF121,"")</f>
        <v/>
      </c>
      <c r="BH121" s="40" t="str">
        <f>IFERROR(Base!BG121/GAMSbase!BG121,"")</f>
        <v/>
      </c>
      <c r="BI121" s="40" t="str">
        <f>IFERROR(Base!BH121/GAMSbase!BH121,"")</f>
        <v/>
      </c>
      <c r="BJ121" s="40" t="str">
        <f>IFERROR(Base!BI121/GAMSbase!BI121,"")</f>
        <v/>
      </c>
    </row>
    <row r="122" spans="1:62" x14ac:dyDescent="0.2">
      <c r="A122" t="str">
        <f>Base!A122</f>
        <v>WELFARE</v>
      </c>
      <c r="B122" t="str">
        <f>GAMSbase!A122</f>
        <v>* WELFARE</v>
      </c>
      <c r="C122" s="40" t="str">
        <f>IFERROR(Base!B122/GAMSbase!B122,"")</f>
        <v/>
      </c>
      <c r="D122" s="40" t="str">
        <f>IFERROR(Base!C122/GAMSbase!C122,"")</f>
        <v/>
      </c>
      <c r="E122" s="40" t="str">
        <f>IFERROR(Base!D122/GAMSbase!D122,"")</f>
        <v/>
      </c>
      <c r="F122" s="40" t="str">
        <f>IFERROR(Base!E122/GAMSbase!E122,"")</f>
        <v/>
      </c>
      <c r="G122" s="40" t="str">
        <f>IFERROR(Base!F122/GAMSbase!F122,"")</f>
        <v/>
      </c>
      <c r="H122" s="40" t="str">
        <f>IFERROR(Base!G122/GAMSbase!G122,"")</f>
        <v/>
      </c>
      <c r="I122" s="40" t="str">
        <f>IFERROR(Base!H122/GAMSbase!H122,"")</f>
        <v/>
      </c>
      <c r="J122" s="40" t="str">
        <f>IFERROR(Base!I122/GAMSbase!I122,"")</f>
        <v/>
      </c>
      <c r="K122" s="40" t="str">
        <f>IFERROR(Base!J122/GAMSbase!J122,"")</f>
        <v/>
      </c>
      <c r="L122" s="40" t="str">
        <f>IFERROR(Base!K122/GAMSbase!K122,"")</f>
        <v/>
      </c>
      <c r="M122" s="40" t="str">
        <f>IFERROR(Base!L122/GAMSbase!L122,"")</f>
        <v/>
      </c>
      <c r="N122" s="40" t="str">
        <f>IFERROR(Base!M122/GAMSbase!M122,"")</f>
        <v/>
      </c>
      <c r="O122" s="40" t="str">
        <f>IFERROR(Base!N122/GAMSbase!N122,"")</f>
        <v/>
      </c>
      <c r="P122" s="40" t="str">
        <f>IFERROR(Base!O122/GAMSbase!O122,"")</f>
        <v/>
      </c>
      <c r="Q122" s="40" t="str">
        <f>IFERROR(Base!P122/GAMSbase!P122,"")</f>
        <v/>
      </c>
      <c r="R122" s="40" t="str">
        <f>IFERROR(Base!Q122/GAMSbase!Q122,"")</f>
        <v/>
      </c>
      <c r="S122" s="40" t="str">
        <f>IFERROR(Base!R122/GAMSbase!R122,"")</f>
        <v/>
      </c>
      <c r="T122" s="40" t="str">
        <f>IFERROR(Base!S122/GAMSbase!S122,"")</f>
        <v/>
      </c>
      <c r="U122" s="40" t="str">
        <f>IFERROR(Base!T122/GAMSbase!T122,"")</f>
        <v/>
      </c>
      <c r="V122" s="40" t="str">
        <f>IFERROR(Base!U122/GAMSbase!U122,"")</f>
        <v/>
      </c>
      <c r="W122" s="40" t="str">
        <f>IFERROR(Base!V122/GAMSbase!V122,"")</f>
        <v/>
      </c>
      <c r="X122" s="40" t="str">
        <f>IFERROR(Base!W122/GAMSbase!W122,"")</f>
        <v/>
      </c>
      <c r="Y122" s="40" t="str">
        <f>IFERROR(Base!X122/GAMSbase!X122,"")</f>
        <v/>
      </c>
      <c r="Z122" s="40" t="str">
        <f>IFERROR(Base!Y122/GAMSbase!Y122,"")</f>
        <v/>
      </c>
      <c r="AA122" s="40" t="str">
        <f>IFERROR(Base!Z122/GAMSbase!Z122,"")</f>
        <v/>
      </c>
      <c r="AB122" s="40" t="str">
        <f>IFERROR(Base!AA122/GAMSbase!AA122,"")</f>
        <v/>
      </c>
      <c r="AC122" s="40" t="str">
        <f>IFERROR(Base!AB122/GAMSbase!AB122,"")</f>
        <v/>
      </c>
      <c r="AD122" s="40" t="str">
        <f>IFERROR(Base!AC122/GAMSbase!AC122,"")</f>
        <v/>
      </c>
      <c r="AE122" s="40" t="str">
        <f>IFERROR(Base!AD122/GAMSbase!AD122,"")</f>
        <v/>
      </c>
      <c r="AF122" s="40" t="str">
        <f>IFERROR(Base!AE122/GAMSbase!AE122,"")</f>
        <v/>
      </c>
      <c r="AG122" s="40" t="str">
        <f>IFERROR(Base!AF122/GAMSbase!AF122,"")</f>
        <v/>
      </c>
      <c r="AH122" s="40" t="str">
        <f>IFERROR(Base!AG122/GAMSbase!AG122,"")</f>
        <v/>
      </c>
      <c r="AI122" s="40" t="str">
        <f>IFERROR(Base!AH122/GAMSbase!AH122,"")</f>
        <v/>
      </c>
      <c r="AJ122" s="40" t="str">
        <f>IFERROR(Base!AI122/GAMSbase!AI122,"")</f>
        <v/>
      </c>
      <c r="AK122" s="40" t="str">
        <f>IFERROR(Base!AJ122/GAMSbase!AJ122,"")</f>
        <v/>
      </c>
      <c r="AL122" s="40" t="str">
        <f>IFERROR(Base!AK122/GAMSbase!AK122,"")</f>
        <v/>
      </c>
      <c r="AM122" s="40" t="str">
        <f>IFERROR(Base!AL122/GAMSbase!AL122,"")</f>
        <v/>
      </c>
      <c r="AN122" s="40" t="str">
        <f>IFERROR(Base!AM122/GAMSbase!AM122,"")</f>
        <v/>
      </c>
      <c r="AO122" s="40" t="str">
        <f>IFERROR(Base!AN122/GAMSbase!AN122,"")</f>
        <v/>
      </c>
      <c r="AP122" s="40" t="str">
        <f>IFERROR(Base!AO122/GAMSbase!AO122,"")</f>
        <v/>
      </c>
      <c r="AQ122" s="40" t="str">
        <f>IFERROR(Base!AP122/GAMSbase!AP122,"")</f>
        <v/>
      </c>
      <c r="AR122" s="40" t="str">
        <f>IFERROR(Base!AQ122/GAMSbase!AQ122,"")</f>
        <v/>
      </c>
      <c r="AS122" s="40" t="str">
        <f>IFERROR(Base!AR122/GAMSbase!AR122,"")</f>
        <v/>
      </c>
      <c r="AT122" s="40" t="str">
        <f>IFERROR(Base!AS122/GAMSbase!AS122,"")</f>
        <v/>
      </c>
      <c r="AU122" s="40" t="str">
        <f>IFERROR(Base!AT122/GAMSbase!AT122,"")</f>
        <v/>
      </c>
      <c r="AV122" s="40" t="str">
        <f>IFERROR(Base!AU122/GAMSbase!AU122,"")</f>
        <v/>
      </c>
      <c r="AW122" s="40" t="str">
        <f>IFERROR(Base!AV122/GAMSbase!AV122,"")</f>
        <v/>
      </c>
      <c r="AX122" s="40" t="str">
        <f>IFERROR(Base!AW122/GAMSbase!AW122,"")</f>
        <v/>
      </c>
      <c r="AY122" s="40" t="str">
        <f>IFERROR(Base!AX122/GAMSbase!AX122,"")</f>
        <v/>
      </c>
      <c r="AZ122" s="40" t="str">
        <f>IFERROR(Base!AY122/GAMSbase!AY122,"")</f>
        <v/>
      </c>
      <c r="BA122" s="40" t="str">
        <f>IFERROR(Base!AZ122/GAMSbase!AZ122,"")</f>
        <v/>
      </c>
      <c r="BB122" s="40" t="str">
        <f>IFERROR(Base!BA122/GAMSbase!BA122,"")</f>
        <v/>
      </c>
      <c r="BC122" s="40" t="str">
        <f>IFERROR(Base!BB122/GAMSbase!BB122,"")</f>
        <v/>
      </c>
      <c r="BD122" s="40" t="str">
        <f>IFERROR(Base!BC122/GAMSbase!BC122,"")</f>
        <v/>
      </c>
      <c r="BE122" s="40" t="str">
        <f>IFERROR(Base!BD122/GAMSbase!BD122,"")</f>
        <v/>
      </c>
      <c r="BF122" s="40" t="str">
        <f>IFERROR(Base!BE122/GAMSbase!BE122,"")</f>
        <v/>
      </c>
      <c r="BG122" s="40" t="str">
        <f>IFERROR(Base!BF122/GAMSbase!BF122,"")</f>
        <v/>
      </c>
      <c r="BH122" s="40" t="str">
        <f>IFERROR(Base!BG122/GAMSbase!BG122,"")</f>
        <v/>
      </c>
      <c r="BI122" s="40" t="str">
        <f>IFERROR(Base!BH122/GAMSbase!BH122,"")</f>
        <v/>
      </c>
      <c r="BJ122" s="40" t="str">
        <f>IFERROR(Base!BI122/GAMSbase!BI122,"")</f>
        <v/>
      </c>
    </row>
    <row r="123" spans="1:62" x14ac:dyDescent="0.2">
      <c r="A123" t="str">
        <f>Base!A123</f>
        <v>Consumption ($trill per year)</v>
      </c>
      <c r="B123" t="str">
        <f>GAMSbase!A123</f>
        <v>Consumption (trillion USD per year)</v>
      </c>
      <c r="C123" s="40">
        <f>IFERROR(Base!B123/GAMSbase!B123,"")</f>
        <v>1.6510489775331896</v>
      </c>
      <c r="D123" s="40">
        <f>IFERROR(Base!C123/GAMSbase!C123,"")</f>
        <v>1.650056551852539</v>
      </c>
      <c r="E123" s="40">
        <f>IFERROR(Base!D123/GAMSbase!D123,"")</f>
        <v>1.6475273361654497</v>
      </c>
      <c r="F123" s="40">
        <f>IFERROR(Base!E123/GAMSbase!E123,"")</f>
        <v>1.6444592084435632</v>
      </c>
      <c r="G123" s="40">
        <f>IFERROR(Base!F123/GAMSbase!F123,"")</f>
        <v>1.6414117938201565</v>
      </c>
      <c r="H123" s="40">
        <f>IFERROR(Base!G123/GAMSbase!G123,"")</f>
        <v>1.6386963089787407</v>
      </c>
      <c r="I123" s="40">
        <f>IFERROR(Base!H123/GAMSbase!H123,"")</f>
        <v>1.6364834914464323</v>
      </c>
      <c r="J123" s="40">
        <f>IFERROR(Base!I123/GAMSbase!I123,"")</f>
        <v>1.6348644895086963</v>
      </c>
      <c r="K123" s="40">
        <f>IFERROR(Base!J123/GAMSbase!J123,"")</f>
        <v>1.6338850971321768</v>
      </c>
      <c r="L123" s="40">
        <f>IFERROR(Base!K123/GAMSbase!K123,"")</f>
        <v>1.6335649747365277</v>
      </c>
      <c r="M123" s="40">
        <f>IFERROR(Base!L123/GAMSbase!L123,"")</f>
        <v>1.6339084343071575</v>
      </c>
      <c r="N123" s="40">
        <f>IFERROR(Base!M123/GAMSbase!M123,"")</f>
        <v>1.6349104990726715</v>
      </c>
      <c r="O123" s="40">
        <f>IFERROR(Base!N123/GAMSbase!N123,"")</f>
        <v>1.6365603369870121</v>
      </c>
      <c r="P123" s="40">
        <f>IFERROR(Base!O123/GAMSbase!O123,"")</f>
        <v>1.6388432523757304</v>
      </c>
      <c r="Q123" s="40">
        <f>IFERROR(Base!P123/GAMSbase!P123,"")</f>
        <v>1.6417419415292389</v>
      </c>
      <c r="R123" s="40">
        <f>IFERROR(Base!Q123/GAMSbase!Q123,"")</f>
        <v>1.6452374342454337</v>
      </c>
      <c r="S123" s="40">
        <f>IFERROR(Base!R123/GAMSbase!R123,"")</f>
        <v>1.649310041609088</v>
      </c>
      <c r="T123" s="40">
        <f>IFERROR(Base!S123/GAMSbase!S123,"")</f>
        <v>1.6539406293201302</v>
      </c>
      <c r="U123" s="40">
        <f>IFERROR(Base!T123/GAMSbase!T123,"")</f>
        <v>1.6591492324881723</v>
      </c>
      <c r="V123" s="40">
        <f>IFERROR(Base!U123/GAMSbase!U123,"")</f>
        <v>1.6648953078943158</v>
      </c>
      <c r="W123" s="40">
        <f>IFERROR(Base!V123/GAMSbase!V123,"")</f>
        <v>1.6711435506953829</v>
      </c>
      <c r="X123" s="40">
        <f>IFERROR(Base!W123/GAMSbase!W123,"")</f>
        <v>1.6778615712518277</v>
      </c>
      <c r="Y123" s="40">
        <f>IFERROR(Base!X123/GAMSbase!X123,"")</f>
        <v>1.6850186064448403</v>
      </c>
      <c r="Z123" s="40">
        <f>IFERROR(Base!Y123/GAMSbase!Y123,"")</f>
        <v>1.6925848223039619</v>
      </c>
      <c r="AA123" s="40">
        <f>IFERROR(Base!Z123/GAMSbase!Z123,"")</f>
        <v>1.7005309533775079</v>
      </c>
      <c r="AB123" s="40">
        <f>IFERROR(Base!AA123/GAMSbase!AA123,"")</f>
        <v>1.7088281271128185</v>
      </c>
      <c r="AC123" s="40">
        <f>IFERROR(Base!AB123/GAMSbase!AB123,"")</f>
        <v>1.7174477920168834</v>
      </c>
      <c r="AD123" s="40">
        <f>IFERROR(Base!AC123/GAMSbase!AC123,"")</f>
        <v>1.7263616972147047</v>
      </c>
      <c r="AE123" s="40">
        <f>IFERROR(Base!AD123/GAMSbase!AD123,"")</f>
        <v>1.7355418919563061</v>
      </c>
      <c r="AF123" s="40">
        <f>IFERROR(Base!AE123/GAMSbase!AE123,"")</f>
        <v>1.7449607368767355</v>
      </c>
      <c r="AG123" s="40">
        <f>IFERROR(Base!AF123/GAMSbase!AF123,"")</f>
        <v>1.754590913504384</v>
      </c>
      <c r="AH123" s="40">
        <f>IFERROR(Base!AG123/GAMSbase!AG123,"")</f>
        <v>1.7644054328920693</v>
      </c>
      <c r="AI123" s="40">
        <f>IFERROR(Base!AH123/GAMSbase!AH123,"")</f>
        <v>1.7743776499749297</v>
      </c>
      <c r="AJ123" s="40">
        <f>IFERROR(Base!AI123/GAMSbase!AI123,"")</f>
        <v>1.7844812934697039</v>
      </c>
      <c r="AK123" s="40">
        <f>IFERROR(Base!AJ123/GAMSbase!AJ123,"")</f>
        <v>1.7946905371040711</v>
      </c>
      <c r="AL123" s="40">
        <f>IFERROR(Base!AK123/GAMSbase!AK123,"")</f>
        <v>1.8049801575719739</v>
      </c>
      <c r="AM123" s="40">
        <f>IFERROR(Base!AL123/GAMSbase!AL123,"")</f>
        <v>1.8153258588528358</v>
      </c>
      <c r="AN123" s="40">
        <f>IFERROR(Base!AM123/GAMSbase!AM123,"")</f>
        <v>1.8257049126588343</v>
      </c>
      <c r="AO123" s="40">
        <f>IFERROR(Base!AN123/GAMSbase!AN123,"")</f>
        <v>1.8360973654622474</v>
      </c>
      <c r="AP123" s="40">
        <f>IFERROR(Base!AO123/GAMSbase!AO123,"")</f>
        <v>1.8464882786999945</v>
      </c>
      <c r="AQ123" s="40">
        <f>IFERROR(Base!AP123/GAMSbase!AP123,"")</f>
        <v>1.8568718011952468</v>
      </c>
      <c r="AR123" s="40">
        <f>IFERROR(Base!AQ123/GAMSbase!AQ123,"")</f>
        <v>1.8672584969356791</v>
      </c>
      <c r="AS123" s="40">
        <f>IFERROR(Base!AR123/GAMSbase!AR123,"")</f>
        <v>1.8776883997317386</v>
      </c>
      <c r="AT123" s="40">
        <f>IFERROR(Base!AS123/GAMSbase!AS123,"")</f>
        <v>1.8882540869534357</v>
      </c>
      <c r="AU123" s="40">
        <f>IFERROR(Base!AT123/GAMSbase!AT123,"")</f>
        <v>1.8991410753376845</v>
      </c>
      <c r="AV123" s="40">
        <f>IFERROR(Base!AU123/GAMSbase!AU123,"")</f>
        <v>1.9084589875649507</v>
      </c>
      <c r="AW123" s="40">
        <f>IFERROR(Base!AV123/GAMSbase!AV123,"")</f>
        <v>1.9165111079236878</v>
      </c>
      <c r="AX123" s="40">
        <f>IFERROR(Base!AW123/GAMSbase!AW123,"")</f>
        <v>1.9231026339891739</v>
      </c>
      <c r="AY123" s="40">
        <f>IFERROR(Base!AX123/GAMSbase!AX123,"")</f>
        <v>1.9279393816053916</v>
      </c>
      <c r="AZ123" s="40">
        <f>IFERROR(Base!AY123/GAMSbase!AY123,"")</f>
        <v>1.9304455992588523</v>
      </c>
      <c r="BA123" s="40">
        <f>IFERROR(Base!AZ123/GAMSbase!AZ123,"")</f>
        <v>1.9800441183269626</v>
      </c>
      <c r="BB123" s="40">
        <f>IFERROR(Base!BA123/GAMSbase!BA123,"")</f>
        <v>1.9727344182346267</v>
      </c>
      <c r="BC123" s="40">
        <f>IFERROR(Base!BB123/GAMSbase!BB123,"")</f>
        <v>1.9691889513170935</v>
      </c>
      <c r="BD123" s="40">
        <f>IFERROR(Base!BC123/GAMSbase!BC123,"")</f>
        <v>1.9682833997738904</v>
      </c>
      <c r="BE123" s="40">
        <f>IFERROR(Base!BD123/GAMSbase!BD123,"")</f>
        <v>1.9692767485946463</v>
      </c>
      <c r="BF123" s="40">
        <f>IFERROR(Base!BE123/GAMSbase!BE123,"")</f>
        <v>1.9716737445055801</v>
      </c>
      <c r="BG123" s="40">
        <f>IFERROR(Base!BF123/GAMSbase!BF123,"")</f>
        <v>1.9747495336253655</v>
      </c>
      <c r="BH123" s="40">
        <f>IFERROR(Base!BG123/GAMSbase!BG123,"")</f>
        <v>1.9766505361015465</v>
      </c>
      <c r="BI123" s="40">
        <f>IFERROR(Base!BH123/GAMSbase!BH123,"")</f>
        <v>1.9811508807716092</v>
      </c>
      <c r="BJ123" s="40">
        <f>IFERROR(Base!BI123/GAMSbase!BI123,"")</f>
        <v>1.9891135330116552</v>
      </c>
    </row>
    <row r="124" spans="1:62" x14ac:dyDescent="0.2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IFERROR(Base!B124/GAMSbase!B124,"")</f>
        <v/>
      </c>
      <c r="D124" s="40" t="str">
        <f>IFERROR(Base!C124/GAMSbase!C124,"")</f>
        <v/>
      </c>
      <c r="E124" s="40" t="str">
        <f>IFERROR(Base!D124/GAMSbase!D124,"")</f>
        <v/>
      </c>
      <c r="F124" s="40" t="str">
        <f>IFERROR(Base!E124/GAMSbase!E124,"")</f>
        <v/>
      </c>
      <c r="G124" s="40" t="str">
        <f>IFERROR(Base!F124/GAMSbase!F124,"")</f>
        <v/>
      </c>
      <c r="H124" s="40" t="str">
        <f>IFERROR(Base!G124/GAMSbase!G124,"")</f>
        <v/>
      </c>
      <c r="I124" s="40" t="str">
        <f>IFERROR(Base!H124/GAMSbase!H124,"")</f>
        <v/>
      </c>
      <c r="J124" s="40" t="str">
        <f>IFERROR(Base!I124/GAMSbase!I124,"")</f>
        <v/>
      </c>
      <c r="K124" s="40" t="str">
        <f>IFERROR(Base!J124/GAMSbase!J124,"")</f>
        <v/>
      </c>
      <c r="L124" s="40" t="str">
        <f>IFERROR(Base!K124/GAMSbase!K124,"")</f>
        <v/>
      </c>
      <c r="M124" s="40" t="str">
        <f>IFERROR(Base!L124/GAMSbase!L124,"")</f>
        <v/>
      </c>
      <c r="N124" s="40" t="str">
        <f>IFERROR(Base!M124/GAMSbase!M124,"")</f>
        <v/>
      </c>
      <c r="O124" s="40" t="str">
        <f>IFERROR(Base!N124/GAMSbase!N124,"")</f>
        <v/>
      </c>
      <c r="P124" s="40" t="str">
        <f>IFERROR(Base!O124/GAMSbase!O124,"")</f>
        <v/>
      </c>
      <c r="Q124" s="40" t="str">
        <f>IFERROR(Base!P124/GAMSbase!P124,"")</f>
        <v/>
      </c>
      <c r="R124" s="40" t="str">
        <f>IFERROR(Base!Q124/GAMSbase!Q124,"")</f>
        <v/>
      </c>
      <c r="S124" s="40" t="str">
        <f>IFERROR(Base!R124/GAMSbase!R124,"")</f>
        <v/>
      </c>
      <c r="T124" s="40" t="str">
        <f>IFERROR(Base!S124/GAMSbase!S124,"")</f>
        <v/>
      </c>
      <c r="U124" s="40" t="str">
        <f>IFERROR(Base!T124/GAMSbase!T124,"")</f>
        <v/>
      </c>
      <c r="V124" s="40" t="str">
        <f>IFERROR(Base!U124/GAMSbase!U124,"")</f>
        <v/>
      </c>
      <c r="W124" s="40" t="str">
        <f>IFERROR(Base!V124/GAMSbase!V124,"")</f>
        <v/>
      </c>
      <c r="X124" s="40" t="str">
        <f>IFERROR(Base!W124/GAMSbase!W124,"")</f>
        <v/>
      </c>
      <c r="Y124" s="40" t="str">
        <f>IFERROR(Base!X124/GAMSbase!X124,"")</f>
        <v/>
      </c>
      <c r="Z124" s="40" t="str">
        <f>IFERROR(Base!Y124/GAMSbase!Y124,"")</f>
        <v/>
      </c>
      <c r="AA124" s="40" t="str">
        <f>IFERROR(Base!Z124/GAMSbase!Z124,"")</f>
        <v/>
      </c>
      <c r="AB124" s="40" t="str">
        <f>IFERROR(Base!AA124/GAMSbase!AA124,"")</f>
        <v/>
      </c>
      <c r="AC124" s="40" t="str">
        <f>IFERROR(Base!AB124/GAMSbase!AB124,"")</f>
        <v/>
      </c>
      <c r="AD124" s="40" t="str">
        <f>IFERROR(Base!AC124/GAMSbase!AC124,"")</f>
        <v/>
      </c>
      <c r="AE124" s="40" t="str">
        <f>IFERROR(Base!AD124/GAMSbase!AD124,"")</f>
        <v/>
      </c>
      <c r="AF124" s="40" t="str">
        <f>IFERROR(Base!AE124/GAMSbase!AE124,"")</f>
        <v/>
      </c>
      <c r="AG124" s="40" t="str">
        <f>IFERROR(Base!AF124/GAMSbase!AF124,"")</f>
        <v/>
      </c>
      <c r="AH124" s="40" t="str">
        <f>IFERROR(Base!AG124/GAMSbase!AG124,"")</f>
        <v/>
      </c>
      <c r="AI124" s="40" t="str">
        <f>IFERROR(Base!AH124/GAMSbase!AH124,"")</f>
        <v/>
      </c>
      <c r="AJ124" s="40" t="str">
        <f>IFERROR(Base!AI124/GAMSbase!AI124,"")</f>
        <v/>
      </c>
      <c r="AK124" s="40" t="str">
        <f>IFERROR(Base!AJ124/GAMSbase!AJ124,"")</f>
        <v/>
      </c>
      <c r="AL124" s="40" t="str">
        <f>IFERROR(Base!AK124/GAMSbase!AK124,"")</f>
        <v/>
      </c>
      <c r="AM124" s="40" t="str">
        <f>IFERROR(Base!AL124/GAMSbase!AL124,"")</f>
        <v/>
      </c>
      <c r="AN124" s="40" t="str">
        <f>IFERROR(Base!AM124/GAMSbase!AM124,"")</f>
        <v/>
      </c>
      <c r="AO124" s="40" t="str">
        <f>IFERROR(Base!AN124/GAMSbase!AN124,"")</f>
        <v/>
      </c>
      <c r="AP124" s="40" t="str">
        <f>IFERROR(Base!AO124/GAMSbase!AO124,"")</f>
        <v/>
      </c>
      <c r="AQ124" s="40" t="str">
        <f>IFERROR(Base!AP124/GAMSbase!AP124,"")</f>
        <v/>
      </c>
      <c r="AR124" s="40" t="str">
        <f>IFERROR(Base!AQ124/GAMSbase!AQ124,"")</f>
        <v/>
      </c>
      <c r="AS124" s="40" t="str">
        <f>IFERROR(Base!AR124/GAMSbase!AR124,"")</f>
        <v/>
      </c>
      <c r="AT124" s="40" t="str">
        <f>IFERROR(Base!AS124/GAMSbase!AS124,"")</f>
        <v/>
      </c>
      <c r="AU124" s="40" t="str">
        <f>IFERROR(Base!AT124/GAMSbase!AT124,"")</f>
        <v/>
      </c>
      <c r="AV124" s="40" t="str">
        <f>IFERROR(Base!AU124/GAMSbase!AU124,"")</f>
        <v/>
      </c>
      <c r="AW124" s="40" t="str">
        <f>IFERROR(Base!AV124/GAMSbase!AV124,"")</f>
        <v/>
      </c>
      <c r="AX124" s="40" t="str">
        <f>IFERROR(Base!AW124/GAMSbase!AW124,"")</f>
        <v/>
      </c>
      <c r="AY124" s="40" t="str">
        <f>IFERROR(Base!AX124/GAMSbase!AX124,"")</f>
        <v/>
      </c>
      <c r="AZ124" s="40" t="str">
        <f>IFERROR(Base!AY124/GAMSbase!AY124,"")</f>
        <v/>
      </c>
      <c r="BA124" s="40" t="str">
        <f>IFERROR(Base!AZ124/GAMSbase!AZ124,"")</f>
        <v/>
      </c>
      <c r="BB124" s="40" t="str">
        <f>IFERROR(Base!BA124/GAMSbase!BA124,"")</f>
        <v/>
      </c>
      <c r="BC124" s="40" t="str">
        <f>IFERROR(Base!BB124/GAMSbase!BB124,"")</f>
        <v/>
      </c>
      <c r="BD124" s="40" t="str">
        <f>IFERROR(Base!BC124/GAMSbase!BC124,"")</f>
        <v/>
      </c>
      <c r="BE124" s="40" t="str">
        <f>IFERROR(Base!BD124/GAMSbase!BD124,"")</f>
        <v/>
      </c>
      <c r="BF124" s="40" t="str">
        <f>IFERROR(Base!BE124/GAMSbase!BE124,"")</f>
        <v/>
      </c>
      <c r="BG124" s="40" t="str">
        <f>IFERROR(Base!BF124/GAMSbase!BF124,"")</f>
        <v/>
      </c>
      <c r="BH124" s="40" t="str">
        <f>IFERROR(Base!BG124/GAMSbase!BG124,"")</f>
        <v/>
      </c>
      <c r="BI124" s="40" t="str">
        <f>IFERROR(Base!BH124/GAMSbase!BH124,"")</f>
        <v/>
      </c>
      <c r="BJ124" s="40" t="str">
        <f>IFERROR(Base!BI124/GAMSbase!BI124,"")</f>
        <v/>
      </c>
    </row>
    <row r="125" spans="1:62" x14ac:dyDescent="0.2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IFERROR(Base!B125/GAMSbase!B125,"")</f>
        <v/>
      </c>
      <c r="D125" s="40" t="str">
        <f>IFERROR(Base!C125/GAMSbase!C125,"")</f>
        <v/>
      </c>
      <c r="E125" s="40" t="str">
        <f>IFERROR(Base!D125/GAMSbase!D125,"")</f>
        <v/>
      </c>
      <c r="F125" s="40" t="str">
        <f>IFERROR(Base!E125/GAMSbase!E125,"")</f>
        <v/>
      </c>
      <c r="G125" s="40" t="str">
        <f>IFERROR(Base!F125/GAMSbase!F125,"")</f>
        <v/>
      </c>
      <c r="H125" s="40" t="str">
        <f>IFERROR(Base!G125/GAMSbase!G125,"")</f>
        <v/>
      </c>
      <c r="I125" s="40" t="str">
        <f>IFERROR(Base!H125/GAMSbase!H125,"")</f>
        <v/>
      </c>
      <c r="J125" s="40" t="str">
        <f>IFERROR(Base!I125/GAMSbase!I125,"")</f>
        <v/>
      </c>
      <c r="K125" s="40" t="str">
        <f>IFERROR(Base!J125/GAMSbase!J125,"")</f>
        <v/>
      </c>
      <c r="L125" s="40" t="str">
        <f>IFERROR(Base!K125/GAMSbase!K125,"")</f>
        <v/>
      </c>
      <c r="M125" s="40" t="str">
        <f>IFERROR(Base!L125/GAMSbase!L125,"")</f>
        <v/>
      </c>
      <c r="N125" s="40" t="str">
        <f>IFERROR(Base!M125/GAMSbase!M125,"")</f>
        <v/>
      </c>
      <c r="O125" s="40" t="str">
        <f>IFERROR(Base!N125/GAMSbase!N125,"")</f>
        <v/>
      </c>
      <c r="P125" s="40" t="str">
        <f>IFERROR(Base!O125/GAMSbase!O125,"")</f>
        <v/>
      </c>
      <c r="Q125" s="40" t="str">
        <f>IFERROR(Base!P125/GAMSbase!P125,"")</f>
        <v/>
      </c>
      <c r="R125" s="40" t="str">
        <f>IFERROR(Base!Q125/GAMSbase!Q125,"")</f>
        <v/>
      </c>
      <c r="S125" s="40" t="str">
        <f>IFERROR(Base!R125/GAMSbase!R125,"")</f>
        <v/>
      </c>
      <c r="T125" s="40" t="str">
        <f>IFERROR(Base!S125/GAMSbase!S125,"")</f>
        <v/>
      </c>
      <c r="U125" s="40" t="str">
        <f>IFERROR(Base!T125/GAMSbase!T125,"")</f>
        <v/>
      </c>
      <c r="V125" s="40" t="str">
        <f>IFERROR(Base!U125/GAMSbase!U125,"")</f>
        <v/>
      </c>
      <c r="W125" s="40" t="str">
        <f>IFERROR(Base!V125/GAMSbase!V125,"")</f>
        <v/>
      </c>
      <c r="X125" s="40" t="str">
        <f>IFERROR(Base!W125/GAMSbase!W125,"")</f>
        <v/>
      </c>
      <c r="Y125" s="40" t="str">
        <f>IFERROR(Base!X125/GAMSbase!X125,"")</f>
        <v/>
      </c>
      <c r="Z125" s="40" t="str">
        <f>IFERROR(Base!Y125/GAMSbase!Y125,"")</f>
        <v/>
      </c>
      <c r="AA125" s="40" t="str">
        <f>IFERROR(Base!Z125/GAMSbase!Z125,"")</f>
        <v/>
      </c>
      <c r="AB125" s="40" t="str">
        <f>IFERROR(Base!AA125/GAMSbase!AA125,"")</f>
        <v/>
      </c>
      <c r="AC125" s="40" t="str">
        <f>IFERROR(Base!AB125/GAMSbase!AB125,"")</f>
        <v/>
      </c>
      <c r="AD125" s="40" t="str">
        <f>IFERROR(Base!AC125/GAMSbase!AC125,"")</f>
        <v/>
      </c>
      <c r="AE125" s="40" t="str">
        <f>IFERROR(Base!AD125/GAMSbase!AD125,"")</f>
        <v/>
      </c>
      <c r="AF125" s="40" t="str">
        <f>IFERROR(Base!AE125/GAMSbase!AE125,"")</f>
        <v/>
      </c>
      <c r="AG125" s="40" t="str">
        <f>IFERROR(Base!AF125/GAMSbase!AF125,"")</f>
        <v/>
      </c>
      <c r="AH125" s="40" t="str">
        <f>IFERROR(Base!AG125/GAMSbase!AG125,"")</f>
        <v/>
      </c>
      <c r="AI125" s="40" t="str">
        <f>IFERROR(Base!AH125/GAMSbase!AH125,"")</f>
        <v/>
      </c>
      <c r="AJ125" s="40" t="str">
        <f>IFERROR(Base!AI125/GAMSbase!AI125,"")</f>
        <v/>
      </c>
      <c r="AK125" s="40" t="str">
        <f>IFERROR(Base!AJ125/GAMSbase!AJ125,"")</f>
        <v/>
      </c>
      <c r="AL125" s="40" t="str">
        <f>IFERROR(Base!AK125/GAMSbase!AK125,"")</f>
        <v/>
      </c>
      <c r="AM125" s="40" t="str">
        <f>IFERROR(Base!AL125/GAMSbase!AL125,"")</f>
        <v/>
      </c>
      <c r="AN125" s="40" t="str">
        <f>IFERROR(Base!AM125/GAMSbase!AM125,"")</f>
        <v/>
      </c>
      <c r="AO125" s="40" t="str">
        <f>IFERROR(Base!AN125/GAMSbase!AN125,"")</f>
        <v/>
      </c>
      <c r="AP125" s="40" t="str">
        <f>IFERROR(Base!AO125/GAMSbase!AO125,"")</f>
        <v/>
      </c>
      <c r="AQ125" s="40" t="str">
        <f>IFERROR(Base!AP125/GAMSbase!AP125,"")</f>
        <v/>
      </c>
      <c r="AR125" s="40" t="str">
        <f>IFERROR(Base!AQ125/GAMSbase!AQ125,"")</f>
        <v/>
      </c>
      <c r="AS125" s="40" t="str">
        <f>IFERROR(Base!AR125/GAMSbase!AR125,"")</f>
        <v/>
      </c>
      <c r="AT125" s="40" t="str">
        <f>IFERROR(Base!AS125/GAMSbase!AS125,"")</f>
        <v/>
      </c>
      <c r="AU125" s="40" t="str">
        <f>IFERROR(Base!AT125/GAMSbase!AT125,"")</f>
        <v/>
      </c>
      <c r="AV125" s="40" t="str">
        <f>IFERROR(Base!AU125/GAMSbase!AU125,"")</f>
        <v/>
      </c>
      <c r="AW125" s="40" t="str">
        <f>IFERROR(Base!AV125/GAMSbase!AV125,"")</f>
        <v/>
      </c>
      <c r="AX125" s="40" t="str">
        <f>IFERROR(Base!AW125/GAMSbase!AW125,"")</f>
        <v/>
      </c>
      <c r="AY125" s="40" t="str">
        <f>IFERROR(Base!AX125/GAMSbase!AX125,"")</f>
        <v/>
      </c>
      <c r="AZ125" s="40" t="str">
        <f>IFERROR(Base!AY125/GAMSbase!AY125,"")</f>
        <v/>
      </c>
      <c r="BA125" s="40" t="str">
        <f>IFERROR(Base!AZ125/GAMSbase!AZ125,"")</f>
        <v/>
      </c>
      <c r="BB125" s="40" t="str">
        <f>IFERROR(Base!BA125/GAMSbase!BA125,"")</f>
        <v/>
      </c>
      <c r="BC125" s="40" t="str">
        <f>IFERROR(Base!BB125/GAMSbase!BB125,"")</f>
        <v/>
      </c>
      <c r="BD125" s="40" t="str">
        <f>IFERROR(Base!BC125/GAMSbase!BC125,"")</f>
        <v/>
      </c>
      <c r="BE125" s="40" t="str">
        <f>IFERROR(Base!BD125/GAMSbase!BD125,"")</f>
        <v/>
      </c>
      <c r="BF125" s="40" t="str">
        <f>IFERROR(Base!BE125/GAMSbase!BE125,"")</f>
        <v/>
      </c>
      <c r="BG125" s="40" t="str">
        <f>IFERROR(Base!BF125/GAMSbase!BF125,"")</f>
        <v/>
      </c>
      <c r="BH125" s="40" t="str">
        <f>IFERROR(Base!BG125/GAMSbase!BG125,"")</f>
        <v/>
      </c>
      <c r="BI125" s="40" t="str">
        <f>IFERROR(Base!BH125/GAMSbase!BH125,"")</f>
        <v/>
      </c>
      <c r="BJ125" s="40" t="str">
        <f>IFERROR(Base!BI125/GAMSbase!BI125,"")</f>
        <v/>
      </c>
    </row>
    <row r="126" spans="1:62" x14ac:dyDescent="0.2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IFERROR(Base!B126/GAMSbase!B126,"")</f>
        <v>1.5250402415825131</v>
      </c>
      <c r="D126" s="40">
        <f>IFERROR(Base!C126/GAMSbase!C126,"")</f>
        <v>1.5217600231679074</v>
      </c>
      <c r="E126" s="40">
        <f>IFERROR(Base!D126/GAMSbase!D126,"")</f>
        <v>1.5173867342079381</v>
      </c>
      <c r="F126" s="40">
        <f>IFERROR(Base!E126/GAMSbase!E126,"")</f>
        <v>1.5127991946288295</v>
      </c>
      <c r="G126" s="40">
        <f>IFERROR(Base!F126/GAMSbase!F126,"")</f>
        <v>1.5084745538054121</v>
      </c>
      <c r="H126" s="40">
        <f>IFERROR(Base!G126/GAMSbase!G126,"")</f>
        <v>1.5046650420542824</v>
      </c>
      <c r="I126" s="40">
        <f>IFERROR(Base!H126/GAMSbase!H126,"")</f>
        <v>1.5014977923862516</v>
      </c>
      <c r="J126" s="40">
        <f>IFERROR(Base!I126/GAMSbase!I126,"")</f>
        <v>1.4990307244005694</v>
      </c>
      <c r="K126" s="40">
        <f>IFERROR(Base!J126/GAMSbase!J126,"")</f>
        <v>1.4972836593738021</v>
      </c>
      <c r="L126" s="40">
        <f>IFERROR(Base!K126/GAMSbase!K126,"")</f>
        <v>1.4962555597686089</v>
      </c>
      <c r="M126" s="40">
        <f>IFERROR(Base!L126/GAMSbase!L126,"")</f>
        <v>1.4959340216573755</v>
      </c>
      <c r="N126" s="40">
        <f>IFERROR(Base!M126/GAMSbase!M126,"")</f>
        <v>1.4963004614285913</v>
      </c>
      <c r="O126" s="40">
        <f>IFERROR(Base!N126/GAMSbase!N126,"")</f>
        <v>1.4973329348614288</v>
      </c>
      <c r="P126" s="40">
        <f>IFERROR(Base!O126/GAMSbase!O126,"")</f>
        <v>1.4990076763389688</v>
      </c>
      <c r="Q126" s="40">
        <f>IFERROR(Base!P126/GAMSbase!P126,"")</f>
        <v>1.5013000025039938</v>
      </c>
      <c r="R126" s="40">
        <f>IFERROR(Base!Q126/GAMSbase!Q126,"")</f>
        <v>1.5041849626212171</v>
      </c>
      <c r="S126" s="40">
        <f>IFERROR(Base!R126/GAMSbase!R126,"")</f>
        <v>1.5076380244438004</v>
      </c>
      <c r="T126" s="40">
        <f>IFERROR(Base!S126/GAMSbase!S126,"")</f>
        <v>1.5116360832199658</v>
      </c>
      <c r="U126" s="40">
        <f>IFERROR(Base!T126/GAMSbase!T126,"")</f>
        <v>1.5161926165931499</v>
      </c>
      <c r="V126" s="40">
        <f>IFERROR(Base!U126/GAMSbase!U126,"")</f>
        <v>1.521266408351013</v>
      </c>
      <c r="W126" s="40">
        <f>IFERROR(Base!V126/GAMSbase!V126,"")</f>
        <v>1.5268216183914607</v>
      </c>
      <c r="X126" s="40">
        <f>IFERROR(Base!W126/GAMSbase!W126,"")</f>
        <v>1.5328255726792566</v>
      </c>
      <c r="Y126" s="40">
        <f>IFERROR(Base!X126/GAMSbase!X126,"")</f>
        <v>1.5392475128326435</v>
      </c>
      <c r="Z126" s="40">
        <f>IFERROR(Base!Y126/GAMSbase!Y126,"")</f>
        <v>1.5460578973815404</v>
      </c>
      <c r="AA126" s="40">
        <f>IFERROR(Base!Z126/GAMSbase!Z126,"")</f>
        <v>1.5532280199864694</v>
      </c>
      <c r="AB126" s="40">
        <f>IFERROR(Base!AA126/GAMSbase!AA126,"")</f>
        <v>1.560729804440431</v>
      </c>
      <c r="AC126" s="40">
        <f>IFERROR(Base!AB126/GAMSbase!AB126,"")</f>
        <v>1.568535700970797</v>
      </c>
      <c r="AD126" s="40">
        <f>IFERROR(Base!AC126/GAMSbase!AC126,"")</f>
        <v>1.5766186350036482</v>
      </c>
      <c r="AE126" s="40">
        <f>IFERROR(Base!AD126/GAMSbase!AD126,"")</f>
        <v>1.5849519788342799</v>
      </c>
      <c r="AF126" s="40">
        <f>IFERROR(Base!AE126/GAMSbase!AE126,"")</f>
        <v>1.5935095380041622</v>
      </c>
      <c r="AG126" s="40">
        <f>IFERROR(Base!AF126/GAMSbase!AF126,"")</f>
        <v>1.6022655394760486</v>
      </c>
      <c r="AH126" s="40">
        <f>IFERROR(Base!AG126/GAMSbase!AG126,"")</f>
        <v>1.6111946219250735</v>
      </c>
      <c r="AI126" s="40">
        <f>IFERROR(Base!AH126/GAMSbase!AH126,"")</f>
        <v>1.6202718337105109</v>
      </c>
      <c r="AJ126" s="40">
        <f>IFERROR(Base!AI126/GAMSbase!AI126,"")</f>
        <v>1.6294726471820897</v>
      </c>
      <c r="AK126" s="40">
        <f>IFERROR(Base!AJ126/GAMSbase!AJ126,"")</f>
        <v>1.6387730125215605</v>
      </c>
      <c r="AL126" s="40">
        <f>IFERROR(Base!AK126/GAMSbase!AK126,"")</f>
        <v>1.648149492331505</v>
      </c>
      <c r="AM126" s="40">
        <f>IFERROR(Base!AL126/GAMSbase!AL126,"")</f>
        <v>1.6575795494554835</v>
      </c>
      <c r="AN126" s="40">
        <f>IFERROR(Base!AM126/GAMSbase!AM126,"")</f>
        <v>1.667042124577554</v>
      </c>
      <c r="AO126" s="40">
        <f>IFERROR(Base!AN126/GAMSbase!AN126,"")</f>
        <v>1.6765187321370238</v>
      </c>
      <c r="AP126" s="40">
        <f>IFERROR(Base!AO126/GAMSbase!AO126,"")</f>
        <v>1.6859955004181639</v>
      </c>
      <c r="AQ126" s="40">
        <f>IFERROR(Base!AP126/GAMSbase!AP126,"")</f>
        <v>1.6954668852805612</v>
      </c>
      <c r="AR126" s="40">
        <f>IFERROR(Base!AQ126/GAMSbase!AQ126,"")</f>
        <v>1.7049423568138971</v>
      </c>
      <c r="AS126" s="40">
        <f>IFERROR(Base!AR126/GAMSbase!AR126,"")</f>
        <v>1.7144583154715369</v>
      </c>
      <c r="AT126" s="40">
        <f>IFERROR(Base!AS126/GAMSbase!AS126,"")</f>
        <v>1.7240991565561696</v>
      </c>
      <c r="AU126" s="40">
        <f>IFERROR(Base!AT126/GAMSbase!AT126,"")</f>
        <v>1.7340341510020012</v>
      </c>
      <c r="AV126" s="40">
        <f>IFERROR(Base!AU126/GAMSbase!AU126,"")</f>
        <v>1.7425371677323229</v>
      </c>
      <c r="AW126" s="40">
        <f>IFERROR(Base!AV126/GAMSbase!AV126,"")</f>
        <v>1.7498850452718226</v>
      </c>
      <c r="AX126" s="40">
        <f>IFERROR(Base!AW126/GAMSbase!AW126,"")</f>
        <v>1.7558998474412089</v>
      </c>
      <c r="AY126" s="40">
        <f>IFERROR(Base!AX126/GAMSbase!AX126,"")</f>
        <v>1.7603129065922223</v>
      </c>
      <c r="AZ126" s="40">
        <f>IFERROR(Base!AY126/GAMSbase!AY126,"")</f>
        <v>1.7625984779415167</v>
      </c>
      <c r="BA126" s="40">
        <f>IFERROR(Base!AZ126/GAMSbase!AZ126,"")</f>
        <v>1.8078821028243355</v>
      </c>
      <c r="BB126" s="40">
        <f>IFERROR(Base!BA126/GAMSbase!BA126,"")</f>
        <v>1.8012058701720128</v>
      </c>
      <c r="BC126" s="40">
        <f>IFERROR(Base!BB126/GAMSbase!BB126,"")</f>
        <v>1.797966864506271</v>
      </c>
      <c r="BD126" s="40">
        <f>IFERROR(Base!BC126/GAMSbase!BC126,"")</f>
        <v>1.7971384794021033</v>
      </c>
      <c r="BE126" s="40">
        <f>IFERROR(Base!BD126/GAMSbase!BD126,"")</f>
        <v>1.7980440933465371</v>
      </c>
      <c r="BF126" s="40">
        <f>IFERROR(Base!BE126/GAMSbase!BE126,"")</f>
        <v>1.8002314847509604</v>
      </c>
      <c r="BG126" s="40">
        <f>IFERROR(Base!BF126/GAMSbase!BF126,"")</f>
        <v>1.8030388016909675</v>
      </c>
      <c r="BH126" s="40">
        <f>IFERROR(Base!BG126/GAMSbase!BG126,"")</f>
        <v>1.8047736181990952</v>
      </c>
      <c r="BI126" s="40">
        <f>IFERROR(Base!BH126/GAMSbase!BH126,"")</f>
        <v>1.8088818710481409</v>
      </c>
      <c r="BJ126" s="40">
        <f>IFERROR(Base!BI126/GAMSbase!BI126,"")</f>
        <v>1.8161514687701883</v>
      </c>
    </row>
    <row r="127" spans="1:62" x14ac:dyDescent="0.2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IFERROR(Base!B127/GAMSbase!B127,"")</f>
        <v/>
      </c>
      <c r="D127" s="40" t="str">
        <f>IFERROR(Base!C127/GAMSbase!C127,"")</f>
        <v/>
      </c>
      <c r="E127" s="40" t="str">
        <f>IFERROR(Base!D127/GAMSbase!D127,"")</f>
        <v/>
      </c>
      <c r="F127" s="40" t="str">
        <f>IFERROR(Base!E127/GAMSbase!E127,"")</f>
        <v/>
      </c>
      <c r="G127" s="40" t="str">
        <f>IFERROR(Base!F127/GAMSbase!F127,"")</f>
        <v/>
      </c>
      <c r="H127" s="40" t="str">
        <f>IFERROR(Base!G127/GAMSbase!G127,"")</f>
        <v/>
      </c>
      <c r="I127" s="40" t="str">
        <f>IFERROR(Base!H127/GAMSbase!H127,"")</f>
        <v/>
      </c>
      <c r="J127" s="40" t="str">
        <f>IFERROR(Base!I127/GAMSbase!I127,"")</f>
        <v/>
      </c>
      <c r="K127" s="40" t="str">
        <f>IFERROR(Base!J127/GAMSbase!J127,"")</f>
        <v/>
      </c>
      <c r="L127" s="40" t="str">
        <f>IFERROR(Base!K127/GAMSbase!K127,"")</f>
        <v/>
      </c>
      <c r="M127" s="40" t="str">
        <f>IFERROR(Base!L127/GAMSbase!L127,"")</f>
        <v/>
      </c>
      <c r="N127" s="40" t="str">
        <f>IFERROR(Base!M127/GAMSbase!M127,"")</f>
        <v/>
      </c>
      <c r="O127" s="40" t="str">
        <f>IFERROR(Base!N127/GAMSbase!N127,"")</f>
        <v/>
      </c>
      <c r="P127" s="40" t="str">
        <f>IFERROR(Base!O127/GAMSbase!O127,"")</f>
        <v/>
      </c>
      <c r="Q127" s="40" t="str">
        <f>IFERROR(Base!P127/GAMSbase!P127,"")</f>
        <v/>
      </c>
      <c r="R127" s="40" t="str">
        <f>IFERROR(Base!Q127/GAMSbase!Q127,"")</f>
        <v/>
      </c>
      <c r="S127" s="40" t="str">
        <f>IFERROR(Base!R127/GAMSbase!R127,"")</f>
        <v/>
      </c>
      <c r="T127" s="40" t="str">
        <f>IFERROR(Base!S127/GAMSbase!S127,"")</f>
        <v/>
      </c>
      <c r="U127" s="40" t="str">
        <f>IFERROR(Base!T127/GAMSbase!T127,"")</f>
        <v/>
      </c>
      <c r="V127" s="40" t="str">
        <f>IFERROR(Base!U127/GAMSbase!U127,"")</f>
        <v/>
      </c>
      <c r="W127" s="40" t="str">
        <f>IFERROR(Base!V127/GAMSbase!V127,"")</f>
        <v/>
      </c>
      <c r="X127" s="40" t="str">
        <f>IFERROR(Base!W127/GAMSbase!W127,"")</f>
        <v/>
      </c>
      <c r="Y127" s="40" t="str">
        <f>IFERROR(Base!X127/GAMSbase!X127,"")</f>
        <v/>
      </c>
      <c r="Z127" s="40" t="str">
        <f>IFERROR(Base!Y127/GAMSbase!Y127,"")</f>
        <v/>
      </c>
      <c r="AA127" s="40" t="str">
        <f>IFERROR(Base!Z127/GAMSbase!Z127,"")</f>
        <v/>
      </c>
      <c r="AB127" s="40" t="str">
        <f>IFERROR(Base!AA127/GAMSbase!AA127,"")</f>
        <v/>
      </c>
      <c r="AC127" s="40" t="str">
        <f>IFERROR(Base!AB127/GAMSbase!AB127,"")</f>
        <v/>
      </c>
      <c r="AD127" s="40" t="str">
        <f>IFERROR(Base!AC127/GAMSbase!AC127,"")</f>
        <v/>
      </c>
      <c r="AE127" s="40" t="str">
        <f>IFERROR(Base!AD127/GAMSbase!AD127,"")</f>
        <v/>
      </c>
      <c r="AF127" s="40" t="str">
        <f>IFERROR(Base!AE127/GAMSbase!AE127,"")</f>
        <v/>
      </c>
      <c r="AG127" s="40" t="str">
        <f>IFERROR(Base!AF127/GAMSbase!AF127,"")</f>
        <v/>
      </c>
      <c r="AH127" s="40" t="str">
        <f>IFERROR(Base!AG127/GAMSbase!AG127,"")</f>
        <v/>
      </c>
      <c r="AI127" s="40" t="str">
        <f>IFERROR(Base!AH127/GAMSbase!AH127,"")</f>
        <v/>
      </c>
      <c r="AJ127" s="40" t="str">
        <f>IFERROR(Base!AI127/GAMSbase!AI127,"")</f>
        <v/>
      </c>
      <c r="AK127" s="40" t="str">
        <f>IFERROR(Base!AJ127/GAMSbase!AJ127,"")</f>
        <v/>
      </c>
      <c r="AL127" s="40" t="str">
        <f>IFERROR(Base!AK127/GAMSbase!AK127,"")</f>
        <v/>
      </c>
      <c r="AM127" s="40" t="str">
        <f>IFERROR(Base!AL127/GAMSbase!AL127,"")</f>
        <v/>
      </c>
      <c r="AN127" s="40" t="str">
        <f>IFERROR(Base!AM127/GAMSbase!AM127,"")</f>
        <v/>
      </c>
      <c r="AO127" s="40" t="str">
        <f>IFERROR(Base!AN127/GAMSbase!AN127,"")</f>
        <v/>
      </c>
      <c r="AP127" s="40" t="str">
        <f>IFERROR(Base!AO127/GAMSbase!AO127,"")</f>
        <v/>
      </c>
      <c r="AQ127" s="40" t="str">
        <f>IFERROR(Base!AP127/GAMSbase!AP127,"")</f>
        <v/>
      </c>
      <c r="AR127" s="40" t="str">
        <f>IFERROR(Base!AQ127/GAMSbase!AQ127,"")</f>
        <v/>
      </c>
      <c r="AS127" s="40" t="str">
        <f>IFERROR(Base!AR127/GAMSbase!AR127,"")</f>
        <v/>
      </c>
      <c r="AT127" s="40" t="str">
        <f>IFERROR(Base!AS127/GAMSbase!AS127,"")</f>
        <v/>
      </c>
      <c r="AU127" s="40" t="str">
        <f>IFERROR(Base!AT127/GAMSbase!AT127,"")</f>
        <v/>
      </c>
      <c r="AV127" s="40" t="str">
        <f>IFERROR(Base!AU127/GAMSbase!AU127,"")</f>
        <v/>
      </c>
      <c r="AW127" s="40" t="str">
        <f>IFERROR(Base!AV127/GAMSbase!AV127,"")</f>
        <v/>
      </c>
      <c r="AX127" s="40" t="str">
        <f>IFERROR(Base!AW127/GAMSbase!AW127,"")</f>
        <v/>
      </c>
      <c r="AY127" s="40" t="str">
        <f>IFERROR(Base!AX127/GAMSbase!AX127,"")</f>
        <v/>
      </c>
      <c r="AZ127" s="40" t="str">
        <f>IFERROR(Base!AY127/GAMSbase!AY127,"")</f>
        <v/>
      </c>
      <c r="BA127" s="40" t="str">
        <f>IFERROR(Base!AZ127/GAMSbase!AZ127,"")</f>
        <v/>
      </c>
      <c r="BB127" s="40" t="str">
        <f>IFERROR(Base!BA127/GAMSbase!BA127,"")</f>
        <v/>
      </c>
      <c r="BC127" s="40" t="str">
        <f>IFERROR(Base!BB127/GAMSbase!BB127,"")</f>
        <v/>
      </c>
      <c r="BD127" s="40" t="str">
        <f>IFERROR(Base!BC127/GAMSbase!BC127,"")</f>
        <v/>
      </c>
      <c r="BE127" s="40" t="str">
        <f>IFERROR(Base!BD127/GAMSbase!BD127,"")</f>
        <v/>
      </c>
      <c r="BF127" s="40" t="str">
        <f>IFERROR(Base!BE127/GAMSbase!BE127,"")</f>
        <v/>
      </c>
      <c r="BG127" s="40" t="str">
        <f>IFERROR(Base!BF127/GAMSbase!BF127,"")</f>
        <v/>
      </c>
      <c r="BH127" s="40" t="str">
        <f>IFERROR(Base!BG127/GAMSbase!BG127,"")</f>
        <v/>
      </c>
      <c r="BI127" s="40" t="str">
        <f>IFERROR(Base!BH127/GAMSbase!BH127,"")</f>
        <v/>
      </c>
      <c r="BJ127" s="40" t="str">
        <f>IFERROR(Base!BI127/GAMSbase!BI127,"")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IFERROR(Base!B129/GAMSbase!B129,"")</f>
        <v>1.6811796234684322</v>
      </c>
      <c r="D129" s="40" t="str">
        <f>IFERROR(Base!C129/GAMSbase!C129,"")</f>
        <v/>
      </c>
      <c r="E129" s="40" t="str">
        <f>IFERROR(Base!D129/GAMSbase!D129,"")</f>
        <v/>
      </c>
      <c r="F129" s="40" t="str">
        <f>IFERROR(Base!E129/GAMSbase!E129,"")</f>
        <v/>
      </c>
      <c r="G129" s="40" t="str">
        <f>IFERROR(Base!F129/GAMSbase!F129,"")</f>
        <v/>
      </c>
      <c r="H129" s="40" t="str">
        <f>IFERROR(Base!G129/GAMSbase!G129,"")</f>
        <v/>
      </c>
      <c r="I129" s="40" t="str">
        <f>IFERROR(Base!H129/GAMSbase!H129,"")</f>
        <v/>
      </c>
      <c r="J129" s="40" t="str">
        <f>IFERROR(Base!I129/GAMSbase!I129,"")</f>
        <v/>
      </c>
      <c r="K129" s="40" t="str">
        <f>IFERROR(Base!J129/GAMSbase!J129,"")</f>
        <v/>
      </c>
      <c r="L129" s="40" t="str">
        <f>IFERROR(Base!K129/GAMSbase!K129,"")</f>
        <v/>
      </c>
      <c r="M129" s="40" t="str">
        <f>IFERROR(Base!L129/GAMSbase!L129,"")</f>
        <v/>
      </c>
      <c r="N129" s="40" t="str">
        <f>IFERROR(Base!M129/GAMSbase!M129,"")</f>
        <v/>
      </c>
      <c r="O129" s="40" t="str">
        <f>IFERROR(Base!N129/GAMSbase!N129,"")</f>
        <v/>
      </c>
      <c r="P129" s="40" t="str">
        <f>IFERROR(Base!O129/GAMSbase!O129,"")</f>
        <v/>
      </c>
      <c r="Q129" s="40" t="str">
        <f>IFERROR(Base!P129/GAMSbase!P129,"")</f>
        <v/>
      </c>
      <c r="R129" s="40" t="str">
        <f>IFERROR(Base!Q129/GAMSbase!Q129,"")</f>
        <v/>
      </c>
      <c r="S129" s="40" t="str">
        <f>IFERROR(Base!R129/GAMSbase!R129,"")</f>
        <v/>
      </c>
      <c r="T129" s="40" t="str">
        <f>IFERROR(Base!S129/GAMSbase!S129,"")</f>
        <v/>
      </c>
      <c r="U129" s="40" t="str">
        <f>IFERROR(Base!T129/GAMSbase!T129,"")</f>
        <v/>
      </c>
      <c r="V129" s="40" t="str">
        <f>IFERROR(Base!U129/GAMSbase!U129,"")</f>
        <v/>
      </c>
      <c r="W129" s="40" t="str">
        <f>IFERROR(Base!V129/GAMSbase!V129,"")</f>
        <v/>
      </c>
      <c r="X129" s="40" t="str">
        <f>IFERROR(Base!W129/GAMSbase!W129,"")</f>
        <v/>
      </c>
      <c r="Y129" s="40" t="str">
        <f>IFERROR(Base!X129/GAMSbase!X129,"")</f>
        <v/>
      </c>
      <c r="Z129" s="40" t="str">
        <f>IFERROR(Base!Y129/GAMSbase!Y129,"")</f>
        <v/>
      </c>
      <c r="AA129" s="40" t="str">
        <f>IFERROR(Base!Z129/GAMSbase!Z129,"")</f>
        <v/>
      </c>
      <c r="AB129" s="40" t="str">
        <f>IFERROR(Base!AA129/GAMSbase!AA129,"")</f>
        <v/>
      </c>
      <c r="AC129" s="40" t="str">
        <f>IFERROR(Base!AB129/GAMSbase!AB129,"")</f>
        <v/>
      </c>
      <c r="AD129" s="40" t="str">
        <f>IFERROR(Base!AC129/GAMSbase!AC129,"")</f>
        <v/>
      </c>
      <c r="AE129" s="40" t="str">
        <f>IFERROR(Base!AD129/GAMSbase!AD129,"")</f>
        <v/>
      </c>
      <c r="AF129" s="40" t="str">
        <f>IFERROR(Base!AE129/GAMSbase!AE129,"")</f>
        <v/>
      </c>
      <c r="AG129" s="40" t="str">
        <f>IFERROR(Base!AF129/GAMSbase!AF129,"")</f>
        <v/>
      </c>
      <c r="AH129" s="40" t="str">
        <f>IFERROR(Base!AG129/GAMSbase!AG129,"")</f>
        <v/>
      </c>
      <c r="AI129" s="40" t="str">
        <f>IFERROR(Base!AH129/GAMSbase!AH129,"")</f>
        <v/>
      </c>
      <c r="AJ129" s="40" t="str">
        <f>IFERROR(Base!AI129/GAMSbase!AI129,"")</f>
        <v/>
      </c>
      <c r="AK129" s="40" t="str">
        <f>IFERROR(Base!AJ129/GAMSbase!AJ129,"")</f>
        <v/>
      </c>
      <c r="AL129" s="40" t="str">
        <f>IFERROR(Base!AK129/GAMSbase!AK129,"")</f>
        <v/>
      </c>
      <c r="AM129" s="40" t="str">
        <f>IFERROR(Base!AL129/GAMSbase!AL129,"")</f>
        <v/>
      </c>
      <c r="AN129" s="40" t="str">
        <f>IFERROR(Base!AM129/GAMSbase!AM129,"")</f>
        <v/>
      </c>
      <c r="AO129" s="40" t="str">
        <f>IFERROR(Base!AN129/GAMSbase!AN129,"")</f>
        <v/>
      </c>
      <c r="AP129" s="40" t="str">
        <f>IFERROR(Base!AO129/GAMSbase!AO129,"")</f>
        <v/>
      </c>
      <c r="AQ129" s="40" t="str">
        <f>IFERROR(Base!AP129/GAMSbase!AP129,"")</f>
        <v/>
      </c>
      <c r="AR129" s="40" t="str">
        <f>IFERROR(Base!AQ129/GAMSbase!AQ129,"")</f>
        <v/>
      </c>
      <c r="AS129" s="40" t="str">
        <f>IFERROR(Base!AR129/GAMSbase!AR129,"")</f>
        <v/>
      </c>
      <c r="AT129" s="40" t="str">
        <f>IFERROR(Base!AS129/GAMSbase!AS129,"")</f>
        <v/>
      </c>
      <c r="AU129" s="40" t="str">
        <f>IFERROR(Base!AT129/GAMSbase!AT129,"")</f>
        <v/>
      </c>
      <c r="AV129" s="40" t="str">
        <f>IFERROR(Base!AU129/GAMSbase!AU129,"")</f>
        <v/>
      </c>
      <c r="AW129" s="40" t="str">
        <f>IFERROR(Base!AV129/GAMSbase!AV129,"")</f>
        <v/>
      </c>
      <c r="AX129" s="40" t="str">
        <f>IFERROR(Base!AW129/GAMSbase!AW129,"")</f>
        <v/>
      </c>
      <c r="AY129" s="40" t="str">
        <f>IFERROR(Base!AX129/GAMSbase!AX129,"")</f>
        <v/>
      </c>
      <c r="AZ129" s="40" t="str">
        <f>IFERROR(Base!AY129/GAMSbase!AY129,"")</f>
        <v/>
      </c>
      <c r="BA129" s="40" t="str">
        <f>IFERROR(Base!AZ129/GAMSbase!AZ129,"")</f>
        <v/>
      </c>
      <c r="BB129" s="40" t="str">
        <f>IFERROR(Base!BA129/GAMSbase!BA129,"")</f>
        <v/>
      </c>
      <c r="BC129" s="40" t="str">
        <f>IFERROR(Base!BB129/GAMSbase!BB129,"")</f>
        <v/>
      </c>
      <c r="BD129" s="40" t="str">
        <f>IFERROR(Base!BC129/GAMSbase!BC129,"")</f>
        <v/>
      </c>
      <c r="BE129" s="40" t="str">
        <f>IFERROR(Base!BD129/GAMSbase!BD129,"")</f>
        <v/>
      </c>
      <c r="BF129" s="40" t="str">
        <f>IFERROR(Base!BE129/GAMSbase!BE129,"")</f>
        <v/>
      </c>
      <c r="BG129" s="40" t="str">
        <f>IFERROR(Base!BF129/GAMSbase!BF129,"")</f>
        <v/>
      </c>
      <c r="BH129" s="40" t="str">
        <f>IFERROR(Base!BG129/GAMSbase!BG129,"")</f>
        <v/>
      </c>
      <c r="BI129" s="40" t="str">
        <f>IFERROR(Base!BH129/GAMSbase!BH129,"")</f>
        <v/>
      </c>
      <c r="BJ129" s="40" t="str">
        <f>IFERROR(Base!BI129/GAMSbase!BI129,"")</f>
        <v/>
      </c>
    </row>
    <row r="130" spans="1:62" x14ac:dyDescent="0.2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IFERROR(Base!B130/GAMSbase!B130,"")</f>
        <v/>
      </c>
      <c r="D130" s="40" t="str">
        <f>IFERROR(Base!C130/GAMSbase!C130,"")</f>
        <v/>
      </c>
      <c r="E130" s="40" t="str">
        <f>IFERROR(Base!D130/GAMSbase!D130,"")</f>
        <v/>
      </c>
      <c r="F130" s="40" t="str">
        <f>IFERROR(Base!E130/GAMSbase!E130,"")</f>
        <v/>
      </c>
      <c r="G130" s="40" t="str">
        <f>IFERROR(Base!F130/GAMSbase!F130,"")</f>
        <v/>
      </c>
      <c r="H130" s="40" t="str">
        <f>IFERROR(Base!G130/GAMSbase!G130,"")</f>
        <v/>
      </c>
      <c r="I130" s="40" t="str">
        <f>IFERROR(Base!H130/GAMSbase!H130,"")</f>
        <v/>
      </c>
      <c r="J130" s="40" t="str">
        <f>IFERROR(Base!I130/GAMSbase!I130,"")</f>
        <v/>
      </c>
      <c r="K130" s="40" t="str">
        <f>IFERROR(Base!J130/GAMSbase!J130,"")</f>
        <v/>
      </c>
      <c r="L130" s="40" t="str">
        <f>IFERROR(Base!K130/GAMSbase!K130,"")</f>
        <v/>
      </c>
      <c r="M130" s="40" t="str">
        <f>IFERROR(Base!L130/GAMSbase!L130,"")</f>
        <v/>
      </c>
      <c r="N130" s="40" t="str">
        <f>IFERROR(Base!M130/GAMSbase!M130,"")</f>
        <v/>
      </c>
      <c r="O130" s="40" t="str">
        <f>IFERROR(Base!N130/GAMSbase!N130,"")</f>
        <v/>
      </c>
      <c r="P130" s="40" t="str">
        <f>IFERROR(Base!O130/GAMSbase!O130,"")</f>
        <v/>
      </c>
      <c r="Q130" s="40" t="str">
        <f>IFERROR(Base!P130/GAMSbase!P130,"")</f>
        <v/>
      </c>
      <c r="R130" s="40" t="str">
        <f>IFERROR(Base!Q130/GAMSbase!Q130,"")</f>
        <v/>
      </c>
      <c r="S130" s="40" t="str">
        <f>IFERROR(Base!R130/GAMSbase!R130,"")</f>
        <v/>
      </c>
      <c r="T130" s="40" t="str">
        <f>IFERROR(Base!S130/GAMSbase!S130,"")</f>
        <v/>
      </c>
      <c r="U130" s="40" t="str">
        <f>IFERROR(Base!T130/GAMSbase!T130,"")</f>
        <v/>
      </c>
      <c r="V130" s="40" t="str">
        <f>IFERROR(Base!U130/GAMSbase!U130,"")</f>
        <v/>
      </c>
      <c r="W130" s="40" t="str">
        <f>IFERROR(Base!V130/GAMSbase!V130,"")</f>
        <v/>
      </c>
      <c r="X130" s="40" t="str">
        <f>IFERROR(Base!W130/GAMSbase!W130,"")</f>
        <v/>
      </c>
      <c r="Y130" s="40" t="str">
        <f>IFERROR(Base!X130/GAMSbase!X130,"")</f>
        <v/>
      </c>
      <c r="Z130" s="40" t="str">
        <f>IFERROR(Base!Y130/GAMSbase!Y130,"")</f>
        <v/>
      </c>
      <c r="AA130" s="40" t="str">
        <f>IFERROR(Base!Z130/GAMSbase!Z130,"")</f>
        <v/>
      </c>
      <c r="AB130" s="40" t="str">
        <f>IFERROR(Base!AA130/GAMSbase!AA130,"")</f>
        <v/>
      </c>
      <c r="AC130" s="40" t="str">
        <f>IFERROR(Base!AB130/GAMSbase!AB130,"")</f>
        <v/>
      </c>
      <c r="AD130" s="40" t="str">
        <f>IFERROR(Base!AC130/GAMSbase!AC130,"")</f>
        <v/>
      </c>
      <c r="AE130" s="40" t="str">
        <f>IFERROR(Base!AD130/GAMSbase!AD130,"")</f>
        <v/>
      </c>
      <c r="AF130" s="40" t="str">
        <f>IFERROR(Base!AE130/GAMSbase!AE130,"")</f>
        <v/>
      </c>
      <c r="AG130" s="40" t="str">
        <f>IFERROR(Base!AF130/GAMSbase!AF130,"")</f>
        <v/>
      </c>
      <c r="AH130" s="40" t="str">
        <f>IFERROR(Base!AG130/GAMSbase!AG130,"")</f>
        <v/>
      </c>
      <c r="AI130" s="40" t="str">
        <f>IFERROR(Base!AH130/GAMSbase!AH130,"")</f>
        <v/>
      </c>
      <c r="AJ130" s="40" t="str">
        <f>IFERROR(Base!AI130/GAMSbase!AI130,"")</f>
        <v/>
      </c>
      <c r="AK130" s="40" t="str">
        <f>IFERROR(Base!AJ130/GAMSbase!AJ130,"")</f>
        <v/>
      </c>
      <c r="AL130" s="40" t="str">
        <f>IFERROR(Base!AK130/GAMSbase!AK130,"")</f>
        <v/>
      </c>
      <c r="AM130" s="40" t="str">
        <f>IFERROR(Base!AL130/GAMSbase!AL130,"")</f>
        <v/>
      </c>
      <c r="AN130" s="40" t="str">
        <f>IFERROR(Base!AM130/GAMSbase!AM130,"")</f>
        <v/>
      </c>
      <c r="AO130" s="40" t="str">
        <f>IFERROR(Base!AN130/GAMSbase!AN130,"")</f>
        <v/>
      </c>
      <c r="AP130" s="40" t="str">
        <f>IFERROR(Base!AO130/GAMSbase!AO130,"")</f>
        <v/>
      </c>
      <c r="AQ130" s="40" t="str">
        <f>IFERROR(Base!AP130/GAMSbase!AP130,"")</f>
        <v/>
      </c>
      <c r="AR130" s="40" t="str">
        <f>IFERROR(Base!AQ130/GAMSbase!AQ130,"")</f>
        <v/>
      </c>
      <c r="AS130" s="40" t="str">
        <f>IFERROR(Base!AR130/GAMSbase!AR130,"")</f>
        <v/>
      </c>
      <c r="AT130" s="40" t="str">
        <f>IFERROR(Base!AS130/GAMSbase!AS130,"")</f>
        <v/>
      </c>
      <c r="AU130" s="40" t="str">
        <f>IFERROR(Base!AT130/GAMSbase!AT130,"")</f>
        <v/>
      </c>
      <c r="AV130" s="40" t="str">
        <f>IFERROR(Base!AU130/GAMSbase!AU130,"")</f>
        <v/>
      </c>
      <c r="AW130" s="40" t="str">
        <f>IFERROR(Base!AV130/GAMSbase!AV130,"")</f>
        <v/>
      </c>
      <c r="AX130" s="40" t="str">
        <f>IFERROR(Base!AW130/GAMSbase!AW130,"")</f>
        <v/>
      </c>
      <c r="AY130" s="40" t="str">
        <f>IFERROR(Base!AX130/GAMSbase!AX130,"")</f>
        <v/>
      </c>
      <c r="AZ130" s="40" t="str">
        <f>IFERROR(Base!AY130/GAMSbase!AY130,"")</f>
        <v/>
      </c>
      <c r="BA130" s="40" t="str">
        <f>IFERROR(Base!AZ130/GAMSbase!AZ130,"")</f>
        <v/>
      </c>
      <c r="BB130" s="40" t="str">
        <f>IFERROR(Base!BA130/GAMSbase!BA130,"")</f>
        <v/>
      </c>
      <c r="BC130" s="40" t="str">
        <f>IFERROR(Base!BB130/GAMSbase!BB130,"")</f>
        <v/>
      </c>
      <c r="BD130" s="40" t="str">
        <f>IFERROR(Base!BC130/GAMSbase!BC130,"")</f>
        <v/>
      </c>
      <c r="BE130" s="40" t="str">
        <f>IFERROR(Base!BD130/GAMSbase!BD130,"")</f>
        <v/>
      </c>
      <c r="BF130" s="40" t="str">
        <f>IFERROR(Base!BE130/GAMSbase!BE130,"")</f>
        <v/>
      </c>
      <c r="BG130" s="40" t="str">
        <f>IFERROR(Base!BF130/GAMSbase!BF130,"")</f>
        <v/>
      </c>
      <c r="BH130" s="40" t="str">
        <f>IFERROR(Base!BG130/GAMSbase!BG130,"")</f>
        <v/>
      </c>
      <c r="BI130" s="40" t="str">
        <f>IFERROR(Base!BH130/GAMSbase!BH130,"")</f>
        <v/>
      </c>
      <c r="BJ130" s="40" t="str">
        <f>IFERROR(Base!BI130/GAMSbase!BI130,"")</f>
        <v/>
      </c>
    </row>
    <row r="131" spans="1:62" x14ac:dyDescent="0.2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IFERROR(Base!B131/GAMSbase!B131,"")</f>
        <v>1.0054865173072984</v>
      </c>
      <c r="D131" s="40">
        <f>IFERROR(Base!C131/GAMSbase!C131,"")</f>
        <v>1.0036198592450114</v>
      </c>
      <c r="E131" s="40">
        <f>IFERROR(Base!D131/GAMSbase!D131,"")</f>
        <v>1.0024176663668027</v>
      </c>
      <c r="F131" s="40">
        <f>IFERROR(Base!E131/GAMSbase!E131,"")</f>
        <v>1.0016484986573291</v>
      </c>
      <c r="G131" s="40">
        <f>IFERROR(Base!F131/GAMSbase!F131,"")</f>
        <v>1.0011727031208759</v>
      </c>
      <c r="H131" s="40">
        <f>IFERROR(Base!G131/GAMSbase!G131,"")</f>
        <v>1.0009037484761034</v>
      </c>
      <c r="I131" s="40">
        <f>IFERROR(Base!H131/GAMSbase!H131,"")</f>
        <v>1.0007863702814181</v>
      </c>
      <c r="J131" s="40">
        <f>IFERROR(Base!I131/GAMSbase!I131,"")</f>
        <v>1.0007839187534617</v>
      </c>
      <c r="K131" s="40">
        <f>IFERROR(Base!J131/GAMSbase!J131,"")</f>
        <v>1.0008709221540337</v>
      </c>
      <c r="L131" s="40">
        <f>IFERROR(Base!K131/GAMSbase!K131,"")</f>
        <v>1.0010286591949391</v>
      </c>
      <c r="M131" s="40">
        <f>IFERROR(Base!L131/GAMSbase!L131,"")</f>
        <v>1.0012424883065203</v>
      </c>
      <c r="N131" s="40">
        <f>IFERROR(Base!M131/GAMSbase!M131,"")</f>
        <v>1.0015001964002477</v>
      </c>
      <c r="O131" s="40">
        <f>IFERROR(Base!N131/GAMSbase!N131,"")</f>
        <v>1.0017909131485783</v>
      </c>
      <c r="P131" s="40">
        <f>IFERROR(Base!O131/GAMSbase!O131,"")</f>
        <v>1.0021043050275817</v>
      </c>
      <c r="Q131" s="40">
        <f>IFERROR(Base!P131/GAMSbase!P131,"")</f>
        <v>1.0024297924103283</v>
      </c>
      <c r="R131" s="40">
        <f>IFERROR(Base!Q131/GAMSbase!Q131,"")</f>
        <v>1.0027555251076927</v>
      </c>
      <c r="S131" s="40">
        <f>IFERROR(Base!R131/GAMSbase!R131,"")</f>
        <v>1.0030667397757158</v>
      </c>
      <c r="T131" s="40">
        <f>IFERROR(Base!S131/GAMSbase!S131,"")</f>
        <v>1.003342852529947</v>
      </c>
      <c r="U131" s="40">
        <f>IFERROR(Base!T131/GAMSbase!T131,"")</f>
        <v>1.0036818440569992</v>
      </c>
      <c r="V131" s="40">
        <f>IFERROR(Base!U131/GAMSbase!U131,"")</f>
        <v>1.0039974746623812</v>
      </c>
      <c r="W131" s="40">
        <f>IFERROR(Base!V131/GAMSbase!V131,"")</f>
        <v>1.0042872010832404</v>
      </c>
      <c r="X131" s="40">
        <f>IFERROR(Base!W131/GAMSbase!W131,"")</f>
        <v>1.0045476502976822</v>
      </c>
      <c r="Y131" s="40">
        <f>IFERROR(Base!X131/GAMSbase!X131,"")</f>
        <v>1.0047751090819803</v>
      </c>
      <c r="Z131" s="40">
        <f>IFERROR(Base!Y131/GAMSbase!Y131,"")</f>
        <v>1.004965822805518</v>
      </c>
      <c r="AA131" s="40">
        <f>IFERROR(Base!Z131/GAMSbase!Z131,"")</f>
        <v>1.0051161847461749</v>
      </c>
      <c r="AB131" s="40">
        <f>IFERROR(Base!AA131/GAMSbase!AA131,"")</f>
        <v>1.0052228682236153</v>
      </c>
      <c r="AC131" s="40">
        <f>IFERROR(Base!AB131/GAMSbase!AB131,"")</f>
        <v>1.0052829192787995</v>
      </c>
      <c r="AD131" s="40">
        <f>IFERROR(Base!AC131/GAMSbase!AC131,"")</f>
        <v>1.0052938340969828</v>
      </c>
      <c r="AE131" s="40">
        <f>IFERROR(Base!AD131/GAMSbase!AD131,"")</f>
        <v>1.0052536326985455</v>
      </c>
      <c r="AF131" s="40">
        <f>IFERROR(Base!AE131/GAMSbase!AE131,"")</f>
        <v>1.0051609274362363</v>
      </c>
      <c r="AG131" s="40">
        <f>IFERROR(Base!AF131/GAMSbase!AF131,"")</f>
        <v>1.0050149910455208</v>
      </c>
      <c r="AH131" s="40">
        <f>IFERROR(Base!AG131/GAMSbase!AG131,"")</f>
        <v>1.0048158210574274</v>
      </c>
      <c r="AI131" s="40">
        <f>IFERROR(Base!AH131/GAMSbase!AH131,"")</f>
        <v>1.0045641778313128</v>
      </c>
      <c r="AJ131" s="40">
        <f>IFERROR(Base!AI131/GAMSbase!AI131,"")</f>
        <v>1.0042615742885228</v>
      </c>
      <c r="AK131" s="40">
        <f>IFERROR(Base!AJ131/GAMSbase!AJ131,"")</f>
        <v>1.0039101478563541</v>
      </c>
      <c r="AL131" s="40">
        <f>IFERROR(Base!AK131/GAMSbase!AK131,"")</f>
        <v>1.0035123165994475</v>
      </c>
      <c r="AM131" s="40">
        <f>IFERROR(Base!AL131/GAMSbase!AL131,"")</f>
        <v>1.003070011498578</v>
      </c>
      <c r="AN131" s="40">
        <f>IFERROR(Base!AM131/GAMSbase!AM131,"")</f>
        <v>1.0025831403646628</v>
      </c>
      <c r="AO131" s="40">
        <f>IFERROR(Base!AN131/GAMSbase!AN131,"")</f>
        <v>1.0020466620864064</v>
      </c>
      <c r="AP131" s="40">
        <f>IFERROR(Base!AO131/GAMSbase!AO131,"")</f>
        <v>1.001445185032837</v>
      </c>
      <c r="AQ131" s="40">
        <f>IFERROR(Base!AP131/GAMSbase!AP131,"")</f>
        <v>1.0007432152720315</v>
      </c>
      <c r="AR131" s="40">
        <f>IFERROR(Base!AQ131/GAMSbase!AQ131,"")</f>
        <v>0.99986784282436947</v>
      </c>
      <c r="AS131" s="40">
        <f>IFERROR(Base!AR131/GAMSbase!AR131,"")</f>
        <v>0.9986785388328846</v>
      </c>
      <c r="AT131" s="40">
        <f>IFERROR(Base!AS131/GAMSbase!AS131,"")</f>
        <v>0.99691558495696342</v>
      </c>
      <c r="AU131" s="40">
        <f>IFERROR(Base!AT131/GAMSbase!AT131,"")</f>
        <v>0.99411502129500473</v>
      </c>
      <c r="AV131" s="40">
        <f>IFERROR(Base!AU131/GAMSbase!AU131,"")</f>
        <v>1.0000364524945389</v>
      </c>
      <c r="AW131" s="40">
        <f>IFERROR(Base!AV131/GAMSbase!AV131,"")</f>
        <v>1.002228560181136</v>
      </c>
      <c r="AX131" s="40">
        <f>IFERROR(Base!AW131/GAMSbase!AW131,"")</f>
        <v>1.0056069673833157</v>
      </c>
      <c r="AY131" s="40">
        <f>IFERROR(Base!AX131/GAMSbase!AX131,"")</f>
        <v>1.0112857862957105</v>
      </c>
      <c r="AZ131" s="40">
        <f>IFERROR(Base!AY131/GAMSbase!AY131,"")</f>
        <v>1.0212722925908186</v>
      </c>
      <c r="BA131" s="40">
        <f>IFERROR(Base!AZ131/GAMSbase!AZ131,"")</f>
        <v>0.96117993346736341</v>
      </c>
      <c r="BB131" s="40">
        <f>IFERROR(Base!BA131/GAMSbase!BA131,"")</f>
        <v>0.96153266017504935</v>
      </c>
      <c r="BC131" s="40">
        <f>IFERROR(Base!BB131/GAMSbase!BB131,"")</f>
        <v>0.9618817950186328</v>
      </c>
      <c r="BD131" s="40">
        <f>IFERROR(Base!BC131/GAMSbase!BC131,"")</f>
        <v>0.96222388203401132</v>
      </c>
      <c r="BE131" s="40">
        <f>IFERROR(Base!BD131/GAMSbase!BD131,"")</f>
        <v>0.96255729932631307</v>
      </c>
      <c r="BF131" s="40">
        <f>IFERROR(Base!BE131/GAMSbase!BE131,"")</f>
        <v>0.96288141346989686</v>
      </c>
      <c r="BG131" s="40">
        <f>IFERROR(Base!BF131/GAMSbase!BF131,"")</f>
        <v>0.96319610289040414</v>
      </c>
      <c r="BH131" s="40">
        <f>IFERROR(Base!BG131/GAMSbase!BG131,"")</f>
        <v>0.96350149690578324</v>
      </c>
      <c r="BI131" s="40">
        <f>IFERROR(Base!BH131/GAMSbase!BH131,"")</f>
        <v>0.96379783401859842</v>
      </c>
      <c r="BJ131" s="40">
        <f>IFERROR(Base!BI131/GAMSbase!BI131,"")</f>
        <v>0.96408539067500354</v>
      </c>
    </row>
    <row r="132" spans="1:62" x14ac:dyDescent="0.2">
      <c r="A132" t="str">
        <f>Base!A132</f>
        <v>Carbon Price (per t CO2)</v>
      </c>
      <c r="B132" t="str">
        <f>GAMSbase!A132</f>
        <v>Carbon Price (per t CO2)</v>
      </c>
      <c r="C132" s="40">
        <f>IFERROR(Base!B132/GAMSbase!B132,"")</f>
        <v>2</v>
      </c>
      <c r="D132" s="40">
        <f>IFERROR(Base!C132/GAMSbase!C132,"")</f>
        <v>1.9999999996377076</v>
      </c>
      <c r="E132" s="40">
        <f>IFERROR(Base!D132/GAMSbase!D132,"")</f>
        <v>2</v>
      </c>
      <c r="F132" s="40">
        <f>IFERROR(Base!E132/GAMSbase!E132,"")</f>
        <v>2.0000000002972058</v>
      </c>
      <c r="G132" s="40">
        <f>IFERROR(Base!F132/GAMSbase!F132,"")</f>
        <v>2</v>
      </c>
      <c r="H132" s="40">
        <f>IFERROR(Base!G132/GAMSbase!G132,"")</f>
        <v>2</v>
      </c>
      <c r="I132" s="40">
        <f>IFERROR(Base!H132/GAMSbase!H132,"")</f>
        <v>1.9999999998895859</v>
      </c>
      <c r="J132" s="40">
        <f>IFERROR(Base!I132/GAMSbase!I132,"")</f>
        <v>1.9999999997999889</v>
      </c>
      <c r="K132" s="40">
        <f>IFERROR(Base!J132/GAMSbase!J132,"")</f>
        <v>1.999999999909422</v>
      </c>
      <c r="L132" s="40">
        <f>IFERROR(Base!K132/GAMSbase!K132,"")</f>
        <v>2.0000000001640785</v>
      </c>
      <c r="M132" s="40">
        <f>IFERROR(Base!L132/GAMSbase!L132,"")</f>
        <v>1.9999999999256943</v>
      </c>
      <c r="N132" s="40">
        <f>IFERROR(Base!M132/GAMSbase!M132,"")</f>
        <v>2</v>
      </c>
      <c r="O132" s="40">
        <f>IFERROR(Base!N132/GAMSbase!N132,"")</f>
        <v>2.0000000000609566</v>
      </c>
      <c r="P132" s="40">
        <f>IFERROR(Base!O132/GAMSbase!O132,"")</f>
        <v>1.9999999999447899</v>
      </c>
      <c r="Q132" s="40">
        <f>IFERROR(Base!P132/GAMSbase!P132,"")</f>
        <v>2.0000000001000111</v>
      </c>
      <c r="R132" s="40">
        <f>IFERROR(Base!Q132/GAMSbase!Q132,"")</f>
        <v>1.9999999999547085</v>
      </c>
      <c r="S132" s="40">
        <f>IFERROR(Base!R132/GAMSbase!R132,"")</f>
        <v>1.9999999999589781</v>
      </c>
      <c r="T132" s="40">
        <f>IFERROR(Base!S132/GAMSbase!S132,"")</f>
        <v>2.0000000002229292</v>
      </c>
      <c r="U132" s="40">
        <f>IFERROR(Base!T132/GAMSbase!T132,"")</f>
        <v>1.9999999995625202</v>
      </c>
      <c r="V132" s="40">
        <f>IFERROR(Base!U132/GAMSbase!U132,"")</f>
        <v>1.9999999998171205</v>
      </c>
      <c r="W132" s="40">
        <f>IFERROR(Base!V132/GAMSbase!V132,"")</f>
        <v>2.0000000004693117</v>
      </c>
      <c r="X132" s="40">
        <f>IFERROR(Base!W132/GAMSbase!W132,"")</f>
        <v>1.9999999999749958</v>
      </c>
      <c r="Y132" s="40">
        <f>IFERROR(Base!X132/GAMSbase!X132,"")</f>
        <v>2.0000000004529404</v>
      </c>
      <c r="Z132" s="40">
        <f>IFERROR(Base!Y132/GAMSbase!Y132,"")</f>
        <v>2.0000000004307541</v>
      </c>
      <c r="AA132" s="40">
        <f>IFERROR(Base!Z132/GAMSbase!Z132,"")</f>
        <v>2.0000000001486278</v>
      </c>
      <c r="AB132" s="40">
        <f>IFERROR(Base!AA132/GAMSbase!AA132,"")</f>
        <v>2.0000000001009623</v>
      </c>
      <c r="AC132" s="40">
        <f>IFERROR(Base!AB132/GAMSbase!AB132,"")</f>
        <v>2.0000000001524079</v>
      </c>
      <c r="AD132" s="40">
        <f>IFERROR(Base!AC132/GAMSbase!AC132,"")</f>
        <v>2.0000000000552163</v>
      </c>
      <c r="AE132" s="40">
        <f>IFERROR(Base!AD132/GAMSbase!AD132,"")</f>
        <v>2.0000000002500551</v>
      </c>
      <c r="AF132" s="40">
        <f>IFERROR(Base!AE132/GAMSbase!AE132,"")</f>
        <v>1.9999999999660274</v>
      </c>
      <c r="AG132" s="40">
        <f>IFERROR(Base!AF132/GAMSbase!AF132,"")</f>
        <v>1.9999999998153808</v>
      </c>
      <c r="AH132" s="40">
        <f>IFERROR(Base!AG132/GAMSbase!AG132,"")</f>
        <v>2.0000000000185794</v>
      </c>
      <c r="AI132" s="40">
        <f>IFERROR(Base!AH132/GAMSbase!AH132,"")</f>
        <v>2.0000000000168279</v>
      </c>
      <c r="AJ132" s="40">
        <f>IFERROR(Base!AI132/GAMSbase!AI132,"")</f>
        <v>2.0000000000990705</v>
      </c>
      <c r="AK132" s="40">
        <f>IFERROR(Base!AJ132/GAMSbase!AJ132,"")</f>
        <v>2.0000000000759268</v>
      </c>
      <c r="AL132" s="40">
        <f>IFERROR(Base!AK132/GAMSbase!AK132,"")</f>
        <v>2.0000000000750209</v>
      </c>
      <c r="AM132" s="40">
        <f>IFERROR(Base!AL132/GAMSbase!AL132,"")</f>
        <v>1.9999999998867524</v>
      </c>
      <c r="AN132" s="40">
        <f>IFERROR(Base!AM132/GAMSbase!AM132,"")</f>
        <v>2.0000000000359006</v>
      </c>
      <c r="AO132" s="40">
        <f>IFERROR(Base!AN132/GAMSbase!AN132,"")</f>
        <v>2.0000000000603868</v>
      </c>
      <c r="AP132" s="40">
        <f>IFERROR(Base!AO132/GAMSbase!AO132,"")</f>
        <v>1.999999999928477</v>
      </c>
      <c r="AQ132" s="40">
        <f>IFERROR(Base!AP132/GAMSbase!AP132,"")</f>
        <v>2.0000000008116623</v>
      </c>
      <c r="AR132" s="40">
        <f>IFERROR(Base!AQ132/GAMSbase!AQ132,"")</f>
        <v>1.9999999998688471</v>
      </c>
      <c r="AS132" s="40">
        <f>IFERROR(Base!AR132/GAMSbase!AR132,"")</f>
        <v>2.0000000003563678</v>
      </c>
      <c r="AT132" s="40">
        <f>IFERROR(Base!AS132/GAMSbase!AS132,"")</f>
        <v>1.999999999371441</v>
      </c>
      <c r="AU132" s="40">
        <f>IFERROR(Base!AT132/GAMSbase!AT132,"")</f>
        <v>2.0000000003051679</v>
      </c>
      <c r="AV132" s="40">
        <f>IFERROR(Base!AU132/GAMSbase!AU132,"")</f>
        <v>1.541586852102216</v>
      </c>
      <c r="AW132" s="40">
        <f>IFERROR(Base!AV132/GAMSbase!AV132,"")</f>
        <v>1.5415868521362042</v>
      </c>
      <c r="AX132" s="40">
        <f>IFERROR(Base!AW132/GAMSbase!AW132,"")</f>
        <v>1.5415868524623444</v>
      </c>
      <c r="AY132" s="40">
        <f>IFERROR(Base!AX132/GAMSbase!AX132,"")</f>
        <v>1.541586852198342</v>
      </c>
      <c r="AZ132" s="40">
        <f>IFERROR(Base!AY132/GAMSbase!AY132,"")</f>
        <v>1.5415868521800489</v>
      </c>
      <c r="BA132" s="40">
        <f>IFERROR(Base!AZ132/GAMSbase!AZ132,"")</f>
        <v>1.5415868522351908</v>
      </c>
      <c r="BB132" s="40">
        <f>IFERROR(Base!BA132/GAMSbase!BA132,"")</f>
        <v>1.5415868521399132</v>
      </c>
      <c r="BC132" s="40">
        <f>IFERROR(Base!BB132/GAMSbase!BB132,"")</f>
        <v>1.5415868522968441</v>
      </c>
      <c r="BD132" s="40">
        <f>IFERROR(Base!BC132/GAMSbase!BC132,"")</f>
        <v>1.5415868524773939</v>
      </c>
      <c r="BE132" s="40">
        <f>IFERROR(Base!BD132/GAMSbase!BD132,"")</f>
        <v>1.5415868523946945</v>
      </c>
      <c r="BF132" s="40">
        <f>IFERROR(Base!BE132/GAMSbase!BE132,"")</f>
        <v>1.5415868519306697</v>
      </c>
      <c r="BG132" s="40">
        <f>IFERROR(Base!BF132/GAMSbase!BF132,"")</f>
        <v>1.62171811543357</v>
      </c>
      <c r="BH132" s="40">
        <f>IFERROR(Base!BG132/GAMSbase!BG132,"")</f>
        <v>2.5024090383894726</v>
      </c>
      <c r="BI132" s="40">
        <f>IFERROR(Base!BH132/GAMSbase!BH132,"")</f>
        <v>6.4605985602386857</v>
      </c>
      <c r="BJ132" s="40" t="str">
        <f>IFERROR(Base!BI132/GAMSbase!BI132,"")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IFERROR(Base!B134/GAMSbase!B134,"")</f>
        <v>2</v>
      </c>
      <c r="D134" s="40">
        <f>IFERROR(Base!C134/GAMSbase!C134,"")</f>
        <v>1.9999999996531244</v>
      </c>
      <c r="E134" s="40">
        <f>IFERROR(Base!D134/GAMSbase!D134,"")</f>
        <v>2.0000000000089511</v>
      </c>
      <c r="F134" s="40">
        <f>IFERROR(Base!E134/GAMSbase!E134,"")</f>
        <v>2.0000000002598322</v>
      </c>
      <c r="G134" s="40">
        <f>IFERROR(Base!F134/GAMSbase!F134,"")</f>
        <v>2.000000000013217</v>
      </c>
      <c r="H134" s="40">
        <f>IFERROR(Base!G134/GAMSbase!G134,"")</f>
        <v>2.0000000000455569</v>
      </c>
      <c r="I134" s="40">
        <f>IFERROR(Base!H134/GAMSbase!H134,"")</f>
        <v>1.9999999998927782</v>
      </c>
      <c r="J134" s="40">
        <f>IFERROR(Base!I134/GAMSbase!I134,"")</f>
        <v>1.999999999826777</v>
      </c>
      <c r="K134" s="40">
        <f>IFERROR(Base!J134/GAMSbase!J134,"")</f>
        <v>1.9999999998989462</v>
      </c>
      <c r="L134" s="40">
        <f>IFERROR(Base!K134/GAMSbase!K134,"")</f>
        <v>2.0000000001707474</v>
      </c>
      <c r="M134" s="40">
        <f>IFERROR(Base!L134/GAMSbase!L134,"")</f>
        <v>1.9999999999420313</v>
      </c>
      <c r="N134" s="40">
        <f>IFERROR(Base!M134/GAMSbase!M134,"")</f>
        <v>1.9999999999849463</v>
      </c>
      <c r="O134" s="40">
        <f>IFERROR(Base!N134/GAMSbase!N134,"")</f>
        <v>2.0000000000899547</v>
      </c>
      <c r="P134" s="40">
        <f>IFERROR(Base!O134/GAMSbase!O134,"")</f>
        <v>1.9999999999138567</v>
      </c>
      <c r="Q134" s="40">
        <f>IFERROR(Base!P134/GAMSbase!P134,"")</f>
        <v>2.0000000000706568</v>
      </c>
      <c r="R134" s="40">
        <f>IFERROR(Base!Q134/GAMSbase!Q134,"")</f>
        <v>1.9999999999419336</v>
      </c>
      <c r="S134" s="40">
        <f>IFERROR(Base!R134/GAMSbase!R134,"")</f>
        <v>1.9999999999659825</v>
      </c>
      <c r="T134" s="40">
        <f>IFERROR(Base!S134/GAMSbase!S134,"")</f>
        <v>2.0000000002209428</v>
      </c>
      <c r="U134" s="40">
        <f>IFERROR(Base!T134/GAMSbase!T134,"")</f>
        <v>1.9999999995639708</v>
      </c>
      <c r="V134" s="40">
        <f>IFERROR(Base!U134/GAMSbase!U134,"")</f>
        <v>1.999999999814593</v>
      </c>
      <c r="W134" s="40">
        <f>IFERROR(Base!V134/GAMSbase!V134,"")</f>
        <v>2.0000000004834537</v>
      </c>
      <c r="X134" s="40">
        <f>IFERROR(Base!W134/GAMSbase!W134,"")</f>
        <v>1.9999999999679434</v>
      </c>
      <c r="Y134" s="40">
        <f>IFERROR(Base!X134/GAMSbase!X134,"")</f>
        <v>2.0000000004552878</v>
      </c>
      <c r="Z134" s="40">
        <f>IFERROR(Base!Y134/GAMSbase!Y134,"")</f>
        <v>2.0000000004257972</v>
      </c>
      <c r="AA134" s="40">
        <f>IFERROR(Base!Z134/GAMSbase!Z134,"")</f>
        <v>2.0000000001474723</v>
      </c>
      <c r="AB134" s="40">
        <f>IFERROR(Base!AA134/GAMSbase!AA134,"")</f>
        <v>2.0000000001055707</v>
      </c>
      <c r="AC134" s="40">
        <f>IFERROR(Base!AB134/GAMSbase!AB134,"")</f>
        <v>2.0000000001504952</v>
      </c>
      <c r="AD134" s="40">
        <f>IFERROR(Base!AC134/GAMSbase!AC134,"")</f>
        <v>2.0000000000493272</v>
      </c>
      <c r="AE134" s="40">
        <f>IFERROR(Base!AD134/GAMSbase!AD134,"")</f>
        <v>2.000000000255103</v>
      </c>
      <c r="AF134" s="40">
        <f>IFERROR(Base!AE134/GAMSbase!AE134,"")</f>
        <v>1.999999999966948</v>
      </c>
      <c r="AG134" s="40">
        <f>IFERROR(Base!AF134/GAMSbase!AF134,"")</f>
        <v>1.999999999817865</v>
      </c>
      <c r="AH134" s="40">
        <f>IFERROR(Base!AG134/GAMSbase!AG134,"")</f>
        <v>2.0000000000179914</v>
      </c>
      <c r="AI134" s="40">
        <f>IFERROR(Base!AH134/GAMSbase!AH134,"")</f>
        <v>2.0000000000181317</v>
      </c>
      <c r="AJ134" s="40">
        <f>IFERROR(Base!AI134/GAMSbase!AI134,"")</f>
        <v>2.0000000001008207</v>
      </c>
      <c r="AK134" s="40">
        <f>IFERROR(Base!AJ134/GAMSbase!AJ134,"")</f>
        <v>2.0000000000777605</v>
      </c>
      <c r="AL134" s="40">
        <f>IFERROR(Base!AK134/GAMSbase!AK134,"")</f>
        <v>2.0000000000723057</v>
      </c>
      <c r="AM134" s="40">
        <f>IFERROR(Base!AL134/GAMSbase!AL134,"")</f>
        <v>1.9999999998877103</v>
      </c>
      <c r="AN134" s="40">
        <f>IFERROR(Base!AM134/GAMSbase!AM134,"")</f>
        <v>2.0000000000353939</v>
      </c>
      <c r="AO134" s="40">
        <f>IFERROR(Base!AN134/GAMSbase!AN134,"")</f>
        <v>2.0000000000584124</v>
      </c>
      <c r="AP134" s="40">
        <f>IFERROR(Base!AO134/GAMSbase!AO134,"")</f>
        <v>1.9999999999303382</v>
      </c>
      <c r="AQ134" s="40">
        <f>IFERROR(Base!AP134/GAMSbase!AP134,"")</f>
        <v>2.0000000008118097</v>
      </c>
      <c r="AR134" s="40">
        <f>IFERROR(Base!AQ134/GAMSbase!AQ134,"")</f>
        <v>1.9999999998700784</v>
      </c>
      <c r="AS134" s="40">
        <f>IFERROR(Base!AR134/GAMSbase!AR134,"")</f>
        <v>2.0000000003547274</v>
      </c>
      <c r="AT134" s="40">
        <f>IFERROR(Base!AS134/GAMSbase!AS134,"")</f>
        <v>1.9999999993713267</v>
      </c>
      <c r="AU134" s="40">
        <f>IFERROR(Base!AT134/GAMSbase!AT134,"")</f>
        <v>2.0000000003056901</v>
      </c>
      <c r="AV134" s="40">
        <f>IFERROR(Base!AU134/GAMSbase!AU134,"")</f>
        <v>1.5415868521022371</v>
      </c>
      <c r="AW134" s="40">
        <f>IFERROR(Base!AV134/GAMSbase!AV134,"")</f>
        <v>1.5415868521358003</v>
      </c>
      <c r="AX134" s="40">
        <f>IFERROR(Base!AW134/GAMSbase!AW134,"")</f>
        <v>1.5415868524625962</v>
      </c>
      <c r="AY134" s="40">
        <f>IFERROR(Base!AX134/GAMSbase!AX134,"")</f>
        <v>1.5415868521980991</v>
      </c>
      <c r="AZ134" s="40">
        <f>IFERROR(Base!AY134/GAMSbase!AY134,"")</f>
        <v>1.5415868521798339</v>
      </c>
      <c r="BA134" s="40">
        <f>IFERROR(Base!AZ134/GAMSbase!AZ134,"")</f>
        <v>1.5415868522357772</v>
      </c>
      <c r="BB134" s="40">
        <f>IFERROR(Base!BA134/GAMSbase!BA134,"")</f>
        <v>1.5415868521405074</v>
      </c>
      <c r="BC134" s="40">
        <f>IFERROR(Base!BB134/GAMSbase!BB134,"")</f>
        <v>1.5415868522967984</v>
      </c>
      <c r="BD134" s="40">
        <f>IFERROR(Base!BC134/GAMSbase!BC134,"")</f>
        <v>1.5415868524767613</v>
      </c>
      <c r="BE134" s="40">
        <f>IFERROR(Base!BD134/GAMSbase!BD134,"")</f>
        <v>1.5415868523946259</v>
      </c>
      <c r="BF134" s="40">
        <f>IFERROR(Base!BE134/GAMSbase!BE134,"")</f>
        <v>1.5415868519314102</v>
      </c>
      <c r="BG134" s="40">
        <f>IFERROR(Base!BF134/GAMSbase!BF134,"")</f>
        <v>1.62171811543305</v>
      </c>
      <c r="BH134" s="40">
        <f>IFERROR(Base!BG134/GAMSbase!BG134,"")</f>
        <v>2.5024090383890343</v>
      </c>
      <c r="BI134" s="40">
        <f>IFERROR(Base!BH134/GAMSbase!BH134,"")</f>
        <v>6.4605985602363649</v>
      </c>
      <c r="BJ134" s="40" t="str">
        <f>IFERROR(Base!BI134/GAMSbase!BI134,"")</f>
        <v/>
      </c>
    </row>
    <row r="135" spans="1:62" x14ac:dyDescent="0.2">
      <c r="A135" t="str">
        <f>Base!A135</f>
        <v>Emissions Control Rate</v>
      </c>
      <c r="B135" t="str">
        <f>GAMSbase!A135</f>
        <v>Emissions Control Rate (total)</v>
      </c>
      <c r="C135" s="40">
        <f>IFERROR(Base!B135/GAMSbase!B135,"")</f>
        <v>0.76668364811458478</v>
      </c>
      <c r="D135" s="40">
        <f>IFERROR(Base!C135/GAMSbase!C135,"")</f>
        <v>0.77333192641787907</v>
      </c>
      <c r="E135" s="40">
        <f>IFERROR(Base!D135/GAMSbase!D135,"")</f>
        <v>0.78003785543691806</v>
      </c>
      <c r="F135" s="40">
        <f>IFERROR(Base!E135/GAMSbase!E135,"")</f>
        <v>0.7868019335015799</v>
      </c>
      <c r="G135" s="40">
        <f>IFERROR(Base!F135/GAMSbase!F135,"")</f>
        <v>0.79362466613500526</v>
      </c>
      <c r="H135" s="40">
        <f>IFERROR(Base!G135/GAMSbase!G135,"")</f>
        <v>0.80050656266519982</v>
      </c>
      <c r="I135" s="40">
        <f>IFERROR(Base!H135/GAMSbase!H135,"")</f>
        <v>0.80744813480625333</v>
      </c>
      <c r="J135" s="40">
        <f>IFERROR(Base!I135/GAMSbase!I135,"")</f>
        <v>0.81444990158904373</v>
      </c>
      <c r="K135" s="40">
        <f>IFERROR(Base!J135/GAMSbase!J135,"")</f>
        <v>0.82151238224737066</v>
      </c>
      <c r="L135" s="40">
        <f>IFERROR(Base!K135/GAMSbase!K135,"")</f>
        <v>0.82863610674765054</v>
      </c>
      <c r="M135" s="40">
        <f>IFERROR(Base!L135/GAMSbase!L135,"")</f>
        <v>0.83582160398025507</v>
      </c>
      <c r="N135" s="40">
        <f>IFERROR(Base!M135/GAMSbase!M135,"")</f>
        <v>0.84306940935964569</v>
      </c>
      <c r="O135" s="40">
        <f>IFERROR(Base!N135/GAMSbase!N135,"")</f>
        <v>0.85038006419500556</v>
      </c>
      <c r="P135" s="40">
        <f>IFERROR(Base!O135/GAMSbase!O135,"")</f>
        <v>0.85775411364034826</v>
      </c>
      <c r="Q135" s="40">
        <f>IFERROR(Base!P135/GAMSbase!P135,"")</f>
        <v>0.86519210679251224</v>
      </c>
      <c r="R135" s="40">
        <f>IFERROR(Base!Q135/GAMSbase!Q135,"")</f>
        <v>0.87269459773123614</v>
      </c>
      <c r="S135" s="40">
        <f>IFERROR(Base!R135/GAMSbase!R135,"")</f>
        <v>0.88026214723261431</v>
      </c>
      <c r="T135" s="40">
        <f>IFERROR(Base!S135/GAMSbase!S135,"")</f>
        <v>0.88789531780174291</v>
      </c>
      <c r="U135" s="40">
        <f>IFERROR(Base!T135/GAMSbase!T135,"")</f>
        <v>0.89559467994401387</v>
      </c>
      <c r="V135" s="40">
        <f>IFERROR(Base!U135/GAMSbase!U135,"")</f>
        <v>0.90336080648703021</v>
      </c>
      <c r="W135" s="40">
        <f>IFERROR(Base!V135/GAMSbase!V135,"")</f>
        <v>0.91119427657400531</v>
      </c>
      <c r="X135" s="40">
        <f>IFERROR(Base!W135/GAMSbase!W135,"")</f>
        <v>0.91909567469189091</v>
      </c>
      <c r="Y135" s="40">
        <f>IFERROR(Base!X135/GAMSbase!X135,"")</f>
        <v>0.92706558983708309</v>
      </c>
      <c r="Z135" s="40">
        <f>IFERROR(Base!Y135/GAMSbase!Y135,"")</f>
        <v>0.93510461566182468</v>
      </c>
      <c r="AA135" s="40">
        <f>IFERROR(Base!Z135/GAMSbase!Z135,"")</f>
        <v>0.94321335122786565</v>
      </c>
      <c r="AB135" s="40">
        <f>IFERROR(Base!AA135/GAMSbase!AA135,"")</f>
        <v>0.95139240204524433</v>
      </c>
      <c r="AC135" s="40">
        <f>IFERROR(Base!AB135/GAMSbase!AB135,"")</f>
        <v>0.95964237695162724</v>
      </c>
      <c r="AD135" s="40">
        <f>IFERROR(Base!AC135/GAMSbase!AC135,"")</f>
        <v>0.96796389151550977</v>
      </c>
      <c r="AE135" s="40">
        <f>IFERROR(Base!AD135/GAMSbase!AD135,"")</f>
        <v>0.97635756623153147</v>
      </c>
      <c r="AF135" s="40">
        <f>IFERROR(Base!AE135/GAMSbase!AE135,"")</f>
        <v>0.98482402604269648</v>
      </c>
      <c r="AG135" s="40">
        <f>IFERROR(Base!AF135/GAMSbase!AF135,"")</f>
        <v>0.99336390241850214</v>
      </c>
      <c r="AH135" s="40">
        <f>IFERROR(Base!AG135/GAMSbase!AG135,"")</f>
        <v>1.0019778324926505</v>
      </c>
      <c r="AI135" s="40">
        <f>IFERROR(Base!AH135/GAMSbase!AH135,"")</f>
        <v>1.010666457649477</v>
      </c>
      <c r="AJ135" s="40">
        <f>IFERROR(Base!AI135/GAMSbase!AI135,"")</f>
        <v>1.0194304262683789</v>
      </c>
      <c r="AK135" s="40">
        <f>IFERROR(Base!AJ135/GAMSbase!AJ135,"")</f>
        <v>1.0282703914834621</v>
      </c>
      <c r="AL135" s="40">
        <f>IFERROR(Base!AK135/GAMSbase!AK135,"")</f>
        <v>1.0371870122089666</v>
      </c>
      <c r="AM135" s="40">
        <f>IFERROR(Base!AL135/GAMSbase!AL135,"")</f>
        <v>1.0461809528374642</v>
      </c>
      <c r="AN135" s="40">
        <f>IFERROR(Base!AM135/GAMSbase!AM135,"")</f>
        <v>1.0552528845220324</v>
      </c>
      <c r="AO135" s="40">
        <f>IFERROR(Base!AN135/GAMSbase!AN135,"")</f>
        <v>1.0644034831694349</v>
      </c>
      <c r="AP135" s="40">
        <f>IFERROR(Base!AO135/GAMSbase!AO135,"")</f>
        <v>1.0736334310627349</v>
      </c>
      <c r="AQ135" s="40">
        <f>IFERROR(Base!AP135/GAMSbase!AP135,"")</f>
        <v>1.0829434165059912</v>
      </c>
      <c r="AR135" s="40">
        <f>IFERROR(Base!AQ135/GAMSbase!AQ135,"")</f>
        <v>1.0923341324823808</v>
      </c>
      <c r="AS135" s="40">
        <f>IFERROR(Base!AR135/GAMSbase!AR135,"")</f>
        <v>1.1018062804733804</v>
      </c>
      <c r="AT135" s="40">
        <f>IFERROR(Base!AS135/GAMSbase!AS135,"")</f>
        <v>1.1113605653507106</v>
      </c>
      <c r="AU135" s="40">
        <f>IFERROR(Base!AT135/GAMSbase!AT135,"")</f>
        <v>1.1209977006078518</v>
      </c>
      <c r="AV135" s="40">
        <f>IFERROR(Base!AU135/GAMSbase!AU135,"")</f>
        <v>1</v>
      </c>
      <c r="AW135" s="40">
        <f>IFERROR(Base!AV135/GAMSbase!AV135,"")</f>
        <v>1</v>
      </c>
      <c r="AX135" s="40">
        <f>IFERROR(Base!AW135/GAMSbase!AW135,"")</f>
        <v>1</v>
      </c>
      <c r="AY135" s="40">
        <f>IFERROR(Base!AX135/GAMSbase!AX135,"")</f>
        <v>1</v>
      </c>
      <c r="AZ135" s="40">
        <f>IFERROR(Base!AY135/GAMSbase!AY135,"")</f>
        <v>1</v>
      </c>
      <c r="BA135" s="40">
        <f>IFERROR(Base!AZ135/GAMSbase!AZ135,"")</f>
        <v>1</v>
      </c>
      <c r="BB135" s="40">
        <f>IFERROR(Base!BA135/GAMSbase!BA135,"")</f>
        <v>1</v>
      </c>
      <c r="BC135" s="40">
        <f>IFERROR(Base!BB135/GAMSbase!BB135,"")</f>
        <v>1</v>
      </c>
      <c r="BD135" s="40">
        <f>IFERROR(Base!BC135/GAMSbase!BC135,"")</f>
        <v>1</v>
      </c>
      <c r="BE135" s="40">
        <f>IFERROR(Base!BD135/GAMSbase!BD135,"")</f>
        <v>1</v>
      </c>
      <c r="BF135" s="40">
        <f>IFERROR(Base!BE135/GAMSbase!BE135,"")</f>
        <v>1</v>
      </c>
      <c r="BG135" s="40">
        <f>IFERROR(Base!BF135/GAMSbase!BF135,"")</f>
        <v>1.0285521510355928</v>
      </c>
      <c r="BH135" s="40">
        <f>IFERROR(Base!BG135/GAMSbase!BG135,"")</f>
        <v>1.376108857307665</v>
      </c>
      <c r="BI135" s="40">
        <f>IFERROR(Base!BH135/GAMSbase!BH135,"")</f>
        <v>2.2981882927604467</v>
      </c>
      <c r="BJ135" s="40" t="str">
        <f>IFERROR(Base!BI135/GAMSbase!BI135,"")</f>
        <v/>
      </c>
    </row>
    <row r="136" spans="1:62" x14ac:dyDescent="0.2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IFERROR(Base!B136/GAMSbase!B136,"")</f>
        <v>0.76668364811458478</v>
      </c>
      <c r="D136" s="40">
        <f>IFERROR(Base!C136/GAMSbase!C136,"")</f>
        <v>0.77333192641787907</v>
      </c>
      <c r="E136" s="40">
        <f>IFERROR(Base!D136/GAMSbase!D136,"")</f>
        <v>0.78003785543691806</v>
      </c>
      <c r="F136" s="40">
        <f>IFERROR(Base!E136/GAMSbase!E136,"")</f>
        <v>0.7868019335015799</v>
      </c>
      <c r="G136" s="40">
        <f>IFERROR(Base!F136/GAMSbase!F136,"")</f>
        <v>0.79362466613500526</v>
      </c>
      <c r="H136" s="40">
        <f>IFERROR(Base!G136/GAMSbase!G136,"")</f>
        <v>0.80050656266519982</v>
      </c>
      <c r="I136" s="40">
        <f>IFERROR(Base!H136/GAMSbase!H136,"")</f>
        <v>0.80744813480625333</v>
      </c>
      <c r="J136" s="40">
        <f>IFERROR(Base!I136/GAMSbase!I136,"")</f>
        <v>0.81444990158904373</v>
      </c>
      <c r="K136" s="40">
        <f>IFERROR(Base!J136/GAMSbase!J136,"")</f>
        <v>0.82151238224737066</v>
      </c>
      <c r="L136" s="40">
        <f>IFERROR(Base!K136/GAMSbase!K136,"")</f>
        <v>0.82863610674765054</v>
      </c>
      <c r="M136" s="40">
        <f>IFERROR(Base!L136/GAMSbase!L136,"")</f>
        <v>0.83582160398025507</v>
      </c>
      <c r="N136" s="40">
        <f>IFERROR(Base!M136/GAMSbase!M136,"")</f>
        <v>0.84306940935964569</v>
      </c>
      <c r="O136" s="40">
        <f>IFERROR(Base!N136/GAMSbase!N136,"")</f>
        <v>0.85038006419500556</v>
      </c>
      <c r="P136" s="40">
        <f>IFERROR(Base!O136/GAMSbase!O136,"")</f>
        <v>0.85775411364034826</v>
      </c>
      <c r="Q136" s="40">
        <f>IFERROR(Base!P136/GAMSbase!P136,"")</f>
        <v>0.86519210679251224</v>
      </c>
      <c r="R136" s="40">
        <f>IFERROR(Base!Q136/GAMSbase!Q136,"")</f>
        <v>0.87269459773123614</v>
      </c>
      <c r="S136" s="40">
        <f>IFERROR(Base!R136/GAMSbase!R136,"")</f>
        <v>0.88026214723261431</v>
      </c>
      <c r="T136" s="40">
        <f>IFERROR(Base!S136/GAMSbase!S136,"")</f>
        <v>0.88789531780174291</v>
      </c>
      <c r="U136" s="40">
        <f>IFERROR(Base!T136/GAMSbase!T136,"")</f>
        <v>0.89559467994401387</v>
      </c>
      <c r="V136" s="40">
        <f>IFERROR(Base!U136/GAMSbase!U136,"")</f>
        <v>0.90336080648703021</v>
      </c>
      <c r="W136" s="40">
        <f>IFERROR(Base!V136/GAMSbase!V136,"")</f>
        <v>0.91119427657400531</v>
      </c>
      <c r="X136" s="40">
        <f>IFERROR(Base!W136/GAMSbase!W136,"")</f>
        <v>0.91909567469189091</v>
      </c>
      <c r="Y136" s="40">
        <f>IFERROR(Base!X136/GAMSbase!X136,"")</f>
        <v>0.92706558983708309</v>
      </c>
      <c r="Z136" s="40">
        <f>IFERROR(Base!Y136/GAMSbase!Y136,"")</f>
        <v>0.93510461566182468</v>
      </c>
      <c r="AA136" s="40">
        <f>IFERROR(Base!Z136/GAMSbase!Z136,"")</f>
        <v>0.94321335122786565</v>
      </c>
      <c r="AB136" s="40">
        <f>IFERROR(Base!AA136/GAMSbase!AA136,"")</f>
        <v>0.95139240204524433</v>
      </c>
      <c r="AC136" s="40">
        <f>IFERROR(Base!AB136/GAMSbase!AB136,"")</f>
        <v>0.95964237695162724</v>
      </c>
      <c r="AD136" s="40">
        <f>IFERROR(Base!AC136/GAMSbase!AC136,"")</f>
        <v>0.96796389151550977</v>
      </c>
      <c r="AE136" s="40">
        <f>IFERROR(Base!AD136/GAMSbase!AD136,"")</f>
        <v>0.97635756623153147</v>
      </c>
      <c r="AF136" s="40">
        <f>IFERROR(Base!AE136/GAMSbase!AE136,"")</f>
        <v>0.98482402604269648</v>
      </c>
      <c r="AG136" s="40">
        <f>IFERROR(Base!AF136/GAMSbase!AF136,"")</f>
        <v>0.99336390241850214</v>
      </c>
      <c r="AH136" s="40">
        <f>IFERROR(Base!AG136/GAMSbase!AG136,"")</f>
        <v>1.0019778324926505</v>
      </c>
      <c r="AI136" s="40">
        <f>IFERROR(Base!AH136/GAMSbase!AH136,"")</f>
        <v>1.010666457649477</v>
      </c>
      <c r="AJ136" s="40">
        <f>IFERROR(Base!AI136/GAMSbase!AI136,"")</f>
        <v>1.0194304262683789</v>
      </c>
      <c r="AK136" s="40">
        <f>IFERROR(Base!AJ136/GAMSbase!AJ136,"")</f>
        <v>1.0282703914834621</v>
      </c>
      <c r="AL136" s="40">
        <f>IFERROR(Base!AK136/GAMSbase!AK136,"")</f>
        <v>1.0371870122089666</v>
      </c>
      <c r="AM136" s="40">
        <f>IFERROR(Base!AL136/GAMSbase!AL136,"")</f>
        <v>1.0461809528374642</v>
      </c>
      <c r="AN136" s="40">
        <f>IFERROR(Base!AM136/GAMSbase!AM136,"")</f>
        <v>1.0552528845220324</v>
      </c>
      <c r="AO136" s="40">
        <f>IFERROR(Base!AN136/GAMSbase!AN136,"")</f>
        <v>1.0644034831694349</v>
      </c>
      <c r="AP136" s="40">
        <f>IFERROR(Base!AO136/GAMSbase!AO136,"")</f>
        <v>1.0736334310627349</v>
      </c>
      <c r="AQ136" s="40">
        <f>IFERROR(Base!AP136/GAMSbase!AP136,"")</f>
        <v>1.0829434165059912</v>
      </c>
      <c r="AR136" s="40">
        <f>IFERROR(Base!AQ136/GAMSbase!AQ136,"")</f>
        <v>1.0923341324823808</v>
      </c>
      <c r="AS136" s="40">
        <f>IFERROR(Base!AR136/GAMSbase!AR136,"")</f>
        <v>1.1018062804733804</v>
      </c>
      <c r="AT136" s="40">
        <f>IFERROR(Base!AS136/GAMSbase!AS136,"")</f>
        <v>1.1113605653507106</v>
      </c>
      <c r="AU136" s="40">
        <f>IFERROR(Base!AT136/GAMSbase!AT136,"")</f>
        <v>1.1209977006078518</v>
      </c>
      <c r="AV136" s="40">
        <f>IFERROR(Base!AU136/GAMSbase!AU136,"")</f>
        <v>1</v>
      </c>
      <c r="AW136" s="40">
        <f>IFERROR(Base!AV136/GAMSbase!AV136,"")</f>
        <v>1</v>
      </c>
      <c r="AX136" s="40">
        <f>IFERROR(Base!AW136/GAMSbase!AW136,"")</f>
        <v>1</v>
      </c>
      <c r="AY136" s="40">
        <f>IFERROR(Base!AX136/GAMSbase!AX136,"")</f>
        <v>1</v>
      </c>
      <c r="AZ136" s="40">
        <f>IFERROR(Base!AY136/GAMSbase!AY136,"")</f>
        <v>1</v>
      </c>
      <c r="BA136" s="40">
        <f>IFERROR(Base!AZ136/GAMSbase!AZ136,"")</f>
        <v>1</v>
      </c>
      <c r="BB136" s="40">
        <f>IFERROR(Base!BA136/GAMSbase!BA136,"")</f>
        <v>1</v>
      </c>
      <c r="BC136" s="40">
        <f>IFERROR(Base!BB136/GAMSbase!BB136,"")</f>
        <v>1</v>
      </c>
      <c r="BD136" s="40">
        <f>IFERROR(Base!BC136/GAMSbase!BC136,"")</f>
        <v>1</v>
      </c>
      <c r="BE136" s="40">
        <f>IFERROR(Base!BD136/GAMSbase!BD136,"")</f>
        <v>1</v>
      </c>
      <c r="BF136" s="40">
        <f>IFERROR(Base!BE136/GAMSbase!BE136,"")</f>
        <v>1</v>
      </c>
      <c r="BG136" s="40">
        <f>IFERROR(Base!BF136/GAMSbase!BF136,"")</f>
        <v>1.0285521510355928</v>
      </c>
      <c r="BH136" s="40">
        <f>IFERROR(Base!BG136/GAMSbase!BG136,"")</f>
        <v>1.376108857307665</v>
      </c>
      <c r="BI136" s="40">
        <f>IFERROR(Base!BH136/GAMSbase!BH136,"")</f>
        <v>2.2981882927604467</v>
      </c>
      <c r="BJ136" s="40" t="str">
        <f>IFERROR(Base!BI136/GAMSbase!BI136,"")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IFERROR(Base!B138/GAMSbase!B138,"")</f>
        <v>0.98728786288947368</v>
      </c>
      <c r="D138" s="40">
        <f>IFERROR(Base!C138/GAMSbase!C138,"")</f>
        <v>0.98271874797609504</v>
      </c>
      <c r="E138" s="40">
        <f>IFERROR(Base!D138/GAMSbase!D138,"")</f>
        <v>0.98144542378492494</v>
      </c>
      <c r="F138" s="40">
        <f>IFERROR(Base!E138/GAMSbase!E138,"")</f>
        <v>0.98206491013150232</v>
      </c>
      <c r="G138" s="40">
        <f>IFERROR(Base!F138/GAMSbase!F138,"")</f>
        <v>0.98378952593654345</v>
      </c>
      <c r="H138" s="40">
        <f>IFERROR(Base!G138/GAMSbase!G138,"")</f>
        <v>0.98617066577939738</v>
      </c>
      <c r="I138" s="40">
        <f>IFERROR(Base!H138/GAMSbase!H138,"")</f>
        <v>0.98894998958658331</v>
      </c>
      <c r="J138" s="40">
        <f>IFERROR(Base!I138/GAMSbase!I138,"")</f>
        <v>0.99197692131288318</v>
      </c>
      <c r="K138" s="40">
        <f>IFERROR(Base!J138/GAMSbase!J138,"")</f>
        <v>0.9951620553523276</v>
      </c>
      <c r="L138" s="40">
        <f>IFERROR(Base!K138/GAMSbase!K138,"")</f>
        <v>0.99845057397563797</v>
      </c>
      <c r="M138" s="40">
        <f>IFERROR(Base!L138/GAMSbase!L138,"")</f>
        <v>1.0018070082291231</v>
      </c>
      <c r="N138" s="40">
        <f>IFERROR(Base!M138/GAMSbase!M138,"")</f>
        <v>1.0052065973101629</v>
      </c>
      <c r="O138" s="40">
        <f>IFERROR(Base!N138/GAMSbase!N138,"")</f>
        <v>1.0086304709838076</v>
      </c>
      <c r="P138" s="40">
        <f>IFERROR(Base!O138/GAMSbase!O138,"")</f>
        <v>1.0120632681913957</v>
      </c>
      <c r="Q138" s="40">
        <f>IFERROR(Base!P138/GAMSbase!P138,"")</f>
        <v>1.0154923457802161</v>
      </c>
      <c r="R138" s="40">
        <f>IFERROR(Base!Q138/GAMSbase!Q138,"")</f>
        <v>1.0189083373462038</v>
      </c>
      <c r="S138" s="40">
        <f>IFERROR(Base!R138/GAMSbase!R138,"")</f>
        <v>1.0223072843185981</v>
      </c>
      <c r="T138" s="40">
        <f>IFERROR(Base!S138/GAMSbase!S138,"")</f>
        <v>1.0258847726513316</v>
      </c>
      <c r="U138" s="40">
        <f>IFERROR(Base!T138/GAMSbase!T138,"")</f>
        <v>1.0293174820760636</v>
      </c>
      <c r="V138" s="40">
        <f>IFERROR(Base!U138/GAMSbase!U138,"")</f>
        <v>1.0326206636845103</v>
      </c>
      <c r="W138" s="40">
        <f>IFERROR(Base!V138/GAMSbase!V138,"")</f>
        <v>1.0357988790188337</v>
      </c>
      <c r="X138" s="40">
        <f>IFERROR(Base!W138/GAMSbase!W138,"")</f>
        <v>1.0388506512055387</v>
      </c>
      <c r="Y138" s="40">
        <f>IFERROR(Base!X138/GAMSbase!X138,"")</f>
        <v>1.0417712753408197</v>
      </c>
      <c r="Z138" s="40">
        <f>IFERROR(Base!Y138/GAMSbase!Y138,"")</f>
        <v>1.0445545232998352</v>
      </c>
      <c r="AA138" s="40">
        <f>IFERROR(Base!Z138/GAMSbase!Z138,"")</f>
        <v>1.0471936287466568</v>
      </c>
      <c r="AB138" s="40">
        <f>IFERROR(Base!AA138/GAMSbase!AA138,"")</f>
        <v>1.0496818913049528</v>
      </c>
      <c r="AC138" s="40">
        <f>IFERROR(Base!AB138/GAMSbase!AB138,"")</f>
        <v>1.0520130152923197</v>
      </c>
      <c r="AD138" s="40">
        <f>IFERROR(Base!AC138/GAMSbase!AC138,"")</f>
        <v>1.0541812357320361</v>
      </c>
      <c r="AE138" s="40">
        <f>IFERROR(Base!AD138/GAMSbase!AD138,"")</f>
        <v>1.0561814471518405</v>
      </c>
      <c r="AF138" s="40">
        <f>IFERROR(Base!AE138/GAMSbase!AE138,"")</f>
        <v>1.0580091767484512</v>
      </c>
      <c r="AG138" s="40">
        <f>IFERROR(Base!AF138/GAMSbase!AF138,"")</f>
        <v>1.059660628664586</v>
      </c>
      <c r="AH138" s="40">
        <f>IFERROR(Base!AG138/GAMSbase!AG138,"")</f>
        <v>1.0611326966520251</v>
      </c>
      <c r="AI138" s="40">
        <f>IFERROR(Base!AH138/GAMSbase!AH138,"")</f>
        <v>1.0624230799515855</v>
      </c>
      <c r="AJ138" s="40">
        <f>IFERROR(Base!AI138/GAMSbase!AI138,"")</f>
        <v>1.0635305809237356</v>
      </c>
      <c r="AK138" s="40">
        <f>IFERROR(Base!AJ138/GAMSbase!AJ138,"")</f>
        <v>1.0644556727266419</v>
      </c>
      <c r="AL138" s="40">
        <f>IFERROR(Base!AK138/GAMSbase!AK138,"")</f>
        <v>1.0652016834584561</v>
      </c>
      <c r="AM138" s="40">
        <f>IFERROR(Base!AL138/GAMSbase!AL138,"")</f>
        <v>1.0657769863996926</v>
      </c>
      <c r="AN138" s="40">
        <f>IFERROR(Base!AM138/GAMSbase!AM138,"")</f>
        <v>1.06619903990533</v>
      </c>
      <c r="AO138" s="40">
        <f>IFERROR(Base!AN138/GAMSbase!AN138,"")</f>
        <v>1.0665016870433586</v>
      </c>
      <c r="AP138" s="40">
        <f>IFERROR(Base!AO138/GAMSbase!AO138,"")</f>
        <v>1.0667482372707839</v>
      </c>
      <c r="AQ138" s="40">
        <f>IFERROR(Base!AP138/GAMSbase!AP138,"")</f>
        <v>1.0670548452321245</v>
      </c>
      <c r="AR138" s="40">
        <f>IFERROR(Base!AQ138/GAMSbase!AQ138,"")</f>
        <v>1.0676320878838168</v>
      </c>
      <c r="AS138" s="40">
        <f>IFERROR(Base!AR138/GAMSbase!AR138,"")</f>
        <v>1.0688592346887222</v>
      </c>
      <c r="AT138" s="40">
        <f>IFERROR(Base!AS138/GAMSbase!AS138,"")</f>
        <v>1.0714176792473329</v>
      </c>
      <c r="AU138" s="40">
        <f>IFERROR(Base!AT138/GAMSbase!AT138,"")</f>
        <v>1.0597852049877798</v>
      </c>
      <c r="AV138" s="40">
        <f>IFERROR(Base!AU138/GAMSbase!AU138,"")</f>
        <v>1.0515120423795752</v>
      </c>
      <c r="AW138" s="40">
        <f>IFERROR(Base!AV138/GAMSbase!AV138,"")</f>
        <v>1.0419715530591032</v>
      </c>
      <c r="AX138" s="40">
        <f>IFERROR(Base!AW138/GAMSbase!AW138,"")</f>
        <v>1.0306070407006436</v>
      </c>
      <c r="AY138" s="40">
        <f>IFERROR(Base!AX138/GAMSbase!AX138,"")</f>
        <v>1.0157140267437705</v>
      </c>
      <c r="AZ138" s="40">
        <f>IFERROR(Base!AY138/GAMSbase!AY138,"")</f>
        <v>1.4361586243291564</v>
      </c>
      <c r="BA138" s="40">
        <f>IFERROR(Base!AZ138/GAMSbase!AZ138,"")</f>
        <v>0.95709944596637886</v>
      </c>
      <c r="BB138" s="40">
        <f>IFERROR(Base!BA138/GAMSbase!BA138,"")</f>
        <v>0.97850154280477764</v>
      </c>
      <c r="BC138" s="40">
        <f>IFERROR(Base!BB138/GAMSbase!BB138,"")</f>
        <v>0.99436304097964412</v>
      </c>
      <c r="BD138" s="40">
        <f>IFERROR(Base!BC138/GAMSbase!BC138,"")</f>
        <v>1.0062852281571986</v>
      </c>
      <c r="BE138" s="40">
        <f>IFERROR(Base!BD138/GAMSbase!BD138,"")</f>
        <v>1.0154274361530859</v>
      </c>
      <c r="BF138" s="40">
        <f>IFERROR(Base!BE138/GAMSbase!BE138,"")</f>
        <v>1.0200209379430296</v>
      </c>
      <c r="BG138" s="40">
        <f>IFERROR(Base!BF138/GAMSbase!BF138,"")</f>
        <v>1.0123638526403405</v>
      </c>
      <c r="BH138" s="40">
        <f>IFERROR(Base!BG138/GAMSbase!BG138,"")</f>
        <v>1.0299738324747973</v>
      </c>
      <c r="BI138" s="40">
        <f>IFERROR(Base!BH138/GAMSbase!BH138,"")</f>
        <v>1.0545542376253136</v>
      </c>
      <c r="BJ138" s="40" t="str">
        <f>IFERROR(Base!BI138/GAMSbase!BI138,"")</f>
        <v/>
      </c>
    </row>
    <row r="143" spans="1:62" x14ac:dyDescent="0.2">
      <c r="C143" s="40">
        <f>+AVERAGE(C3:C138)</f>
        <v>22.303643425845387</v>
      </c>
      <c r="D143" s="40">
        <f t="shared" ref="D143:BI143" si="0">+AVERAGE(D3:D138)</f>
        <v>1.3372638268614805</v>
      </c>
      <c r="E143" s="40">
        <f t="shared" si="0"/>
        <v>1.2995567355955011</v>
      </c>
      <c r="F143" s="40">
        <f t="shared" si="0"/>
        <v>1.2753570046426546</v>
      </c>
      <c r="G143" s="40">
        <f t="shared" si="0"/>
        <v>1.2584445485975384</v>
      </c>
      <c r="H143" s="40">
        <f t="shared" si="0"/>
        <v>1.2460193163963704</v>
      </c>
      <c r="I143" s="40">
        <f t="shared" si="0"/>
        <v>1.236664321204948</v>
      </c>
      <c r="J143" s="40">
        <f t="shared" si="0"/>
        <v>1.2296032018981844</v>
      </c>
      <c r="K143" s="40">
        <f t="shared" si="0"/>
        <v>1.2243873225109705</v>
      </c>
      <c r="L143" s="40">
        <f t="shared" si="0"/>
        <v>1.2207491593640367</v>
      </c>
      <c r="M143" s="40">
        <f t="shared" si="0"/>
        <v>1.2185279400719218</v>
      </c>
      <c r="N143" s="40">
        <f t="shared" si="0"/>
        <v>1.2176296199566419</v>
      </c>
      <c r="O143" s="40">
        <f t="shared" si="0"/>
        <v>1.2180043689599174</v>
      </c>
      <c r="P143" s="40">
        <f t="shared" si="0"/>
        <v>1.2196335115432526</v>
      </c>
      <c r="Q143" s="40">
        <f t="shared" si="0"/>
        <v>1.2225218236633928</v>
      </c>
      <c r="R143" s="40">
        <f t="shared" si="0"/>
        <v>1.2266929662580897</v>
      </c>
      <c r="S143" s="40">
        <f t="shared" si="0"/>
        <v>1.2321868211210505</v>
      </c>
      <c r="T143" s="40">
        <f t="shared" si="0"/>
        <v>1.239062503790846</v>
      </c>
      <c r="U143" s="40">
        <f t="shared" si="0"/>
        <v>1.2461818522132881</v>
      </c>
      <c r="V143" s="40">
        <f t="shared" si="0"/>
        <v>1.2561861078784478</v>
      </c>
      <c r="W143" s="40">
        <f t="shared" si="0"/>
        <v>1.267821049755457</v>
      </c>
      <c r="X143" s="40">
        <f t="shared" si="0"/>
        <v>1.2811996822952534</v>
      </c>
      <c r="Y143" s="40">
        <f t="shared" si="0"/>
        <v>1.2964526404884773</v>
      </c>
      <c r="Z143" s="40">
        <f t="shared" si="0"/>
        <v>1.3137291292435476</v>
      </c>
      <c r="AA143" s="40">
        <f t="shared" si="0"/>
        <v>1.3331982000218134</v>
      </c>
      <c r="AB143" s="40">
        <f t="shared" si="0"/>
        <v>1.3550503360732917</v>
      </c>
      <c r="AC143" s="40">
        <f t="shared" si="0"/>
        <v>1.3794993054065814</v>
      </c>
      <c r="AD143" s="40">
        <f t="shared" si="0"/>
        <v>1.4067842997714042</v>
      </c>
      <c r="AE143" s="40">
        <f t="shared" si="0"/>
        <v>1.437172344660737</v>
      </c>
      <c r="AF143" s="40">
        <f t="shared" si="0"/>
        <v>1.4709609894477036</v>
      </c>
      <c r="AG143" s="40">
        <f t="shared" si="0"/>
        <v>1.5084813354067539</v>
      </c>
      <c r="AH143" s="40">
        <f t="shared" si="0"/>
        <v>1.5501012951595665</v>
      </c>
      <c r="AI143" s="40">
        <f t="shared" si="0"/>
        <v>1.5962292845139292</v>
      </c>
      <c r="AJ143" s="40">
        <f t="shared" si="0"/>
        <v>1.6473181839717621</v>
      </c>
      <c r="AK143" s="40">
        <f t="shared" si="0"/>
        <v>1.7038695791005531</v>
      </c>
      <c r="AL143" s="40">
        <f t="shared" si="0"/>
        <v>1.7664383868705116</v>
      </c>
      <c r="AM143" s="40">
        <f t="shared" si="0"/>
        <v>1.835637475594402</v>
      </c>
      <c r="AN143" s="40">
        <f t="shared" si="0"/>
        <v>1.9121423879780715</v>
      </c>
      <c r="AO143" s="40">
        <f t="shared" si="0"/>
        <v>1.9966954959027998</v>
      </c>
      <c r="AP143" s="40">
        <f t="shared" si="0"/>
        <v>2.0901083988382902</v>
      </c>
      <c r="AQ143" s="40">
        <f t="shared" si="0"/>
        <v>2.1932602594319341</v>
      </c>
      <c r="AR143" s="40">
        <f t="shared" si="0"/>
        <v>2.3070875726039133</v>
      </c>
      <c r="AS143" s="40">
        <f t="shared" si="0"/>
        <v>2.4325501424282061</v>
      </c>
      <c r="AT143" s="40">
        <f t="shared" si="0"/>
        <v>2.5705316781323608</v>
      </c>
      <c r="AU143" s="40">
        <f t="shared" si="0"/>
        <v>2.7211206357352191</v>
      </c>
      <c r="AV143" s="40">
        <f t="shared" si="0"/>
        <v>2.8712815778866125</v>
      </c>
      <c r="AW143" s="40">
        <f t="shared" si="0"/>
        <v>3.0627513890117175</v>
      </c>
      <c r="AX143" s="40">
        <f t="shared" si="0"/>
        <v>3.2743540191370748</v>
      </c>
      <c r="AY143" s="40">
        <f t="shared" si="0"/>
        <v>3.5082139265996766</v>
      </c>
      <c r="AZ143" s="40">
        <f t="shared" si="0"/>
        <v>3.7772758589044471</v>
      </c>
      <c r="BA143" s="40">
        <f t="shared" si="0"/>
        <v>4.0494902922104243</v>
      </c>
      <c r="BB143" s="40">
        <f t="shared" si="0"/>
        <v>4.3619693408824025</v>
      </c>
      <c r="BC143" s="40">
        <f t="shared" si="0"/>
        <v>4.708241965049341</v>
      </c>
      <c r="BD143" s="40">
        <f t="shared" si="0"/>
        <v>5.0915630631771647</v>
      </c>
      <c r="BE143" s="40">
        <f t="shared" si="0"/>
        <v>5.5156362751470587</v>
      </c>
      <c r="BF143" s="40">
        <f t="shared" si="0"/>
        <v>5.9845343682354688</v>
      </c>
      <c r="BG143" s="40">
        <f t="shared" si="0"/>
        <v>6.5133351085638749</v>
      </c>
      <c r="BH143" s="40">
        <f t="shared" si="0"/>
        <v>7.1058525262739867</v>
      </c>
      <c r="BI143" s="40">
        <f t="shared" si="0"/>
        <v>8.1011448817660092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2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2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2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2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2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2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2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2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2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2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2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2">
      <c r="A129" t="s">
        <v>332</v>
      </c>
      <c r="B129">
        <v>2689.1762111685998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2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2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2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2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2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2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2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GAMSopt!A1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GAMSopt!A2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2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2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2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2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2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2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2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2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2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2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2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2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2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2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2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2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2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2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2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2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2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2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2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2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2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2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2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2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2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2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2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2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2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2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2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2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2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2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2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2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2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2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2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2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2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2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2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2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2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2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2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2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2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2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2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2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2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2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2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2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2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2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2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2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2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2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2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2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2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2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2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2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2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2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2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2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2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2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2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2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2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2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2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2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2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2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2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2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2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2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2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2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2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2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2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2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2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2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2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2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2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2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2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2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2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2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2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2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2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2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2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2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2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2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2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2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2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2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2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2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2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2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2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2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2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2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2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2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2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2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2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2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2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2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2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2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2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2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2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2">
      <c r="A129" t="s">
        <v>332</v>
      </c>
      <c r="B129">
        <v>2670.7775001934001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2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2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2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2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2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2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2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1.01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2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2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2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2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2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2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2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2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2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2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2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2">
      <c r="A129" t="s">
        <v>332</v>
      </c>
      <c r="B129">
        <v>123452.43002689299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2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2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2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2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2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2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2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 t="s">
        <v>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2.1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2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2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2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2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2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2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2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2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2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2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2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2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2">
      <c r="A129" t="s">
        <v>332</v>
      </c>
      <c r="B129">
        <v>-8486.8082735778007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2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2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2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2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2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2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2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  <row r="146" spans="4:4" x14ac:dyDescent="0.2">
      <c r="D14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2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2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2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2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2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2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2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2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2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2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2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2">
      <c r="A129" t="s">
        <v>332</v>
      </c>
      <c r="B129">
        <v>2683.1858984114001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2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2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2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2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2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2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2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487"/>
  <sheetViews>
    <sheetView zoomScale="85" zoomScaleNormal="85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AD136" sqref="AD136"/>
    </sheetView>
  </sheetViews>
  <sheetFormatPr defaultColWidth="12.28515625" defaultRowHeight="16.5" x14ac:dyDescent="0.3"/>
  <cols>
    <col min="1" max="1" width="49.28515625" style="9" customWidth="1"/>
    <col min="2" max="2" width="17.28515625" style="46" bestFit="1" customWidth="1"/>
    <col min="3" max="6" width="15.7109375" style="3" bestFit="1" customWidth="1"/>
    <col min="7" max="7" width="17.85546875" style="3" bestFit="1" customWidth="1"/>
    <col min="8" max="17" width="15.7109375" style="3" bestFit="1" customWidth="1"/>
    <col min="18" max="61" width="16.85546875" style="3" bestFit="1" customWidth="1"/>
    <col min="62" max="101" width="13" style="3" bestFit="1" customWidth="1"/>
    <col min="102" max="16384" width="12.28515625" style="3"/>
  </cols>
  <sheetData>
    <row r="1" spans="1:101" s="42" customFormat="1" ht="20.65" customHeight="1" x14ac:dyDescent="0.2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65" customHeight="1" x14ac:dyDescent="0.2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65" customHeight="1" thickBot="1" x14ac:dyDescent="0.3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65" customHeight="1" thickTop="1" thickBot="1" x14ac:dyDescent="0.3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65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65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65" customHeight="1" x14ac:dyDescent="0.3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65" customHeight="1" x14ac:dyDescent="0.3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65" customHeight="1" x14ac:dyDescent="0.3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65" customHeight="1" x14ac:dyDescent="0.3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65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65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65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65" customHeight="1" thickBot="1" x14ac:dyDescent="0.3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65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ht="20.65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65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65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ht="20.65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65" customHeight="1" thickBot="1" x14ac:dyDescent="0.35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65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65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65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65" customHeight="1" thickBot="1" x14ac:dyDescent="0.3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65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65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65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65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65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65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65" customHeight="1" thickBot="1" x14ac:dyDescent="0.3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65" customHeight="1" thickTop="1" x14ac:dyDescent="0.3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">
        <f t="shared" si="7"/>
        <v>1.5769674651466526E-5</v>
      </c>
    </row>
    <row r="33" spans="1:101" ht="20.65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65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65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65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65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65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65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65" customHeight="1" thickBot="1" x14ac:dyDescent="0.3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65" customHeight="1" thickTop="1" x14ac:dyDescent="0.3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3">
        <f t="shared" si="12"/>
        <v>9.1406364831712211E-4</v>
      </c>
    </row>
    <row r="42" spans="1:101" ht="20.65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65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15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65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65" customHeight="1" thickBot="1" x14ac:dyDescent="0.3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65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65" customHeight="1" thickBot="1" x14ac:dyDescent="0.3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65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65" customHeight="1" x14ac:dyDescent="0.3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65" customHeight="1" thickBot="1" x14ac:dyDescent="0.3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65" customHeight="1" thickTop="1" thickBot="1" x14ac:dyDescent="0.3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65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65" customHeight="1" x14ac:dyDescent="0.3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65" customHeight="1" thickBot="1" x14ac:dyDescent="0.25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65" customHeight="1" thickTop="1" thickBot="1" x14ac:dyDescent="0.3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65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65" customHeight="1" thickBot="1" x14ac:dyDescent="0.3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65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65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65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65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65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65" customHeight="1" thickBot="1" x14ac:dyDescent="0.3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65" customHeight="1" thickTop="1" x14ac:dyDescent="0.3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65" customHeight="1" x14ac:dyDescent="0.3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65" customHeight="1" x14ac:dyDescent="0.3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65" customHeight="1" x14ac:dyDescent="0.3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65" customHeight="1" x14ac:dyDescent="0.3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65" customHeight="1" x14ac:dyDescent="0.3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65" customHeight="1" x14ac:dyDescent="0.3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65" customHeight="1" thickBot="1" x14ac:dyDescent="0.3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65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65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65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65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65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65" customHeight="1" thickBot="1" x14ac:dyDescent="0.3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65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65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65" customHeight="1" thickBot="1" x14ac:dyDescent="0.3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65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65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65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65" customHeight="1" thickBot="1" x14ac:dyDescent="0.25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65" customHeight="1" thickTop="1" thickBot="1" x14ac:dyDescent="0.3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65" customHeight="1" thickTop="1" x14ac:dyDescent="0.25">
      <c r="A87" s="9" t="s">
        <v>108</v>
      </c>
      <c r="B87" s="10">
        <f>+Base!B61</f>
        <v>851</v>
      </c>
      <c r="C87" s="10">
        <f>Base!$B65*B87+Base!$B66*B89+B112*5/3.666</f>
        <v>891.33185028349021</v>
      </c>
      <c r="D87" s="10">
        <f>Base!$B65*C87+Base!$B66*C89+C112*5/3.666</f>
        <v>925.02961845670177</v>
      </c>
      <c r="E87" s="10">
        <f>Base!$B65*D87+Base!$B66*D89+D112*5/3.666</f>
        <v>959.76886517252774</v>
      </c>
      <c r="F87" s="10">
        <f>Base!$B65*E87+Base!$B66*E89+E112*5/3.666</f>
        <v>995.22308389529542</v>
      </c>
      <c r="G87" s="10">
        <f>Base!$B65*F87+Base!$B66*F89+F112*5/3.666</f>
        <v>1031.0230818822029</v>
      </c>
      <c r="H87" s="10">
        <f>Base!$B65*G87+Base!$B66*G89+G112*5/3.666</f>
        <v>1066.7710045362817</v>
      </c>
      <c r="I87" s="10">
        <f>Base!$B65*H87+Base!$B66*H89+H112*5/3.666</f>
        <v>1102.0512440105776</v>
      </c>
      <c r="J87" s="10">
        <f>Base!$B65*I87+Base!$B66*I89+I112*5/3.666</f>
        <v>1136.4389790609164</v>
      </c>
      <c r="K87" s="10">
        <f>Base!$B65*J87+Base!$B66*J89+J112*5/3.666</f>
        <v>1169.5069049960423</v>
      </c>
      <c r="L87" s="10">
        <f>Base!$B65*K87+Base!$B66*K89+K112*5/3.666</f>
        <v>1200.8305736418463</v>
      </c>
      <c r="M87" s="10">
        <f>Base!$B65*L87+Base!$B66*L89+L112*5/3.666</f>
        <v>1229.9926587649977</v>
      </c>
      <c r="N87" s="10">
        <f>Base!$B65*M87+Base!$B66*M89+M112*5/3.666</f>
        <v>1256.586382062851</v>
      </c>
      <c r="O87" s="10">
        <f>Base!$B65*N87+Base!$B66*N89+N112*5/3.666</f>
        <v>1280.2182694388314</v>
      </c>
      <c r="P87" s="10">
        <f>Base!$B65*O87+Base!$B66*O89+O112*5/3.666</f>
        <v>1300.5103527894448</v>
      </c>
      <c r="Q87" s="10">
        <f>Base!$B65*P87+Base!$B66*P89+P112*5/3.666</f>
        <v>1317.1018776195137</v>
      </c>
      <c r="R87" s="10">
        <f>Base!$B65*Q87+Base!$B66*Q89+Q112*5/3.666</f>
        <v>1329.6505153996884</v>
      </c>
      <c r="S87" s="10">
        <f>Base!$B65*R87+Base!$B66*R89+R112*5/3.666</f>
        <v>1337.8329955222441</v>
      </c>
      <c r="T87" s="10">
        <f>Base!$B65*S87+Base!$B66*S89+S112*5/3.666</f>
        <v>1341.344944918138</v>
      </c>
      <c r="U87" s="10">
        <f>Base!$B65*T87+Base!$B66*T89+T112*5/3.666</f>
        <v>1339.8978647496015</v>
      </c>
      <c r="V87" s="10">
        <f>Base!$B65*U87+Base!$B66*U89+U112*5/3.666</f>
        <v>1333.2195907719884</v>
      </c>
      <c r="W87" s="10">
        <f>Base!$B65*V87+Base!$B66*V89+V112*5/3.666</f>
        <v>1325.450734778706</v>
      </c>
      <c r="X87" s="10">
        <f>Base!$B65*W87+Base!$B66*W89+W112*5/3.666</f>
        <v>1319.6081308633854</v>
      </c>
      <c r="Y87" s="10">
        <f>Base!$B65*X87+Base!$B66*X89+X112*5/3.666</f>
        <v>1315.0738191867244</v>
      </c>
      <c r="Z87" s="10">
        <f>Base!$B65*Y87+Base!$B66*Y89+Y112*5/3.666</f>
        <v>1311.4281907593315</v>
      </c>
      <c r="AA87" s="10">
        <f>Base!$B65*Z87+Base!$B66*Z89+Z112*5/3.666</f>
        <v>1308.386393952891</v>
      </c>
      <c r="AB87" s="10">
        <f>Base!$B65*AA87+Base!$B66*AA89+AA112*5/3.666</f>
        <v>1305.7551211191599</v>
      </c>
      <c r="AC87" s="10">
        <f>Base!$B65*AB87+Base!$B66*AB89+AB112*5/3.666</f>
        <v>1303.4032450047223</v>
      </c>
      <c r="AD87" s="10">
        <f>Base!$B65*AC87+Base!$B66*AC89+AC112*5/3.666</f>
        <v>1301.2418670150685</v>
      </c>
      <c r="AE87" s="10">
        <f>Base!$B65*AD87+Base!$B66*AD89+AD112*5/3.666</f>
        <v>1299.2107613492383</v>
      </c>
      <c r="AF87" s="10">
        <f>Base!$B65*AE87+Base!$B66*AE89+AE112*5/3.666</f>
        <v>1275.3284098864128</v>
      </c>
      <c r="AG87" s="10">
        <f>Base!$B65*AF87+Base!$B66*AF89+AF112*5/3.666</f>
        <v>1254.3551235300604</v>
      </c>
      <c r="AH87" s="10">
        <f>Base!$B65*AG87+Base!$B66*AG89+AG112*5/3.666</f>
        <v>1235.4336205663164</v>
      </c>
      <c r="AI87" s="10">
        <f>Base!$B65*AH87+Base!$B66*AH89+AH112*5/3.666</f>
        <v>1217.984491834311</v>
      </c>
      <c r="AJ87" s="10">
        <f>Base!$B65*AI87+Base!$B66*AI89+AI112*5/3.666</f>
        <v>1201.6167402325898</v>
      </c>
      <c r="AK87" s="10">
        <f>Base!$B65*AJ87+Base!$B66*AJ89+AJ112*5/3.666</f>
        <v>1186.0670225635399</v>
      </c>
      <c r="AL87" s="10">
        <f>Base!$B65*AK87+Base!$B66*AK89+AK112*5/3.666</f>
        <v>1171.1583905342843</v>
      </c>
      <c r="AM87" s="10">
        <f>Base!$B65*AL87+Base!$B66*AL89+AL112*5/3.666</f>
        <v>1156.7722786503989</v>
      </c>
      <c r="AN87" s="10">
        <f>Base!$B65*AM87+Base!$B66*AM89+AM112*5/3.666</f>
        <v>1142.8294913132638</v>
      </c>
      <c r="AO87" s="10">
        <f>Base!$B65*AN87+Base!$B66*AN89+AN112*5/3.666</f>
        <v>1129.2773032345094</v>
      </c>
      <c r="AP87" s="10">
        <f>Base!$B65*AO87+Base!$B66*AO89+AO112*5/3.666</f>
        <v>1116.0807125477581</v>
      </c>
      <c r="AQ87" s="10">
        <f>Base!$B65*AP87+Base!$B66*AP89+AP112*5/3.666</f>
        <v>1103.2165145968388</v>
      </c>
      <c r="AR87" s="10">
        <f>Base!$B65*AQ87+Base!$B66*AQ89+AQ112*5/3.666</f>
        <v>1090.6692914748101</v>
      </c>
      <c r="AS87" s="10">
        <f>Base!$B65*AR87+Base!$B66*AR89+AR112*5/3.666</f>
        <v>1078.4287025661981</v>
      </c>
      <c r="AT87" s="10">
        <f>Base!$B65*AS87+Base!$B66*AS89+AS112*5/3.666</f>
        <v>1066.4876584585536</v>
      </c>
      <c r="AU87" s="10">
        <f>Base!$B65*AT87+Base!$B66*AT89+AT112*5/3.666</f>
        <v>1054.8410945071701</v>
      </c>
      <c r="AV87" s="10">
        <f>Base!$B65*AU87+Base!$B66*AU89+AU112*5/3.666</f>
        <v>1043.4851513200015</v>
      </c>
      <c r="AW87" s="10">
        <f>Base!$B65*AV87+Base!$B66*AV89+AV112*5/3.666</f>
        <v>1032.4166312252253</v>
      </c>
      <c r="AX87" s="10">
        <f>Base!$B65*AW87+Base!$B66*AW89+AW112*5/3.666</f>
        <v>1021.6326417588335</v>
      </c>
      <c r="AY87" s="10">
        <f>Base!$B65*AX87+Base!$B66*AX89+AX112*5/3.666</f>
        <v>1011.1303657388022</v>
      </c>
      <c r="AZ87" s="10">
        <f>Base!$B65*AY87+Base!$B66*AY89+AY112*5/3.666</f>
        <v>1000.9069168456601</v>
      </c>
      <c r="BA87" s="10">
        <f>Base!$B65*AZ87+Base!$B66*AZ89+AZ112*5/3.666</f>
        <v>990.95925281750465</v>
      </c>
      <c r="BB87" s="10">
        <f>Base!$B65*BA87+Base!$B66*BA89+BA112*5/3.666</f>
        <v>981.28412726957833</v>
      </c>
      <c r="BC87" s="10">
        <f>Base!$B65*BB87+Base!$B66*BB89+BB112*5/3.666</f>
        <v>971.87806728259704</v>
      </c>
      <c r="BD87" s="10">
        <f>Base!$B65*BC87+Base!$B66*BC89+BC112*5/3.666</f>
        <v>962.73736796750075</v>
      </c>
      <c r="BE87" s="10">
        <f>Base!$B65*BD87+Base!$B66*BD89+BD112*5/3.666</f>
        <v>953.85809807620763</v>
      </c>
      <c r="BF87" s="10">
        <f>Base!$B65*BE87+Base!$B66*BE89+BE112*5/3.666</f>
        <v>945.23611261115127</v>
      </c>
      <c r="BG87" s="10">
        <f>Base!$B65*BF87+Base!$B66*BF89+BF112*5/3.666</f>
        <v>936.86706969127033</v>
      </c>
      <c r="BH87" s="10">
        <f>Base!$B65*BG87+Base!$B66*BG89+BG112*5/3.666</f>
        <v>928.74644982056543</v>
      </c>
      <c r="BI87" s="10">
        <f>Base!$B65*BH87+Base!$B66*BH89+BH112*5/3.666</f>
        <v>920.86957630696952</v>
      </c>
      <c r="BJ87" s="10">
        <f>Base!$B65*BI87+Base!$B66*BI89+BI112*5/3.666</f>
        <v>913.23163599073212</v>
      </c>
      <c r="BK87" s="10">
        <f>Base!$B65*BJ87+Base!$B66*BJ89+BJ112*5/3.666</f>
        <v>905.82769971866173</v>
      </c>
      <c r="BL87" s="10">
        <f>Base!$B65*BK87+Base!$B66*BK89+BK112*5/3.666</f>
        <v>898.65274220606705</v>
      </c>
      <c r="BM87" s="10">
        <f>Base!$B65*BL87+Base!$B66*BL89+BL112*5/3.666</f>
        <v>891.70166104251803</v>
      </c>
      <c r="BN87" s="10">
        <f>Base!$B65*BM87+Base!$B66*BM89+BM112*5/3.666</f>
        <v>884.96929470548037</v>
      </c>
      <c r="BO87" s="10">
        <f>Base!$B65*BN87+Base!$B66*BN89+BN112*5/3.666</f>
        <v>878.45043948992577</v>
      </c>
      <c r="BP87" s="10">
        <f>Base!$B65*BO87+Base!$B66*BO89+BO112*5/3.666</f>
        <v>872.13986532646572</v>
      </c>
      <c r="BQ87" s="10">
        <f>Base!$B65*BP87+Base!$B66*BP89+BP112*5/3.666</f>
        <v>866.03233046930063</v>
      </c>
      <c r="BR87" s="10">
        <f>Base!$B65*BQ87+Base!$B66*BQ89+BQ112*5/3.666</f>
        <v>860.12259506765247</v>
      </c>
      <c r="BS87" s="10">
        <f>Base!$B65*BR87+Base!$B66*BR89+BR112*5/3.666</f>
        <v>854.40543365210726</v>
      </c>
      <c r="BT87" s="10">
        <f>Base!$B65*BS87+Base!$B66*BS89+BS112*5/3.666</f>
        <v>848.87564656053951</v>
      </c>
      <c r="BU87" s="10">
        <f>Base!$B65*BT87+Base!$B66*BT89+BT112*5/3.666</f>
        <v>843.52807035590502</v>
      </c>
      <c r="BV87" s="10">
        <f>Base!$B65*BU87+Base!$B66*BU89+BU112*5/3.666</f>
        <v>838.35758727694781</v>
      </c>
      <c r="BW87" s="10">
        <f>Base!$B65*BV87+Base!$B66*BV89+BV112*5/3.666</f>
        <v>833.35913378170449</v>
      </c>
      <c r="BX87" s="10">
        <f>Base!$B65*BW87+Base!$B66*BW89+BW112*5/3.666</f>
        <v>828.52770823575634</v>
      </c>
      <c r="BY87" s="10">
        <f>Base!$B65*BX87+Base!$B66*BX89+BX112*5/3.666</f>
        <v>823.85837781411419</v>
      </c>
      <c r="BZ87" s="10">
        <f>Base!$B65*BY87+Base!$B66*BY89+BY112*5/3.666</f>
        <v>819.34628470361667</v>
      </c>
      <c r="CA87" s="10">
        <f>Base!$B65*BZ87+Base!$B66*BZ89+BZ112*5/3.666</f>
        <v>814.98665168741547</v>
      </c>
      <c r="CB87" s="10">
        <f>Base!$B65*CA87+Base!$B66*CA89+CA112*5/3.666</f>
        <v>810.77478726227093</v>
      </c>
      <c r="CC87" s="10">
        <f>Base!$B65*CB87+Base!$B66*CB89+CB112*5/3.666</f>
        <v>806.70609045375988</v>
      </c>
      <c r="CD87" s="10">
        <f>Base!$B65*CC87+Base!$B66*CC89+CC112*5/3.666</f>
        <v>802.77605563433963</v>
      </c>
      <c r="CE87" s="10">
        <f>Base!$B65*CD87+Base!$B66*CD89+CD112*5/3.666</f>
        <v>798.98027777942855</v>
      </c>
      <c r="CF87" s="10">
        <f>Base!$B65*CE87+Base!$B66*CE89+CE112*5/3.666</f>
        <v>795.31445886743768</v>
      </c>
      <c r="CG87" s="10">
        <f>Base!$B65*CF87+Base!$B66*CF89+CF112*5/3.666</f>
        <v>791.77441660404224</v>
      </c>
      <c r="CH87" s="10">
        <f>Base!$B65*CG87+Base!$B66*CG89+CG112*5/3.666</f>
        <v>788.35609738357471</v>
      </c>
      <c r="CI87" s="10">
        <f>Base!$B65*CH87+Base!$B66*CH89+CH112*5/3.666</f>
        <v>785.05559670685864</v>
      </c>
      <c r="CJ87" s="10">
        <f>Base!$B65*CI87+Base!$B66*CI89+CI112*5/3.666</f>
        <v>781.86919244170463</v>
      </c>
      <c r="CK87" s="10">
        <f>Base!$B65*CJ87+Base!$B66*CJ89+CJ112*5/3.666</f>
        <v>778.79339999861304</v>
      </c>
      <c r="CL87" s="10">
        <f>Base!$B65*CK87+Base!$B66*CK89+CK112*5/3.666</f>
        <v>775.8250649024933</v>
      </c>
      <c r="CM87" s="10">
        <f>Base!$B65*CL87+Base!$B66*CL89+CL112*5/3.666</f>
        <v>772.9615192657991</v>
      </c>
      <c r="CN87" s="10">
        <f>Base!$B65*CM87+Base!$B66*CM89+CM112*5/3.666</f>
        <v>770.20084937348599</v>
      </c>
      <c r="CO87" s="10">
        <f>Base!$B65*CN87+Base!$B66*CN89+CN112*5/3.666</f>
        <v>767.5423602078904</v>
      </c>
      <c r="CP87" s="10">
        <f>Base!$B65*CO87+Base!$B66*CO89+CO112*5/3.666</f>
        <v>764.95367962677108</v>
      </c>
      <c r="CQ87" s="10">
        <f>Base!$B65*CP87+Base!$B66*CP89+CP112*5/3.666</f>
        <v>762.44185554139051</v>
      </c>
      <c r="CR87" s="10">
        <f>Base!$B65*CQ87+Base!$B66*CQ89+CQ112*5/3.666</f>
        <v>760.009844464151</v>
      </c>
      <c r="CS87" s="10">
        <f>Base!$B65*CR87+Base!$B66*CR89+CR112*5/3.666</f>
        <v>757.65814435673303</v>
      </c>
      <c r="CT87" s="10">
        <f>Base!$B65*CS87+Base!$B66*CS89+CS112*5/3.666</f>
        <v>755.38580545899481</v>
      </c>
      <c r="CU87" s="10">
        <f>Base!$B65*CT87+Base!$B66*CT89+CT112*5/3.666</f>
        <v>753.19105250544033</v>
      </c>
      <c r="CV87" s="10">
        <f>Base!$B65*CU87+Base!$B66*CU89+CU112*5/3.666</f>
        <v>751.07166457519395</v>
      </c>
      <c r="CW87" s="10">
        <f>Base!$B65*CV87+Base!$B66*CV89+CV112*5/3.666</f>
        <v>755.28071850015203</v>
      </c>
    </row>
    <row r="88" spans="1:101" s="10" customFormat="1" ht="20.65" customHeight="1" x14ac:dyDescent="0.25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65" customHeight="1" x14ac:dyDescent="0.25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485.12768096316972</v>
      </c>
      <c r="E89" s="10">
        <f>D87* Base!$B67+D89* Base!$B68+D90* Base!$B69</f>
        <v>500.20169790948177</v>
      </c>
      <c r="F89" s="10">
        <f>E87* Base!$B67+E89* Base!$B68+E90* Base!$B69</f>
        <v>516.38563632957721</v>
      </c>
      <c r="G89" s="10">
        <f>F87* Base!$B67+F89* Base!$B68+F90* Base!$B69</f>
        <v>533.54013158862438</v>
      </c>
      <c r="H89" s="10">
        <f>G87* Base!$B67+G89* Base!$B68+G90* Base!$B69</f>
        <v>551.50981810282849</v>
      </c>
      <c r="I89" s="10">
        <f>H87* Base!$B67+H89* Base!$B68+H90* Base!$B69</f>
        <v>570.12313666392424</v>
      </c>
      <c r="J89" s="10">
        <f>I87* Base!$B67+I89* Base!$B68+I90* Base!$B69</f>
        <v>589.19348974731236</v>
      </c>
      <c r="K89" s="10">
        <f>J87* Base!$B67+J89* Base!$B68+J90* Base!$B69</f>
        <v>608.52118691125372</v>
      </c>
      <c r="L89" s="10">
        <f>K87* Base!$B67+K89* Base!$B68+K90* Base!$B69</f>
        <v>627.89580272240869</v>
      </c>
      <c r="M89" s="10">
        <f>L87* Base!$B67+L89* Base!$B68+L90* Base!$B69</f>
        <v>647.09869668673707</v>
      </c>
      <c r="N89" s="10">
        <f>M87* Base!$B67+M89* Base!$B68+M90* Base!$B69</f>
        <v>665.90553337817721</v>
      </c>
      <c r="O89" s="10">
        <f>N87* Base!$B67+N89* Base!$B68+N90* Base!$B69</f>
        <v>684.08870201890477</v>
      </c>
      <c r="P89" s="10">
        <f>O87* Base!$B67+O89* Base!$B68+O90* Base!$B69</f>
        <v>701.41957558272588</v>
      </c>
      <c r="Q89" s="10">
        <f>P87* Base!$B67+P89* Base!$B68+P90* Base!$B69</f>
        <v>717.67057548469768</v>
      </c>
      <c r="R89" s="10">
        <f>Q87* Base!$B67+Q89* Base!$B68+Q90* Base!$B69</f>
        <v>732.61702204557207</v>
      </c>
      <c r="S89" s="10">
        <f>R87* Base!$B67+R89* Base!$B68+R90* Base!$B69</f>
        <v>746.03875480903264</v>
      </c>
      <c r="T89" s="10">
        <f>S87* Base!$B67+S89* Base!$B68+S90* Base!$B69</f>
        <v>757.7214998023594</v>
      </c>
      <c r="U89" s="10">
        <f>T87* Base!$B67+T89* Base!$B68+T90* Base!$B69</f>
        <v>767.45794004692459</v>
      </c>
      <c r="V89" s="10">
        <f>U87* Base!$B67+U89* Base!$B68+U90* Base!$B69</f>
        <v>775.04820602181906</v>
      </c>
      <c r="W89" s="10">
        <f>V87* Base!$B67+V89* Base!$B68+V90* Base!$B69</f>
        <v>780.30032188131929</v>
      </c>
      <c r="X89" s="10">
        <f>W87* Base!$B67+W89* Base!$B68+W90* Base!$B69</f>
        <v>783.55813414305715</v>
      </c>
      <c r="Y89" s="10">
        <f>X87* Base!$B67+X89* Base!$B68+X90* Base!$B69</f>
        <v>785.45768448786669</v>
      </c>
      <c r="Z89" s="10">
        <f>Y87* Base!$B67+Y89* Base!$B68+Y90* Base!$B69</f>
        <v>786.43172243141555</v>
      </c>
      <c r="AA89" s="10">
        <f>Z87* Base!$B67+Z89* Base!$B68+Z90* Base!$B69</f>
        <v>786.77478228891721</v>
      </c>
      <c r="AB89" s="10">
        <f>AA87* Base!$B67+AA89* Base!$B68+AA90* Base!$B69</f>
        <v>786.6874162028181</v>
      </c>
      <c r="AC89" s="10">
        <f>AB87* Base!$B67+AB89* Base!$B68+AB90* Base!$B69</f>
        <v>786.30626083610298</v>
      </c>
      <c r="AD89" s="10">
        <f>AC87* Base!$B67+AC89* Base!$B68+AC90* Base!$B69</f>
        <v>785.72447592831929</v>
      </c>
      <c r="AE89" s="10">
        <f>AD87* Base!$B67+AD89* Base!$B68+AD90* Base!$B69</f>
        <v>785.00563895788571</v>
      </c>
      <c r="AF89" s="10">
        <f>AE87* Base!$B67+AE89* Base!$B68+AE90* Base!$B69</f>
        <v>784.19319203615521</v>
      </c>
      <c r="AG89" s="10">
        <f>AF87* Base!$B67+AF89* Base!$B68+AF90* Base!$B69</f>
        <v>780.68397496357886</v>
      </c>
      <c r="AH89" s="10">
        <f>AG87* Base!$B67+AG89* Base!$B68+AG90* Base!$B69</f>
        <v>775.37450542929992</v>
      </c>
      <c r="AI89" s="10">
        <f>AH87* Base!$B67+AH89* Base!$B68+AH90* Base!$B69</f>
        <v>768.87640658952103</v>
      </c>
      <c r="AJ89" s="10">
        <f>AI87* Base!$B67+AI89* Base!$B68+AI90* Base!$B69</f>
        <v>761.6075945990591</v>
      </c>
      <c r="AK89" s="10">
        <f>AJ87* Base!$B67+AJ89* Base!$B68+AJ90* Base!$B69</f>
        <v>753.85421687941005</v>
      </c>
      <c r="AL89" s="10">
        <f>AK87* Base!$B67+AK89* Base!$B68+AK90* Base!$B69</f>
        <v>745.8127239438752</v>
      </c>
      <c r="AM89" s="10">
        <f>AL87* Base!$B67+AL89* Base!$B68+AL90* Base!$B69</f>
        <v>737.6184482045918</v>
      </c>
      <c r="AN89" s="10">
        <f>AM87* Base!$B67+AM89* Base!$B68+AM90* Base!$B69</f>
        <v>729.3650189047529</v>
      </c>
      <c r="AO89" s="10">
        <f>AN87* Base!$B67+AN89* Base!$B68+AN90* Base!$B69</f>
        <v>721.11755364148928</v>
      </c>
      <c r="AP89" s="10">
        <f>AO87* Base!$B67+AO89* Base!$B68+AO90* Base!$B69</f>
        <v>712.92162362960073</v>
      </c>
      <c r="AQ89" s="10">
        <f>AP87* Base!$B67+AP89* Base!$B68+AP90* Base!$B69</f>
        <v>704.80934909633959</v>
      </c>
      <c r="AR89" s="10">
        <f>AQ87* Base!$B67+AQ89* Base!$B68+AQ90* Base!$B69</f>
        <v>696.80354596419397</v>
      </c>
      <c r="AS89" s="10">
        <f>AR87* Base!$B67+AR89* Base!$B68+AR90* Base!$B69</f>
        <v>688.92054936311501</v>
      </c>
      <c r="AT89" s="10">
        <f>AS87* Base!$B67+AS89* Base!$B68+AS90* Base!$B69</f>
        <v>681.17213873892524</v>
      </c>
      <c r="AU89" s="10">
        <f>AT87* Base!$B67+AT89* Base!$B68+AT90* Base!$B69</f>
        <v>673.56685296730041</v>
      </c>
      <c r="AV89" s="10">
        <f>AU87* Base!$B67+AU89* Base!$B68+AU90* Base!$B69</f>
        <v>666.11089128041488</v>
      </c>
      <c r="AW89" s="10">
        <f>AV87* Base!$B67+AV89* Base!$B68+AV90* Base!$B69</f>
        <v>658.8087329302582</v>
      </c>
      <c r="AX89" s="10">
        <f>AW87* Base!$B67+AW89* Base!$B68+AW90* Base!$B69</f>
        <v>651.66356581228706</v>
      </c>
      <c r="AY89" s="10">
        <f>AX87* Base!$B67+AX89* Base!$B68+AX90* Base!$B69</f>
        <v>644.67758527925685</v>
      </c>
      <c r="AZ89" s="10">
        <f>AY87* Base!$B67+AY89* Base!$B68+AY90* Base!$B69</f>
        <v>637.85220469143803</v>
      </c>
      <c r="BA89" s="10">
        <f>AZ87* Base!$B67+AZ89* Base!$B68+AZ90* Base!$B69</f>
        <v>631.18820588458311</v>
      </c>
      <c r="BB89" s="10">
        <f>BA87* Base!$B67+BA89* Base!$B68+BA90* Base!$B69</f>
        <v>624.68584866824926</v>
      </c>
      <c r="BC89" s="10">
        <f>BB87* Base!$B67+BB89* Base!$B68+BB90* Base!$B69</f>
        <v>618.34495230781647</v>
      </c>
      <c r="BD89" s="10">
        <f>BC87* Base!$B67+BC89* Base!$B68+BC90* Base!$B69</f>
        <v>612.16495777089301</v>
      </c>
      <c r="BE89" s="10">
        <f>BD87* Base!$B67+BD89* Base!$B68+BD90* Base!$B69</f>
        <v>606.14497668095328</v>
      </c>
      <c r="BF89" s="10">
        <f>BE87* Base!$B67+BE89* Base!$B68+BE90* Base!$B69</f>
        <v>600.28383100280314</v>
      </c>
      <c r="BG89" s="10">
        <f>BF87* Base!$B67+BF89* Base!$B68+BF90* Base!$B69</f>
        <v>594.58008618167639</v>
      </c>
      <c r="BH89" s="10">
        <f>BG87* Base!$B67+BG89* Base!$B68+BG90* Base!$B69</f>
        <v>589.03207957605855</v>
      </c>
      <c r="BI89" s="10">
        <f>BH87* Base!$B67+BH89* Base!$B68+BH90* Base!$B69</f>
        <v>583.63794542826497</v>
      </c>
      <c r="BJ89" s="10">
        <f>BI87* Base!$B67+BI89* Base!$B68+BI90* Base!$B69</f>
        <v>578.39563721394325</v>
      </c>
      <c r="BK89" s="10">
        <f>BJ87* Base!$B67+BJ89* Base!$B68+BJ90* Base!$B69</f>
        <v>573.30294793997632</v>
      </c>
      <c r="BL89" s="10">
        <f>BK87* Base!$B67+BK89* Base!$B68+BK90* Base!$B69</f>
        <v>568.35752877700043</v>
      </c>
      <c r="BM89" s="10">
        <f>BL87* Base!$B67+BL89* Base!$B68+BL90* Base!$B69</f>
        <v>563.55690629134085</v>
      </c>
      <c r="BN89" s="10">
        <f>BM87* Base!$B67+BM89* Base!$B68+BM90* Base!$B69</f>
        <v>558.89849845814047</v>
      </c>
      <c r="BO89" s="10">
        <f>BN87* Base!$B67+BN89* Base!$B68+BN90* Base!$B69</f>
        <v>554.37962958421861</v>
      </c>
      <c r="BP89" s="10">
        <f>BO87* Base!$B67+BO89* Base!$B68+BO90* Base!$B69</f>
        <v>549.9975442320706</v>
      </c>
      <c r="BQ89" s="10">
        <f>BP87* Base!$B67+BP89* Base!$B68+BP90* Base!$B69</f>
        <v>545.74942021455206</v>
      </c>
      <c r="BR89" s="10">
        <f>BQ87* Base!$B67+BQ89* Base!$B68+BQ90* Base!$B69</f>
        <v>541.632380713423</v>
      </c>
      <c r="BS89" s="10">
        <f>BR87* Base!$B67+BR89* Base!$B68+BR90* Base!$B69</f>
        <v>537.64350556575812</v>
      </c>
      <c r="BT89" s="10">
        <f>BS87* Base!$B67+BS89* Base!$B68+BS90* Base!$B69</f>
        <v>533.77984175706342</v>
      </c>
      <c r="BU89" s="10">
        <f>BT87* Base!$B67+BT89* Base!$B68+BT90* Base!$B69</f>
        <v>530.0384131550021</v>
      </c>
      <c r="BV89" s="10">
        <f>BU87* Base!$B67+BU89* Base!$B68+BU90* Base!$B69</f>
        <v>526.4162295170197</v>
      </c>
      <c r="BW89" s="10">
        <f>BV87* Base!$B67+BV89* Base!$B68+BV90* Base!$B69</f>
        <v>522.91029480331576</v>
      </c>
      <c r="BX89" s="10">
        <f>BW87* Base!$B67+BW89* Base!$B68+BW90* Base!$B69</f>
        <v>519.51761482740642</v>
      </c>
      <c r="BY89" s="10">
        <f>BX87* Base!$B67+BX89* Base!$B68+BX90* Base!$B69</f>
        <v>516.23520427620076</v>
      </c>
      <c r="BZ89" s="10">
        <f>BY87* Base!$B67+BY89* Base!$B68+BY90* Base!$B69</f>
        <v>513.06009313329514</v>
      </c>
      <c r="CA89" s="10">
        <f>BZ87* Base!$B67+BZ89* Base!$B68+BZ90* Base!$B69</f>
        <v>509.98933254276466</v>
      </c>
      <c r="CB89" s="10">
        <f>CA87* Base!$B67+CA89* Base!$B68+CA90* Base!$B69</f>
        <v>507.020000152948</v>
      </c>
      <c r="CC89" s="10">
        <f>CB87* Base!$B67+CB89* Base!$B68+CB90* Base!$B69</f>
        <v>504.14920498978347</v>
      </c>
      <c r="CD89" s="10">
        <f>CC87* Base!$B67+CC89* Base!$B68+CC90* Base!$B69</f>
        <v>501.37409191900122</v>
      </c>
      <c r="CE89" s="10">
        <f>CD87* Base!$B67+CD89* Base!$B68+CD90* Base!$B69</f>
        <v>498.69184578102653</v>
      </c>
      <c r="CF89" s="10">
        <f>CE87* Base!$B67+CE89* Base!$B68+CE90* Base!$B69</f>
        <v>496.09969531764057</v>
      </c>
      <c r="CG89" s="10">
        <f>CF87* Base!$B67+CF89* Base!$B68+CF90* Base!$B69</f>
        <v>493.59491706998773</v>
      </c>
      <c r="CH89" s="10">
        <f>CG87* Base!$B67+CG89* Base!$B68+CG90* Base!$B69</f>
        <v>491.17483953269527</v>
      </c>
      <c r="CI89" s="10">
        <f>CH87* Base!$B67+CH89* Base!$B68+CH90* Base!$B69</f>
        <v>488.8368480206077</v>
      </c>
      <c r="CJ89" s="10">
        <f>CI87* Base!$B67+CI89* Base!$B68+CI90* Base!$B69</f>
        <v>486.57839099828965</v>
      </c>
      <c r="CK89" s="10">
        <f>CJ87* Base!$B67+CJ89* Base!$B68+CJ90* Base!$B69</f>
        <v>484.39698911652437</v>
      </c>
      <c r="CL89" s="10">
        <f>CK87* Base!$B67+CK89* Base!$B68+CK90* Base!$B69</f>
        <v>482.29024903617636</v>
      </c>
      <c r="CM89" s="10">
        <f>CL87* Base!$B67+CL89* Base!$B68+CL90* Base!$B69</f>
        <v>480.25588555519624</v>
      </c>
      <c r="CN89" s="10">
        <f>CM87* Base!$B67+CM89* Base!$B68+CM90* Base!$B69</f>
        <v>478.29175802154168</v>
      </c>
      <c r="CO89" s="10">
        <f>CN87* Base!$B67+CN89* Base!$B68+CN90* Base!$B69</f>
        <v>476.39593146561668</v>
      </c>
      <c r="CP89" s="10">
        <f>CO87* Base!$B67+CO89* Base!$B68+CO90* Base!$B69</f>
        <v>474.56678106732966</v>
      </c>
      <c r="CQ89" s="10">
        <f>CP87* Base!$B67+CP89* Base!$B68+CP90* Base!$B69</f>
        <v>472.79912791984719</v>
      </c>
      <c r="CR89" s="10">
        <f>CQ87* Base!$B67+CQ89* Base!$B68+CQ90* Base!$B69</f>
        <v>471.08969089788712</v>
      </c>
      <c r="CS89" s="10">
        <f>CR87* Base!$B67+CR89* Base!$B68+CR90* Base!$B69</f>
        <v>469.43621038603999</v>
      </c>
      <c r="CT89" s="10">
        <f>CS87* Base!$B67+CS89* Base!$B68+CS90* Base!$B69</f>
        <v>467.83694585156087</v>
      </c>
      <c r="CU89" s="10">
        <f>CT87* Base!$B67+CT89* Base!$B68+CT90* Base!$B69</f>
        <v>466.29039671987942</v>
      </c>
      <c r="CV89" s="10">
        <f>CU87* Base!$B67+CU89* Base!$B68+CU90* Base!$B69</f>
        <v>464.79515458371657</v>
      </c>
      <c r="CW89" s="10">
        <f>CV87* Base!$B67+CV89* Base!$B68+CV90* Base!$B69</f>
        <v>463.34983099823546</v>
      </c>
    </row>
    <row r="90" spans="1:101" s="10" customFormat="1" ht="20.65" customHeight="1" x14ac:dyDescent="0.25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1742.2639496147463</v>
      </c>
      <c r="F90" s="10">
        <f>( Base!$B70)*E89+( Base!$B71)*E90</f>
        <v>1743.2127422250958</v>
      </c>
      <c r="G90" s="10">
        <f>( Base!$B70)*F89+( Base!$B71)*F90</f>
        <v>1744.2734323128871</v>
      </c>
      <c r="H90" s="10">
        <f>( Base!$B70)*G89+( Base!$B71)*G90</f>
        <v>1745.4526498331768</v>
      </c>
      <c r="I90" s="10">
        <f>( Base!$B70)*H89+( Base!$B71)*H90</f>
        <v>1746.7559274682806</v>
      </c>
      <c r="J90" s="10">
        <f>( Base!$B70)*I89+( Base!$B71)*I90</f>
        <v>1748.1875888800325</v>
      </c>
      <c r="K90" s="10">
        <f>( Base!$B70)*J89+( Base!$B71)*J90</f>
        <v>1749.7506452129278</v>
      </c>
      <c r="L90" s="10">
        <f>( Base!$B70)*K89+( Base!$B71)*K90</f>
        <v>1751.4467053666922</v>
      </c>
      <c r="M90" s="10">
        <f>( Base!$B70)*L89+( Base!$B71)*L90</f>
        <v>1753.2759029057931</v>
      </c>
      <c r="N90" s="10">
        <f>( Base!$B70)*M89+( Base!$B71)*M90</f>
        <v>1755.2368407155523</v>
      </c>
      <c r="O90" s="10">
        <f>( Base!$B70)*N89+( Base!$B71)*N90</f>
        <v>1757.3265533802441</v>
      </c>
      <c r="P90" s="10">
        <f>( Base!$B70)*O89+( Base!$B71)*O90</f>
        <v>1759.5404865533774</v>
      </c>
      <c r="Q90" s="10">
        <f>( Base!$B70)*P89+( Base!$B71)*P90</f>
        <v>1761.8724921719249</v>
      </c>
      <c r="R90" s="10">
        <f>( Base!$B70)*Q89+( Base!$B71)*Q90</f>
        <v>1764.3148381303915</v>
      </c>
      <c r="S90" s="10">
        <f>( Base!$B70)*R89+( Base!$B71)*R90</f>
        <v>1766.8582308939615</v>
      </c>
      <c r="T90" s="10">
        <f>( Base!$B70)*S89+( Base!$B71)*S90</f>
        <v>1769.4918494207336</v>
      </c>
      <c r="U90" s="10">
        <f>( Base!$B70)*T89+( Base!$B71)*T90</f>
        <v>1772.2033886050826</v>
      </c>
      <c r="V90" s="10">
        <f>( Base!$B70)*U89+( Base!$B71)*U90</f>
        <v>1774.9791101509431</v>
      </c>
      <c r="W90" s="10">
        <f>( Base!$B70)*V89+( Base!$B71)*V90</f>
        <v>1777.8038968038049</v>
      </c>
      <c r="X90" s="10">
        <f>( Base!$B70)*W89+( Base!$B71)*W90</f>
        <v>1780.6613096267731</v>
      </c>
      <c r="Y90" s="10">
        <f>( Base!$B70)*X89+( Base!$B71)*X90</f>
        <v>1783.5373406935307</v>
      </c>
      <c r="Z90" s="10">
        <f>( Base!$B70)*Y89+( Base!$B71)*Y90</f>
        <v>1786.4224548927671</v>
      </c>
      <c r="AA90" s="10">
        <f>( Base!$B70)*Z89+( Base!$B71)*Z90</f>
        <v>1789.3101603298278</v>
      </c>
      <c r="AB90" s="10">
        <f>( Base!$B70)*AA89+( Base!$B71)*AA90</f>
        <v>1792.1960363616461</v>
      </c>
      <c r="AC90" s="10">
        <f>( Base!$B70)*AB89+( Base!$B71)*AB90</f>
        <v>1795.0770726869082</v>
      </c>
      <c r="AD90" s="10">
        <f>( Base!$B70)*AC89+( Base!$B71)*AC90</f>
        <v>1797.9512198713824</v>
      </c>
      <c r="AE90" s="10">
        <f>( Base!$B70)*AD89+( Base!$B71)*AD90</f>
        <v>1800.8170836016736</v>
      </c>
      <c r="AF90" s="10">
        <f>( Base!$B70)*AE89+( Base!$B71)*AE90</f>
        <v>1803.673716649567</v>
      </c>
      <c r="AG90" s="10">
        <f>( Base!$B70)*AF89+( Base!$B71)*AF90</f>
        <v>1806.5204772694267</v>
      </c>
      <c r="AH90" s="10">
        <f>( Base!$B70)*AG89+( Base!$B71)*AG90</f>
        <v>1809.3385025344514</v>
      </c>
      <c r="AI90" s="10">
        <f>( Base!$B70)*AH89+( Base!$B71)*AH90</f>
        <v>1812.1152327780455</v>
      </c>
      <c r="AJ90" s="10">
        <f>( Base!$B70)*AI89+( Base!$B71)*AI90</f>
        <v>1814.842408097079</v>
      </c>
      <c r="AK90" s="10">
        <f>( Base!$B70)*AJ89+( Base!$B71)*AJ90</f>
        <v>1817.5147061032233</v>
      </c>
      <c r="AL90" s="10">
        <f>( Base!$B70)*AK89+( Base!$B71)*AK90</f>
        <v>1820.1288152380187</v>
      </c>
      <c r="AM90" s="10">
        <f>( Base!$B70)*AL89+( Base!$B71)*AL90</f>
        <v>1822.6828039484164</v>
      </c>
      <c r="AN90" s="10">
        <f>( Base!$B70)*AM89+( Base!$B71)*AM90</f>
        <v>1825.1756908382033</v>
      </c>
      <c r="AO90" s="10">
        <f>( Base!$B70)*AN89+( Base!$B71)*AN90</f>
        <v>1827.607151353727</v>
      </c>
      <c r="AP90" s="10">
        <f>( Base!$B70)*AO89+( Base!$B71)*AO90</f>
        <v>1829.9773172400248</v>
      </c>
      <c r="AQ90" s="10">
        <f>( Base!$B70)*AP89+( Base!$B71)*AP90</f>
        <v>1832.2866390476152</v>
      </c>
      <c r="AR90" s="10">
        <f>( Base!$B70)*AQ89+( Base!$B71)*AQ90</f>
        <v>1834.5357915084987</v>
      </c>
      <c r="AS90" s="10">
        <f>( Base!$B70)*AR89+( Base!$B71)*AR90</f>
        <v>1836.7256080775728</v>
      </c>
      <c r="AT90" s="10">
        <f>( Base!$B70)*AS89+( Base!$B71)*AS90</f>
        <v>1838.8570353345358</v>
      </c>
      <c r="AU90" s="10">
        <f>( Base!$B70)*AT89+( Base!$B71)*AT90</f>
        <v>1840.9311009283576</v>
      </c>
      <c r="AV90" s="10">
        <f>( Base!$B70)*AU89+( Base!$B71)*AU90</f>
        <v>1842.9488907745128</v>
      </c>
      <c r="AW90" s="10">
        <f>( Base!$B70)*AV89+( Base!$B71)*AV90</f>
        <v>1844.9115325921084</v>
      </c>
      <c r="AX90" s="10">
        <f>( Base!$B70)*AW89+( Base!$B71)*AW90</f>
        <v>1846.820183802776</v>
      </c>
      <c r="AY90" s="10">
        <f>( Base!$B70)*AX89+( Base!$B71)*AX90</f>
        <v>1848.6760224476579</v>
      </c>
      <c r="AZ90" s="10">
        <f>( Base!$B70)*AY89+( Base!$B71)*AY90</f>
        <v>1850.4802402093987</v>
      </c>
      <c r="BA90" s="10">
        <f>( Base!$B70)*AZ89+( Base!$B71)*AZ90</f>
        <v>1852.2340369182111</v>
      </c>
      <c r="BB90" s="10">
        <f>( Base!$B70)*BA89+( Base!$B71)*BA90</f>
        <v>1853.9386161192674</v>
      </c>
      <c r="BC90" s="10">
        <f>( Base!$B70)*BB89+( Base!$B71)*BB90</f>
        <v>1855.5951814130729</v>
      </c>
      <c r="BD90" s="10">
        <f>( Base!$B70)*BC89+( Base!$B71)*BC90</f>
        <v>1857.2049333715759</v>
      </c>
      <c r="BE90" s="10">
        <f>( Base!$B70)*BD89+( Base!$B71)*BD90</f>
        <v>1858.7690668945208</v>
      </c>
      <c r="BF90" s="10">
        <f>( Base!$B70)*BE89+( Base!$B71)*BE90</f>
        <v>1860.288768912349</v>
      </c>
      <c r="BG90" s="10">
        <f>( Base!$B70)*BF89+( Base!$B71)*BF90</f>
        <v>1861.7652163702646</v>
      </c>
      <c r="BH90" s="10">
        <f>( Base!$B70)*BG89+( Base!$B71)*BG90</f>
        <v>1863.1995744472265</v>
      </c>
      <c r="BI90" s="10">
        <f>( Base!$B70)*BH89+( Base!$B71)*BH90</f>
        <v>1864.5929949765805</v>
      </c>
      <c r="BJ90" s="10">
        <f>( Base!$B70)*BI89+( Base!$B71)*BI90</f>
        <v>1865.9466150437988</v>
      </c>
      <c r="BK90" s="10">
        <f>( Base!$B70)*BJ89+( Base!$B71)*BJ90</f>
        <v>1867.2615557427207</v>
      </c>
      <c r="BL90" s="10">
        <f>( Base!$B70)*BK89+( Base!$B71)*BK90</f>
        <v>1868.5389210757007</v>
      </c>
      <c r="BM90" s="10">
        <f>( Base!$B70)*BL89+( Base!$B71)*BL90</f>
        <v>1869.7797969857963</v>
      </c>
      <c r="BN90" s="10">
        <f>( Base!$B70)*BM89+( Base!$B71)*BM90</f>
        <v>1870.9852505109959</v>
      </c>
      <c r="BO90" s="10">
        <f>( Base!$B70)*BN89+( Base!$B71)*BN90</f>
        <v>1872.1563290517799</v>
      </c>
      <c r="BP90" s="10">
        <f>( Base!$B70)*BO89+( Base!$B71)*BO90</f>
        <v>1873.2940597442123</v>
      </c>
      <c r="BQ90" s="10">
        <f>( Base!$B70)*BP89+( Base!$B71)*BP90</f>
        <v>1874.3994489314207</v>
      </c>
      <c r="BR90" s="10">
        <f>( Base!$B70)*BQ89+( Base!$B71)*BQ90</f>
        <v>1875.4734817268136</v>
      </c>
      <c r="BS90" s="10">
        <f>( Base!$B70)*BR89+( Base!$B71)*BR90</f>
        <v>1876.5171216627659</v>
      </c>
      <c r="BT90" s="10">
        <f>( Base!$B70)*BS89+( Base!$B71)*BS90</f>
        <v>1877.5313104188249</v>
      </c>
      <c r="BU90" s="10">
        <f>( Base!$B70)*BT89+( Base!$B71)*BT90</f>
        <v>1878.5169676237665</v>
      </c>
      <c r="BV90" s="10">
        <f>( Base!$B70)*BU89+( Base!$B71)*BU90</f>
        <v>1879.4749907260771</v>
      </c>
      <c r="BW90" s="10">
        <f>( Base!$B70)*BV89+( Base!$B71)*BV90</f>
        <v>1880.4062549276789</v>
      </c>
      <c r="BX90" s="10">
        <f>( Base!$B70)*BW89+( Base!$B71)*BW90</f>
        <v>1881.311613175943</v>
      </c>
      <c r="BY90" s="10">
        <f>( Base!$B70)*BX89+( Base!$B71)*BX90</f>
        <v>1882.1918962092677</v>
      </c>
      <c r="BZ90" s="10">
        <f>( Base!$B70)*BY89+( Base!$B71)*BY90</f>
        <v>1883.0479126517318</v>
      </c>
      <c r="CA90" s="10">
        <f>( Base!$B70)*BZ89+( Base!$B71)*BZ90</f>
        <v>1883.8804491525705</v>
      </c>
      <c r="CB90" s="10">
        <f>( Base!$B70)*CA89+( Base!$B71)*CA90</f>
        <v>1884.6902705664952</v>
      </c>
      <c r="CC90" s="10">
        <f>( Base!$B70)*CB89+( Base!$B71)*CB90</f>
        <v>1885.4781201711544</v>
      </c>
      <c r="CD90" s="10">
        <f>( Base!$B70)*CC89+( Base!$B71)*CC90</f>
        <v>1886.2447199183903</v>
      </c>
      <c r="CE90" s="10">
        <f>( Base!$B70)*CD89+( Base!$B71)*CD90</f>
        <v>1886.9907707163616</v>
      </c>
      <c r="CF90" s="10">
        <f>( Base!$B70)*CE89+( Base!$B71)*CE90</f>
        <v>1887.7169527401979</v>
      </c>
      <c r="CG90" s="10">
        <f>( Base!$B70)*CF89+( Base!$B71)*CF90</f>
        <v>1888.4239257696859</v>
      </c>
      <c r="CH90" s="10">
        <f>( Base!$B70)*CG89+( Base!$B71)*CG90</f>
        <v>1889.1123295537457</v>
      </c>
      <c r="CI90" s="10">
        <f>( Base!$B70)*CH89+( Base!$B71)*CH90</f>
        <v>1889.782784203454</v>
      </c>
      <c r="CJ90" s="10">
        <f>( Base!$B70)*CI89+( Base!$B71)*CI90</f>
        <v>1890.435890618556</v>
      </c>
      <c r="CK90" s="10">
        <f>( Base!$B70)*CJ89+( Base!$B71)*CJ90</f>
        <v>1891.0722309576608</v>
      </c>
      <c r="CL90" s="10">
        <f>( Base!$B70)*CK89+( Base!$B71)*CK90</f>
        <v>1891.6923691710035</v>
      </c>
      <c r="CM90" s="10">
        <f>( Base!$B70)*CL89+( Base!$B71)*CL90</f>
        <v>1892.2968516291921</v>
      </c>
      <c r="CN90" s="10">
        <f>( Base!$B70)*CM89+( Base!$B71)*CM90</f>
        <v>1892.886207905924</v>
      </c>
      <c r="CO90" s="10">
        <f>( Base!$B70)*CN89+( Base!$B71)*CN90</f>
        <v>1893.4609518144453</v>
      </c>
      <c r="CP90" s="10">
        <f>( Base!$B70)*CO89+( Base!$B71)*CO90</f>
        <v>1894.0215828704181</v>
      </c>
      <c r="CQ90" s="10">
        <f>( Base!$B70)*CP89+( Base!$B71)*CP90</f>
        <v>1894.5685884839165</v>
      </c>
      <c r="CR90" s="10">
        <f>( Base!$B70)*CQ89+( Base!$B71)*CQ90</f>
        <v>1895.1024190985534</v>
      </c>
      <c r="CS90" s="10">
        <f>( Base!$B70)*CR89+( Base!$B71)*CR90</f>
        <v>1895.6235015301129</v>
      </c>
      <c r="CT90" s="10">
        <f>( Base!$B70)*CS89+( Base!$B71)*CS90</f>
        <v>1896.1322461517361</v>
      </c>
      <c r="CU90" s="10">
        <f>( Base!$B70)*CT89+( Base!$B71)*CT90</f>
        <v>1896.629050551591</v>
      </c>
      <c r="CV90" s="10">
        <f>( Base!$B70)*CU89+( Base!$B71)*CU90</f>
        <v>1897.1143012313105</v>
      </c>
      <c r="CW90" s="10">
        <f>( Base!$B70)*CV89+( Base!$B71)*CV90</f>
        <v>1897.5883742674066</v>
      </c>
    </row>
    <row r="91" spans="1:101" s="10" customFormat="1" ht="28.5" customHeight="1" thickBot="1" x14ac:dyDescent="0.3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65" customHeight="1" thickTop="1" x14ac:dyDescent="0.25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65" customHeight="1" x14ac:dyDescent="0.25">
      <c r="A93" s="8" t="s">
        <v>4</v>
      </c>
      <c r="B93" s="52">
        <f>+B92/ Base!$B$57</f>
        <v>8.3333333333333329E-2</v>
      </c>
      <c r="C93" s="6">
        <f>+C92/ Base!$B$57</f>
        <v>9.2048641713915039E-2</v>
      </c>
      <c r="D93" s="6">
        <f>+D92/ Base!$B$57</f>
        <v>0.10009612287248444</v>
      </c>
      <c r="E93" s="6">
        <f>+E92/ Base!$B$57</f>
        <v>0.10853908544945927</v>
      </c>
      <c r="F93" s="6">
        <f>+F92/ Base!$B$57</f>
        <v>0.11730357707499468</v>
      </c>
      <c r="G93" s="6">
        <f>+G92/ Base!$B$57</f>
        <v>0.12630610763061897</v>
      </c>
      <c r="H93" s="6">
        <f>+H92/ Base!$B$57</f>
        <v>0.13545557874538111</v>
      </c>
      <c r="I93" s="6">
        <f>+I92/ Base!$B$57</f>
        <v>0.1446550513571303</v>
      </c>
      <c r="J93" s="6">
        <f>+J92/ Base!$B$57</f>
        <v>0.15380334294804349</v>
      </c>
      <c r="K93" s="6">
        <f>+K92/ Base!$B$57</f>
        <v>0.16279645618670391</v>
      </c>
      <c r="L93" s="6">
        <f>+L92/ Base!$B$57</f>
        <v>0.17152884695515783</v>
      </c>
      <c r="M93" s="6">
        <f>+M92/ Base!$B$57</f>
        <v>0.17989454305958794</v>
      </c>
      <c r="N93" s="6">
        <f>+N92/ Base!$B$57</f>
        <v>0.18778812602609671</v>
      </c>
      <c r="O93" s="6">
        <f>+O92/ Base!$B$57</f>
        <v>0.19510558747299664</v>
      </c>
      <c r="P93" s="6">
        <f>+P92/ Base!$B$57</f>
        <v>0.20174506915425794</v>
      </c>
      <c r="Q93" s="6">
        <f>+Q92/ Base!$B$57</f>
        <v>0.20760749087935593</v>
      </c>
      <c r="R93" s="6">
        <f>+R92/ Base!$B$57</f>
        <v>0.21259706259594188</v>
      </c>
      <c r="S93" s="6">
        <f>+S92/ Base!$B$57</f>
        <v>0.21662166353753959</v>
      </c>
      <c r="T93" s="6">
        <f>+T92/ Base!$B$57</f>
        <v>0.21959304902353835</v>
      </c>
      <c r="U93" s="6">
        <f>+U92/ Base!$B$57</f>
        <v>0.22142653223360129</v>
      </c>
      <c r="V93" s="6">
        <f>+V92/ Base!$B$57</f>
        <v>0.22204115115745826</v>
      </c>
      <c r="W93" s="6">
        <f>+W92/ Base!$B$57</f>
        <v>0.22209249224397154</v>
      </c>
      <c r="X93" s="6">
        <f>+X92/ Base!$B$57</f>
        <v>0.22213792910553579</v>
      </c>
      <c r="Y93" s="6">
        <f>+Y92/ Base!$B$57</f>
        <v>0.22217814072802014</v>
      </c>
      <c r="Z93" s="6">
        <f>+Z92/ Base!$B$57</f>
        <v>0.22221372801391881</v>
      </c>
      <c r="AA93" s="6">
        <f>+AA92/ Base!$B$57</f>
        <v>0.22224522276193912</v>
      </c>
      <c r="AB93" s="6">
        <f>+AB92/ Base!$B$57</f>
        <v>0.22227309561393713</v>
      </c>
      <c r="AC93" s="6">
        <f>+AC92/ Base!$B$57</f>
        <v>0.22229776308795532</v>
      </c>
      <c r="AD93" s="6">
        <f>+AD92/ Base!$B$57</f>
        <v>0.22231959380246144</v>
      </c>
      <c r="AE93" s="6">
        <f>+AE92/ Base!$B$57</f>
        <v>0.22233891398479935</v>
      </c>
      <c r="AF93" s="6">
        <f>+AF92/ Base!$B$57</f>
        <v>0.21869921976202231</v>
      </c>
      <c r="AG93" s="6">
        <f>+AG92/ Base!$B$57</f>
        <v>0.2150932626271774</v>
      </c>
      <c r="AH93" s="6">
        <f>+AH92/ Base!$B$57</f>
        <v>0.21152443808834437</v>
      </c>
      <c r="AI93" s="6">
        <f>+AI92/ Base!$B$57</f>
        <v>0.20799602186697932</v>
      </c>
      <c r="AJ93" s="6">
        <f>+AJ92/ Base!$B$57</f>
        <v>0.20451112382145428</v>
      </c>
      <c r="AK93" s="6">
        <f>+AK92/ Base!$B$57</f>
        <v>0.20107265759102852</v>
      </c>
      <c r="AL93" s="6">
        <f>+AL92/ Base!$B$57</f>
        <v>0.19768332161936264</v>
      </c>
      <c r="AM93" s="6">
        <f>+AM92/ Base!$B$57</f>
        <v>0.19434558846723415</v>
      </c>
      <c r="AN93" s="6">
        <f>+AN92/ Base!$B$57</f>
        <v>0.1910617001760363</v>
      </c>
      <c r="AO93" s="6">
        <f>+AO92/ Base!$B$57</f>
        <v>0.18783366803828724</v>
      </c>
      <c r="AP93" s="6">
        <f>+AP92/ Base!$B$57</f>
        <v>0.18466327556956355</v>
      </c>
      <c r="AQ93" s="6">
        <f>+AQ92/ Base!$B$57</f>
        <v>0.18155208379013185</v>
      </c>
      <c r="AR93" s="6">
        <f>+AR92/ Base!$B$57</f>
        <v>0.17850143815791675</v>
      </c>
      <c r="AS93" s="6">
        <f>+AS92/ Base!$B$57</f>
        <v>0.17551247666781394</v>
      </c>
      <c r="AT93" s="6">
        <f>+AT92/ Base!$B$57</f>
        <v>0.17258613875533541</v>
      </c>
      <c r="AU93" s="6">
        <f>+AU92/ Base!$B$57</f>
        <v>0.1697231747338043</v>
      </c>
      <c r="AV93" s="6">
        <f>+AV92/ Base!$B$57</f>
        <v>0.16692415556248777</v>
      </c>
      <c r="AW93" s="6">
        <f>+AW92/ Base!$B$57</f>
        <v>0.16418948279126488</v>
      </c>
      <c r="AX93" s="6">
        <f>+AX92/ Base!$B$57</f>
        <v>0.16151939856231567</v>
      </c>
      <c r="AY93" s="6">
        <f>+AY92/ Base!$B$57</f>
        <v>0.15891399557761909</v>
      </c>
      <c r="AZ93" s="6">
        <f>+AZ92/ Base!$B$57</f>
        <v>0.15637322695774905</v>
      </c>
      <c r="BA93" s="6">
        <f>+BA92/ Base!$B$57</f>
        <v>0.15389691593671603</v>
      </c>
      <c r="BB93" s="6">
        <f>+BB92/ Base!$B$57</f>
        <v>0.15148476534284869</v>
      </c>
      <c r="BC93" s="6">
        <f>+BC92/ Base!$B$57</f>
        <v>0.14913636683391393</v>
      </c>
      <c r="BD93" s="6">
        <f>+BD92/ Base!$B$57</f>
        <v>0.14685120985166114</v>
      </c>
      <c r="BE93" s="6">
        <f>+BE92/ Base!$B$57</f>
        <v>0.1446286902752798</v>
      </c>
      <c r="BF93" s="6">
        <f>+BF92/ Base!$B$57</f>
        <v>0.14246811875438342</v>
      </c>
      <c r="BG93" s="6">
        <f>+BG92/ Base!$B$57</f>
        <v>0.14036872870720138</v>
      </c>
      <c r="BH93" s="6">
        <f>+BH92/ Base!$B$57</f>
        <v>0.13832968397397455</v>
      </c>
      <c r="BI93" s="6">
        <f>+BI92/ Base!$B$57</f>
        <v>0.13635008611863528</v>
      </c>
      <c r="BJ93" s="6">
        <f>+BJ92/ Base!$B$57</f>
        <v>0.13442898137474513</v>
      </c>
      <c r="BK93" s="6">
        <f>+BK92/ Base!$B$57</f>
        <v>0.13256536723355922</v>
      </c>
      <c r="BL93" s="6">
        <f>+BL92/ Base!$B$57</f>
        <v>0.13075819867646077</v>
      </c>
      <c r="BM93" s="6">
        <f>+BM92/ Base!$B$57</f>
        <v>0.12900639405327527</v>
      </c>
      <c r="BN93" s="6">
        <f>+BN92/ Base!$B$57</f>
        <v>0.12730884061243553</v>
      </c>
      <c r="BO93" s="6">
        <f>+BO92/ Base!$B$57</f>
        <v>0.12566439968765344</v>
      </c>
      <c r="BP93" s="6">
        <f>+BP92/ Base!$B$57</f>
        <v>0.12407191155045748</v>
      </c>
      <c r="BQ93" s="6">
        <f>+BQ92/ Base!$B$57</f>
        <v>0.12253019993587831</v>
      </c>
      <c r="BR93" s="6">
        <f>+BR92/ Base!$B$57</f>
        <v>0.12103807625131426</v>
      </c>
      <c r="BS93" s="6">
        <f>+BS92/ Base!$B$57</f>
        <v>0.11959434348010461</v>
      </c>
      <c r="BT93" s="6">
        <f>+BT92/ Base!$B$57</f>
        <v>0.11819779978940403</v>
      </c>
      <c r="BU93" s="6">
        <f>+BU92/ Base!$B$57</f>
        <v>0.11684724185577833</v>
      </c>
      <c r="BV93" s="6">
        <f>+BV92/ Base!$B$57</f>
        <v>0.11554146792000684</v>
      </c>
      <c r="BW93" s="6">
        <f>+BW92/ Base!$B$57</f>
        <v>0.11427928058544926</v>
      </c>
      <c r="BX93" s="6">
        <f>+BX92/ Base!$B$57</f>
        <v>0.11305948937318366</v>
      </c>
      <c r="BY93" s="6">
        <f>+BY92/ Base!$B$57</f>
        <v>0.11188091304992982</v>
      </c>
      <c r="BZ93" s="6">
        <f>+BZ92/ Base!$B$57</f>
        <v>0.11074238174810663</v>
      </c>
      <c r="CA93" s="6">
        <f>+CA92/ Base!$B$57</f>
        <v>0.10964273889712446</v>
      </c>
      <c r="CB93" s="6">
        <f>+CB92/ Base!$B$57</f>
        <v>0.1085808429969517</v>
      </c>
      <c r="CC93" s="6">
        <f>+CC92/ Base!$B$57</f>
        <v>0.10755556926911562</v>
      </c>
      <c r="CD93" s="6">
        <f>+CD92/ Base!$B$57</f>
        <v>0.10656581124528786</v>
      </c>
      <c r="CE93" s="6">
        <f>+CE92/ Base!$B$57</f>
        <v>0.10561048237946877</v>
      </c>
      <c r="CF93" s="6">
        <f>+CF92/ Base!$B$57</f>
        <v>0.10468851782087867</v>
      </c>
      <c r="CG93" s="6">
        <f>+CG92/ Base!$B$57</f>
        <v>0.10379887657395191</v>
      </c>
      <c r="CH93" s="6">
        <f>+CH92/ Base!$B$57</f>
        <v>0.10294054441166857</v>
      </c>
      <c r="CI93" s="6">
        <f>+CI92/ Base!$B$57</f>
        <v>0.10211253815515269</v>
      </c>
      <c r="CJ93" s="6">
        <f>+CJ92/ Base!$B$57</f>
        <v>0.10131391234309099</v>
      </c>
      <c r="CK93" s="6">
        <f>+CK92/ Base!$B$57</f>
        <v>0.10054377001213237</v>
      </c>
      <c r="CL93" s="6">
        <f>+CL92/ Base!$B$57</f>
        <v>9.9801280518278204E-2</v>
      </c>
      <c r="CM93" s="6">
        <f>+CM92/ Base!$B$57</f>
        <v>9.9085709408363948E-2</v>
      </c>
      <c r="CN93" s="6">
        <f>+CN92/ Base!$B$57</f>
        <v>9.8396469216824656E-2</v>
      </c>
      <c r="CO93" s="6">
        <f>+CO92/ Base!$B$57</f>
        <v>9.7733207247991422E-2</v>
      </c>
      <c r="CP93" s="6">
        <f>+CP92/ Base!$B$57</f>
        <v>9.7090340594085875E-2</v>
      </c>
      <c r="CQ93" s="6">
        <f>+CQ92/ Base!$B$57</f>
        <v>9.6468261990858423E-2</v>
      </c>
      <c r="CR93" s="6">
        <f>+CR92/ Base!$B$57</f>
        <v>9.5866992410097968E-2</v>
      </c>
      <c r="CS93" s="6">
        <f>+CS92/ Base!$B$57</f>
        <v>9.5286309378813674E-2</v>
      </c>
      <c r="CT93" s="6">
        <f>+CT92/ Base!$B$57</f>
        <v>9.4725832910381308E-2</v>
      </c>
      <c r="CU93" s="6">
        <f>+CU92/ Base!$B$57</f>
        <v>9.4185083296151148E-2</v>
      </c>
      <c r="CV93" s="6">
        <f>+CV92/ Base!$B$57</f>
        <v>9.3663520065036157E-2</v>
      </c>
      <c r="CW93" s="6">
        <f>+CW92/ Base!$B$57</f>
        <v>9.4203153960964958E-2</v>
      </c>
    </row>
    <row r="94" spans="1:101" s="10" customFormat="1" ht="20.65" customHeight="1" x14ac:dyDescent="0.25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65" customHeight="1" x14ac:dyDescent="0.25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65" customHeight="1" x14ac:dyDescent="0.25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65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65" customHeight="1" thickBot="1" x14ac:dyDescent="0.3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" customHeight="1" thickTop="1" x14ac:dyDescent="0.25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1.0163416484466508</v>
      </c>
      <c r="D99" s="31">
        <f>C99+Base!$B82*(D100-(Base!$B$80/Base!$B79)*C99-Base!$B83*(C99-C101))</f>
        <v>1.1843094614584131</v>
      </c>
      <c r="E99" s="31">
        <f>D99+Base!$B82*(E100-(Base!$B$80/Base!$B79)*D99-Base!$B83*(D99-D101))</f>
        <v>1.3535978139520144</v>
      </c>
      <c r="F99" s="31">
        <f>E99+Base!$B82*(F100-(Base!$B$80/Base!$B79)*E99-Base!$B83*(E99-E101))</f>
        <v>1.5237529544975092</v>
      </c>
      <c r="G99" s="31">
        <f>F99+Base!$B82*(G100-(Base!$B$80/Base!$B79)*F99-Base!$B83*(F99-F101))</f>
        <v>1.694196165097539</v>
      </c>
      <c r="H99" s="31">
        <f>G99+Base!$B82*(H100-(Base!$B$80/Base!$B79)*G99-Base!$B83*(G99-G101))</f>
        <v>1.8642511279729079</v>
      </c>
      <c r="I99" s="31">
        <f>H99+Base!$B82*(I100-(Base!$B$80/Base!$B79)*H99-Base!$B83*(H99-H101))</f>
        <v>2.0331713184246252</v>
      </c>
      <c r="J99" s="31">
        <f>I99+Base!$B82*(J100-(Base!$B$80/Base!$B79)*I99-Base!$B83*(I99-I101))</f>
        <v>2.2001649357715962</v>
      </c>
      <c r="K99" s="31">
        <f>J99+Base!$B82*(K100-(Base!$B$80/Base!$B79)*J99-Base!$B83*(J99-J101))</f>
        <v>2.3644160693042524</v>
      </c>
      <c r="L99" s="31">
        <f>K99+Base!$B82*(L100-(Base!$B$80/Base!$B79)*K99-Base!$B83*(K99-K101))</f>
        <v>2.5251015870251035</v>
      </c>
      <c r="M99" s="31">
        <f>L99+Base!$B82*(M100-(Base!$B$80/Base!$B79)*L99-Base!$B83*(L99-L101))</f>
        <v>2.6814037302793414</v>
      </c>
      <c r="N99" s="31">
        <f>M99+Base!$B82*(N100-(Base!$B$80/Base!$B79)*M99-Base!$B83*(M99-M101))</f>
        <v>2.8325186789583405</v>
      </c>
      <c r="O99" s="31">
        <f>N99+Base!$B82*(O100-(Base!$B$80/Base!$B79)*N99-Base!$B83*(N99-N101))</f>
        <v>2.9776614834669894</v>
      </c>
      <c r="P99" s="31">
        <f>O99+Base!$B82*(P100-(Base!$B$80/Base!$B79)*O99-Base!$B83*(O99-O101))</f>
        <v>3.1160677892955877</v>
      </c>
      <c r="Q99" s="31">
        <f>P99+Base!$B82*(Q100-(Base!$B$80/Base!$B79)*P99-Base!$B83*(P99-P101))</f>
        <v>3.2469927388346513</v>
      </c>
      <c r="R99" s="31">
        <f>Q99+Base!$B82*(R100-(Base!$B$80/Base!$B79)*Q99-Base!$B83*(Q99-Q101))</f>
        <v>3.3697073415438608</v>
      </c>
      <c r="S99" s="31">
        <f>R99+Base!$B82*(S100-(Base!$B$80/Base!$B79)*R99-Base!$B83*(R99-R101))</f>
        <v>3.4834924611691158</v>
      </c>
      <c r="T99" s="31">
        <f>S99+Base!$B82*(T100-(Base!$B$80/Base!$B79)*S99-Base!$B83*(S99-S101))</f>
        <v>3.5846744830800108</v>
      </c>
      <c r="U99" s="31">
        <f>T99+Base!$B82*(U100-(Base!$B$80/Base!$B79)*T99-Base!$B83*(T99-T101))</f>
        <v>3.6729040919919944</v>
      </c>
      <c r="V99" s="31">
        <f>U99+Base!$B82*(V100-(Base!$B$80/Base!$B79)*U99-Base!$B83*(U99-U101))</f>
        <v>3.7477583318711951</v>
      </c>
      <c r="W99" s="31">
        <f>V99+Base!$B82*(W100-(Base!$B$80/Base!$B79)*V99-Base!$B83*(V99-V101))</f>
        <v>3.8105038616491176</v>
      </c>
      <c r="X99" s="31">
        <f>W99+Base!$B82*(X100-(Base!$B$80/Base!$B79)*W99-Base!$B83*(W99-W101))</f>
        <v>3.8634556472226556</v>
      </c>
      <c r="Y99" s="31">
        <f>X99+Base!$B82*(Y100-(Base!$B$80/Base!$B79)*X99-Base!$B83*(X99-X101))</f>
        <v>3.9083886297693167</v>
      </c>
      <c r="Z99" s="31">
        <f>Y99+Base!$B82*(Z100-(Base!$B$80/Base!$B79)*Y99-Base!$B83*(Y99-Y101))</f>
        <v>3.9466827596055665</v>
      </c>
      <c r="AA99" s="31">
        <f>Z99+Base!$B82*(AA100-(Base!$B$80/Base!$B79)*Z99-Base!$B83*(Z99-Z101))</f>
        <v>3.979426196317974</v>
      </c>
      <c r="AB99" s="31">
        <f>AA99+Base!$B82*(AB100-(Base!$B$80/Base!$B79)*AA99-Base!$B83*(AA99-AA101))</f>
        <v>4.0074889567528595</v>
      </c>
      <c r="AC99" s="31">
        <f>AB99+Base!$B82*(AC100-(Base!$B$80/Base!$B79)*AB99-Base!$B83*(AB99-AB101))</f>
        <v>4.0315757738424605</v>
      </c>
      <c r="AD99" s="31">
        <f>AC99+Base!$B82*(AD100-(Base!$B$80/Base!$B79)*AC99-Base!$B83*(AC99-AC101))</f>
        <v>4.0522643427522249</v>
      </c>
      <c r="AE99" s="31">
        <f>AD99+Base!$B82*(AE100-(Base!$B$80/Base!$B79)*AD99-Base!$B83*(AD99-AD101))</f>
        <v>4.0700332766505936</v>
      </c>
      <c r="AF99" s="31">
        <f>AE99+Base!$B82*(AF100-(Base!$B$80/Base!$B79)*AE99-Base!$B83*(AE99-AE101))</f>
        <v>4.0761781609205352</v>
      </c>
      <c r="AG99" s="31">
        <f>AF99+Base!$B82*(AG100-(Base!$B$80/Base!$B79)*AF99-Base!$B83*(AF99-AF101))</f>
        <v>4.0732311854454482</v>
      </c>
      <c r="AH99" s="31">
        <f>AG99+Base!$B82*(AH100-(Base!$B$80/Base!$B79)*AG99-Base!$B83*(AG99-AG101))</f>
        <v>4.0630834657033947</v>
      </c>
      <c r="AI99" s="31">
        <f>AH99+Base!$B82*(AI100-(Base!$B$80/Base!$B79)*AH99-Base!$B83*(AH99-AH101))</f>
        <v>4.0471644589766607</v>
      </c>
      <c r="AJ99" s="31">
        <f>AI99+Base!$B82*(AJ100-(Base!$B$80/Base!$B79)*AI99-Base!$B83*(AI99-AI101))</f>
        <v>4.0265697326084515</v>
      </c>
      <c r="AK99" s="31">
        <f>AJ99+Base!$B82*(AK100-(Base!$B$80/Base!$B79)*AJ99-Base!$B83*(AJ99-AJ101))</f>
        <v>4.0021517329828846</v>
      </c>
      <c r="AL99" s="31">
        <f>AK99+Base!$B82*(AL100-(Base!$B$80/Base!$B79)*AK99-Base!$B83*(AK99-AK101))</f>
        <v>3.9745842910207636</v>
      </c>
      <c r="AM99" s="31">
        <f>AL99+Base!$B82*(AM100-(Base!$B$80/Base!$B79)*AL99-Base!$B83*(AL99-AL101))</f>
        <v>3.9444085825503366</v>
      </c>
      <c r="AN99" s="31">
        <f>AM99+Base!$B82*(AN100-(Base!$B$80/Base!$B79)*AM99-Base!$B83*(AM99-AM101))</f>
        <v>3.9120660248996084</v>
      </c>
      <c r="AO99" s="31">
        <f>AN99+Base!$B82*(AO100-(Base!$B$80/Base!$B79)*AN99-Base!$B83*(AN99-AN101))</f>
        <v>3.8779219726536502</v>
      </c>
      <c r="AP99" s="31">
        <f>AO99+Base!$B82*(AP100-(Base!$B$80/Base!$B79)*AO99-Base!$B83*(AO99-AO101))</f>
        <v>3.8422829227726201</v>
      </c>
      <c r="AQ99" s="31">
        <f>AP99+Base!$B82*(AQ100-(Base!$B$80/Base!$B79)*AP99-Base!$B83*(AP99-AP101))</f>
        <v>3.8054091263258272</v>
      </c>
      <c r="AR99" s="31">
        <f>AQ99+Base!$B82*(AR100-(Base!$B$80/Base!$B79)*AQ99-Base!$B83*(AQ99-AQ101))</f>
        <v>3.7675239343984321</v>
      </c>
      <c r="AS99" s="31">
        <f>AR99+Base!$B82*(AS100-(Base!$B$80/Base!$B79)*AR99-Base!$B83*(AR99-AR101))</f>
        <v>3.7288208079982215</v>
      </c>
      <c r="AT99" s="31">
        <f>AS99+Base!$B82*(AT100-(Base!$B$80/Base!$B79)*AS99-Base!$B83*(AS99-AS101))</f>
        <v>3.6894686446549705</v>
      </c>
      <c r="AU99" s="31">
        <f>AT99+Base!$B82*(AU100-(Base!$B$80/Base!$B79)*AT99-Base!$B83*(AT99-AT101))</f>
        <v>3.6496158814203281</v>
      </c>
      <c r="AV99" s="31">
        <f>AU99+Base!$B82*(AV100-(Base!$B$80/Base!$B79)*AU99-Base!$B83*(AU99-AU101))</f>
        <v>3.6093936995295182</v>
      </c>
      <c r="AW99" s="31">
        <f>AV99+Base!$B82*(AW100-(Base!$B$80/Base!$B79)*AV99-Base!$B83*(AV99-AV101))</f>
        <v>3.5689185621815032</v>
      </c>
      <c r="AX99" s="31">
        <f>AW99+Base!$B82*(AX100-(Base!$B$80/Base!$B79)*AW99-Base!$B83*(AW99-AW101))</f>
        <v>3.5282942512900073</v>
      </c>
      <c r="AY99" s="31">
        <f>AX99+Base!$B82*(AY100-(Base!$B$80/Base!$B79)*AX99-Base!$B83*(AX99-AX101))</f>
        <v>3.4876135230332137</v>
      </c>
      <c r="AZ99" s="31">
        <f>AY99+Base!$B82*(AZ100-(Base!$B$80/Base!$B79)*AY99-Base!$B83*(AY99-AY101))</f>
        <v>3.446959469590841</v>
      </c>
      <c r="BA99" s="31">
        <f>AZ99+Base!$B82*(BA100-(Base!$B$80/Base!$B79)*AZ99-Base!$B83*(AZ99-AZ101))</f>
        <v>3.4064066514916576</v>
      </c>
      <c r="BB99" s="31">
        <f>BA99+Base!$B82*(BB100-(Base!$B$80/Base!$B79)*BA99-Base!$B83*(BA99-BA101))</f>
        <v>3.3660220486015278</v>
      </c>
      <c r="BC99" s="31">
        <f>BB99+Base!$B82*(BC100-(Base!$B$80/Base!$B79)*BB99-Base!$B83*(BB99-BB101))</f>
        <v>3.325865866033304</v>
      </c>
      <c r="BD99" s="31">
        <f>BC99+Base!$B82*(BD100-(Base!$B$80/Base!$B79)*BC99-Base!$B83*(BC99-BC101))</f>
        <v>3.2859922227105614</v>
      </c>
      <c r="BE99" s="31">
        <f>BD99+Base!$B82*(BE100-(Base!$B$80/Base!$B79)*BD99-Base!$B83*(BD99-BD101))</f>
        <v>3.2464497440823421</v>
      </c>
      <c r="BF99" s="31">
        <f>BE99+Base!$B82*(BF100-(Base!$B$80/Base!$B79)*BE99-Base!$B83*(BE99-BE101))</f>
        <v>3.2072820758551859</v>
      </c>
      <c r="BG99" s="31">
        <f>BF99+Base!$B82*(BG100-(Base!$B$80/Base!$B79)*BF99-Base!$B83*(BF99-BF101))</f>
        <v>3.1685283321379432</v>
      </c>
      <c r="BH99" s="31">
        <f>BG99+Base!$B82*(BH100-(Base!$B$80/Base!$B79)*BG99-Base!$B83*(BG99-BG101))</f>
        <v>3.1302234887593134</v>
      </c>
      <c r="BI99" s="31">
        <f>BH99+Base!$B82*(BI100-(Base!$B$80/Base!$B79)*BH99-Base!$B83*(BH99-BH101))</f>
        <v>3.0923987304873077</v>
      </c>
      <c r="BJ99" s="31">
        <f>BI99+Base!$B82*(BJ100-(Base!$B$80/Base!$B79)*BI99-Base!$B83*(BI99-BI101))</f>
        <v>3.0550817592943531</v>
      </c>
      <c r="BK99" s="31">
        <f>BJ99+Base!$B82*(BK100-(Base!$B$80/Base!$B79)*BJ99-Base!$B83*(BJ99-BJ101))</f>
        <v>3.0182970695552096</v>
      </c>
      <c r="BL99" s="31">
        <f>BK99+Base!$B82*(BL100-(Base!$B$80/Base!$B79)*BK99-Base!$B83*(BK99-BK101))</f>
        <v>2.9820661950660332</v>
      </c>
      <c r="BM99" s="31">
        <f>BL99+Base!$B82*(BM100-(Base!$B$80/Base!$B79)*BL99-Base!$B83*(BL99-BL101))</f>
        <v>2.9464079319541479</v>
      </c>
      <c r="BN99" s="31">
        <f>BM99+Base!$B82*(BN100-(Base!$B$80/Base!$B79)*BM99-Base!$B83*(BM99-BM101))</f>
        <v>2.9113385408882242</v>
      </c>
      <c r="BO99" s="31">
        <f>BN99+Base!$B82*(BO100-(Base!$B$80/Base!$B79)*BN99-Base!$B83*(BN99-BN101))</f>
        <v>2.8768719314437154</v>
      </c>
      <c r="BP99" s="31">
        <f>BO99+Base!$B82*(BP100-(Base!$B$80/Base!$B79)*BO99-Base!$B83*(BO99-BO101))</f>
        <v>2.8430198310300536</v>
      </c>
      <c r="BQ99" s="31">
        <f>BP99+Base!$B82*(BQ100-(Base!$B$80/Base!$B79)*BP99-Base!$B83*(BP99-BP101))</f>
        <v>2.80979194039941</v>
      </c>
      <c r="BR99" s="31">
        <f>BQ99+Base!$B82*(BR100-(Base!$B$80/Base!$B79)*BQ99-Base!$B83*(BQ99-BQ101))</f>
        <v>2.777196077439346</v>
      </c>
      <c r="BS99" s="31">
        <f>BR99+Base!$B82*(BS100-(Base!$B$80/Base!$B79)*BR99-Base!$B83*(BR99-BR101))</f>
        <v>2.7452383106870868</v>
      </c>
      <c r="BT99" s="31">
        <f>BS99+Base!$B82*(BT100-(Base!$B$80/Base!$B79)*BS99-Base!$B83*(BS99-BS101))</f>
        <v>2.7139230837702053</v>
      </c>
      <c r="BU99" s="31">
        <f>BT99+Base!$B82*(BU100-(Base!$B$80/Base!$B79)*BT99-Base!$B83*(BT99-BT101))</f>
        <v>2.6832533317949476</v>
      </c>
      <c r="BV99" s="31">
        <f>BU99+Base!$B82*(BV100-(Base!$B$80/Base!$B79)*BU99-Base!$B83*(BU99-BU101))</f>
        <v>2.6532305905393994</v>
      </c>
      <c r="BW99" s="31">
        <f>BV99+Base!$B82*(BW100-(Base!$B$80/Base!$B79)*BV99-Base!$B83*(BV99-BV101))</f>
        <v>2.6238550991807017</v>
      </c>
      <c r="BX99" s="31">
        <f>BW99+Base!$B82*(BX100-(Base!$B$80/Base!$B79)*BW99-Base!$B83*(BW99-BW101))</f>
        <v>2.5951258971724966</v>
      </c>
      <c r="BY99" s="31">
        <f>BX99+Base!$B82*(BY100-(Base!$B$80/Base!$B79)*BX99-Base!$B83*(BX99-BX101))</f>
        <v>2.5670409158046761</v>
      </c>
      <c r="BZ99" s="31">
        <f>BY99+Base!$B82*(BZ100-(Base!$B$80/Base!$B79)*BY99-Base!$B83*(BY99-BY101))</f>
        <v>2.5395970649199264</v>
      </c>
      <c r="CA99" s="31">
        <f>BZ99+Base!$B82*(CA100-(Base!$B$80/Base!$B79)*BZ99-Base!$B83*(BZ99-BZ101))</f>
        <v>2.5127903152123441</v>
      </c>
      <c r="CB99" s="31">
        <f>CA99+Base!$B82*(CB100-(Base!$B$80/Base!$B79)*CA99-Base!$B83*(CA99-CA101))</f>
        <v>2.4866157765402384</v>
      </c>
      <c r="CC99" s="31">
        <f>CB99+Base!$B82*(CC100-(Base!$B$80/Base!$B79)*CB99-Base!$B83*(CB99-CB101))</f>
        <v>2.4610677727066261</v>
      </c>
      <c r="CD99" s="31">
        <f>CC99+Base!$B82*(CD100-(Base!$B$80/Base!$B79)*CC99-Base!$B83*(CC99-CC101))</f>
        <v>2.436139913278534</v>
      </c>
      <c r="CE99" s="31">
        <f>CD99+Base!$B82*(CE100-(Base!$B$80/Base!$B79)*CD99-Base!$B83*(CD99-CD101))</f>
        <v>2.4118251632148522</v>
      </c>
      <c r="CF99" s="31">
        <f>CE99+Base!$B82*(CF100-(Base!$B$80/Base!$B79)*CE99-Base!$B83*(CE99-CE101))</f>
        <v>2.3881159114389261</v>
      </c>
      <c r="CG99" s="31">
        <f>CF99+Base!$B82*(CG100-(Base!$B$80/Base!$B79)*CF99-Base!$B83*(CF99-CF101))</f>
        <v>2.3650040401482579</v>
      </c>
      <c r="CH99" s="31">
        <f>CG99+Base!$B82*(CH100-(Base!$B$80/Base!$B79)*CG99-Base!$B83*(CG99-CG101))</f>
        <v>2.3424809977480145</v>
      </c>
      <c r="CI99" s="31">
        <f>CH99+Base!$B82*(CI100-(Base!$B$80/Base!$B79)*CH99-Base!$B83*(CH99-CH101))</f>
        <v>2.3205378801772807</v>
      </c>
      <c r="CJ99" s="31">
        <f>CI99+Base!$B82*(CJ100-(Base!$B$80/Base!$B79)*CI99-Base!$B83*(CI99-CI101))</f>
        <v>2.2991655285814376</v>
      </c>
      <c r="CK99" s="31">
        <f>CJ99+Base!$B82*(CK100-(Base!$B$80/Base!$B79)*CJ99-Base!$B83*(CJ99-CJ101))</f>
        <v>2.2783546566898125</v>
      </c>
      <c r="CL99" s="31">
        <f>CK99+Base!$B82*(CL100-(Base!$B$80/Base!$B79)*CK99-Base!$B83*(CK99-CK101))</f>
        <v>2.2580960305466715</v>
      </c>
      <c r="CM99" s="31">
        <f>CL99+Base!$B82*(CM100-(Base!$B$80/Base!$B79)*CL99-Base!$B83*(CL99-CL101))</f>
        <v>2.2383807392304811</v>
      </c>
      <c r="CN99" s="31">
        <f>CM99+Base!$B82*(CN100-(Base!$B$80/Base!$B79)*CM99-Base!$B83*(CM99-CM101))</f>
        <v>2.2192006239379971</v>
      </c>
      <c r="CO99" s="31">
        <f>CN99+Base!$B82*(CO100-(Base!$B$80/Base!$B79)*CN99-Base!$B83*(CN99-CN101))</f>
        <v>2.2005489855050779</v>
      </c>
      <c r="CP99" s="31">
        <f>CO99+Base!$B82*(CP100-(Base!$B$80/Base!$B79)*CO99-Base!$B83*(CO99-CO101))</f>
        <v>2.1823982634039778</v>
      </c>
      <c r="CQ99" s="31">
        <f>CP99+Base!$B82*(CQ100-(Base!$B$80/Base!$B79)*CP99-Base!$B83*(CP99-CP101))</f>
        <v>2.1647299856515674</v>
      </c>
      <c r="CR99" s="31">
        <f>CQ99+Base!$B82*(CR100-(Base!$B$80/Base!$B79)*CQ99-Base!$B83*(CQ99-CQ101))</f>
        <v>2.1475307761360782</v>
      </c>
      <c r="CS99" s="31">
        <f>CR99+Base!$B82*(CS100-(Base!$B$80/Base!$B79)*CR99-Base!$B83*(CR99-CR101))</f>
        <v>2.1307899772807204</v>
      </c>
      <c r="CT99" s="31">
        <f>CS99+Base!$B82*(CT100-(Base!$B$80/Base!$B79)*CS99-Base!$B83*(CS99-CS101))</f>
        <v>2.1144982647635038</v>
      </c>
      <c r="CU99" s="31">
        <f>CT99+Base!$B82*(CU100-(Base!$B$80/Base!$B79)*CT99-Base!$B83*(CT99-CT101))</f>
        <v>2.0986468658689863</v>
      </c>
      <c r="CV99" s="31">
        <f>CU99+Base!$B82*(CV100-(Base!$B$80/Base!$B79)*CU99-Base!$B83*(CU99-CU101))</f>
        <v>2.0832271403198548</v>
      </c>
      <c r="CW99" s="31">
        <f>CV99+Base!$B82*(CW100-(Base!$B$80/Base!$B79)*CV99-Base!$B83*(CV99-CV101))</f>
        <v>2.0726695384589755</v>
      </c>
    </row>
    <row r="100" spans="1:101" s="10" customFormat="1" ht="24.4" customHeight="1" x14ac:dyDescent="0.25">
      <c r="A100" s="120" t="s">
        <v>70</v>
      </c>
      <c r="B100" s="55">
        <f>Base!$B$80*(LOG(B87/Parameters!$B$82))/LOG(2)+Base!B73</f>
        <v>2.4633955006764259</v>
      </c>
      <c r="C100" s="41">
        <f>Base!$B$80*(LOG(C87/Parameters!$B$82))/LOG(2)+Base!C73</f>
        <v>2.7387310902411079</v>
      </c>
      <c r="D100" s="41">
        <f>Base!$B$80*(LOG(D87/Parameters!$B$82))/LOG(2)+Base!D73</f>
        <v>2.9652282477060332</v>
      </c>
      <c r="E100" s="41">
        <f>Base!$B$80*(LOG(E87/Parameters!$B$82))/LOG(2)+Base!E73</f>
        <v>3.1904389830709348</v>
      </c>
      <c r="F100" s="41">
        <f>Base!$B$80*(LOG(F87/Parameters!$B$82))/LOG(2)+Base!F73</f>
        <v>3.4125039844445366</v>
      </c>
      <c r="G100" s="41">
        <f>Base!$B$80*(LOG(G87/Parameters!$B$82))/LOG(2)+Base!G73</f>
        <v>3.6296060100354888</v>
      </c>
      <c r="H100" s="41">
        <f>Base!$B$80*(LOG(H87/Parameters!$B$82))/LOG(2)+Base!H73</f>
        <v>3.8400416014097019</v>
      </c>
      <c r="I100" s="41">
        <f>Base!$B$80*(LOG(I87/Parameters!$B$82))/LOG(2)+Base!I73</f>
        <v>4.0422565028128785</v>
      </c>
      <c r="J100" s="41">
        <f>Base!$B$80*(LOG(J87/Parameters!$B$82))/LOG(2)+Base!J73</f>
        <v>4.23485629099308</v>
      </c>
      <c r="K100" s="41">
        <f>Base!$B$80*(LOG(K87/Parameters!$B$82))/LOG(2)+Base!K73</f>
        <v>4.4166008341028729</v>
      </c>
      <c r="L100" s="41">
        <f>Base!$B$80*(LOG(L87/Parameters!$B$82))/LOG(2)+Base!L73</f>
        <v>4.586388793608986</v>
      </c>
      <c r="M100" s="41">
        <f>Base!$B$80*(LOG(M87/Parameters!$B$82))/LOG(2)+Base!M73</f>
        <v>4.7432364542613028</v>
      </c>
      <c r="N100" s="41">
        <f>Base!$B$80*(LOG(N87/Parameters!$B$82))/LOG(2)+Base!N73</f>
        <v>4.8862536729710007</v>
      </c>
      <c r="O100" s="41">
        <f>Base!$B$80*(LOG(O87/Parameters!$B$82))/LOG(2)+Base!O73</f>
        <v>5.0146186031290156</v>
      </c>
      <c r="P100" s="41">
        <f>Base!$B$80*(LOG(P87/Parameters!$B$82))/LOG(2)+Base!P73</f>
        <v>5.1275520042792158</v>
      </c>
      <c r="Q100" s="41">
        <f>Base!$B$80*(LOG(Q87/Parameters!$B$82))/LOG(2)+Base!Q73</f>
        <v>5.2242912787725881</v>
      </c>
      <c r="R100" s="41">
        <f>Base!$B$80*(LOG(R87/Parameters!$B$82))/LOG(2)+Base!R73</f>
        <v>5.3040638026825908</v>
      </c>
      <c r="S100" s="41">
        <f>Base!$B$80*(LOG(S87/Parameters!$B$82))/LOG(2)+Base!S73</f>
        <v>5.366058511468963</v>
      </c>
      <c r="T100" s="41">
        <f>Base!$B$80*(LOG(T87/Parameters!$B$82))/LOG(2)+Base!T73</f>
        <v>5.3799821482320258</v>
      </c>
      <c r="U100" s="41">
        <f>Base!$B$80*(LOG(U87/Parameters!$B$82))/LOG(2)+Base!U73</f>
        <v>5.3742494083759951</v>
      </c>
      <c r="V100" s="41">
        <f>Base!$B$80*(LOG(V87/Parameters!$B$82))/LOG(2)+Base!V73</f>
        <v>5.3477123463677749</v>
      </c>
      <c r="W100" s="41">
        <f>Base!$B$80*(LOG(W87/Parameters!$B$82))/LOG(2)+Base!W73</f>
        <v>5.3166739292984113</v>
      </c>
      <c r="X100" s="41">
        <f>Base!$B$80*(LOG(X87/Parameters!$B$82))/LOG(2)+Base!X73</f>
        <v>5.2932112526450386</v>
      </c>
      <c r="Y100" s="41">
        <f>Base!$B$80*(LOG(Y87/Parameters!$B$82))/LOG(2)+Base!Y73</f>
        <v>5.2749306988942424</v>
      </c>
      <c r="Z100" s="41">
        <f>Base!$B$80*(LOG(Z87/Parameters!$B$82))/LOG(2)+Base!Z73</f>
        <v>5.2601871956755781</v>
      </c>
      <c r="AA100" s="41">
        <f>Base!$B$80*(LOG(AA87/Parameters!$B$82))/LOG(2)+Base!AA73</f>
        <v>5.2478542850391934</v>
      </c>
      <c r="AB100" s="41">
        <f>Base!$B$80*(LOG(AB87/Parameters!$B$82))/LOG(2)+Base!AB73</f>
        <v>5.2371626855918381</v>
      </c>
      <c r="AC100" s="41">
        <f>Base!$B$80*(LOG(AC87/Parameters!$B$82))/LOG(2)+Base!AC73</f>
        <v>5.2275881026740532</v>
      </c>
      <c r="AD100" s="41">
        <f>Base!$B$80*(LOG(AD87/Parameters!$B$82))/LOG(2)+Base!AD73</f>
        <v>5.2187737989485381</v>
      </c>
      <c r="AE100" s="41">
        <f>Base!$B$80*(LOG(AE87/Parameters!$B$82))/LOG(2)+Base!AE73</f>
        <v>5.210477404262968</v>
      </c>
      <c r="AF100" s="41">
        <f>Base!$B$80*(LOG(AF87/Parameters!$B$82))/LOG(2)+Base!AF73</f>
        <v>5.111941210045547</v>
      </c>
      <c r="AG100" s="41">
        <f>Base!$B$80*(LOG(AG87/Parameters!$B$82))/LOG(2)+Base!AG73</f>
        <v>5.0238736448916796</v>
      </c>
      <c r="AH100" s="41">
        <f>Base!$B$80*(LOG(AH87/Parameters!$B$82))/LOG(2)+Base!AH73</f>
        <v>4.9431487966289858</v>
      </c>
      <c r="AI100" s="41">
        <f>Base!$B$80*(LOG(AI87/Parameters!$B$82))/LOG(2)+Base!AI73</f>
        <v>4.8676021402245677</v>
      </c>
      <c r="AJ100" s="41">
        <f>Base!$B$80*(LOG(AJ87/Parameters!$B$82))/LOG(2)+Base!AJ73</f>
        <v>4.7957470401399203</v>
      </c>
      <c r="AK100" s="41">
        <f>Base!$B$80*(LOG(AK87/Parameters!$B$82))/LOG(2)+Base!AK73</f>
        <v>4.7265706990433323</v>
      </c>
      <c r="AL100" s="41">
        <f>Base!$B$80*(LOG(AL87/Parameters!$B$82))/LOG(2)+Base!AL73</f>
        <v>4.6593894278075991</v>
      </c>
      <c r="AM100" s="41">
        <f>Base!$B$80*(LOG(AM87/Parameters!$B$82))/LOG(2)+Base!AM73</f>
        <v>4.5937469953897985</v>
      </c>
      <c r="AN100" s="41">
        <f>Base!$B$80*(LOG(AN87/Parameters!$B$82))/LOG(2)+Base!AN73</f>
        <v>4.5293437079375849</v>
      </c>
      <c r="AO100" s="41">
        <f>Base!$B$80*(LOG(AO87/Parameters!$B$82))/LOG(2)+Base!AO73</f>
        <v>4.4659871498768293</v>
      </c>
      <c r="AP100" s="41">
        <f>Base!$B$80*(LOG(AP87/Parameters!$B$82))/LOG(2)+Base!AP73</f>
        <v>4.4035580756461146</v>
      </c>
      <c r="AQ100" s="41">
        <f>Base!$B$80*(LOG(AQ87/Parameters!$B$82))/LOG(2)+Base!AQ73</f>
        <v>4.3419868422756753</v>
      </c>
      <c r="AR100" s="41">
        <f>Base!$B$80*(LOG(AR87/Parameters!$B$82))/LOG(2)+Base!AR73</f>
        <v>4.2812371498859907</v>
      </c>
      <c r="AS100" s="41">
        <f>Base!$B$80*(LOG(AS87/Parameters!$B$82))/LOG(2)+Base!AS73</f>
        <v>4.2212948370937555</v>
      </c>
      <c r="AT100" s="41">
        <f>Base!$B$80*(LOG(AT87/Parameters!$B$82))/LOG(2)+Base!AT73</f>
        <v>4.1621601677459354</v>
      </c>
      <c r="AU100" s="41">
        <f>Base!$B$80*(LOG(AU87/Parameters!$B$82))/LOG(2)+Base!AU73</f>
        <v>4.1038425269841863</v>
      </c>
      <c r="AV100" s="41">
        <f>Base!$B$80*(LOG(AV87/Parameters!$B$82))/LOG(2)+Base!AV73</f>
        <v>4.0463567793752127</v>
      </c>
      <c r="AW100" s="41">
        <f>Base!$B$80*(LOG(AW87/Parameters!$B$82))/LOG(2)+Base!AW73</f>
        <v>3.9897207736364884</v>
      </c>
      <c r="AX100" s="41">
        <f>Base!$B$80*(LOG(AX87/Parameters!$B$82))/LOG(2)+Base!AX73</f>
        <v>3.9339536386470018</v>
      </c>
      <c r="AY100" s="41">
        <f>Base!$B$80*(LOG(AY87/Parameters!$B$82))/LOG(2)+Base!AY73</f>
        <v>3.8790746260108415</v>
      </c>
      <c r="AZ100" s="41">
        <f>Base!$B$80*(LOG(AZ87/Parameters!$B$82))/LOG(2)+Base!AZ73</f>
        <v>3.8251023305082508</v>
      </c>
      <c r="BA100" s="41">
        <f>Base!$B$80*(LOG(BA87/Parameters!$B$82))/LOG(2)+Base!BA73</f>
        <v>3.7720541723602343</v>
      </c>
      <c r="BB100" s="41">
        <f>Base!$B$80*(LOG(BB87/Parameters!$B$82))/LOG(2)+Base!BB73</f>
        <v>3.7199460611228474</v>
      </c>
      <c r="BC100" s="41">
        <f>Base!$B$80*(LOG(BC87/Parameters!$B$82))/LOG(2)+Base!BC73</f>
        <v>3.6687921861680732</v>
      </c>
      <c r="BD100" s="41">
        <f>Base!$B$80*(LOG(BD87/Parameters!$B$82))/LOG(2)+Base!BD73</f>
        <v>3.6186048954371324</v>
      </c>
      <c r="BE100" s="41">
        <f>Base!$B$80*(LOG(BE87/Parameters!$B$82))/LOG(2)+Base!BE73</f>
        <v>3.5693946361854119</v>
      </c>
      <c r="BF100" s="41">
        <f>Base!$B$80*(LOG(BF87/Parameters!$B$82))/LOG(2)+Base!BF73</f>
        <v>3.5211699393744396</v>
      </c>
      <c r="BG100" s="41">
        <f>Base!$B$80*(LOG(BG87/Parameters!$B$82))/LOG(2)+Base!BG73</f>
        <v>3.4739374349479224</v>
      </c>
      <c r="BH100" s="41">
        <f>Base!$B$80*(LOG(BH87/Parameters!$B$82))/LOG(2)+Base!BH73</f>
        <v>3.4277018890687683</v>
      </c>
      <c r="BI100" s="41">
        <f>Base!$B$80*(LOG(BI87/Parameters!$B$82))/LOG(2)+Base!BI73</f>
        <v>3.3824662570157189</v>
      </c>
      <c r="BJ100" s="41">
        <f>Base!$B$80*(LOG(BJ87/Parameters!$B$82))/LOG(2)+Base!BJ73</f>
        <v>3.3382317472500653</v>
      </c>
      <c r="BK100" s="41">
        <f>Base!$B$80*(LOG(BK87/Parameters!$B$82))/LOG(2)+Base!BK73</f>
        <v>3.2949978933906583</v>
      </c>
      <c r="BL100" s="41">
        <f>Base!$B$80*(LOG(BL87/Parameters!$B$82))/LOG(2)+Base!BL73</f>
        <v>3.2527626317780634</v>
      </c>
      <c r="BM100" s="41">
        <f>Base!$B$80*(LOG(BM87/Parameters!$B$82))/LOG(2)+Base!BM73</f>
        <v>3.2115223828105366</v>
      </c>
      <c r="BN100" s="41">
        <f>Base!$B$80*(LOG(BN87/Parameters!$B$82))/LOG(2)+Base!BN73</f>
        <v>3.1712721347583095</v>
      </c>
      <c r="BO100" s="41">
        <f>Base!$B$80*(LOG(BO87/Parameters!$B$82))/LOG(2)+Base!BO73</f>
        <v>3.1320055289549078</v>
      </c>
      <c r="BP100" s="41">
        <f>Base!$B$80*(LOG(BP87/Parameters!$B$82))/LOG(2)+Base!BP73</f>
        <v>3.0937149456069233</v>
      </c>
      <c r="BQ100" s="41">
        <f>Base!$B$80*(LOG(BQ87/Parameters!$B$82))/LOG(2)+Base!BQ73</f>
        <v>3.0563915894974292</v>
      </c>
      <c r="BR100" s="41">
        <f>Base!$B$80*(LOG(BR87/Parameters!$B$82))/LOG(2)+Base!BR73</f>
        <v>3.0200255750471543</v>
      </c>
      <c r="BS100" s="41">
        <f>Base!$B$80*(LOG(BS87/Parameters!$B$82))/LOG(2)+Base!BS73</f>
        <v>2.9846060103130698</v>
      </c>
      <c r="BT100" s="41">
        <f>Base!$B$80*(LOG(BT87/Parameters!$B$82))/LOG(2)+Base!BT73</f>
        <v>2.950121079476828</v>
      </c>
      <c r="BU100" s="41">
        <f>Base!$B$80*(LOG(BU87/Parameters!$B$82))/LOG(2)+Base!BU73</f>
        <v>2.9165581235656264</v>
      </c>
      <c r="BV100" s="41">
        <f>Base!$B$80*(LOG(BV87/Parameters!$B$82))/LOG(2)+Base!BV73</f>
        <v>2.8839037191047896</v>
      </c>
      <c r="BW100" s="41">
        <f>Base!$B$80*(LOG(BW87/Parameters!$B$82))/LOG(2)+Base!BW73</f>
        <v>2.8521437545478001</v>
      </c>
      <c r="BX100" s="41">
        <f>Base!$B$80*(LOG(BX87/Parameters!$B$82))/LOG(2)+Base!BX73</f>
        <v>2.8212635043125394</v>
      </c>
      <c r="BY100" s="41">
        <f>Base!$B$80*(LOG(BY87/Parameters!$B$82))/LOG(2)+Base!BY73</f>
        <v>2.791247700394035</v>
      </c>
      <c r="BZ100" s="41">
        <f>Base!$B$80*(LOG(BZ87/Parameters!$B$82))/LOG(2)+Base!BZ73</f>
        <v>2.7620806016786577</v>
      </c>
      <c r="CA100" s="41">
        <f>Base!$B$80*(LOG(CA87/Parameters!$B$82))/LOG(2)+Base!CA73</f>
        <v>2.7337460610929334</v>
      </c>
      <c r="CB100" s="41">
        <f>Base!$B$80*(LOG(CB87/Parameters!$B$82))/LOG(2)+Base!CB73</f>
        <v>2.7062275912135592</v>
      </c>
      <c r="CC100" s="41">
        <f>Base!$B$80*(LOG(CC87/Parameters!$B$82))/LOG(2)+Base!CC73</f>
        <v>2.6795084291175169</v>
      </c>
      <c r="CD100" s="41">
        <f>Base!$B$80*(LOG(CD87/Parameters!$B$82))/LOG(2)+Base!CD73</f>
        <v>2.6535716022343889</v>
      </c>
      <c r="CE100" s="41">
        <f>Base!$B$80*(LOG(CE87/Parameters!$B$82))/LOG(2)+Base!CE73</f>
        <v>2.628399997917926</v>
      </c>
      <c r="CF100" s="41">
        <f>Base!$B$80*(LOG(CF87/Parameters!$B$82))/LOG(2)+Base!CF73</f>
        <v>2.6039764413754622</v>
      </c>
      <c r="CG100" s="41">
        <f>Base!$B$80*(LOG(CG87/Parameters!$B$82))/LOG(2)+Base!CG73</f>
        <v>2.5802837899422508</v>
      </c>
      <c r="CH100" s="41">
        <f>Base!$B$80*(LOG(CH87/Parameters!$B$82))/LOG(2)+Base!CH73</f>
        <v>2.5573050568816145</v>
      </c>
      <c r="CI100" s="41">
        <f>Base!$B$80*(LOG(CI87/Parameters!$B$82))/LOG(2)+Base!CI73</f>
        <v>2.5350235871235451</v>
      </c>
      <c r="CJ100" s="41">
        <f>Base!$B$80*(LOG(CJ87/Parameters!$B$82))/LOG(2)+Base!CJ73</f>
        <v>2.5134233227060232</v>
      </c>
      <c r="CK100" s="41">
        <f>Base!$B$80*(LOG(CK87/Parameters!$B$82))/LOG(2)+Base!CK73</f>
        <v>2.4924892218374852</v>
      </c>
      <c r="CL100" s="41">
        <f>Base!$B$80*(LOG(CL87/Parameters!$B$82))/LOG(2)+Base!CL73</f>
        <v>2.4722079410152862</v>
      </c>
      <c r="CM100" s="41">
        <f>Base!$B$80*(LOG(CM87/Parameters!$B$82))/LOG(2)+Base!CM73</f>
        <v>2.4525689681006515</v>
      </c>
      <c r="CN100" s="41">
        <f>Base!$B$80*(LOG(CN87/Parameters!$B$82))/LOG(2)+Base!CN73</f>
        <v>2.4335665415070213</v>
      </c>
      <c r="CO100" s="41">
        <f>Base!$B$80*(LOG(CO87/Parameters!$B$82))/LOG(2)+Base!CO73</f>
        <v>2.415202965582115</v>
      </c>
      <c r="CP100" s="41">
        <f>Base!$B$80*(LOG(CP87/Parameters!$B$82))/LOG(2)+Base!CP73</f>
        <v>2.3972603702053021</v>
      </c>
      <c r="CQ100" s="41">
        <f>Base!$B$80*(LOG(CQ87/Parameters!$B$82))/LOG(2)+Base!CQ73</f>
        <v>2.3797923437621762</v>
      </c>
      <c r="CR100" s="41">
        <f>Base!$B$80*(LOG(CR87/Parameters!$B$82))/LOG(2)+Base!CR73</f>
        <v>2.362824442039551</v>
      </c>
      <c r="CS100" s="41">
        <f>Base!$B$80*(LOG(CS87/Parameters!$B$82))/LOG(2)+Base!CS73</f>
        <v>2.3463651459425492</v>
      </c>
      <c r="CT100" s="41">
        <f>Base!$B$80*(LOG(CT87/Parameters!$B$82))/LOG(2)+Base!CT73</f>
        <v>2.3304126871502699</v>
      </c>
      <c r="CU100" s="41">
        <f>Base!$B$80*(LOG(CU87/Parameters!$B$82))/LOG(2)+Base!CU73</f>
        <v>2.3149592797976046</v>
      </c>
      <c r="CV100" s="41">
        <f>Base!$B$80*(LOG(CV87/Parameters!$B$82))/LOG(2)+Base!CV73</f>
        <v>2.2999937258150753</v>
      </c>
      <c r="CW100" s="41">
        <f>Base!$B$80*(LOG(CW87/Parameters!$B$82))/LOG(2)+Base!CW73</f>
        <v>2.3296737866430455</v>
      </c>
    </row>
    <row r="101" spans="1:101" s="10" customFormat="1" ht="24.4" customHeight="1" x14ac:dyDescent="0.25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5.2591541211166271E-2</v>
      </c>
      <c r="E101" s="6">
        <f>D101+ Base!$B84*(D99-D101)</f>
        <v>8.0884489217347449E-2</v>
      </c>
      <c r="F101" s="6">
        <f>E101+ Base!$B84*(E99-E101)</f>
        <v>0.11270232233571412</v>
      </c>
      <c r="G101" s="6">
        <f>F101+ Base!$B84*(F99-F101)</f>
        <v>0.147978588139759</v>
      </c>
      <c r="H101" s="6">
        <f>G101+ Base!$B84*(G99-G101)</f>
        <v>0.18663402756370351</v>
      </c>
      <c r="I101" s="6">
        <f>H101+ Base!$B84*(H99-H101)</f>
        <v>0.22857445507393362</v>
      </c>
      <c r="J101" s="6">
        <f>I101+ Base!$B84*(I99-I101)</f>
        <v>0.27368937665770088</v>
      </c>
      <c r="K101" s="6">
        <f>J101+ Base!$B84*(J99-J101)</f>
        <v>0.32185126563554828</v>
      </c>
      <c r="L101" s="6">
        <f>K101+ Base!$B84*(K99-K101)</f>
        <v>0.3729153857272659</v>
      </c>
      <c r="M101" s="6">
        <f>L101+ Base!$B84*(L99-L101)</f>
        <v>0.42672004075971182</v>
      </c>
      <c r="N101" s="6">
        <f>M101+ Base!$B84*(M99-M101)</f>
        <v>0.48308713299770256</v>
      </c>
      <c r="O101" s="6">
        <f>N101+ Base!$B84*(N99-N101)</f>
        <v>0.54182292164671852</v>
      </c>
      <c r="P101" s="6">
        <f>O101+ Base!$B84*(O99-O101)</f>
        <v>0.60271888569222531</v>
      </c>
      <c r="Q101" s="6">
        <f>P101+ Base!$B84*(P99-P101)</f>
        <v>0.66555260828230933</v>
      </c>
      <c r="R101" s="6">
        <f>Q101+ Base!$B84*(Q99-Q101)</f>
        <v>0.73008861154611793</v>
      </c>
      <c r="S101" s="6">
        <f>R101+ Base!$B84*(R99-R101)</f>
        <v>0.79607907979606152</v>
      </c>
      <c r="T101" s="6">
        <f>S101+ Base!$B84*(S99-S101)</f>
        <v>0.86326441433038792</v>
      </c>
      <c r="U101" s="6">
        <f>T101+ Base!$B84*(T99-T101)</f>
        <v>0.93129966604912851</v>
      </c>
      <c r="V101" s="6">
        <f>U101+ Base!$B84*(U99-U101)</f>
        <v>0.99983977669770019</v>
      </c>
      <c r="W101" s="6">
        <f>V101+ Base!$B84*(V99-V101)</f>
        <v>1.0685377405770375</v>
      </c>
      <c r="X101" s="6">
        <f>W101+ Base!$B84*(W99-W101)</f>
        <v>1.1370868936038396</v>
      </c>
      <c r="Y101" s="6">
        <f>X101+ Base!$B84*(X99-X101)</f>
        <v>1.2052461124443101</v>
      </c>
      <c r="Z101" s="6">
        <f>Y101+ Base!$B84*(Y99-Y101)</f>
        <v>1.2728246753774353</v>
      </c>
      <c r="AA101" s="6">
        <f>Z101+ Base!$B84*(Z99-Z101)</f>
        <v>1.3396711274831385</v>
      </c>
      <c r="AB101" s="6">
        <f>AA101+ Base!$B84*(AA99-AA101)</f>
        <v>1.4056650042040095</v>
      </c>
      <c r="AC101" s="6">
        <f>AB101+ Base!$B84*(AB99-AB101)</f>
        <v>1.4707106030177308</v>
      </c>
      <c r="AD101" s="6">
        <f>AC101+ Base!$B84*(AC99-AC101)</f>
        <v>1.534732232288349</v>
      </c>
      <c r="AE101" s="6">
        <f>AD101+ Base!$B84*(AD99-AD101)</f>
        <v>1.5976705350499458</v>
      </c>
      <c r="AF101" s="6">
        <f>AE101+ Base!$B84*(AE99-AE101)</f>
        <v>1.6594796035899619</v>
      </c>
      <c r="AG101" s="6">
        <f>AF101+ Base!$B84*(AF99-AF101)</f>
        <v>1.7198970675232264</v>
      </c>
      <c r="AH101" s="6">
        <f>AG101+ Base!$B84*(AG99-AG101)</f>
        <v>1.7787304204712819</v>
      </c>
      <c r="AI101" s="6">
        <f>AH101+ Base!$B84*(AH99-AH101)</f>
        <v>1.8358392466020848</v>
      </c>
      <c r="AJ101" s="6">
        <f>AI101+ Base!$B84*(AI99-AI101)</f>
        <v>1.8911223769114491</v>
      </c>
      <c r="AK101" s="6">
        <f>AJ101+ Base!$B84*(AJ99-AJ101)</f>
        <v>1.9445085608038741</v>
      </c>
      <c r="AL101" s="6">
        <f>AK101+ Base!$B84*(AK99-AK101)</f>
        <v>1.9959496401083494</v>
      </c>
      <c r="AM101" s="6">
        <f>AL101+ Base!$B84*(AL99-AL101)</f>
        <v>2.0454155063811599</v>
      </c>
      <c r="AN101" s="6">
        <f>AM101+ Base!$B84*(AM99-AM101)</f>
        <v>2.0928903332853892</v>
      </c>
      <c r="AO101" s="6">
        <f>AN101+ Base!$B84*(AN99-AN101)</f>
        <v>2.1383697255757448</v>
      </c>
      <c r="AP101" s="6">
        <f>AO101+ Base!$B84*(AO99-AO101)</f>
        <v>2.1818585317526926</v>
      </c>
      <c r="AQ101" s="6">
        <f>AP101+ Base!$B84*(AP99-AP101)</f>
        <v>2.2233691415281909</v>
      </c>
      <c r="AR101" s="6">
        <f>AQ101+ Base!$B84*(AQ99-AQ101)</f>
        <v>2.2629201411481317</v>
      </c>
      <c r="AS101" s="6">
        <f>AR101+ Base!$B84*(AR99-AR101)</f>
        <v>2.3005352359793894</v>
      </c>
      <c r="AT101" s="6">
        <f>AS101+ Base!$B84*(AS99-AS101)</f>
        <v>2.33624237527986</v>
      </c>
      <c r="AU101" s="6">
        <f>AT101+ Base!$B84*(AT99-AT101)</f>
        <v>2.3700730320142376</v>
      </c>
      <c r="AV101" s="6">
        <f>AU101+ Base!$B84*(AU99-AU101)</f>
        <v>2.4020616032493898</v>
      </c>
      <c r="AW101" s="6">
        <f>AV101+ Base!$B84*(AV99-AV101)</f>
        <v>2.4322449056563928</v>
      </c>
      <c r="AX101" s="6">
        <f>AW101+ Base!$B84*(AW99-AW101)</f>
        <v>2.4606617470695205</v>
      </c>
      <c r="AY101" s="6">
        <f>AX101+ Base!$B84*(AX99-AX101)</f>
        <v>2.4873525596750325</v>
      </c>
      <c r="AZ101" s="6">
        <f>AY101+ Base!$B84*(AY99-AY101)</f>
        <v>2.5123590837589869</v>
      </c>
      <c r="BA101" s="6">
        <f>AZ101+ Base!$B84*(AZ99-AZ101)</f>
        <v>2.5357240934047831</v>
      </c>
      <c r="BB101" s="6">
        <f>BA101+ Base!$B84*(BA99-BA101)</f>
        <v>2.5574911573569548</v>
      </c>
      <c r="BC101" s="6">
        <f>BB101+ Base!$B84*(BB99-BB101)</f>
        <v>2.5777044296380689</v>
      </c>
      <c r="BD101" s="6">
        <f>BC101+ Base!$B84*(BC99-BC101)</f>
        <v>2.5964084655479498</v>
      </c>
      <c r="BE101" s="6">
        <f>BD101+ Base!$B84*(BD99-BD101)</f>
        <v>2.6136480594770153</v>
      </c>
      <c r="BF101" s="6">
        <f>BE101+ Base!$B84*(BE99-BE101)</f>
        <v>2.6294681015921486</v>
      </c>
      <c r="BG101" s="6">
        <f>BF101+ Base!$B84*(BF99-BF101)</f>
        <v>2.6439134509487245</v>
      </c>
      <c r="BH101" s="6">
        <f>BG101+ Base!$B84*(BG99-BG101)</f>
        <v>2.6570288229784551</v>
      </c>
      <c r="BI101" s="6">
        <f>BH101+ Base!$B84*(BH99-BH101)</f>
        <v>2.6688586896229767</v>
      </c>
      <c r="BJ101" s="6">
        <f>BI101+ Base!$B84*(BI99-BI101)</f>
        <v>2.6794471906445851</v>
      </c>
      <c r="BK101" s="6">
        <f>BJ101+ Base!$B84*(BJ99-BJ101)</f>
        <v>2.6888380548608293</v>
      </c>
      <c r="BL101" s="6">
        <f>BK101+ Base!$B84*(BK99-BK101)</f>
        <v>2.6970745302281887</v>
      </c>
      <c r="BM101" s="6">
        <f>BL101+ Base!$B84*(BL99-BL101)</f>
        <v>2.7041993218491349</v>
      </c>
      <c r="BN101" s="6">
        <f>BM101+ Base!$B84*(BM99-BM101)</f>
        <v>2.7102545371017603</v>
      </c>
      <c r="BO101" s="6">
        <f>BN101+ Base!$B84*(BN99-BN101)</f>
        <v>2.7152816371964219</v>
      </c>
      <c r="BP101" s="6">
        <f>BO101+ Base!$B84*(BO99-BO101)</f>
        <v>2.7193213945526042</v>
      </c>
      <c r="BQ101" s="6">
        <f>BP101+ Base!$B84*(BP99-BP101)</f>
        <v>2.7224138554645405</v>
      </c>
      <c r="BR101" s="6">
        <f>BQ101+ Base!$B84*(BQ99-BQ101)</f>
        <v>2.7245983075879123</v>
      </c>
      <c r="BS101" s="6">
        <f>BR101+ Base!$B84*(BR99-BR101)</f>
        <v>2.7259132518341982</v>
      </c>
      <c r="BT101" s="6">
        <f>BS101+ Base!$B84*(BS99-BS101)</f>
        <v>2.7263963783055205</v>
      </c>
      <c r="BU101" s="6">
        <f>BT101+ Base!$B84*(BT99-BT101)</f>
        <v>2.7260845459421374</v>
      </c>
      <c r="BV101" s="6">
        <f>BU101+ Base!$B84*(BU99-BU101)</f>
        <v>2.7250137655884576</v>
      </c>
      <c r="BW101" s="6">
        <f>BV101+ Base!$B84*(BV99-BV101)</f>
        <v>2.7232191862122312</v>
      </c>
      <c r="BX101" s="6">
        <f>BW101+ Base!$B84*(BW99-BW101)</f>
        <v>2.720735084036443</v>
      </c>
      <c r="BY101" s="6">
        <f>BX101+ Base!$B84*(BX99-BX101)</f>
        <v>2.7175948543648443</v>
      </c>
      <c r="BZ101" s="6">
        <f>BY101+ Base!$B84*(BY99-BY101)</f>
        <v>2.7138310059008401</v>
      </c>
      <c r="CA101" s="6">
        <f>BZ101+ Base!$B84*(BZ99-BZ101)</f>
        <v>2.7094751573763172</v>
      </c>
      <c r="CB101" s="6">
        <f>CA101+ Base!$B84*(CA99-CA101)</f>
        <v>2.7045580363222177</v>
      </c>
      <c r="CC101" s="6">
        <f>CB101+ Base!$B84*(CB99-CB101)</f>
        <v>2.6991094798276682</v>
      </c>
      <c r="CD101" s="6">
        <f>CC101+ Base!$B84*(CC99-CC101)</f>
        <v>2.6931584371496422</v>
      </c>
      <c r="CE101" s="6">
        <f>CD101+ Base!$B84*(CD99-CD101)</f>
        <v>2.6867329740528647</v>
      </c>
      <c r="CF101" s="6">
        <f>CE101+ Base!$B84*(CE99-CE101)</f>
        <v>2.6798602787819146</v>
      </c>
      <c r="CG101" s="6">
        <f>CF101+ Base!$B84*(CF99-CF101)</f>
        <v>2.6725666695983397</v>
      </c>
      <c r="CH101" s="6">
        <f>CG101+ Base!$B84*(CG99-CG101)</f>
        <v>2.6648776038620876</v>
      </c>
      <c r="CI101" s="6">
        <f>CH101+ Base!$B84*(CH99-CH101)</f>
        <v>2.6568176887092356</v>
      </c>
      <c r="CJ101" s="6">
        <f>CI101+ Base!$B84*(CI99-CI101)</f>
        <v>2.6484106934959368</v>
      </c>
      <c r="CK101" s="6">
        <f>CJ101+ Base!$B84*(CJ99-CJ101)</f>
        <v>2.6396795643730742</v>
      </c>
      <c r="CL101" s="6">
        <f>CK101+ Base!$B84*(CK99-CK101)</f>
        <v>2.6306464416809927</v>
      </c>
      <c r="CM101" s="6">
        <f>CL101+ Base!$B84*(CL99-CL101)</f>
        <v>2.6213326814026345</v>
      </c>
      <c r="CN101" s="6">
        <f>CM101+ Base!$B84*(CM99-CM101)</f>
        <v>2.6117588828483309</v>
      </c>
      <c r="CO101" s="6">
        <f>CN101+ Base!$B84*(CN99-CN101)</f>
        <v>2.6019449263755727</v>
      </c>
      <c r="CP101" s="6">
        <f>CO101+ Base!$B84*(CO99-CO101)</f>
        <v>2.5919100278538103</v>
      </c>
      <c r="CQ101" s="6">
        <f>CP101+ Base!$B84*(CP99-CP101)</f>
        <v>2.5816722337425646</v>
      </c>
      <c r="CR101" s="6">
        <f>CQ101+ Base!$B84*(CQ99-CQ101)</f>
        <v>2.5712486775402899</v>
      </c>
      <c r="CS101" s="6">
        <f>CR101+ Base!$B84*(CR99-CR101)</f>
        <v>2.5606557300051844</v>
      </c>
      <c r="CT101" s="6">
        <f>CS101+ Base!$B84*(CS99-CS101)</f>
        <v>2.549909086187073</v>
      </c>
      <c r="CU101" s="6">
        <f>CT101+ Base!$B84*(CT99-CT101)</f>
        <v>2.5390238156514839</v>
      </c>
      <c r="CV101" s="6">
        <f>CU101+ Base!$B84*(CU99-CU101)</f>
        <v>2.5280143919069213</v>
      </c>
      <c r="CW101" s="6">
        <f>CV101+ Base!$B84*(CV99-CV101)</f>
        <v>2.5168947106172448</v>
      </c>
    </row>
    <row r="102" spans="1:101" ht="24.4" customHeight="1" thickBot="1" x14ac:dyDescent="0.3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65" customHeight="1" thickTop="1" thickBot="1" x14ac:dyDescent="0.35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1.7231775486164835E-2</v>
      </c>
      <c r="S103" s="115">
        <f t="shared" si="28"/>
        <v>1.6632175587156572E-2</v>
      </c>
      <c r="T103" s="115">
        <f t="shared" si="28"/>
        <v>1.6060338256178586E-2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65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731.41250454003</v>
      </c>
      <c r="S104" s="2">
        <f t="shared" si="29"/>
        <v>794.29464426558218</v>
      </c>
      <c r="T104" s="2">
        <f t="shared" si="29"/>
        <v>860.15977606029548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65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65" customHeight="1" x14ac:dyDescent="0.3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19.600120986264152</v>
      </c>
      <c r="S106" s="2">
        <f t="shared" si="33"/>
        <v>22.74696121765658</v>
      </c>
      <c r="T106" s="2">
        <f t="shared" si="33"/>
        <v>26.084984405079535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65" customHeight="1" x14ac:dyDescent="0.3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711.81238355376581</v>
      </c>
      <c r="S107" s="2">
        <f t="shared" si="35"/>
        <v>771.5476830479256</v>
      </c>
      <c r="T107" s="2">
        <f t="shared" si="35"/>
        <v>834.0747916552159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65" customHeight="1" x14ac:dyDescent="0.3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65" customHeight="1" x14ac:dyDescent="0.3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5.9040001983527963</v>
      </c>
      <c r="S109" s="2">
        <f t="shared" si="39"/>
        <v>7.058663048351403</v>
      </c>
      <c r="T109" s="2">
        <f t="shared" si="39"/>
        <v>8.3797217412387557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200" customFormat="1" ht="20.65" customHeight="1" x14ac:dyDescent="0.3">
      <c r="A110" s="199" t="s">
        <v>8</v>
      </c>
      <c r="B110" s="200">
        <f>+B107-B109</f>
        <v>104.99722831125401</v>
      </c>
      <c r="C110" s="200">
        <f>+C107-C109</f>
        <v>125.0100800697841</v>
      </c>
      <c r="D110" s="200">
        <f>+D107-D109</f>
        <v>147.24393508208593</v>
      </c>
      <c r="E110" s="200">
        <f>+E107-E109</f>
        <v>171.70887099111414</v>
      </c>
      <c r="F110" s="200">
        <f>+F107-F109</f>
        <v>198.44162494260721</v>
      </c>
      <c r="G110" s="200">
        <f t="shared" ref="G110:BR110" si="41">+G107-G109</f>
        <v>227.47444112285368</v>
      </c>
      <c r="H110" s="200">
        <f t="shared" si="41"/>
        <v>258.83605575187886</v>
      </c>
      <c r="I110" s="200">
        <f t="shared" si="41"/>
        <v>292.55258864661602</v>
      </c>
      <c r="J110" s="200">
        <f t="shared" si="41"/>
        <v>328.64836220771849</v>
      </c>
      <c r="K110" s="200">
        <f t="shared" si="41"/>
        <v>367.14666120462255</v>
      </c>
      <c r="L110" s="200">
        <f t="shared" si="41"/>
        <v>408.07043624077505</v>
      </c>
      <c r="M110" s="200">
        <f t="shared" si="41"/>
        <v>451.44293644395356</v>
      </c>
      <c r="N110" s="200">
        <f t="shared" si="41"/>
        <v>497.28822688208191</v>
      </c>
      <c r="O110" s="200">
        <f t="shared" si="41"/>
        <v>545.63149023532981</v>
      </c>
      <c r="P110" s="200">
        <f t="shared" si="41"/>
        <v>596.49890401947732</v>
      </c>
      <c r="Q110" s="200">
        <f t="shared" si="41"/>
        <v>649.91667328506719</v>
      </c>
      <c r="R110" s="200">
        <f t="shared" si="41"/>
        <v>705.90838335541298</v>
      </c>
      <c r="S110" s="200">
        <f t="shared" si="41"/>
        <v>764.48901999957423</v>
      </c>
      <c r="T110" s="200">
        <f t="shared" si="41"/>
        <v>825.69506991397714</v>
      </c>
      <c r="U110" s="200">
        <f t="shared" si="41"/>
        <v>889.50052156405013</v>
      </c>
      <c r="V110" s="200">
        <f t="shared" si="41"/>
        <v>956.89116407126687</v>
      </c>
      <c r="W110" s="200">
        <f t="shared" si="41"/>
        <v>1028.1473812624774</v>
      </c>
      <c r="X110" s="200">
        <f t="shared" si="41"/>
        <v>1102.758080995442</v>
      </c>
      <c r="Y110" s="200">
        <f t="shared" si="41"/>
        <v>1180.6527869440199</v>
      </c>
      <c r="Z110" s="200">
        <f t="shared" si="41"/>
        <v>1261.7886428281192</v>
      </c>
      <c r="AA110" s="200">
        <f t="shared" si="41"/>
        <v>1346.1480809288253</v>
      </c>
      <c r="AB110" s="200">
        <f t="shared" si="41"/>
        <v>1433.745734104612</v>
      </c>
      <c r="AC110" s="200">
        <f t="shared" si="41"/>
        <v>1524.6490763058634</v>
      </c>
      <c r="AD110" s="200">
        <f t="shared" si="41"/>
        <v>1619.0223733465455</v>
      </c>
      <c r="AE110" s="200">
        <f t="shared" si="41"/>
        <v>1712.2602493825239</v>
      </c>
      <c r="AF110" s="200">
        <f t="shared" si="41"/>
        <v>1811.7302783020129</v>
      </c>
      <c r="AG110" s="200">
        <f t="shared" si="41"/>
        <v>1914.7049844850926</v>
      </c>
      <c r="AH110" s="200">
        <f t="shared" si="41"/>
        <v>2021.0597607943976</v>
      </c>
      <c r="AI110" s="200">
        <f t="shared" si="41"/>
        <v>2130.6808783102224</v>
      </c>
      <c r="AJ110" s="200">
        <f t="shared" si="41"/>
        <v>2243.4617975472893</v>
      </c>
      <c r="AK110" s="200">
        <f t="shared" si="41"/>
        <v>2359.3003433214926</v>
      </c>
      <c r="AL110" s="200">
        <f t="shared" si="41"/>
        <v>2478.0965687019302</v>
      </c>
      <c r="AM110" s="200">
        <f t="shared" si="41"/>
        <v>2599.7511702554962</v>
      </c>
      <c r="AN110" s="200">
        <f t="shared" si="41"/>
        <v>2724.1643482123941</v>
      </c>
      <c r="AO110" s="200">
        <f t="shared" si="41"/>
        <v>2851.2350180908002</v>
      </c>
      <c r="AP110" s="200">
        <f t="shared" si="41"/>
        <v>2980.8603018205881</v>
      </c>
      <c r="AQ110" s="200">
        <f t="shared" si="41"/>
        <v>3112.9352374055889</v>
      </c>
      <c r="AR110" s="200">
        <f t="shared" si="41"/>
        <v>3247.3526552913668</v>
      </c>
      <c r="AS110" s="200">
        <f t="shared" si="41"/>
        <v>3384.0031833127609</v>
      </c>
      <c r="AT110" s="200">
        <f t="shared" si="41"/>
        <v>3522.7753488289263</v>
      </c>
      <c r="AU110" s="200">
        <f t="shared" si="41"/>
        <v>3663.5557513078634</v>
      </c>
      <c r="AV110" s="200">
        <f t="shared" si="41"/>
        <v>3806.2292858790051</v>
      </c>
      <c r="AW110" s="200">
        <f t="shared" si="41"/>
        <v>3950.6794034494342</v>
      </c>
      <c r="AX110" s="200">
        <f t="shared" si="41"/>
        <v>4096.7883926803916</v>
      </c>
      <c r="AY110" s="200">
        <f t="shared" si="41"/>
        <v>4244.4376786387274</v>
      </c>
      <c r="AZ110" s="200">
        <f t="shared" si="41"/>
        <v>4393.5081243848263</v>
      </c>
      <c r="BA110" s="200">
        <f t="shared" si="41"/>
        <v>4543.8803398970376</v>
      </c>
      <c r="BB110" s="200">
        <f t="shared" si="41"/>
        <v>4695.4349786816274</v>
      </c>
      <c r="BC110" s="200">
        <f t="shared" si="41"/>
        <v>4848.0530364703254</v>
      </c>
      <c r="BD110" s="200">
        <f t="shared" si="41"/>
        <v>5001.6161350921284</v>
      </c>
      <c r="BE110" s="200">
        <f t="shared" si="41"/>
        <v>5156.0067963827951</v>
      </c>
      <c r="BF110" s="200">
        <f t="shared" si="41"/>
        <v>5311.1087036351619</v>
      </c>
      <c r="BG110" s="200">
        <f t="shared" si="41"/>
        <v>5466.8069483011059</v>
      </c>
      <c r="BH110" s="200">
        <f t="shared" si="41"/>
        <v>5622.9882615293818</v>
      </c>
      <c r="BI110" s="200">
        <f t="shared" si="41"/>
        <v>5779.5412300401322</v>
      </c>
      <c r="BJ110" s="200">
        <f t="shared" si="41"/>
        <v>5936.3564981919253</v>
      </c>
      <c r="BK110" s="200">
        <f t="shared" si="41"/>
        <v>6093.3269499419703</v>
      </c>
      <c r="BL110" s="200">
        <f t="shared" si="41"/>
        <v>6250.3478787296071</v>
      </c>
      <c r="BM110" s="200">
        <f t="shared" si="41"/>
        <v>6407.3171370624314</v>
      </c>
      <c r="BN110" s="200">
        <f t="shared" si="41"/>
        <v>6564.1352755573134</v>
      </c>
      <c r="BO110" s="200">
        <f t="shared" si="41"/>
        <v>6720.70565981454</v>
      </c>
      <c r="BP110" s="200">
        <f t="shared" si="41"/>
        <v>6876.9345769577349</v>
      </c>
      <c r="BQ110" s="200">
        <f t="shared" si="41"/>
        <v>7032.7313260167657</v>
      </c>
      <c r="BR110" s="200">
        <f t="shared" si="41"/>
        <v>7188.0082884486892</v>
      </c>
      <c r="BS110" s="200">
        <f t="shared" ref="BS110:CW110" si="42">+BS107-BS109</f>
        <v>7342.6809906331928</v>
      </c>
      <c r="BT110" s="200">
        <f t="shared" si="42"/>
        <v>7496.6681430271756</v>
      </c>
      <c r="BU110" s="200">
        <f t="shared" si="42"/>
        <v>7649.8916660339974</v>
      </c>
      <c r="BV110" s="200">
        <f t="shared" si="42"/>
        <v>7802.2766873605724</v>
      </c>
      <c r="BW110" s="200">
        <f t="shared" si="42"/>
        <v>7953.7515142009497</v>
      </c>
      <c r="BX110" s="200">
        <f t="shared" si="42"/>
        <v>8104.2475583206724</v>
      </c>
      <c r="BY110" s="200">
        <f t="shared" si="42"/>
        <v>8253.6991788594387</v>
      </c>
      <c r="BZ110" s="200">
        <f t="shared" si="42"/>
        <v>8402.0434218696919</v>
      </c>
      <c r="CA110" s="200">
        <f t="shared" si="42"/>
        <v>8549.2195333256241</v>
      </c>
      <c r="CB110" s="200">
        <f t="shared" si="42"/>
        <v>8695.1681419738379</v>
      </c>
      <c r="CC110" s="200">
        <f t="shared" si="42"/>
        <v>8839.8297938697615</v>
      </c>
      <c r="CD110" s="200">
        <f t="shared" si="42"/>
        <v>8983.1424003395296</v>
      </c>
      <c r="CE110" s="200">
        <f t="shared" si="42"/>
        <v>9125.0367737945871</v>
      </c>
      <c r="CF110" s="200">
        <f t="shared" si="42"/>
        <v>9265.4287599627896</v>
      </c>
      <c r="CG110" s="200">
        <f t="shared" si="42"/>
        <v>9404.2054364306969</v>
      </c>
      <c r="CH110" s="200">
        <f t="shared" si="42"/>
        <v>9541.2008095615111</v>
      </c>
      <c r="CI110" s="200">
        <f t="shared" si="42"/>
        <v>9676.1529903005594</v>
      </c>
      <c r="CJ110" s="200">
        <f t="shared" si="42"/>
        <v>9808.6286196515011</v>
      </c>
      <c r="CK110" s="200">
        <f t="shared" si="42"/>
        <v>9937.8889503278278</v>
      </c>
      <c r="CL110" s="200">
        <f t="shared" si="42"/>
        <v>10062.651617157628</v>
      </c>
      <c r="CM110" s="200">
        <f t="shared" si="42"/>
        <v>10180.661154276322</v>
      </c>
      <c r="CN110" s="200">
        <f t="shared" si="42"/>
        <v>10287.90198089349</v>
      </c>
      <c r="CO110" s="200">
        <f t="shared" si="42"/>
        <v>10468.636513310697</v>
      </c>
      <c r="CP110" s="200">
        <f t="shared" si="42"/>
        <v>10632.464224346919</v>
      </c>
      <c r="CQ110" s="200">
        <f t="shared" si="42"/>
        <v>10783.753542713566</v>
      </c>
      <c r="CR110" s="200">
        <f t="shared" si="42"/>
        <v>10925.596512625374</v>
      </c>
      <c r="CS110" s="200">
        <f t="shared" si="42"/>
        <v>11060.18965036838</v>
      </c>
      <c r="CT110" s="200">
        <f t="shared" si="42"/>
        <v>11189.097334368957</v>
      </c>
      <c r="CU110" s="200">
        <f t="shared" si="42"/>
        <v>11313.43589011459</v>
      </c>
      <c r="CV110" s="200">
        <f t="shared" si="42"/>
        <v>11434.213221149354</v>
      </c>
      <c r="CW110" s="200">
        <f t="shared" si="42"/>
        <v>11551.186398013993</v>
      </c>
    </row>
    <row r="111" spans="1:101" ht="20.65" customHeight="1" thickBot="1" x14ac:dyDescent="0.35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65" customHeight="1" thickTop="1" x14ac:dyDescent="0.3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17.705024462276612</v>
      </c>
      <c r="S112" s="2">
        <f t="shared" si="44"/>
        <v>13.071719030005811</v>
      </c>
      <c r="T112" s="2">
        <f t="shared" si="44"/>
        <v>8.0658593377087495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65" customHeight="1" x14ac:dyDescent="0.3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17.336839811616976</v>
      </c>
      <c r="S113" s="5">
        <f t="shared" si="46"/>
        <v>12.745875614172032</v>
      </c>
      <c r="T113" s="5">
        <f t="shared" si="46"/>
        <v>7.7774879146958558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65" customHeight="1" x14ac:dyDescent="0.3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9.0419107370008772E-3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65" customHeight="1" thickBot="1" x14ac:dyDescent="0.3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65" customHeight="1" thickTop="1" x14ac:dyDescent="0.3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172.13005130602963</v>
      </c>
      <c r="S116" s="2">
        <f t="shared" si="50"/>
        <v>186.47428400009042</v>
      </c>
      <c r="T116" s="2">
        <f t="shared" si="50"/>
        <v>201.3609302207918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65" customHeight="1" x14ac:dyDescent="0.3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1876.5685469477066</v>
      </c>
      <c r="T117" s="2">
        <f t="shared" si="52"/>
        <v>2040.4663812876038</v>
      </c>
      <c r="U117" s="2">
        <f t="shared" si="52"/>
        <v>2211.6796445904765</v>
      </c>
      <c r="V117" s="2">
        <f t="shared" si="52"/>
        <v>2388.9284999985321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65" customHeight="1" thickBot="1" x14ac:dyDescent="0.3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65" customHeight="1" thickTop="1" x14ac:dyDescent="0.3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ht="20.65" customHeight="1" x14ac:dyDescent="0.3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0.12753735429696658</v>
      </c>
      <c r="S120" s="2">
        <f t="shared" si="56"/>
        <v>0.126980916134003</v>
      </c>
      <c r="T120" s="2">
        <f t="shared" si="56"/>
        <v>0.12646517246476346</v>
      </c>
      <c r="U120" s="2">
        <f t="shared" si="56"/>
        <v>0.12600720032932253</v>
      </c>
      <c r="V120" s="2">
        <f t="shared" si="56"/>
        <v>0.12564693480482972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65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65" customHeight="1" x14ac:dyDescent="0.3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65" customHeight="1" x14ac:dyDescent="0.3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533.77833204938338</v>
      </c>
      <c r="S123" s="3">
        <f t="shared" si="58"/>
        <v>578.01473599948383</v>
      </c>
      <c r="T123" s="3">
        <f t="shared" si="58"/>
        <v>624.33413969318531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65" customHeight="1" x14ac:dyDescent="0.3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31.220400301306789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37.19998140567732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65" customHeight="1" x14ac:dyDescent="0.3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563.39756549093011</v>
      </c>
      <c r="S125" s="5">
        <f t="shared" si="62"/>
        <v>609.2351363007906</v>
      </c>
      <c r="T125" s="5">
        <f t="shared" si="62"/>
        <v>657.11370656116469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65" customHeight="1" x14ac:dyDescent="0.3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48.507034244730654</v>
      </c>
      <c r="S126" s="2">
        <f t="shared" si="65"/>
        <v>52.217697163608904</v>
      </c>
      <c r="T126" s="2">
        <f t="shared" si="65"/>
        <v>56.114438014806417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65" customHeight="1" x14ac:dyDescent="0.3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65" customHeight="1" x14ac:dyDescent="0.3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ht="20.65" customHeight="1" x14ac:dyDescent="0.3">
      <c r="A129" s="22" t="s">
        <v>168</v>
      </c>
      <c r="B129" s="56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65" customHeight="1" thickBot="1" x14ac:dyDescent="0.3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3.5" thickTop="1" x14ac:dyDescent="0.2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2.75" x14ac:dyDescent="0.2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65" customHeight="1" x14ac:dyDescent="0.3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65" customHeight="1" x14ac:dyDescent="0.3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5" customFormat="1" ht="16.899999999999999" customHeight="1" x14ac:dyDescent="0.2">
      <c r="A135" s="195" t="s">
        <v>405</v>
      </c>
      <c r="B135" s="195">
        <f>+B136</f>
        <v>0.03</v>
      </c>
      <c r="C135" s="195">
        <f t="shared" ref="C135:BN135" si="73">+C136</f>
        <v>0.187150708260584</v>
      </c>
      <c r="D135" s="195">
        <f t="shared" si="73"/>
        <v>0.2114646265220925</v>
      </c>
      <c r="E135" s="195">
        <f t="shared" si="73"/>
        <v>0.23769778391174284</v>
      </c>
      <c r="F135" s="195">
        <f t="shared" si="73"/>
        <v>0.26590612678598646</v>
      </c>
      <c r="G135" s="195">
        <f t="shared" si="73"/>
        <v>0.29614906667796687</v>
      </c>
      <c r="H135" s="195">
        <f t="shared" si="73"/>
        <v>0.32848871045885863</v>
      </c>
      <c r="I135" s="195">
        <f t="shared" si="73"/>
        <v>0.36298917192528973</v>
      </c>
      <c r="J135" s="195">
        <f t="shared" si="73"/>
        <v>0.39971595279410549</v>
      </c>
      <c r="K135" s="195">
        <f t="shared" si="73"/>
        <v>0.43873538896223924</v>
      </c>
      <c r="L135" s="195">
        <f t="shared" si="73"/>
        <v>0.48011416605539797</v>
      </c>
      <c r="M135" s="195">
        <f t="shared" si="73"/>
        <v>0.52391892135311902</v>
      </c>
      <c r="N135" s="195">
        <f t="shared" si="73"/>
        <v>0.57021599031683345</v>
      </c>
      <c r="O135" s="195">
        <f t="shared" si="73"/>
        <v>0.61907139539496581</v>
      </c>
      <c r="P135" s="195">
        <f t="shared" si="73"/>
        <v>0.67055130728338552</v>
      </c>
      <c r="Q135" s="195">
        <f t="shared" si="73"/>
        <v>0.72472340911227673</v>
      </c>
      <c r="R135" s="195">
        <f t="shared" si="73"/>
        <v>0.78166000892385268</v>
      </c>
      <c r="S135" s="195">
        <f t="shared" si="73"/>
        <v>0.84144450989448227</v>
      </c>
      <c r="T135" s="195">
        <f t="shared" si="73"/>
        <v>0.90419924433112953</v>
      </c>
      <c r="U135" s="195">
        <f t="shared" si="73"/>
        <v>0.97006367445568431</v>
      </c>
      <c r="V135" s="195">
        <f t="shared" si="73"/>
        <v>1</v>
      </c>
      <c r="W135" s="195">
        <f t="shared" si="73"/>
        <v>1</v>
      </c>
      <c r="X135" s="195">
        <f t="shared" si="73"/>
        <v>1</v>
      </c>
      <c r="Y135" s="195">
        <f t="shared" si="73"/>
        <v>1</v>
      </c>
      <c r="Z135" s="195">
        <f t="shared" si="73"/>
        <v>1</v>
      </c>
      <c r="AA135" s="195">
        <f t="shared" si="73"/>
        <v>1</v>
      </c>
      <c r="AB135" s="195">
        <f t="shared" si="73"/>
        <v>1</v>
      </c>
      <c r="AC135" s="195">
        <f t="shared" si="73"/>
        <v>1</v>
      </c>
      <c r="AD135" s="195">
        <f t="shared" si="73"/>
        <v>1</v>
      </c>
      <c r="AE135" s="195">
        <f t="shared" si="73"/>
        <v>1.2</v>
      </c>
      <c r="AF135" s="195">
        <f t="shared" si="73"/>
        <v>1.2</v>
      </c>
      <c r="AG135" s="195">
        <f t="shared" si="73"/>
        <v>1.2</v>
      </c>
      <c r="AH135" s="195">
        <f t="shared" si="73"/>
        <v>1.2</v>
      </c>
      <c r="AI135" s="195">
        <f t="shared" si="73"/>
        <v>1.2</v>
      </c>
      <c r="AJ135" s="195">
        <f t="shared" si="73"/>
        <v>1.2</v>
      </c>
      <c r="AK135" s="195">
        <f t="shared" si="73"/>
        <v>1.2</v>
      </c>
      <c r="AL135" s="195">
        <f t="shared" si="73"/>
        <v>1.2</v>
      </c>
      <c r="AM135" s="195">
        <f t="shared" si="73"/>
        <v>1.2</v>
      </c>
      <c r="AN135" s="195">
        <f t="shared" si="73"/>
        <v>1.2</v>
      </c>
      <c r="AO135" s="195">
        <f t="shared" si="73"/>
        <v>1.2</v>
      </c>
      <c r="AP135" s="195">
        <f t="shared" si="73"/>
        <v>1.2</v>
      </c>
      <c r="AQ135" s="195">
        <f t="shared" si="73"/>
        <v>1.2</v>
      </c>
      <c r="AR135" s="195">
        <f t="shared" si="73"/>
        <v>1.2</v>
      </c>
      <c r="AS135" s="195">
        <f t="shared" si="73"/>
        <v>1.2</v>
      </c>
      <c r="AT135" s="195">
        <f t="shared" si="73"/>
        <v>1.2</v>
      </c>
      <c r="AU135" s="195">
        <f t="shared" si="73"/>
        <v>1.2</v>
      </c>
      <c r="AV135" s="195">
        <f t="shared" si="73"/>
        <v>1.2</v>
      </c>
      <c r="AW135" s="195">
        <f t="shared" si="73"/>
        <v>1.2</v>
      </c>
      <c r="AX135" s="195">
        <f t="shared" si="73"/>
        <v>1.2</v>
      </c>
      <c r="AY135" s="195">
        <f t="shared" si="73"/>
        <v>1.2</v>
      </c>
      <c r="AZ135" s="195">
        <f t="shared" si="73"/>
        <v>1.2</v>
      </c>
      <c r="BA135" s="195">
        <f t="shared" si="73"/>
        <v>1.2</v>
      </c>
      <c r="BB135" s="195">
        <f t="shared" si="73"/>
        <v>1.2</v>
      </c>
      <c r="BC135" s="195">
        <f t="shared" si="73"/>
        <v>1.2</v>
      </c>
      <c r="BD135" s="195">
        <f t="shared" si="73"/>
        <v>1.2</v>
      </c>
      <c r="BE135" s="195">
        <f t="shared" si="73"/>
        <v>1.2</v>
      </c>
      <c r="BF135" s="195">
        <f t="shared" si="73"/>
        <v>1.2</v>
      </c>
      <c r="BG135" s="195">
        <f t="shared" si="73"/>
        <v>1.2</v>
      </c>
      <c r="BH135" s="195">
        <f t="shared" si="73"/>
        <v>1.2</v>
      </c>
      <c r="BI135" s="195">
        <f t="shared" si="73"/>
        <v>1.2</v>
      </c>
      <c r="BJ135" s="195">
        <f t="shared" si="73"/>
        <v>1.2</v>
      </c>
      <c r="BK135" s="195">
        <f t="shared" si="73"/>
        <v>1.2</v>
      </c>
      <c r="BL135" s="195">
        <f t="shared" si="73"/>
        <v>1.2</v>
      </c>
      <c r="BM135" s="195">
        <f t="shared" si="73"/>
        <v>1.2</v>
      </c>
      <c r="BN135" s="195">
        <f t="shared" si="73"/>
        <v>1.2</v>
      </c>
      <c r="BO135" s="195">
        <f t="shared" ref="BO135:CW135" si="74">+BO136</f>
        <v>1.2</v>
      </c>
      <c r="BP135" s="195">
        <f t="shared" si="74"/>
        <v>1.2</v>
      </c>
      <c r="BQ135" s="195">
        <f t="shared" si="74"/>
        <v>1.2</v>
      </c>
      <c r="BR135" s="195">
        <f t="shared" si="74"/>
        <v>1.2</v>
      </c>
      <c r="BS135" s="195">
        <f t="shared" si="74"/>
        <v>1.2</v>
      </c>
      <c r="BT135" s="195">
        <f t="shared" si="74"/>
        <v>1.2</v>
      </c>
      <c r="BU135" s="195">
        <f t="shared" si="74"/>
        <v>1.2</v>
      </c>
      <c r="BV135" s="195">
        <f t="shared" si="74"/>
        <v>1.2</v>
      </c>
      <c r="BW135" s="195">
        <f t="shared" si="74"/>
        <v>1.2</v>
      </c>
      <c r="BX135" s="195">
        <f t="shared" si="74"/>
        <v>1.2</v>
      </c>
      <c r="BY135" s="195">
        <f t="shared" si="74"/>
        <v>1.2</v>
      </c>
      <c r="BZ135" s="195">
        <f t="shared" si="74"/>
        <v>1.2</v>
      </c>
      <c r="CA135" s="195">
        <f t="shared" si="74"/>
        <v>1.2</v>
      </c>
      <c r="CB135" s="195">
        <f t="shared" si="74"/>
        <v>1.2</v>
      </c>
      <c r="CC135" s="195">
        <f t="shared" si="74"/>
        <v>1.2</v>
      </c>
      <c r="CD135" s="195">
        <f t="shared" si="74"/>
        <v>1.2</v>
      </c>
      <c r="CE135" s="195">
        <f t="shared" si="74"/>
        <v>1.2</v>
      </c>
      <c r="CF135" s="195">
        <f t="shared" si="74"/>
        <v>1.2</v>
      </c>
      <c r="CG135" s="195">
        <f t="shared" si="74"/>
        <v>1.2</v>
      </c>
      <c r="CH135" s="195">
        <f t="shared" si="74"/>
        <v>1.2</v>
      </c>
      <c r="CI135" s="195">
        <f t="shared" si="74"/>
        <v>1.2</v>
      </c>
      <c r="CJ135" s="195">
        <f t="shared" si="74"/>
        <v>1.2</v>
      </c>
      <c r="CK135" s="195">
        <f t="shared" si="74"/>
        <v>1.2</v>
      </c>
      <c r="CL135" s="195">
        <f t="shared" si="74"/>
        <v>1.2</v>
      </c>
      <c r="CM135" s="195">
        <f t="shared" si="74"/>
        <v>1.2</v>
      </c>
      <c r="CN135" s="195">
        <f t="shared" si="74"/>
        <v>1.2</v>
      </c>
      <c r="CO135" s="195">
        <f t="shared" si="74"/>
        <v>1.2</v>
      </c>
      <c r="CP135" s="195">
        <f t="shared" si="74"/>
        <v>1.2</v>
      </c>
      <c r="CQ135" s="195">
        <f t="shared" si="74"/>
        <v>1.2</v>
      </c>
      <c r="CR135" s="195">
        <f t="shared" si="74"/>
        <v>1.2</v>
      </c>
      <c r="CS135" s="195">
        <f t="shared" si="74"/>
        <v>1.2</v>
      </c>
      <c r="CT135" s="195">
        <f t="shared" si="74"/>
        <v>1.2</v>
      </c>
      <c r="CU135" s="195">
        <f t="shared" si="74"/>
        <v>1.2</v>
      </c>
      <c r="CV135" s="195">
        <f t="shared" si="74"/>
        <v>0.78541635202047189</v>
      </c>
      <c r="CW135" s="195">
        <f t="shared" si="74"/>
        <v>0</v>
      </c>
    </row>
    <row r="136" spans="1:101" s="183" customFormat="1" ht="20.65" customHeight="1" x14ac:dyDescent="0.3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65" customHeight="1" x14ac:dyDescent="0.3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3">
      <c r="A138" s="62" t="s">
        <v>208</v>
      </c>
      <c r="B138" s="63">
        <f>+C154</f>
        <v>5.0958155099341429E-2</v>
      </c>
      <c r="C138" s="63">
        <f t="shared" ref="C138:BH138" si="80">+D154</f>
        <v>4.9798788203991196E-2</v>
      </c>
      <c r="D138" s="63">
        <f t="shared" si="80"/>
        <v>4.8671881942460304E-2</v>
      </c>
      <c r="E138" s="63">
        <f t="shared" si="80"/>
        <v>4.7583294699246714E-2</v>
      </c>
      <c r="F138" s="63">
        <f t="shared" si="80"/>
        <v>4.6535023554496568E-2</v>
      </c>
      <c r="G138" s="63">
        <f t="shared" si="80"/>
        <v>4.5527199852295919E-2</v>
      </c>
      <c r="H138" s="63">
        <f t="shared" si="80"/>
        <v>4.4559135941342642E-2</v>
      </c>
      <c r="I138" s="63">
        <f t="shared" si="80"/>
        <v>4.3629860718991997E-2</v>
      </c>
      <c r="J138" s="63">
        <f t="shared" si="80"/>
        <v>4.2738382766952965E-2</v>
      </c>
      <c r="K138" s="63">
        <f t="shared" si="80"/>
        <v>4.1883817172024607E-2</v>
      </c>
      <c r="L138" s="63">
        <f t="shared" si="80"/>
        <v>4.1065454159653791E-2</v>
      </c>
      <c r="M138" s="63">
        <f t="shared" si="80"/>
        <v>4.0282822204027458E-2</v>
      </c>
      <c r="N138" s="63">
        <f t="shared" si="80"/>
        <v>3.9535791148966215E-2</v>
      </c>
      <c r="O138" s="63">
        <f t="shared" si="80"/>
        <v>3.8824772241075722E-2</v>
      </c>
      <c r="P138" s="63">
        <f t="shared" si="80"/>
        <v>3.8151105617450387E-2</v>
      </c>
      <c r="Q138" s="63">
        <f t="shared" si="80"/>
        <v>3.7517795487059358E-2</v>
      </c>
      <c r="R138" s="63">
        <f t="shared" si="80"/>
        <v>3.6930885103436228E-2</v>
      </c>
      <c r="S138" s="63">
        <f t="shared" si="80"/>
        <v>3.6407492579292766E-2</v>
      </c>
      <c r="T138" s="63">
        <f t="shared" si="80"/>
        <v>3.5964131365388452E-2</v>
      </c>
      <c r="U138" s="63">
        <f t="shared" si="80"/>
        <v>3.5631892467190784E-2</v>
      </c>
      <c r="V138" s="63">
        <f t="shared" si="80"/>
        <v>3.5303309655044135E-2</v>
      </c>
      <c r="W138" s="63">
        <f t="shared" si="80"/>
        <v>3.4908969423562697E-2</v>
      </c>
      <c r="X138" s="63">
        <f t="shared" si="80"/>
        <v>3.4477072632837391E-2</v>
      </c>
      <c r="Y138" s="63">
        <f t="shared" si="80"/>
        <v>3.4023019119546749E-2</v>
      </c>
      <c r="Z138" s="63">
        <f t="shared" si="80"/>
        <v>3.3553473294557934E-2</v>
      </c>
      <c r="AA138" s="63">
        <f t="shared" si="80"/>
        <v>3.3067542425171181E-2</v>
      </c>
      <c r="AB138" s="63">
        <f t="shared" si="80"/>
        <v>3.2555692462713948E-2</v>
      </c>
      <c r="AC138" s="63">
        <f t="shared" si="80"/>
        <v>3.199591532446866E-2</v>
      </c>
      <c r="AD138" s="63">
        <f t="shared" si="80"/>
        <v>3.1705839832798288E-2</v>
      </c>
      <c r="AE138" s="63">
        <f t="shared" si="80"/>
        <v>3.14176227949583E-2</v>
      </c>
      <c r="AF138" s="63">
        <f t="shared" si="80"/>
        <v>3.1103262078146177E-2</v>
      </c>
      <c r="AG138" s="63">
        <f t="shared" si="80"/>
        <v>3.0772389110352405E-2</v>
      </c>
      <c r="AH138" s="63">
        <f t="shared" si="80"/>
        <v>3.0431913429242785E-2</v>
      </c>
      <c r="AI138" s="63">
        <f t="shared" si="80"/>
        <v>3.0086787903612855E-2</v>
      </c>
      <c r="AJ138" s="63">
        <f t="shared" si="80"/>
        <v>2.9740552074380311E-2</v>
      </c>
      <c r="AK138" s="63">
        <f t="shared" si="80"/>
        <v>2.9395724301419124E-2</v>
      </c>
      <c r="AL138" s="63">
        <f t="shared" si="80"/>
        <v>2.905408400422993E-2</v>
      </c>
      <c r="AM138" s="63">
        <f t="shared" si="80"/>
        <v>2.8716878035659033E-2</v>
      </c>
      <c r="AN138" s="63">
        <f t="shared" si="80"/>
        <v>2.8384968547517708E-2</v>
      </c>
      <c r="AO138" s="63">
        <f t="shared" si="80"/>
        <v>2.8058940516026976E-2</v>
      </c>
      <c r="AP138" s="63">
        <f t="shared" si="80"/>
        <v>2.7739179830571281E-2</v>
      </c>
      <c r="AQ138" s="63">
        <f t="shared" si="80"/>
        <v>2.7425928561888746E-2</v>
      </c>
      <c r="AR138" s="63">
        <f t="shared" si="80"/>
        <v>2.7119325040429354E-2</v>
      </c>
      <c r="AS138" s="63">
        <f t="shared" si="80"/>
        <v>2.6819433091277434E-2</v>
      </c>
      <c r="AT138" s="63">
        <f t="shared" si="80"/>
        <v>2.6526262663937317E-2</v>
      </c>
      <c r="AU138" s="63">
        <f t="shared" si="80"/>
        <v>2.6239784553056866E-2</v>
      </c>
      <c r="AV138" s="63">
        <f t="shared" si="80"/>
        <v>2.5959941736127368E-2</v>
      </c>
      <c r="AW138" s="63">
        <f t="shared" si="80"/>
        <v>2.568665633468048E-2</v>
      </c>
      <c r="AX138" s="63">
        <f t="shared" si="80"/>
        <v>2.5419836580834021E-2</v>
      </c>
      <c r="AY138" s="63">
        <f t="shared" si="80"/>
        <v>2.5159379078588673E-2</v>
      </c>
      <c r="AZ138" s="63">
        <f t="shared" si="80"/>
        <v>2.490517469488851E-2</v>
      </c>
      <c r="BA138" s="63">
        <f t="shared" si="80"/>
        <v>2.4657107562217062E-2</v>
      </c>
      <c r="BB138" s="63">
        <f t="shared" si="80"/>
        <v>2.4415059419660379E-2</v>
      </c>
      <c r="BC138" s="63">
        <f t="shared" si="80"/>
        <v>2.4178909601471066E-2</v>
      </c>
      <c r="BD138" s="63">
        <f t="shared" si="80"/>
        <v>2.3948536223987515E-2</v>
      </c>
      <c r="BE138" s="63">
        <f t="shared" si="80"/>
        <v>2.3723817110220313E-2</v>
      </c>
      <c r="BF138" s="63">
        <f t="shared" si="80"/>
        <v>2.3504630277110916E-2</v>
      </c>
      <c r="BG138" s="63">
        <f t="shared" si="80"/>
        <v>2.3290854360500157E-2</v>
      </c>
      <c r="BH138" s="63">
        <f t="shared" si="80"/>
        <v>2.308236866778679E-2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65" customHeight="1" x14ac:dyDescent="0.3">
      <c r="A139" s="26"/>
    </row>
    <row r="140" spans="1:101" ht="20.65" customHeight="1" x14ac:dyDescent="0.3">
      <c r="A140" s="26" t="s">
        <v>418</v>
      </c>
    </row>
    <row r="141" spans="1:101" ht="20.65" customHeight="1" x14ac:dyDescent="0.3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65" customHeight="1" x14ac:dyDescent="0.3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65" customHeight="1" x14ac:dyDescent="0.3">
      <c r="A143" s="26"/>
    </row>
    <row r="144" spans="1:101" ht="20.65" customHeight="1" x14ac:dyDescent="0.3">
      <c r="A144" s="26"/>
    </row>
    <row r="145" spans="1:101" ht="20.65" customHeight="1" x14ac:dyDescent="0.3">
      <c r="A145" s="10"/>
      <c r="B145" s="47"/>
    </row>
    <row r="146" spans="1:101" ht="20.65" customHeight="1" thickBot="1" x14ac:dyDescent="0.35">
      <c r="A146" s="35" t="s">
        <v>211</v>
      </c>
      <c r="B146" s="47"/>
    </row>
    <row r="147" spans="1:101" ht="20.65" customHeight="1" thickTop="1" x14ac:dyDescent="0.3">
      <c r="A147" s="9" t="s">
        <v>173</v>
      </c>
      <c r="B147" s="47"/>
    </row>
    <row r="148" spans="1:101" ht="20.65" customHeight="1" x14ac:dyDescent="0.3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65" customHeight="1" x14ac:dyDescent="0.3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ht="20.65" customHeight="1" x14ac:dyDescent="0.3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1.022185020184295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65" customHeight="1" x14ac:dyDescent="0.3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1.0375177954870594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ht="20.65" customHeight="1" x14ac:dyDescent="0.3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3.7517795487059358E-2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ht="20.65" customHeight="1" x14ac:dyDescent="0.3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3.7517795487059358E-2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ht="20.65" customHeight="1" x14ac:dyDescent="0.3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3.7517795487059358E-2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ht="20.65" customHeight="1" x14ac:dyDescent="0.3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3.2979838385957354E-2</v>
      </c>
      <c r="S155" s="27">
        <f t="shared" si="90"/>
        <v>2.7510562616205415E-2</v>
      </c>
      <c r="T155" s="27">
        <f t="shared" si="90"/>
        <v>2.3006298597934911E-2</v>
      </c>
      <c r="U155" s="27">
        <f t="shared" si="90"/>
        <v>1.9280716001573356E-2</v>
      </c>
      <c r="V155" s="27">
        <f t="shared" si="90"/>
        <v>1.618438037552504E-2</v>
      </c>
      <c r="W155" s="27">
        <f t="shared" si="90"/>
        <v>1.3606864660028289E-2</v>
      </c>
      <c r="X155" s="27">
        <f t="shared" si="90"/>
        <v>1.1461654433622572E-2</v>
      </c>
      <c r="Y155" s="27">
        <f t="shared" si="90"/>
        <v>9.6748215158761978E-3</v>
      </c>
      <c r="Z155" s="27">
        <f t="shared" si="90"/>
        <v>8.184495735523125E-3</v>
      </c>
      <c r="AA155" s="27">
        <f t="shared" si="90"/>
        <v>6.9394839053555611E-3</v>
      </c>
      <c r="AB155" s="27">
        <f t="shared" si="90"/>
        <v>5.8977123762526222E-3</v>
      </c>
      <c r="AC155" s="27">
        <f t="shared" si="90"/>
        <v>5.0247697084836182E-3</v>
      </c>
      <c r="AD155" s="27">
        <f t="shared" si="90"/>
        <v>4.2926578157402298E-3</v>
      </c>
      <c r="AE155" s="27">
        <f t="shared" si="90"/>
        <v>3.6723733449187039E-3</v>
      </c>
      <c r="AF155" s="27">
        <f t="shared" si="90"/>
        <v>3.1461113468850572E-3</v>
      </c>
      <c r="AG155" s="27">
        <f t="shared" si="90"/>
        <v>2.6993753949644747E-3</v>
      </c>
      <c r="AH155" s="27">
        <f t="shared" si="90"/>
        <v>2.3197938948038687E-3</v>
      </c>
      <c r="AI155" s="27">
        <f t="shared" si="90"/>
        <v>1.9968842771832256E-3</v>
      </c>
      <c r="AJ155" s="27">
        <f t="shared" si="90"/>
        <v>1.7218043995829437E-3</v>
      </c>
      <c r="AK155" s="27">
        <f t="shared" si="90"/>
        <v>1.4871156133536532E-3</v>
      </c>
      <c r="AL155" s="27">
        <f t="shared" si="90"/>
        <v>1.2865685566970306E-3</v>
      </c>
      <c r="AM155" s="27">
        <f t="shared" si="90"/>
        <v>1.1149154410598295E-3</v>
      </c>
      <c r="AN155" s="27">
        <f t="shared" si="90"/>
        <v>9.677487158862904E-4</v>
      </c>
      <c r="AO155" s="27">
        <f t="shared" si="90"/>
        <v>8.4136415007374807E-4</v>
      </c>
      <c r="AP155" s="27">
        <f t="shared" si="90"/>
        <v>7.3264557633491835E-4</v>
      </c>
      <c r="AQ155" s="27">
        <f t="shared" si="90"/>
        <v>6.3896837806171958E-4</v>
      </c>
      <c r="AR155" s="27">
        <f t="shared" si="90"/>
        <v>5.5811893652198282E-4</v>
      </c>
      <c r="AS155" s="27">
        <f t="shared" si="90"/>
        <v>4.8822752001699744E-4</v>
      </c>
      <c r="AT155" s="27">
        <f t="shared" si="90"/>
        <v>4.2771241757063791E-4</v>
      </c>
      <c r="AU155" s="27">
        <f t="shared" si="90"/>
        <v>3.7523344004446272E-4</v>
      </c>
      <c r="AV155" s="27">
        <f t="shared" si="90"/>
        <v>3.2965320276212025E-4</v>
      </c>
      <c r="AW155" s="27">
        <f t="shared" si="90"/>
        <v>2.9000486158765025E-4</v>
      </c>
      <c r="AX155" s="27">
        <f t="shared" si="90"/>
        <v>2.5546520140144573E-4</v>
      </c>
      <c r="AY155" s="27">
        <f t="shared" si="90"/>
        <v>2.2533215889721062E-4</v>
      </c>
      <c r="AZ155" s="27">
        <f t="shared" si="90"/>
        <v>1.9900602764374192E-4</v>
      </c>
      <c r="BA155" s="27">
        <f t="shared" si="90"/>
        <v>1.7597371456863709E-4</v>
      </c>
      <c r="BB155" s="27">
        <f t="shared" si="90"/>
        <v>1.5579553862633355E-4</v>
      </c>
      <c r="BC155" s="27">
        <f t="shared" si="90"/>
        <v>1.3809413882400948E-4</v>
      </c>
      <c r="BD155" s="27">
        <f t="shared" si="90"/>
        <v>1.225451433399894E-4</v>
      </c>
      <c r="BE155" s="27">
        <f t="shared" si="90"/>
        <v>1.0886930655083541E-4</v>
      </c>
      <c r="BF155" s="27">
        <f t="shared" si="90"/>
        <v>9.6825872690322102E-5</v>
      </c>
      <c r="BG155" s="27">
        <f t="shared" si="90"/>
        <v>8.6206966137429358E-5</v>
      </c>
      <c r="BH155" s="27">
        <f t="shared" si="90"/>
        <v>7.6832842057386491E-5</v>
      </c>
      <c r="BI155" s="27">
        <f t="shared" si="90"/>
        <v>6.8547859295267367E-5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65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65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65" customHeight="1" thickBot="1" x14ac:dyDescent="0.35">
      <c r="A158" s="33" t="s">
        <v>47</v>
      </c>
      <c r="B158" s="49" t="s">
        <v>414</v>
      </c>
      <c r="F158" s="37"/>
      <c r="G158" s="37"/>
    </row>
    <row r="159" spans="1:101" ht="20.65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65" customHeight="1" x14ac:dyDescent="0.3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65" customHeight="1" x14ac:dyDescent="0.3">
      <c r="A161" s="9" t="s">
        <v>50</v>
      </c>
      <c r="B161" s="47">
        <f>+SUMPRODUCT(B155:AN155*B123:AN123)*5</f>
        <v>4359.5910977922786</v>
      </c>
      <c r="C161" s="3">
        <v>4377.5172061638978</v>
      </c>
      <c r="D161" s="3">
        <f t="shared" ref="D161:D163" si="91">+B161-C161</f>
        <v>-17.926108371619193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65" customHeight="1" x14ac:dyDescent="0.3">
      <c r="A162" s="9" t="s">
        <v>48</v>
      </c>
      <c r="B162" s="47">
        <f>+SUMPRODUCT(B155:BH155*B123:BH123)*5</f>
        <v>4446.0501539843553</v>
      </c>
      <c r="C162" s="3">
        <v>4470.6228008417265</v>
      </c>
      <c r="D162" s="3">
        <f t="shared" si="91"/>
        <v>-24.572646857371183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65" customHeight="1" x14ac:dyDescent="0.3">
      <c r="A163" s="9" t="s">
        <v>49</v>
      </c>
      <c r="B163" s="57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7"/>
      <c r="G163" s="4"/>
    </row>
    <row r="164" spans="1:61" ht="20.65" customHeight="1" x14ac:dyDescent="0.3">
      <c r="A164" s="9" t="s">
        <v>185</v>
      </c>
      <c r="B164" s="58">
        <f>+B129</f>
        <v>4517.3146799068254</v>
      </c>
      <c r="C164" s="3">
        <f>+B164-B163</f>
        <v>69.776878978723289</v>
      </c>
      <c r="D164" s="38"/>
      <c r="E164" s="58"/>
      <c r="G164" s="4"/>
    </row>
    <row r="165" spans="1:61" ht="20.65" customHeight="1" thickBot="1" x14ac:dyDescent="0.35">
      <c r="A165" s="33" t="s">
        <v>80</v>
      </c>
      <c r="B165" s="47"/>
    </row>
    <row r="166" spans="1:61" ht="20.65" customHeight="1" thickTop="1" x14ac:dyDescent="0.3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2.3522520257199293</v>
      </c>
      <c r="S166" s="3">
        <f t="shared" si="92"/>
        <v>2.3625597383736769</v>
      </c>
      <c r="T166" s="3">
        <f t="shared" si="92"/>
        <v>2.3721946062548396</v>
      </c>
      <c r="U166" s="3">
        <f t="shared" si="92"/>
        <v>2.3808163280823917</v>
      </c>
      <c r="V166" s="3">
        <f t="shared" si="92"/>
        <v>2.3876428061376656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65" customHeight="1" x14ac:dyDescent="0.3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5.2572526499537267E-2</v>
      </c>
      <c r="S167" s="3">
        <f t="shared" si="93"/>
        <v>5.1245239220563774E-2</v>
      </c>
      <c r="T167" s="3">
        <f t="shared" si="93"/>
        <v>4.9884162422243243E-2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4.5644781801674736E-2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65" customHeight="1" x14ac:dyDescent="0.3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64.685854767277192</v>
      </c>
      <c r="S169" s="47">
        <f t="shared" si="94"/>
        <v>69.701412008147599</v>
      </c>
      <c r="T169" s="47">
        <f t="shared" si="94"/>
        <v>74.965687795079987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65" customHeight="1" x14ac:dyDescent="0.3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65" customHeight="1" x14ac:dyDescent="0.3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65" customHeight="1" x14ac:dyDescent="0.3">
      <c r="B172" s="47"/>
    </row>
    <row r="173" spans="1:61" ht="20.65" customHeight="1" x14ac:dyDescent="0.3">
      <c r="A173" s="3"/>
    </row>
    <row r="174" spans="1:61" ht="20.65" customHeight="1" x14ac:dyDescent="0.3">
      <c r="A174" s="3"/>
    </row>
    <row r="175" spans="1:61" ht="20.65" customHeight="1" x14ac:dyDescent="0.3">
      <c r="A175" s="3"/>
    </row>
    <row r="176" spans="1:61" ht="20.65" customHeight="1" x14ac:dyDescent="0.3">
      <c r="A176" s="3"/>
    </row>
    <row r="177" spans="1:2" ht="20.65" customHeight="1" x14ac:dyDescent="0.3">
      <c r="A177" s="3"/>
      <c r="B177" s="47"/>
    </row>
    <row r="178" spans="1:2" ht="20.65" customHeight="1" x14ac:dyDescent="0.3">
      <c r="A178" s="3"/>
      <c r="B178" s="47"/>
    </row>
    <row r="179" spans="1:2" ht="20.65" customHeight="1" x14ac:dyDescent="0.3">
      <c r="A179" s="3"/>
      <c r="B179" s="47"/>
    </row>
    <row r="180" spans="1:2" ht="20.65" customHeight="1" x14ac:dyDescent="0.3">
      <c r="A180" s="3"/>
      <c r="B180" s="47"/>
    </row>
    <row r="181" spans="1:2" ht="20.65" customHeight="1" x14ac:dyDescent="0.3">
      <c r="A181" s="3"/>
      <c r="B181" s="47"/>
    </row>
    <row r="182" spans="1:2" ht="20.65" customHeight="1" x14ac:dyDescent="0.3">
      <c r="A182" s="3"/>
      <c r="B182" s="47"/>
    </row>
    <row r="183" spans="1:2" ht="20.65" customHeight="1" x14ac:dyDescent="0.3">
      <c r="A183" s="3"/>
      <c r="B183" s="47"/>
    </row>
    <row r="184" spans="1:2" ht="20.65" customHeight="1" x14ac:dyDescent="0.3">
      <c r="A184" s="3"/>
      <c r="B184" s="47"/>
    </row>
    <row r="185" spans="1:2" ht="20.65" customHeight="1" x14ac:dyDescent="0.3">
      <c r="A185" s="3"/>
      <c r="B185" s="47"/>
    </row>
    <row r="186" spans="1:2" ht="20.65" customHeight="1" x14ac:dyDescent="0.3">
      <c r="A186" s="3"/>
      <c r="B186" s="47"/>
    </row>
    <row r="187" spans="1:2" ht="20.65" customHeight="1" x14ac:dyDescent="0.3">
      <c r="A187" s="3"/>
      <c r="B187" s="47"/>
    </row>
    <row r="188" spans="1:2" ht="20.65" customHeight="1" x14ac:dyDescent="0.3">
      <c r="A188" s="3"/>
      <c r="B188" s="47"/>
    </row>
    <row r="189" spans="1:2" ht="20.65" customHeight="1" x14ac:dyDescent="0.3">
      <c r="A189" s="3"/>
      <c r="B189" s="47"/>
    </row>
    <row r="190" spans="1:2" ht="20.65" customHeight="1" x14ac:dyDescent="0.3">
      <c r="A190" s="3"/>
      <c r="B190" s="47"/>
    </row>
    <row r="191" spans="1:2" ht="20.65" customHeight="1" x14ac:dyDescent="0.3">
      <c r="A191" s="3"/>
      <c r="B191" s="47"/>
    </row>
    <row r="192" spans="1:2" ht="20.65" customHeight="1" x14ac:dyDescent="0.3">
      <c r="A192" s="3"/>
      <c r="B192" s="47"/>
    </row>
    <row r="193" spans="1:2" ht="20.65" customHeight="1" x14ac:dyDescent="0.3">
      <c r="A193" s="3"/>
      <c r="B193" s="47"/>
    </row>
    <row r="194" spans="1:2" ht="20.65" customHeight="1" x14ac:dyDescent="0.3">
      <c r="A194" s="3"/>
      <c r="B194" s="47"/>
    </row>
    <row r="195" spans="1:2" ht="20.65" customHeight="1" x14ac:dyDescent="0.3">
      <c r="A195" s="3"/>
      <c r="B195" s="47"/>
    </row>
    <row r="196" spans="1:2" ht="20.65" customHeight="1" x14ac:dyDescent="0.3">
      <c r="A196" s="3"/>
      <c r="B196" s="47"/>
    </row>
    <row r="197" spans="1:2" ht="20.65" customHeight="1" x14ac:dyDescent="0.3">
      <c r="A197" s="3"/>
      <c r="B197" s="47"/>
    </row>
    <row r="198" spans="1:2" ht="20.65" customHeight="1" x14ac:dyDescent="0.3">
      <c r="A198" s="3"/>
      <c r="B198" s="47"/>
    </row>
    <row r="199" spans="1:2" ht="20.65" customHeight="1" x14ac:dyDescent="0.3">
      <c r="A199" s="3"/>
      <c r="B199" s="47"/>
    </row>
    <row r="200" spans="1:2" ht="20.65" customHeight="1" x14ac:dyDescent="0.3">
      <c r="A200" s="3"/>
      <c r="B200" s="47"/>
    </row>
    <row r="201" spans="1:2" ht="20.65" customHeight="1" x14ac:dyDescent="0.3">
      <c r="A201" s="3"/>
      <c r="B201" s="47"/>
    </row>
    <row r="202" spans="1:2" ht="20.65" customHeight="1" x14ac:dyDescent="0.3">
      <c r="A202" s="3"/>
      <c r="B202" s="47"/>
    </row>
    <row r="203" spans="1:2" ht="20.65" customHeight="1" x14ac:dyDescent="0.3">
      <c r="A203" s="3"/>
      <c r="B203" s="47"/>
    </row>
    <row r="204" spans="1:2" ht="20.65" customHeight="1" x14ac:dyDescent="0.3">
      <c r="A204" s="3"/>
      <c r="B204" s="47"/>
    </row>
    <row r="205" spans="1:2" ht="20.65" customHeight="1" x14ac:dyDescent="0.3">
      <c r="A205" s="3"/>
      <c r="B205" s="47"/>
    </row>
    <row r="206" spans="1:2" ht="20.65" customHeight="1" x14ac:dyDescent="0.3">
      <c r="A206" s="3"/>
      <c r="B206" s="47"/>
    </row>
    <row r="207" spans="1:2" ht="20.65" customHeight="1" x14ac:dyDescent="0.3">
      <c r="A207" s="3"/>
      <c r="B207" s="47"/>
    </row>
    <row r="208" spans="1:2" ht="20.65" customHeight="1" x14ac:dyDescent="0.3">
      <c r="A208" s="3"/>
      <c r="B208" s="47"/>
    </row>
    <row r="209" spans="1:2" ht="20.65" customHeight="1" x14ac:dyDescent="0.3">
      <c r="A209" s="3"/>
      <c r="B209" s="47"/>
    </row>
    <row r="210" spans="1:2" ht="20.65" customHeight="1" x14ac:dyDescent="0.3">
      <c r="A210" s="3"/>
      <c r="B210" s="47"/>
    </row>
    <row r="211" spans="1:2" ht="20.65" customHeight="1" x14ac:dyDescent="0.3">
      <c r="A211" s="3"/>
      <c r="B211" s="47"/>
    </row>
    <row r="212" spans="1:2" ht="20.65" customHeight="1" x14ac:dyDescent="0.3">
      <c r="A212" s="3"/>
      <c r="B212" s="47"/>
    </row>
    <row r="213" spans="1:2" ht="20.65" customHeight="1" x14ac:dyDescent="0.3">
      <c r="A213" s="3"/>
      <c r="B213" s="47"/>
    </row>
    <row r="214" spans="1:2" ht="20.65" customHeight="1" x14ac:dyDescent="0.3">
      <c r="A214" s="3"/>
      <c r="B214" s="47"/>
    </row>
    <row r="215" spans="1:2" ht="20.65" customHeight="1" x14ac:dyDescent="0.3">
      <c r="A215" s="3"/>
      <c r="B215" s="47"/>
    </row>
    <row r="216" spans="1:2" ht="20.65" customHeight="1" x14ac:dyDescent="0.3">
      <c r="A216" s="3"/>
      <c r="B216" s="47"/>
    </row>
    <row r="217" spans="1:2" ht="20.65" customHeight="1" x14ac:dyDescent="0.3">
      <c r="A217" s="3"/>
      <c r="B217" s="47"/>
    </row>
    <row r="218" spans="1:2" ht="20.65" customHeight="1" x14ac:dyDescent="0.3">
      <c r="A218" s="3"/>
      <c r="B218" s="47"/>
    </row>
    <row r="219" spans="1:2" ht="20.65" customHeight="1" x14ac:dyDescent="0.3">
      <c r="A219" s="3"/>
      <c r="B219" s="47"/>
    </row>
    <row r="220" spans="1:2" ht="20.65" customHeight="1" x14ac:dyDescent="0.3">
      <c r="A220" s="3"/>
      <c r="B220" s="47"/>
    </row>
    <row r="221" spans="1:2" ht="20.65" customHeight="1" x14ac:dyDescent="0.3">
      <c r="A221" s="3"/>
      <c r="B221" s="47"/>
    </row>
    <row r="222" spans="1:2" ht="20.65" customHeight="1" x14ac:dyDescent="0.3">
      <c r="A222" s="3"/>
      <c r="B222" s="47"/>
    </row>
    <row r="223" spans="1:2" ht="20.65" customHeight="1" x14ac:dyDescent="0.3">
      <c r="A223" s="3"/>
      <c r="B223" s="47"/>
    </row>
    <row r="224" spans="1:2" ht="20.65" customHeight="1" x14ac:dyDescent="0.3">
      <c r="A224" s="3"/>
      <c r="B224" s="47"/>
    </row>
    <row r="225" spans="1:2" ht="20.65" customHeight="1" x14ac:dyDescent="0.3">
      <c r="A225" s="3"/>
      <c r="B225" s="47"/>
    </row>
    <row r="226" spans="1:2" ht="20.65" customHeight="1" x14ac:dyDescent="0.3">
      <c r="A226" s="3"/>
      <c r="B226" s="47"/>
    </row>
    <row r="227" spans="1:2" ht="20.65" customHeight="1" x14ac:dyDescent="0.3">
      <c r="A227" s="3"/>
      <c r="B227" s="47"/>
    </row>
    <row r="228" spans="1:2" ht="20.65" customHeight="1" x14ac:dyDescent="0.3">
      <c r="A228" s="3"/>
      <c r="B228" s="47"/>
    </row>
    <row r="229" spans="1:2" ht="20.65" customHeight="1" x14ac:dyDescent="0.3">
      <c r="A229" s="3"/>
      <c r="B229" s="47"/>
    </row>
    <row r="230" spans="1:2" ht="20.65" customHeight="1" x14ac:dyDescent="0.3">
      <c r="A230" s="3"/>
      <c r="B230" s="47"/>
    </row>
    <row r="231" spans="1:2" ht="20.65" customHeight="1" x14ac:dyDescent="0.3">
      <c r="A231" s="3"/>
      <c r="B231" s="47"/>
    </row>
    <row r="232" spans="1:2" ht="20.65" customHeight="1" x14ac:dyDescent="0.3">
      <c r="A232" s="3"/>
      <c r="B232" s="47"/>
    </row>
    <row r="233" spans="1:2" ht="20.65" customHeight="1" x14ac:dyDescent="0.3">
      <c r="A233" s="3"/>
      <c r="B233" s="47"/>
    </row>
    <row r="234" spans="1:2" ht="20.65" customHeight="1" x14ac:dyDescent="0.3">
      <c r="A234" s="3"/>
      <c r="B234" s="47"/>
    </row>
    <row r="235" spans="1:2" ht="20.65" customHeight="1" x14ac:dyDescent="0.3">
      <c r="A235" s="3"/>
      <c r="B235" s="47"/>
    </row>
    <row r="236" spans="1:2" ht="20.65" customHeight="1" x14ac:dyDescent="0.3">
      <c r="A236" s="3"/>
      <c r="B236" s="47"/>
    </row>
    <row r="237" spans="1:2" ht="20.65" customHeight="1" x14ac:dyDescent="0.3">
      <c r="A237" s="3"/>
      <c r="B237" s="47"/>
    </row>
    <row r="238" spans="1:2" ht="20.65" customHeight="1" x14ac:dyDescent="0.3">
      <c r="A238" s="3"/>
      <c r="B238" s="47"/>
    </row>
    <row r="239" spans="1:2" ht="20.65" customHeight="1" x14ac:dyDescent="0.3">
      <c r="A239" s="3"/>
      <c r="B239" s="47"/>
    </row>
    <row r="240" spans="1:2" ht="20.65" customHeight="1" x14ac:dyDescent="0.3">
      <c r="A240" s="3"/>
      <c r="B240" s="47"/>
    </row>
    <row r="241" spans="1:2" ht="20.65" customHeight="1" x14ac:dyDescent="0.3">
      <c r="A241" s="3"/>
      <c r="B241" s="47"/>
    </row>
    <row r="242" spans="1:2" ht="20.65" customHeight="1" x14ac:dyDescent="0.3">
      <c r="A242" s="3"/>
      <c r="B242" s="47"/>
    </row>
    <row r="243" spans="1:2" ht="20.65" customHeight="1" x14ac:dyDescent="0.3">
      <c r="A243" s="3"/>
      <c r="B243" s="47"/>
    </row>
    <row r="244" spans="1:2" ht="20.65" customHeight="1" x14ac:dyDescent="0.3">
      <c r="A244" s="3"/>
      <c r="B244" s="47"/>
    </row>
    <row r="245" spans="1:2" ht="20.65" customHeight="1" x14ac:dyDescent="0.3">
      <c r="A245" s="3"/>
      <c r="B245" s="47"/>
    </row>
    <row r="246" spans="1:2" ht="20.65" customHeight="1" x14ac:dyDescent="0.3">
      <c r="A246" s="3"/>
      <c r="B246" s="47"/>
    </row>
    <row r="247" spans="1:2" ht="20.65" customHeight="1" x14ac:dyDescent="0.3">
      <c r="A247" s="3"/>
      <c r="B247" s="47"/>
    </row>
    <row r="248" spans="1:2" ht="20.65" customHeight="1" x14ac:dyDescent="0.3">
      <c r="A248" s="3"/>
      <c r="B248" s="47"/>
    </row>
    <row r="249" spans="1:2" ht="20.65" customHeight="1" x14ac:dyDescent="0.3">
      <c r="A249" s="3"/>
      <c r="B249" s="47"/>
    </row>
    <row r="250" spans="1:2" ht="20.65" customHeight="1" x14ac:dyDescent="0.3">
      <c r="A250" s="3"/>
      <c r="B250" s="47"/>
    </row>
    <row r="251" spans="1:2" ht="20.65" customHeight="1" x14ac:dyDescent="0.3">
      <c r="A251" s="3"/>
      <c r="B251" s="47"/>
    </row>
    <row r="252" spans="1:2" ht="20.65" customHeight="1" x14ac:dyDescent="0.3">
      <c r="A252" s="3"/>
      <c r="B252" s="47"/>
    </row>
    <row r="253" spans="1:2" ht="20.65" customHeight="1" x14ac:dyDescent="0.3">
      <c r="A253" s="3"/>
      <c r="B253" s="47"/>
    </row>
    <row r="254" spans="1:2" ht="20.65" customHeight="1" x14ac:dyDescent="0.3">
      <c r="A254" s="3"/>
      <c r="B254" s="47"/>
    </row>
    <row r="255" spans="1:2" ht="20.65" customHeight="1" x14ac:dyDescent="0.3">
      <c r="A255" s="3"/>
      <c r="B255" s="47"/>
    </row>
    <row r="256" spans="1:2" ht="20.65" customHeight="1" x14ac:dyDescent="0.3">
      <c r="A256" s="3"/>
      <c r="B256" s="47"/>
    </row>
    <row r="257" spans="1:2" ht="20.65" customHeight="1" x14ac:dyDescent="0.3">
      <c r="A257" s="3"/>
      <c r="B257" s="47"/>
    </row>
    <row r="258" spans="1:2" ht="20.65" customHeight="1" x14ac:dyDescent="0.3">
      <c r="A258" s="3"/>
      <c r="B258" s="47"/>
    </row>
    <row r="259" spans="1:2" ht="20.65" customHeight="1" x14ac:dyDescent="0.3">
      <c r="A259" s="3"/>
      <c r="B259" s="47"/>
    </row>
    <row r="260" spans="1:2" ht="20.65" customHeight="1" x14ac:dyDescent="0.3">
      <c r="A260" s="3"/>
      <c r="B260" s="47"/>
    </row>
    <row r="261" spans="1:2" ht="20.65" customHeight="1" x14ac:dyDescent="0.3">
      <c r="A261" s="3"/>
      <c r="B261" s="47"/>
    </row>
    <row r="262" spans="1:2" ht="20.65" customHeight="1" x14ac:dyDescent="0.3">
      <c r="A262" s="3"/>
      <c r="B262" s="47"/>
    </row>
    <row r="263" spans="1:2" ht="20.65" customHeight="1" x14ac:dyDescent="0.3">
      <c r="A263" s="3"/>
      <c r="B263" s="47"/>
    </row>
    <row r="264" spans="1:2" ht="20.65" customHeight="1" x14ac:dyDescent="0.3">
      <c r="A264" s="3"/>
      <c r="B264" s="47"/>
    </row>
    <row r="265" spans="1:2" ht="20.65" customHeight="1" x14ac:dyDescent="0.3">
      <c r="A265" s="3"/>
      <c r="B265" s="47"/>
    </row>
    <row r="266" spans="1:2" ht="20.65" customHeight="1" x14ac:dyDescent="0.3">
      <c r="A266" s="3"/>
      <c r="B266" s="47"/>
    </row>
    <row r="267" spans="1:2" ht="20.65" customHeight="1" x14ac:dyDescent="0.3">
      <c r="A267" s="3"/>
      <c r="B267" s="47"/>
    </row>
    <row r="268" spans="1:2" ht="20.65" customHeight="1" x14ac:dyDescent="0.3">
      <c r="A268" s="3"/>
      <c r="B268" s="47"/>
    </row>
    <row r="269" spans="1:2" ht="20.65" customHeight="1" x14ac:dyDescent="0.3">
      <c r="A269" s="3"/>
      <c r="B269" s="47"/>
    </row>
    <row r="270" spans="1:2" ht="20.65" customHeight="1" x14ac:dyDescent="0.3">
      <c r="A270" s="3"/>
      <c r="B270" s="47"/>
    </row>
    <row r="271" spans="1:2" ht="20.65" customHeight="1" x14ac:dyDescent="0.3">
      <c r="A271" s="3"/>
      <c r="B271" s="47"/>
    </row>
    <row r="272" spans="1:2" ht="20.65" customHeight="1" x14ac:dyDescent="0.3">
      <c r="A272" s="3"/>
      <c r="B272" s="47"/>
    </row>
    <row r="273" spans="1:2" ht="20.65" customHeight="1" x14ac:dyDescent="0.3">
      <c r="A273" s="3"/>
      <c r="B273" s="47"/>
    </row>
    <row r="274" spans="1:2" ht="20.65" customHeight="1" x14ac:dyDescent="0.3">
      <c r="A274" s="3"/>
      <c r="B274" s="47"/>
    </row>
    <row r="275" spans="1:2" ht="20.65" customHeight="1" x14ac:dyDescent="0.3">
      <c r="A275" s="3"/>
      <c r="B275" s="47"/>
    </row>
    <row r="276" spans="1:2" ht="20.65" customHeight="1" x14ac:dyDescent="0.3">
      <c r="A276" s="3"/>
      <c r="B276" s="47"/>
    </row>
    <row r="277" spans="1:2" ht="20.65" customHeight="1" x14ac:dyDescent="0.3">
      <c r="A277" s="3"/>
      <c r="B277" s="47"/>
    </row>
    <row r="278" spans="1:2" ht="20.65" customHeight="1" x14ac:dyDescent="0.3">
      <c r="A278" s="3"/>
      <c r="B278" s="47"/>
    </row>
    <row r="279" spans="1:2" ht="20.65" customHeight="1" x14ac:dyDescent="0.3">
      <c r="A279" s="3"/>
      <c r="B279" s="47"/>
    </row>
    <row r="280" spans="1:2" ht="20.65" customHeight="1" x14ac:dyDescent="0.3">
      <c r="A280" s="3"/>
      <c r="B280" s="47"/>
    </row>
    <row r="281" spans="1:2" ht="20.65" customHeight="1" x14ac:dyDescent="0.3">
      <c r="A281" s="3"/>
      <c r="B281" s="47"/>
    </row>
    <row r="282" spans="1:2" ht="20.65" customHeight="1" x14ac:dyDescent="0.3">
      <c r="A282" s="3"/>
      <c r="B282" s="47"/>
    </row>
    <row r="283" spans="1:2" ht="20.65" customHeight="1" x14ac:dyDescent="0.3">
      <c r="A283" s="3"/>
      <c r="B283" s="47"/>
    </row>
    <row r="284" spans="1:2" ht="20.65" customHeight="1" x14ac:dyDescent="0.3">
      <c r="A284" s="3"/>
      <c r="B284" s="47"/>
    </row>
    <row r="285" spans="1:2" ht="20.65" customHeight="1" x14ac:dyDescent="0.3">
      <c r="A285" s="3"/>
      <c r="B285" s="47"/>
    </row>
    <row r="286" spans="1:2" ht="20.65" customHeight="1" x14ac:dyDescent="0.3">
      <c r="A286" s="3"/>
      <c r="B286" s="47"/>
    </row>
    <row r="287" spans="1:2" ht="20.65" customHeight="1" x14ac:dyDescent="0.3">
      <c r="A287" s="3"/>
      <c r="B287" s="47"/>
    </row>
    <row r="288" spans="1:2" ht="20.65" customHeight="1" x14ac:dyDescent="0.3">
      <c r="A288" s="3"/>
      <c r="B288" s="47"/>
    </row>
    <row r="289" spans="1:2" ht="20.65" customHeight="1" x14ac:dyDescent="0.3">
      <c r="A289" s="3"/>
      <c r="B289" s="47"/>
    </row>
    <row r="290" spans="1:2" ht="20.65" customHeight="1" x14ac:dyDescent="0.3">
      <c r="A290" s="3"/>
      <c r="B290" s="47"/>
    </row>
    <row r="291" spans="1:2" ht="20.65" customHeight="1" x14ac:dyDescent="0.3">
      <c r="A291" s="3"/>
      <c r="B291" s="47"/>
    </row>
    <row r="292" spans="1:2" ht="20.65" customHeight="1" x14ac:dyDescent="0.3">
      <c r="A292" s="3"/>
      <c r="B292" s="47"/>
    </row>
    <row r="293" spans="1:2" ht="20.65" customHeight="1" x14ac:dyDescent="0.3">
      <c r="A293" s="3"/>
      <c r="B293" s="47"/>
    </row>
    <row r="294" spans="1:2" ht="20.65" customHeight="1" x14ac:dyDescent="0.3">
      <c r="A294" s="3"/>
      <c r="B294" s="47"/>
    </row>
    <row r="295" spans="1:2" ht="20.65" customHeight="1" x14ac:dyDescent="0.3">
      <c r="A295" s="3"/>
      <c r="B295" s="47"/>
    </row>
    <row r="296" spans="1:2" ht="20.65" customHeight="1" x14ac:dyDescent="0.3">
      <c r="A296" s="3"/>
      <c r="B296" s="47"/>
    </row>
    <row r="297" spans="1:2" ht="20.65" customHeight="1" x14ac:dyDescent="0.3">
      <c r="A297" s="3"/>
      <c r="B297" s="47"/>
    </row>
    <row r="298" spans="1:2" ht="20.65" customHeight="1" x14ac:dyDescent="0.3">
      <c r="A298" s="3"/>
      <c r="B298" s="47"/>
    </row>
    <row r="299" spans="1:2" ht="20.65" customHeight="1" x14ac:dyDescent="0.3">
      <c r="A299" s="3"/>
      <c r="B299" s="47"/>
    </row>
    <row r="300" spans="1:2" ht="20.65" customHeight="1" x14ac:dyDescent="0.3">
      <c r="A300" s="3"/>
      <c r="B300" s="47"/>
    </row>
    <row r="301" spans="1:2" ht="20.65" customHeight="1" x14ac:dyDescent="0.3">
      <c r="A301" s="3"/>
      <c r="B301" s="47"/>
    </row>
    <row r="302" spans="1:2" ht="20.65" customHeight="1" x14ac:dyDescent="0.3">
      <c r="A302" s="3"/>
      <c r="B302" s="47"/>
    </row>
    <row r="303" spans="1:2" ht="20.65" customHeight="1" x14ac:dyDescent="0.3">
      <c r="A303" s="3"/>
      <c r="B303" s="47"/>
    </row>
    <row r="304" spans="1:2" ht="20.65" customHeight="1" x14ac:dyDescent="0.3">
      <c r="A304" s="3"/>
      <c r="B304" s="47"/>
    </row>
    <row r="305" spans="1:2" ht="20.65" customHeight="1" x14ac:dyDescent="0.3">
      <c r="A305" s="3"/>
      <c r="B305" s="47"/>
    </row>
    <row r="306" spans="1:2" ht="20.65" customHeight="1" x14ac:dyDescent="0.3">
      <c r="A306" s="3"/>
      <c r="B306" s="47"/>
    </row>
    <row r="307" spans="1:2" ht="20.65" customHeight="1" x14ac:dyDescent="0.3">
      <c r="A307" s="3"/>
      <c r="B307" s="47"/>
    </row>
    <row r="308" spans="1:2" ht="20.65" customHeight="1" x14ac:dyDescent="0.3">
      <c r="A308" s="3"/>
      <c r="B308" s="47"/>
    </row>
    <row r="309" spans="1:2" ht="20.65" customHeight="1" x14ac:dyDescent="0.3">
      <c r="A309" s="3"/>
      <c r="B309" s="47"/>
    </row>
    <row r="310" spans="1:2" ht="20.65" customHeight="1" x14ac:dyDescent="0.3">
      <c r="A310" s="3"/>
      <c r="B310" s="47"/>
    </row>
    <row r="311" spans="1:2" ht="20.65" customHeight="1" x14ac:dyDescent="0.3">
      <c r="A311" s="3"/>
      <c r="B311" s="47"/>
    </row>
    <row r="312" spans="1:2" ht="20.65" customHeight="1" x14ac:dyDescent="0.3">
      <c r="A312" s="3"/>
      <c r="B312" s="47"/>
    </row>
    <row r="313" spans="1:2" ht="20.65" customHeight="1" x14ac:dyDescent="0.3">
      <c r="A313" s="3"/>
      <c r="B313" s="47"/>
    </row>
    <row r="314" spans="1:2" ht="20.65" customHeight="1" x14ac:dyDescent="0.3">
      <c r="A314" s="3"/>
      <c r="B314" s="47"/>
    </row>
    <row r="315" spans="1:2" ht="20.65" customHeight="1" x14ac:dyDescent="0.3">
      <c r="A315" s="3"/>
      <c r="B315" s="47"/>
    </row>
    <row r="316" spans="1:2" ht="20.65" customHeight="1" x14ac:dyDescent="0.3">
      <c r="A316" s="3"/>
      <c r="B316" s="47"/>
    </row>
    <row r="317" spans="1:2" ht="20.65" customHeight="1" x14ac:dyDescent="0.3">
      <c r="A317" s="3"/>
      <c r="B317" s="47"/>
    </row>
    <row r="318" spans="1:2" ht="20.65" customHeight="1" x14ac:dyDescent="0.3">
      <c r="A318" s="3"/>
      <c r="B318" s="47"/>
    </row>
    <row r="319" spans="1:2" ht="20.65" customHeight="1" x14ac:dyDescent="0.3">
      <c r="A319" s="3"/>
      <c r="B319" s="47"/>
    </row>
    <row r="320" spans="1:2" ht="20.65" customHeight="1" x14ac:dyDescent="0.3">
      <c r="A320" s="3"/>
      <c r="B320" s="47"/>
    </row>
    <row r="321" spans="1:2" ht="20.65" customHeight="1" x14ac:dyDescent="0.3">
      <c r="A321" s="3"/>
      <c r="B321" s="47"/>
    </row>
    <row r="322" spans="1:2" ht="20.65" customHeight="1" x14ac:dyDescent="0.3">
      <c r="A322" s="3"/>
      <c r="B322" s="47"/>
    </row>
    <row r="323" spans="1:2" ht="20.65" customHeight="1" x14ac:dyDescent="0.3">
      <c r="A323" s="3"/>
      <c r="B323" s="47"/>
    </row>
    <row r="324" spans="1:2" ht="20.65" customHeight="1" x14ac:dyDescent="0.3">
      <c r="A324" s="3"/>
      <c r="B324" s="47"/>
    </row>
    <row r="325" spans="1:2" ht="20.65" customHeight="1" x14ac:dyDescent="0.3">
      <c r="A325" s="3"/>
      <c r="B325" s="47"/>
    </row>
    <row r="326" spans="1:2" ht="20.65" customHeight="1" x14ac:dyDescent="0.3">
      <c r="A326" s="3"/>
      <c r="B326" s="47"/>
    </row>
    <row r="327" spans="1:2" ht="20.65" customHeight="1" x14ac:dyDescent="0.3">
      <c r="A327" s="3"/>
      <c r="B327" s="47"/>
    </row>
    <row r="328" spans="1:2" ht="20.65" customHeight="1" x14ac:dyDescent="0.3">
      <c r="A328" s="3"/>
      <c r="B328" s="47"/>
    </row>
    <row r="329" spans="1:2" ht="20.65" customHeight="1" x14ac:dyDescent="0.3">
      <c r="A329" s="3"/>
      <c r="B329" s="47"/>
    </row>
    <row r="330" spans="1:2" ht="20.65" customHeight="1" x14ac:dyDescent="0.3">
      <c r="A330" s="3"/>
      <c r="B330" s="47"/>
    </row>
    <row r="331" spans="1:2" ht="20.65" customHeight="1" x14ac:dyDescent="0.3">
      <c r="A331" s="3"/>
      <c r="B331" s="47"/>
    </row>
    <row r="332" spans="1:2" ht="20.65" customHeight="1" x14ac:dyDescent="0.3">
      <c r="A332" s="3"/>
      <c r="B332" s="47"/>
    </row>
    <row r="333" spans="1:2" ht="20.65" customHeight="1" x14ac:dyDescent="0.3">
      <c r="A333" s="3"/>
      <c r="B333" s="47"/>
    </row>
    <row r="334" spans="1:2" ht="20.65" customHeight="1" x14ac:dyDescent="0.3">
      <c r="A334" s="3"/>
      <c r="B334" s="47"/>
    </row>
    <row r="335" spans="1:2" ht="20.65" customHeight="1" x14ac:dyDescent="0.3">
      <c r="A335" s="3"/>
      <c r="B335" s="47"/>
    </row>
    <row r="336" spans="1:2" ht="20.65" customHeight="1" x14ac:dyDescent="0.3">
      <c r="A336" s="3"/>
      <c r="B336" s="47"/>
    </row>
    <row r="337" spans="1:2" ht="20.65" customHeight="1" x14ac:dyDescent="0.3">
      <c r="A337" s="3"/>
      <c r="B337" s="47"/>
    </row>
    <row r="338" spans="1:2" ht="20.65" customHeight="1" x14ac:dyDescent="0.3">
      <c r="A338" s="3"/>
      <c r="B338" s="47"/>
    </row>
    <row r="339" spans="1:2" ht="20.65" customHeight="1" x14ac:dyDescent="0.3">
      <c r="A339" s="3"/>
      <c r="B339" s="47"/>
    </row>
    <row r="340" spans="1:2" ht="20.65" customHeight="1" x14ac:dyDescent="0.3">
      <c r="A340" s="3"/>
      <c r="B340" s="47"/>
    </row>
    <row r="341" spans="1:2" ht="20.65" customHeight="1" x14ac:dyDescent="0.3">
      <c r="A341" s="3"/>
      <c r="B341" s="47"/>
    </row>
    <row r="342" spans="1:2" ht="20.65" customHeight="1" x14ac:dyDescent="0.3">
      <c r="A342" s="3"/>
      <c r="B342" s="47"/>
    </row>
    <row r="343" spans="1:2" ht="20.65" customHeight="1" x14ac:dyDescent="0.3">
      <c r="A343" s="3"/>
      <c r="B343" s="47"/>
    </row>
    <row r="344" spans="1:2" ht="20.65" customHeight="1" x14ac:dyDescent="0.3">
      <c r="A344" s="3"/>
      <c r="B344" s="47"/>
    </row>
    <row r="345" spans="1:2" ht="20.65" customHeight="1" x14ac:dyDescent="0.3">
      <c r="A345" s="3"/>
      <c r="B345" s="47"/>
    </row>
    <row r="346" spans="1:2" ht="20.65" customHeight="1" x14ac:dyDescent="0.3">
      <c r="A346" s="3"/>
      <c r="B346" s="47"/>
    </row>
    <row r="347" spans="1:2" ht="20.65" customHeight="1" x14ac:dyDescent="0.3">
      <c r="A347" s="3"/>
      <c r="B347" s="47"/>
    </row>
    <row r="348" spans="1:2" ht="20.65" customHeight="1" x14ac:dyDescent="0.3">
      <c r="A348" s="3"/>
      <c r="B348" s="47"/>
    </row>
    <row r="349" spans="1:2" ht="20.65" customHeight="1" x14ac:dyDescent="0.3">
      <c r="A349" s="3"/>
      <c r="B349" s="47"/>
    </row>
    <row r="350" spans="1:2" ht="20.65" customHeight="1" x14ac:dyDescent="0.3">
      <c r="A350" s="3"/>
      <c r="B350" s="47"/>
    </row>
    <row r="351" spans="1:2" ht="20.65" customHeight="1" x14ac:dyDescent="0.3">
      <c r="A351" s="3"/>
      <c r="B351" s="47"/>
    </row>
    <row r="352" spans="1:2" ht="20.65" customHeight="1" x14ac:dyDescent="0.3">
      <c r="A352" s="3"/>
      <c r="B352" s="47"/>
    </row>
    <row r="353" spans="1:2" ht="20.65" customHeight="1" x14ac:dyDescent="0.3">
      <c r="A353" s="3"/>
      <c r="B353" s="47"/>
    </row>
    <row r="354" spans="1:2" ht="20.65" customHeight="1" x14ac:dyDescent="0.3">
      <c r="A354" s="3"/>
      <c r="B354" s="47"/>
    </row>
    <row r="355" spans="1:2" ht="20.65" customHeight="1" x14ac:dyDescent="0.3">
      <c r="A355" s="3"/>
      <c r="B355" s="47"/>
    </row>
    <row r="356" spans="1:2" ht="20.65" customHeight="1" x14ac:dyDescent="0.3">
      <c r="A356" s="3"/>
      <c r="B356" s="47"/>
    </row>
    <row r="357" spans="1:2" ht="20.65" customHeight="1" x14ac:dyDescent="0.3">
      <c r="A357" s="3"/>
      <c r="B357" s="47"/>
    </row>
    <row r="358" spans="1:2" ht="20.65" customHeight="1" x14ac:dyDescent="0.3">
      <c r="A358" s="3"/>
      <c r="B358" s="47"/>
    </row>
    <row r="359" spans="1:2" ht="20.65" customHeight="1" x14ac:dyDescent="0.3">
      <c r="A359" s="3"/>
      <c r="B359" s="47"/>
    </row>
    <row r="360" spans="1:2" ht="20.65" customHeight="1" x14ac:dyDescent="0.3">
      <c r="A360" s="3"/>
      <c r="B360" s="47"/>
    </row>
    <row r="361" spans="1:2" ht="20.65" customHeight="1" x14ac:dyDescent="0.3">
      <c r="A361" s="3"/>
      <c r="B361" s="47"/>
    </row>
    <row r="362" spans="1:2" ht="20.65" customHeight="1" x14ac:dyDescent="0.3">
      <c r="A362" s="3"/>
      <c r="B362" s="47"/>
    </row>
    <row r="363" spans="1:2" ht="20.65" customHeight="1" x14ac:dyDescent="0.3">
      <c r="A363" s="3"/>
      <c r="B363" s="47"/>
    </row>
    <row r="364" spans="1:2" ht="20.65" customHeight="1" x14ac:dyDescent="0.3">
      <c r="A364" s="3"/>
      <c r="B364" s="47"/>
    </row>
    <row r="365" spans="1:2" ht="20.65" customHeight="1" x14ac:dyDescent="0.3">
      <c r="A365" s="3"/>
      <c r="B365" s="47"/>
    </row>
    <row r="366" spans="1:2" ht="20.65" customHeight="1" x14ac:dyDescent="0.3">
      <c r="A366" s="3"/>
      <c r="B366" s="47"/>
    </row>
    <row r="367" spans="1:2" ht="20.65" customHeight="1" x14ac:dyDescent="0.3">
      <c r="A367" s="3"/>
      <c r="B367" s="47"/>
    </row>
    <row r="368" spans="1:2" ht="20.65" customHeight="1" x14ac:dyDescent="0.3">
      <c r="A368" s="3"/>
      <c r="B368" s="47"/>
    </row>
    <row r="369" spans="1:2" ht="20.65" customHeight="1" x14ac:dyDescent="0.3">
      <c r="A369" s="3"/>
      <c r="B369" s="47"/>
    </row>
    <row r="370" spans="1:2" ht="20.65" customHeight="1" x14ac:dyDescent="0.3">
      <c r="A370" s="3"/>
      <c r="B370" s="47"/>
    </row>
    <row r="371" spans="1:2" ht="20.65" customHeight="1" x14ac:dyDescent="0.3">
      <c r="A371" s="3"/>
      <c r="B371" s="47"/>
    </row>
    <row r="372" spans="1:2" ht="20.65" customHeight="1" x14ac:dyDescent="0.3">
      <c r="A372" s="3"/>
      <c r="B372" s="47"/>
    </row>
    <row r="373" spans="1:2" ht="20.65" customHeight="1" x14ac:dyDescent="0.3">
      <c r="A373" s="3"/>
      <c r="B373" s="47"/>
    </row>
    <row r="374" spans="1:2" ht="20.65" customHeight="1" x14ac:dyDescent="0.3"/>
    <row r="375" spans="1:2" ht="20.65" customHeight="1" x14ac:dyDescent="0.3"/>
    <row r="376" spans="1:2" ht="20.65" customHeight="1" x14ac:dyDescent="0.3"/>
    <row r="377" spans="1:2" ht="20.65" customHeight="1" x14ac:dyDescent="0.3"/>
    <row r="378" spans="1:2" ht="20.65" customHeight="1" x14ac:dyDescent="0.3"/>
    <row r="379" spans="1:2" ht="20.65" customHeight="1" x14ac:dyDescent="0.3"/>
    <row r="380" spans="1:2" ht="20.65" customHeight="1" x14ac:dyDescent="0.3"/>
    <row r="381" spans="1:2" ht="20.65" customHeight="1" x14ac:dyDescent="0.3"/>
    <row r="382" spans="1:2" ht="20.65" customHeight="1" x14ac:dyDescent="0.3"/>
    <row r="383" spans="1:2" ht="20.65" customHeight="1" x14ac:dyDescent="0.3"/>
    <row r="384" spans="1:2" ht="20.65" customHeight="1" x14ac:dyDescent="0.3"/>
    <row r="385" s="3" customFormat="1" ht="20.65" customHeight="1" x14ac:dyDescent="0.3"/>
    <row r="386" s="3" customFormat="1" ht="20.65" customHeight="1" x14ac:dyDescent="0.3"/>
    <row r="387" s="3" customFormat="1" ht="20.65" customHeight="1" x14ac:dyDescent="0.3"/>
    <row r="388" s="3" customFormat="1" ht="20.65" customHeight="1" x14ac:dyDescent="0.3"/>
    <row r="389" s="3" customFormat="1" ht="20.65" customHeight="1" x14ac:dyDescent="0.3"/>
    <row r="390" s="3" customFormat="1" ht="20.65" customHeight="1" x14ac:dyDescent="0.3"/>
    <row r="391" s="3" customFormat="1" ht="20.65" customHeight="1" x14ac:dyDescent="0.3"/>
    <row r="392" s="3" customFormat="1" ht="20.65" customHeight="1" x14ac:dyDescent="0.3"/>
    <row r="393" s="3" customFormat="1" ht="20.65" customHeight="1" x14ac:dyDescent="0.3"/>
    <row r="394" s="3" customFormat="1" ht="20.65" customHeight="1" x14ac:dyDescent="0.3"/>
    <row r="395" s="3" customFormat="1" ht="20.65" customHeight="1" x14ac:dyDescent="0.3"/>
    <row r="396" s="3" customFormat="1" ht="20.65" customHeight="1" x14ac:dyDescent="0.3"/>
    <row r="397" s="3" customFormat="1" ht="20.65" customHeight="1" x14ac:dyDescent="0.3"/>
    <row r="398" s="3" customFormat="1" ht="20.65" customHeight="1" x14ac:dyDescent="0.3"/>
    <row r="399" s="3" customFormat="1" ht="20.65" customHeight="1" x14ac:dyDescent="0.3"/>
    <row r="400" s="3" customFormat="1" ht="20.65" customHeight="1" x14ac:dyDescent="0.3"/>
    <row r="401" s="3" customFormat="1" ht="20.65" customHeight="1" x14ac:dyDescent="0.3"/>
    <row r="402" s="3" customFormat="1" ht="20.65" customHeight="1" x14ac:dyDescent="0.3"/>
    <row r="403" s="3" customFormat="1" ht="20.65" customHeight="1" x14ac:dyDescent="0.3"/>
    <row r="404" s="3" customFormat="1" ht="20.65" customHeight="1" x14ac:dyDescent="0.3"/>
    <row r="405" s="3" customFormat="1" ht="20.65" customHeight="1" x14ac:dyDescent="0.3"/>
    <row r="406" s="3" customFormat="1" ht="20.65" customHeight="1" x14ac:dyDescent="0.3"/>
    <row r="407" s="3" customFormat="1" ht="20.65" customHeight="1" x14ac:dyDescent="0.3"/>
    <row r="408" s="3" customFormat="1" ht="20.65" customHeight="1" x14ac:dyDescent="0.3"/>
    <row r="409" s="3" customFormat="1" ht="20.65" customHeight="1" x14ac:dyDescent="0.3"/>
    <row r="410" s="3" customFormat="1" ht="20.65" customHeight="1" x14ac:dyDescent="0.3"/>
    <row r="411" s="3" customFormat="1" ht="20.65" customHeight="1" x14ac:dyDescent="0.3"/>
    <row r="412" s="3" customFormat="1" ht="20.65" customHeight="1" x14ac:dyDescent="0.3"/>
    <row r="413" s="3" customFormat="1" ht="20.65" customHeight="1" x14ac:dyDescent="0.3"/>
    <row r="414" s="3" customFormat="1" ht="20.65" customHeight="1" x14ac:dyDescent="0.3"/>
    <row r="415" s="3" customFormat="1" ht="20.65" customHeight="1" x14ac:dyDescent="0.3"/>
    <row r="416" s="3" customFormat="1" ht="20.65" customHeight="1" x14ac:dyDescent="0.3"/>
    <row r="417" s="3" customFormat="1" ht="20.65" customHeight="1" x14ac:dyDescent="0.3"/>
    <row r="418" s="3" customFormat="1" ht="20.65" customHeight="1" x14ac:dyDescent="0.3"/>
    <row r="419" s="3" customFormat="1" ht="20.65" customHeight="1" x14ac:dyDescent="0.3"/>
    <row r="420" s="3" customFormat="1" ht="20.65" customHeight="1" x14ac:dyDescent="0.3"/>
    <row r="421" s="3" customFormat="1" ht="20.65" customHeight="1" x14ac:dyDescent="0.3"/>
    <row r="422" s="3" customFormat="1" ht="20.65" customHeight="1" x14ac:dyDescent="0.3"/>
    <row r="423" s="3" customFormat="1" ht="20.65" customHeight="1" x14ac:dyDescent="0.3"/>
    <row r="424" s="3" customFormat="1" ht="20.65" customHeight="1" x14ac:dyDescent="0.3"/>
    <row r="425" s="3" customFormat="1" ht="20.65" customHeight="1" x14ac:dyDescent="0.3"/>
    <row r="426" s="3" customFormat="1" ht="20.65" customHeight="1" x14ac:dyDescent="0.3"/>
    <row r="427" s="3" customFormat="1" ht="20.65" customHeight="1" x14ac:dyDescent="0.3"/>
    <row r="428" s="3" customFormat="1" ht="20.65" customHeight="1" x14ac:dyDescent="0.3"/>
    <row r="429" s="3" customFormat="1" ht="20.65" customHeight="1" x14ac:dyDescent="0.3"/>
    <row r="430" s="3" customFormat="1" ht="20.65" customHeight="1" x14ac:dyDescent="0.3"/>
    <row r="431" s="3" customFormat="1" ht="20.65" customHeight="1" x14ac:dyDescent="0.3"/>
    <row r="432" s="3" customFormat="1" ht="20.65" customHeight="1" x14ac:dyDescent="0.3"/>
    <row r="433" s="3" customFormat="1" ht="20.65" customHeight="1" x14ac:dyDescent="0.3"/>
    <row r="434" s="3" customFormat="1" ht="20.65" customHeight="1" x14ac:dyDescent="0.3"/>
    <row r="435" s="3" customFormat="1" ht="20.65" customHeight="1" x14ac:dyDescent="0.3"/>
    <row r="436" s="3" customFormat="1" ht="20.65" customHeight="1" x14ac:dyDescent="0.3"/>
    <row r="437" s="3" customFormat="1" ht="20.65" customHeight="1" x14ac:dyDescent="0.3"/>
    <row r="438" s="3" customFormat="1" ht="20.65" customHeight="1" x14ac:dyDescent="0.3"/>
    <row r="439" s="3" customFormat="1" ht="20.65" customHeight="1" x14ac:dyDescent="0.3"/>
    <row r="440" s="3" customFormat="1" ht="20.65" customHeight="1" x14ac:dyDescent="0.3"/>
    <row r="441" s="3" customFormat="1" ht="20.65" customHeight="1" x14ac:dyDescent="0.3"/>
    <row r="442" s="3" customFormat="1" ht="20.65" customHeight="1" x14ac:dyDescent="0.3"/>
    <row r="443" s="3" customFormat="1" ht="20.65" customHeight="1" x14ac:dyDescent="0.3"/>
    <row r="444" s="3" customFormat="1" ht="20.65" customHeight="1" x14ac:dyDescent="0.3"/>
    <row r="445" s="3" customFormat="1" ht="20.65" customHeight="1" x14ac:dyDescent="0.3"/>
    <row r="446" s="3" customFormat="1" ht="20.65" customHeight="1" x14ac:dyDescent="0.3"/>
    <row r="447" s="3" customFormat="1" ht="20.65" customHeight="1" x14ac:dyDescent="0.3"/>
    <row r="448" s="3" customFormat="1" ht="20.65" customHeight="1" x14ac:dyDescent="0.3"/>
    <row r="449" s="3" customFormat="1" ht="20.65" customHeight="1" x14ac:dyDescent="0.3"/>
    <row r="450" s="3" customFormat="1" ht="20.65" customHeight="1" x14ac:dyDescent="0.3"/>
    <row r="451" s="3" customFormat="1" ht="20.65" customHeight="1" x14ac:dyDescent="0.3"/>
    <row r="452" s="3" customFormat="1" ht="20.65" customHeight="1" x14ac:dyDescent="0.3"/>
    <row r="453" s="3" customFormat="1" ht="20.65" customHeight="1" x14ac:dyDescent="0.3"/>
    <row r="454" s="3" customFormat="1" ht="20.65" customHeight="1" x14ac:dyDescent="0.3"/>
    <row r="455" s="3" customFormat="1" ht="20.65" customHeight="1" x14ac:dyDescent="0.3"/>
    <row r="456" s="3" customFormat="1" ht="20.65" customHeight="1" x14ac:dyDescent="0.3"/>
    <row r="457" s="3" customFormat="1" ht="20.65" customHeight="1" x14ac:dyDescent="0.3"/>
    <row r="458" s="3" customFormat="1" ht="20.65" customHeight="1" x14ac:dyDescent="0.3"/>
    <row r="459" s="3" customFormat="1" ht="20.65" customHeight="1" x14ac:dyDescent="0.3"/>
    <row r="460" s="3" customFormat="1" ht="20.65" customHeight="1" x14ac:dyDescent="0.3"/>
    <row r="461" s="3" customFormat="1" ht="20.65" customHeight="1" x14ac:dyDescent="0.3"/>
    <row r="462" s="3" customFormat="1" ht="20.65" customHeight="1" x14ac:dyDescent="0.3"/>
    <row r="463" s="3" customFormat="1" ht="20.65" customHeight="1" x14ac:dyDescent="0.3"/>
    <row r="464" s="3" customFormat="1" ht="20.65" customHeight="1" x14ac:dyDescent="0.3"/>
    <row r="465" s="3" customFormat="1" ht="20.65" customHeight="1" x14ac:dyDescent="0.3"/>
    <row r="466" s="3" customFormat="1" ht="20.65" customHeight="1" x14ac:dyDescent="0.3"/>
    <row r="467" s="3" customFormat="1" ht="20.65" customHeight="1" x14ac:dyDescent="0.3"/>
    <row r="468" s="3" customFormat="1" ht="20.65" customHeight="1" x14ac:dyDescent="0.3"/>
    <row r="469" s="3" customFormat="1" ht="20.65" customHeight="1" x14ac:dyDescent="0.3"/>
    <row r="470" s="3" customFormat="1" ht="20.65" customHeight="1" x14ac:dyDescent="0.3"/>
    <row r="471" s="3" customFormat="1" ht="20.65" customHeight="1" x14ac:dyDescent="0.3"/>
    <row r="472" s="3" customFormat="1" ht="20.65" customHeight="1" x14ac:dyDescent="0.3"/>
    <row r="473" s="3" customFormat="1" ht="20.65" customHeight="1" x14ac:dyDescent="0.3"/>
    <row r="474" s="3" customFormat="1" ht="20.65" customHeight="1" x14ac:dyDescent="0.3"/>
    <row r="475" s="3" customFormat="1" ht="20.65" customHeight="1" x14ac:dyDescent="0.3"/>
    <row r="476" s="3" customFormat="1" ht="20.65" customHeight="1" x14ac:dyDescent="0.3"/>
    <row r="477" s="3" customFormat="1" ht="20.65" customHeight="1" x14ac:dyDescent="0.3"/>
    <row r="478" s="3" customFormat="1" ht="20.65" customHeight="1" x14ac:dyDescent="0.3"/>
    <row r="479" s="3" customFormat="1" ht="20.65" customHeight="1" x14ac:dyDescent="0.3"/>
    <row r="480" s="3" customFormat="1" ht="20.65" customHeight="1" x14ac:dyDescent="0.3"/>
    <row r="481" s="3" customFormat="1" ht="20.65" customHeight="1" x14ac:dyDescent="0.3"/>
    <row r="482" s="3" customFormat="1" ht="20.65" customHeight="1" x14ac:dyDescent="0.3"/>
    <row r="483" s="3" customFormat="1" ht="20.65" customHeight="1" x14ac:dyDescent="0.3"/>
    <row r="484" s="3" customFormat="1" ht="20.65" customHeight="1" x14ac:dyDescent="0.3"/>
    <row r="485" s="3" customFormat="1" ht="20.65" customHeight="1" x14ac:dyDescent="0.3"/>
    <row r="486" s="3" customFormat="1" ht="20.65" customHeight="1" x14ac:dyDescent="0.3"/>
    <row r="487" s="3" customFormat="1" ht="20.65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Base</vt:lpstr>
    </vt:vector>
  </TitlesOfParts>
  <Company>Yale University Department of Economics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Nordhaus, William</cp:lastModifiedBy>
  <cp:lastPrinted>2012-06-05T16:15:05Z</cp:lastPrinted>
  <dcterms:created xsi:type="dcterms:W3CDTF">1999-01-07T15:40:04Z</dcterms:created>
  <dcterms:modified xsi:type="dcterms:W3CDTF">2016-10-26T19:12:15Z</dcterms:modified>
</cp:coreProperties>
</file>