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Utilistateurs\Lulu\Downloads\"/>
    </mc:Choice>
  </mc:AlternateContent>
  <xr:revisionPtr revIDLastSave="0" documentId="13_ncr:1_{2226CD05-D94E-4294-A141-0C95B1CD73BF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M2C" sheetId="3" r:id="rId1"/>
    <sheet name="M1C" sheetId="1" r:id="rId2"/>
  </sheets>
  <definedNames>
    <definedName name="Note" localSheetId="0">M2C!$C$2,M2C!$C$8,M2C!$C$13</definedName>
    <definedName name="Note">M1C!$C$2,M1C!$C$6,M1C!$C$13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34" i="1"/>
  <c r="E33" i="1"/>
  <c r="D33" i="1"/>
  <c r="E32" i="1"/>
  <c r="D32" i="1"/>
  <c r="C31" i="1"/>
  <c r="E31" i="1" s="1"/>
  <c r="E30" i="1"/>
  <c r="D30" i="1"/>
  <c r="E29" i="1"/>
  <c r="D29" i="1"/>
  <c r="E28" i="1"/>
  <c r="D28" i="1"/>
  <c r="E27" i="1"/>
  <c r="D27" i="1"/>
  <c r="E26" i="1"/>
  <c r="D26" i="1"/>
  <c r="E25" i="1"/>
  <c r="D25" i="1"/>
  <c r="C24" i="1"/>
  <c r="E24" i="1" s="1"/>
  <c r="E23" i="1"/>
  <c r="D23" i="1"/>
  <c r="E22" i="1"/>
  <c r="E34" i="1" s="1"/>
  <c r="D22" i="1"/>
  <c r="E21" i="1"/>
  <c r="D21" i="1"/>
  <c r="C20" i="1"/>
  <c r="C29" i="3"/>
  <c r="E28" i="3"/>
  <c r="D28" i="3"/>
  <c r="C27" i="3"/>
  <c r="E27" i="3" s="1"/>
  <c r="E26" i="3"/>
  <c r="D26" i="3"/>
  <c r="E25" i="3"/>
  <c r="D25" i="3"/>
  <c r="E24" i="3"/>
  <c r="D24" i="3"/>
  <c r="C23" i="3"/>
  <c r="E18" i="3"/>
  <c r="D18" i="3"/>
  <c r="C19" i="3"/>
  <c r="E4" i="3"/>
  <c r="E5" i="3"/>
  <c r="E6" i="3"/>
  <c r="D4" i="3"/>
  <c r="D5" i="3"/>
  <c r="D6" i="3"/>
  <c r="E15" i="3"/>
  <c r="D15" i="3"/>
  <c r="E14" i="3"/>
  <c r="D14" i="3"/>
  <c r="C13" i="3"/>
  <c r="E13" i="3" s="1"/>
  <c r="E12" i="3"/>
  <c r="D12" i="3"/>
  <c r="E11" i="3"/>
  <c r="D11" i="3"/>
  <c r="E10" i="3"/>
  <c r="D10" i="3"/>
  <c r="E9" i="3"/>
  <c r="D9" i="3"/>
  <c r="C8" i="3"/>
  <c r="D8" i="3" s="1"/>
  <c r="E7" i="3"/>
  <c r="D7" i="3"/>
  <c r="E3" i="3"/>
  <c r="D3" i="3"/>
  <c r="C2" i="3"/>
  <c r="D17" i="3" l="1"/>
  <c r="D31" i="1"/>
  <c r="D24" i="1"/>
  <c r="D34" i="1" s="1"/>
  <c r="C35" i="1" s="1"/>
  <c r="E29" i="3"/>
  <c r="D27" i="3"/>
  <c r="E17" i="3"/>
  <c r="E8" i="3"/>
  <c r="D13" i="3"/>
  <c r="D12" i="1"/>
  <c r="D14" i="1"/>
  <c r="D15" i="1"/>
  <c r="D8" i="1"/>
  <c r="D9" i="1"/>
  <c r="D10" i="1"/>
  <c r="D11" i="1"/>
  <c r="D3" i="1"/>
  <c r="D4" i="1"/>
  <c r="D5" i="1"/>
  <c r="E8" i="1"/>
  <c r="E9" i="1"/>
  <c r="E10" i="1"/>
  <c r="E11" i="1"/>
  <c r="E12" i="1"/>
  <c r="E14" i="1"/>
  <c r="E15" i="1"/>
  <c r="E3" i="1"/>
  <c r="E4" i="1"/>
  <c r="E5" i="1"/>
  <c r="E7" i="1"/>
  <c r="D7" i="1"/>
  <c r="E19" i="3" l="1"/>
  <c r="D19" i="3"/>
  <c r="C20" i="3" s="1"/>
  <c r="D29" i="3"/>
  <c r="C30" i="3" s="1"/>
  <c r="J17" i="1"/>
  <c r="C6" i="1"/>
  <c r="C2" i="1"/>
  <c r="C13" i="1"/>
  <c r="C16" i="1"/>
  <c r="C33" i="3" l="1"/>
  <c r="D13" i="1"/>
  <c r="E13" i="1"/>
  <c r="D6" i="1"/>
  <c r="D16" i="1" s="1"/>
  <c r="E6" i="1"/>
  <c r="E16" i="1" s="1"/>
  <c r="C17" i="1" l="1"/>
</calcChain>
</file>

<file path=xl/sharedStrings.xml><?xml version="1.0" encoding="utf-8"?>
<sst xmlns="http://schemas.openxmlformats.org/spreadsheetml/2006/main" count="68" uniqueCount="38">
  <si>
    <t>Semestre 7</t>
  </si>
  <si>
    <t>Fonctionnement des entreprises</t>
  </si>
  <si>
    <t>Gestion et Finances</t>
  </si>
  <si>
    <t>Marketing et technologie</t>
  </si>
  <si>
    <t>Fondamentaux</t>
  </si>
  <si>
    <t>Systeme de Gestion de Base de Donnees</t>
  </si>
  <si>
    <t>Systèmes et Réseaux</t>
  </si>
  <si>
    <t>Programmation orientée objet</t>
  </si>
  <si>
    <t>Conception et Modélisation orientée objet</t>
  </si>
  <si>
    <t>Programmation Web</t>
  </si>
  <si>
    <t>Techniques de communication et langue vivante 1</t>
  </si>
  <si>
    <t>Insertion professionnelle</t>
  </si>
  <si>
    <t>Anglais</t>
  </si>
  <si>
    <t>ECTS</t>
  </si>
  <si>
    <t>Note</t>
  </si>
  <si>
    <t>Moyenne</t>
  </si>
  <si>
    <t>Coeff</t>
  </si>
  <si>
    <t>Semestre 9</t>
  </si>
  <si>
    <t>Semestre 8</t>
  </si>
  <si>
    <t>Semestre 10</t>
  </si>
  <si>
    <t>Management des Systèmes d'Information</t>
  </si>
  <si>
    <t>E-Business</t>
  </si>
  <si>
    <t>Economie numérique et droit</t>
  </si>
  <si>
    <t>Entrepreneuriat et création d'entreprise</t>
  </si>
  <si>
    <t>Agilité des Systèmes d'Information</t>
  </si>
  <si>
    <t>Données avancées</t>
  </si>
  <si>
    <t>Systèmes d'Information Agiles 2</t>
  </si>
  <si>
    <t>PROCS</t>
  </si>
  <si>
    <t>Sécurité des Systèmes d'Information</t>
  </si>
  <si>
    <t>Gestion de données avancées</t>
  </si>
  <si>
    <t>Intégration de données</t>
  </si>
  <si>
    <t>Langue S3</t>
  </si>
  <si>
    <t>Technologies de l'Information et de la communication</t>
  </si>
  <si>
    <t>Programmation mobile</t>
  </si>
  <si>
    <t>Projet SI</t>
  </si>
  <si>
    <t>Professionnalisation</t>
  </si>
  <si>
    <t>Moyenne Finale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</si>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</sst>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1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5D8E0-AD43-4400-9A46-BE86948F167B}" name="Tableau3" displayName="Tableau3" ref="A1:E20" totalsRowShown="0" tableBorderDxfId="11">
  <autoFilter ref="A1:E20" xr:uid="{5807253F-06B2-473C-BF56-B01FD5B0724D}"/>
  <tableColumns count="5">
    <tableColumn id="1" xr3:uid="{610A6478-513D-4C48-8875-6BB78C7EC517}" name="Semestre 9" dataDxfId="10"/>
    <tableColumn id="2" xr3:uid="{B2C396A1-9D1A-4A92-AF2A-C1ED66354FDB}" name="ECTS"/>
    <tableColumn id="3" xr3:uid="{062C3B6D-85F3-4E7E-9837-6EBBF4AE86E0}" name="Note" dataDxfId="9"/>
    <tableColumn id="4" xr3:uid="{221965D0-16A3-4888-BFC7-D3298C0BB4F7}" name="Moyenne"/>
    <tableColumn id="5" xr3:uid="{68888815-8948-4B92-A751-3E497BD0E5A2}" name="Coeff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225C31-6583-4EF1-8DC4-47A6A6CC9EA9}" name="Tableau35" displayName="Tableau35" ref="A22:E30" totalsRowShown="0" tableBorderDxfId="8">
  <autoFilter ref="A22:E30" xr:uid="{2F4639F7-4C0E-4CF1-AF48-C752FA32C382}"/>
  <tableColumns count="5">
    <tableColumn id="1" xr3:uid="{4C36EAD9-CD7C-488C-9B80-2F935A8639B0}" name="Semestre 10" dataDxfId="7"/>
    <tableColumn id="2" xr3:uid="{6EAE613C-765F-4EF3-BFC6-AFBE0BDD34A9}" name="ECTS"/>
    <tableColumn id="3" xr3:uid="{1979281A-F383-40C4-BB07-89D75A5EE017}" name="Note" dataDxfId="6"/>
    <tableColumn id="4" xr3:uid="{B48E39CF-D0EC-44B0-A443-44C78456F408}" name="Moyenne"/>
    <tableColumn id="5" xr3:uid="{F56ADDD3-FA4F-42A0-8FBF-EA987EA9DABF}" name="Coeff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CC2F86-7F74-4E54-907C-BD0980C516FF}" name="Tableau5" displayName="Tableau5" ref="A1:E17" totalsRowShown="0" tableBorderDxfId="5">
  <autoFilter ref="A1:E17" xr:uid="{C705A1B5-93C1-44B0-BDFE-EA67183E46FC}"/>
  <tableColumns count="5">
    <tableColumn id="1" xr3:uid="{DCD551F8-F7FF-4F49-9647-9F60F2A14CDA}" name="Semestre 7" dataDxfId="4"/>
    <tableColumn id="2" xr3:uid="{11243F63-BCBF-4FC7-886E-4393D8BB895B}" name="ECTS"/>
    <tableColumn id="3" xr3:uid="{C38837F3-F8A0-474D-8692-B32459ABD0BD}" name="Note" dataDxfId="3"/>
    <tableColumn id="4" xr3:uid="{1D2B3941-4361-412D-B570-B6F133FD09BC}" name="Moyenne"/>
    <tableColumn id="5" xr3:uid="{E7D14113-4730-483F-9F0D-67257C99C2F6}" name="Coeff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B3AF07-E7D6-4485-B91A-AEB8E44D717E}" name="Tableau57" displayName="Tableau57" ref="A19:E35" totalsRowShown="0" tableBorderDxfId="2">
  <autoFilter ref="A19:E35" xr:uid="{A9B576CC-3133-4C4A-9005-3902657BC2C8}"/>
  <tableColumns count="5">
    <tableColumn id="1" xr3:uid="{46154F10-8CBA-44D8-9F2B-AE200EE79B4B}" name="Semestre 8" dataDxfId="1"/>
    <tableColumn id="2" xr3:uid="{BAE58704-3430-447B-A73B-6A7211B63937}" name="ECTS"/>
    <tableColumn id="3" xr3:uid="{4E273321-5FBD-438F-B354-6EECD3D7FAE2}" name="Note" dataDxfId="0"/>
    <tableColumn id="4" xr3:uid="{FDFEC72B-A66E-4667-A994-EC933C545F1D}" name="Moyenne"/>
    <tableColumn id="5" xr3:uid="{60A3F9BD-9D56-4046-845A-1143C9132B21}" name="Coeff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5FE6-C786-4455-A544-5440ADFC4BE2}">
  <dimension ref="A1:E33"/>
  <sheetViews>
    <sheetView tabSelected="1" workbookViewId="0">
      <selection activeCell="C5" sqref="C5"/>
    </sheetView>
  </sheetViews>
  <sheetFormatPr baseColWidth="10" defaultRowHeight="15" x14ac:dyDescent="0.25"/>
  <cols>
    <col min="1" max="1" width="47" bestFit="1" customWidth="1"/>
    <col min="3" max="3" width="7.28515625" bestFit="1" customWidth="1"/>
    <col min="4" max="4" width="11.28515625" hidden="1" customWidth="1"/>
    <col min="5" max="5" width="7.7109375" hidden="1" customWidth="1"/>
    <col min="8" max="8" width="42" bestFit="1" customWidth="1"/>
  </cols>
  <sheetData>
    <row r="1" spans="1:5" x14ac:dyDescent="0.25">
      <c r="A1" s="2" t="s">
        <v>17</v>
      </c>
      <c r="B1" s="3" t="s">
        <v>13</v>
      </c>
      <c r="C1" s="4" t="s">
        <v>14</v>
      </c>
      <c r="D1" t="s">
        <v>15</v>
      </c>
      <c r="E1" t="s">
        <v>16</v>
      </c>
    </row>
    <row r="2" spans="1:5" x14ac:dyDescent="0.25">
      <c r="A2" s="9" t="s">
        <v>21</v>
      </c>
      <c r="C2" s="6">
        <f>IFERROR(SUMPRODUCT((C3:C6)*(B3:B6))/SUMIF(C3:C6,"&lt;&gt;",B3:B6),"")</f>
        <v>12.375000000000002</v>
      </c>
    </row>
    <row r="3" spans="1:5" x14ac:dyDescent="0.25">
      <c r="A3" s="5" t="s">
        <v>20</v>
      </c>
      <c r="B3">
        <v>3</v>
      </c>
      <c r="C3" s="6">
        <v>10.675000000000001</v>
      </c>
      <c r="D3">
        <f t="shared" ref="D3:D8" si="0">IF(C3="","",C3*B3)</f>
        <v>32.025000000000006</v>
      </c>
      <c r="E3">
        <f t="shared" ref="E3:E8" si="1">IF(C3&lt;&gt;"",B3,0)</f>
        <v>3</v>
      </c>
    </row>
    <row r="4" spans="1:5" x14ac:dyDescent="0.25">
      <c r="A4" s="5" t="s">
        <v>22</v>
      </c>
      <c r="B4">
        <v>3</v>
      </c>
      <c r="C4" s="6">
        <v>13.05</v>
      </c>
      <c r="D4">
        <f t="shared" si="0"/>
        <v>39.150000000000006</v>
      </c>
      <c r="E4">
        <f t="shared" si="1"/>
        <v>3</v>
      </c>
    </row>
    <row r="5" spans="1:5" x14ac:dyDescent="0.25">
      <c r="A5" s="5" t="s">
        <v>21</v>
      </c>
      <c r="B5">
        <v>1.5</v>
      </c>
      <c r="C5" s="6">
        <v>9.8000000000000007</v>
      </c>
      <c r="D5">
        <f t="shared" si="0"/>
        <v>14.700000000000001</v>
      </c>
      <c r="E5">
        <f t="shared" si="1"/>
        <v>1.5</v>
      </c>
    </row>
    <row r="6" spans="1:5" x14ac:dyDescent="0.25">
      <c r="A6" s="5" t="s">
        <v>23</v>
      </c>
      <c r="B6">
        <v>1.5</v>
      </c>
      <c r="C6" s="6">
        <v>17</v>
      </c>
      <c r="D6">
        <f t="shared" si="0"/>
        <v>25.5</v>
      </c>
      <c r="E6">
        <f t="shared" si="1"/>
        <v>1.5</v>
      </c>
    </row>
    <row r="7" spans="1:5" x14ac:dyDescent="0.25">
      <c r="A7" s="5"/>
      <c r="C7" s="6"/>
      <c r="D7" t="str">
        <f t="shared" si="0"/>
        <v/>
      </c>
      <c r="E7">
        <f t="shared" si="1"/>
        <v>0</v>
      </c>
    </row>
    <row r="8" spans="1:5" x14ac:dyDescent="0.25">
      <c r="A8" s="9" t="s">
        <v>24</v>
      </c>
      <c r="C8" s="6" t="str">
        <f>IFERROR(SUMPRODUCT((C9:C11)*(B9:B11))/SUMIF(C9:C11,"&lt;&gt;",B9:B11),"")</f>
        <v/>
      </c>
      <c r="D8" t="str">
        <f t="shared" si="0"/>
        <v/>
      </c>
      <c r="E8">
        <f t="shared" si="1"/>
        <v>0</v>
      </c>
    </row>
    <row r="9" spans="1:5" x14ac:dyDescent="0.25">
      <c r="A9" s="5" t="s">
        <v>26</v>
      </c>
      <c r="B9">
        <v>3</v>
      </c>
      <c r="C9" s="6"/>
      <c r="D9" t="str">
        <f>IF(C9="","",C9*B9)</f>
        <v/>
      </c>
      <c r="E9">
        <f>IF(C9&lt;&gt;"",B9,0)</f>
        <v>0</v>
      </c>
    </row>
    <row r="10" spans="1:5" x14ac:dyDescent="0.25">
      <c r="A10" s="5" t="s">
        <v>27</v>
      </c>
      <c r="B10">
        <v>6</v>
      </c>
      <c r="C10" s="6"/>
      <c r="D10" t="str">
        <f t="shared" ref="D10:D15" si="2">IF(C10="","",C10*B10)</f>
        <v/>
      </c>
      <c r="E10">
        <f t="shared" ref="E10:E15" si="3">IF(C10&lt;&gt;"",B10,0)</f>
        <v>0</v>
      </c>
    </row>
    <row r="11" spans="1:5" x14ac:dyDescent="0.25">
      <c r="A11" s="5" t="s">
        <v>28</v>
      </c>
      <c r="B11">
        <v>3</v>
      </c>
      <c r="C11" s="6"/>
      <c r="D11" t="str">
        <f t="shared" si="2"/>
        <v/>
      </c>
      <c r="E11">
        <f t="shared" si="3"/>
        <v>0</v>
      </c>
    </row>
    <row r="12" spans="1:5" x14ac:dyDescent="0.25">
      <c r="A12" s="5"/>
      <c r="C12" s="6"/>
      <c r="D12" t="str">
        <f t="shared" si="2"/>
        <v/>
      </c>
      <c r="E12">
        <f t="shared" si="3"/>
        <v>0</v>
      </c>
    </row>
    <row r="13" spans="1:5" x14ac:dyDescent="0.25">
      <c r="A13" s="9" t="s">
        <v>25</v>
      </c>
      <c r="C13" s="6">
        <f>IFERROR(SUMPRODUCT((C14:C15)*(B14:B15))/SUMIF(C14:C15,"&lt;&gt;",B14:B15),"")</f>
        <v>11.75</v>
      </c>
      <c r="D13">
        <f t="shared" si="2"/>
        <v>0</v>
      </c>
      <c r="E13">
        <f t="shared" si="3"/>
        <v>0</v>
      </c>
    </row>
    <row r="14" spans="1:5" x14ac:dyDescent="0.25">
      <c r="A14" s="5" t="s">
        <v>29</v>
      </c>
      <c r="B14">
        <v>3</v>
      </c>
      <c r="C14" s="6">
        <v>11.75</v>
      </c>
      <c r="D14">
        <f t="shared" si="2"/>
        <v>35.25</v>
      </c>
      <c r="E14">
        <f t="shared" si="3"/>
        <v>3</v>
      </c>
    </row>
    <row r="15" spans="1:5" x14ac:dyDescent="0.25">
      <c r="A15" s="5" t="s">
        <v>30</v>
      </c>
      <c r="B15">
        <v>3</v>
      </c>
      <c r="C15" s="6"/>
      <c r="D15" t="str">
        <f t="shared" si="2"/>
        <v/>
      </c>
      <c r="E15">
        <f t="shared" si="3"/>
        <v>0</v>
      </c>
    </row>
    <row r="16" spans="1:5" x14ac:dyDescent="0.25">
      <c r="A16" s="5"/>
      <c r="C16" s="6"/>
    </row>
    <row r="17" spans="1:5" x14ac:dyDescent="0.25">
      <c r="A17" s="9" t="s">
        <v>31</v>
      </c>
      <c r="C17" s="6" t="str">
        <f>IFERROR(SUMPRODUCT((C18:C18)*(B18:B18))/SUMIF(C18:C18,"&lt;&gt;",B18:B18),"")</f>
        <v/>
      </c>
      <c r="D17" t="str">
        <f t="shared" ref="D17:D18" si="4">IF(C17="","",C17*B17)</f>
        <v/>
      </c>
      <c r="E17">
        <f t="shared" ref="E17:E18" si="5">IF(C17&lt;&gt;"",B17,0)</f>
        <v>0</v>
      </c>
    </row>
    <row r="18" spans="1:5" x14ac:dyDescent="0.25">
      <c r="A18" s="5" t="s">
        <v>12</v>
      </c>
      <c r="B18">
        <v>3</v>
      </c>
      <c r="C18" s="6"/>
      <c r="D18" t="str">
        <f t="shared" si="4"/>
        <v/>
      </c>
      <c r="E18">
        <f t="shared" si="5"/>
        <v>0</v>
      </c>
    </row>
    <row r="19" spans="1:5" x14ac:dyDescent="0.25">
      <c r="A19" s="5"/>
      <c r="C19" s="6" t="str">
        <f>IFERROR(AVERAGEIF((C2,C8,C13),"&lt;&gt;"), "")</f>
        <v/>
      </c>
      <c r="D19">
        <f>SUM(D3:D18)</f>
        <v>146.625</v>
      </c>
      <c r="E19">
        <f>SUM(E3:E18)</f>
        <v>12</v>
      </c>
    </row>
    <row r="20" spans="1:5" x14ac:dyDescent="0.25">
      <c r="A20" s="10" t="s">
        <v>15</v>
      </c>
      <c r="B20" s="7"/>
      <c r="C20" s="8">
        <f>IF(D19=0,"",D19/E19)</f>
        <v>12.21875</v>
      </c>
    </row>
    <row r="22" spans="1:5" x14ac:dyDescent="0.25">
      <c r="A22" s="2" t="s">
        <v>19</v>
      </c>
      <c r="B22" s="3" t="s">
        <v>13</v>
      </c>
      <c r="C22" s="4" t="s">
        <v>14</v>
      </c>
      <c r="D22" t="s">
        <v>15</v>
      </c>
      <c r="E22" t="s">
        <v>16</v>
      </c>
    </row>
    <row r="23" spans="1:5" x14ac:dyDescent="0.25">
      <c r="A23" s="9" t="s">
        <v>32</v>
      </c>
      <c r="C23" s="6">
        <f>IFERROR(SUMPRODUCT((C24:C25)*(B24:B25))/SUMIF(C24:C25,"&lt;&gt;",B24:B25),"")</f>
        <v>16.8</v>
      </c>
    </row>
    <row r="24" spans="1:5" x14ac:dyDescent="0.25">
      <c r="A24" s="5" t="s">
        <v>33</v>
      </c>
      <c r="B24">
        <v>3</v>
      </c>
      <c r="C24" s="6"/>
      <c r="D24" t="str">
        <f t="shared" ref="D24:D27" si="6">IF(C24="","",C24*B24)</f>
        <v/>
      </c>
      <c r="E24">
        <f t="shared" ref="E24:E27" si="7">IF(C24&lt;&gt;"",B24,0)</f>
        <v>0</v>
      </c>
    </row>
    <row r="25" spans="1:5" x14ac:dyDescent="0.25">
      <c r="A25" s="5" t="s">
        <v>34</v>
      </c>
      <c r="B25">
        <v>3</v>
      </c>
      <c r="C25" s="6">
        <v>16.8</v>
      </c>
      <c r="D25">
        <f t="shared" si="6"/>
        <v>50.400000000000006</v>
      </c>
      <c r="E25">
        <f t="shared" si="7"/>
        <v>3</v>
      </c>
    </row>
    <row r="26" spans="1:5" x14ac:dyDescent="0.25">
      <c r="A26" s="5"/>
      <c r="C26" s="6"/>
      <c r="D26" t="str">
        <f t="shared" si="6"/>
        <v/>
      </c>
      <c r="E26">
        <f t="shared" si="7"/>
        <v>0</v>
      </c>
    </row>
    <row r="27" spans="1:5" x14ac:dyDescent="0.25">
      <c r="A27" s="9" t="s">
        <v>35</v>
      </c>
      <c r="C27" s="6" t="str">
        <f>IFERROR(SUMPRODUCT((C28:C28)*(B28:B28))/SUMIF(C28:C28,"&lt;&gt;",B28:B28),"")</f>
        <v/>
      </c>
      <c r="D27" t="str">
        <f t="shared" si="6"/>
        <v/>
      </c>
      <c r="E27">
        <f t="shared" si="7"/>
        <v>0</v>
      </c>
    </row>
    <row r="28" spans="1:5" x14ac:dyDescent="0.25">
      <c r="A28" s="5" t="s">
        <v>37</v>
      </c>
      <c r="B28">
        <v>24</v>
      </c>
      <c r="C28" s="6"/>
      <c r="D28" t="str">
        <f>IF(C28="","",C28*B28)</f>
        <v/>
      </c>
      <c r="E28">
        <f>IF(C28&lt;&gt;"",B28,0)</f>
        <v>0</v>
      </c>
    </row>
    <row r="29" spans="1:5" x14ac:dyDescent="0.25">
      <c r="A29" s="5"/>
      <c r="C29" s="6" t="str">
        <f>IFERROR(AVERAGEIF((C23,C27,#REF!),"&lt;&gt;"), "")</f>
        <v/>
      </c>
      <c r="D29">
        <f>SUM(D24:D28)</f>
        <v>50.400000000000006</v>
      </c>
      <c r="E29">
        <f>SUM(E24:E28)</f>
        <v>3</v>
      </c>
    </row>
    <row r="30" spans="1:5" x14ac:dyDescent="0.25">
      <c r="A30" s="10" t="s">
        <v>15</v>
      </c>
      <c r="B30" s="7"/>
      <c r="C30" s="8">
        <f>IF(D29=0,"",D29/E29)</f>
        <v>16.8</v>
      </c>
    </row>
    <row r="33" spans="1:3" x14ac:dyDescent="0.25">
      <c r="A33" s="11" t="s">
        <v>36</v>
      </c>
      <c r="B33" s="12"/>
      <c r="C33" s="1">
        <f>AVERAGE(C20,C30)</f>
        <v>14.509375</v>
      </c>
    </row>
  </sheetData>
  <mergeCells count="1">
    <mergeCell ref="A33:B33"/>
  </mergeCells>
  <conditionalFormatting sqref="J2 C20 C2">
    <cfRule type="colorScale" priority="18">
      <colorScale>
        <cfvo type="num" val="0"/>
        <cfvo type="num" val="10"/>
        <color rgb="FFFF0000"/>
        <color rgb="FF92D050"/>
      </colorScale>
    </cfRule>
  </conditionalFormatting>
  <conditionalFormatting sqref="C8 C20">
    <cfRule type="colorScale" priority="17">
      <colorScale>
        <cfvo type="num" val="0"/>
        <cfvo type="num" val="10"/>
        <color rgb="FFFF0000"/>
        <color rgb="FF92D050"/>
      </colorScale>
    </cfRule>
  </conditionalFormatting>
  <conditionalFormatting sqref="C13">
    <cfRule type="colorScale" priority="16">
      <colorScale>
        <cfvo type="num" val="0"/>
        <cfvo type="num" val="10"/>
        <color rgb="FFFF0000"/>
        <color rgb="FF92D050"/>
      </colorScale>
    </cfRule>
  </conditionalFormatting>
  <conditionalFormatting sqref="J20">
    <cfRule type="colorScale" priority="15">
      <colorScale>
        <cfvo type="num" val="0"/>
        <cfvo type="num" val="10"/>
        <color rgb="FFFF0000"/>
        <color rgb="FF92D050"/>
      </colorScale>
    </cfRule>
  </conditionalFormatting>
  <conditionalFormatting sqref="J20 J8">
    <cfRule type="colorScale" priority="14">
      <colorScale>
        <cfvo type="num" val="0"/>
        <cfvo type="num" val="10"/>
        <color rgb="FFFF0000"/>
        <color rgb="FF92D050"/>
      </colorScale>
    </cfRule>
  </conditionalFormatting>
  <conditionalFormatting sqref="J13">
    <cfRule type="colorScale" priority="13">
      <colorScale>
        <cfvo type="num" val="0"/>
        <cfvo type="num" val="10"/>
        <color rgb="FFFF0000"/>
        <color rgb="FF92D050"/>
      </colorScale>
    </cfRule>
  </conditionalFormatting>
  <conditionalFormatting sqref="C23 C30">
    <cfRule type="colorScale" priority="9">
      <colorScale>
        <cfvo type="num" val="0"/>
        <cfvo type="num" val="10"/>
        <color rgb="FFFF0000"/>
        <color rgb="FF92D050"/>
      </colorScale>
    </cfRule>
  </conditionalFormatting>
  <conditionalFormatting sqref="C30 C27">
    <cfRule type="colorScale" priority="8">
      <colorScale>
        <cfvo type="num" val="0"/>
        <cfvo type="num" val="10"/>
        <color rgb="FFFF0000"/>
        <color rgb="FF92D050"/>
      </colorScale>
    </cfRule>
  </conditionalFormatting>
  <conditionalFormatting sqref="C33">
    <cfRule type="colorScale" priority="3">
      <colorScale>
        <cfvo type="num" val="0"/>
        <cfvo type="num" val="10"/>
        <color rgb="FFFF0000"/>
        <color rgb="FF92D050"/>
      </colorScale>
    </cfRule>
  </conditionalFormatting>
  <conditionalFormatting sqref="C33">
    <cfRule type="colorScale" priority="2">
      <colorScale>
        <cfvo type="num" val="0"/>
        <cfvo type="num" val="10"/>
        <color rgb="FFFF0000"/>
        <color rgb="FF92D050"/>
      </colorScale>
    </cfRule>
  </conditionalFormatting>
  <conditionalFormatting sqref="C17">
    <cfRule type="colorScale" priority="1">
      <colorScale>
        <cfvo type="num" val="0"/>
        <cfvo type="num" val="10"/>
        <color rgb="FFFF0000"/>
        <color rgb="FF92D050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A44" sqref="A44"/>
    </sheetView>
  </sheetViews>
  <sheetFormatPr baseColWidth="10" defaultRowHeight="15" x14ac:dyDescent="0.25"/>
  <cols>
    <col min="1" max="1" width="42" bestFit="1" customWidth="1"/>
    <col min="3" max="3" width="12" bestFit="1" customWidth="1"/>
    <col min="4" max="4" width="10.5703125" hidden="1" customWidth="1"/>
    <col min="5" max="5" width="7.42578125" hidden="1" customWidth="1"/>
    <col min="8" max="8" width="42" bestFit="1" customWidth="1"/>
  </cols>
  <sheetData>
    <row r="1" spans="1:5" x14ac:dyDescent="0.25">
      <c r="A1" s="2" t="s">
        <v>0</v>
      </c>
      <c r="B1" s="3" t="s">
        <v>13</v>
      </c>
      <c r="C1" s="4" t="s">
        <v>14</v>
      </c>
      <c r="D1" t="s">
        <v>15</v>
      </c>
      <c r="E1" t="s">
        <v>16</v>
      </c>
    </row>
    <row r="2" spans="1:5" x14ac:dyDescent="0.25">
      <c r="A2" s="9" t="s">
        <v>1</v>
      </c>
      <c r="C2" s="6">
        <f>IFERROR(SUMPRODUCT((C3:C4)*(B3:B4))/SUMIF(C3:C4,"&lt;&gt;",B3:B4),"")</f>
        <v>10.53</v>
      </c>
    </row>
    <row r="3" spans="1:5" x14ac:dyDescent="0.25">
      <c r="A3" s="5" t="s">
        <v>2</v>
      </c>
      <c r="B3">
        <v>3</v>
      </c>
      <c r="C3" s="6">
        <v>9.81</v>
      </c>
      <c r="D3">
        <f t="shared" ref="D3:D6" si="0">IF(C3="","",C3*B3)</f>
        <v>29.43</v>
      </c>
      <c r="E3">
        <f t="shared" ref="E3:E6" si="1">IF(C3&lt;&gt;"",B3,0)</f>
        <v>3</v>
      </c>
    </row>
    <row r="4" spans="1:5" x14ac:dyDescent="0.25">
      <c r="A4" s="5" t="s">
        <v>3</v>
      </c>
      <c r="B4">
        <v>3</v>
      </c>
      <c r="C4" s="6">
        <v>11.25</v>
      </c>
      <c r="D4">
        <f t="shared" si="0"/>
        <v>33.75</v>
      </c>
      <c r="E4">
        <f t="shared" si="1"/>
        <v>3</v>
      </c>
    </row>
    <row r="5" spans="1:5" x14ac:dyDescent="0.25">
      <c r="A5" s="5"/>
      <c r="C5" s="6"/>
      <c r="D5" t="str">
        <f t="shared" si="0"/>
        <v/>
      </c>
      <c r="E5">
        <f t="shared" si="1"/>
        <v>0</v>
      </c>
    </row>
    <row r="6" spans="1:5" x14ac:dyDescent="0.25">
      <c r="A6" s="9" t="s">
        <v>4</v>
      </c>
      <c r="C6" s="6">
        <f>IFERROR(SUMPRODUCT((C7:C11)*(B7:B11))/SUMIF(C7:C11,"&lt;&gt;",B7:B11),"")</f>
        <v>14.567</v>
      </c>
      <c r="D6">
        <f t="shared" si="0"/>
        <v>0</v>
      </c>
      <c r="E6">
        <f t="shared" si="1"/>
        <v>0</v>
      </c>
    </row>
    <row r="7" spans="1:5" x14ac:dyDescent="0.25">
      <c r="A7" s="5" t="s">
        <v>5</v>
      </c>
      <c r="B7">
        <v>3</v>
      </c>
      <c r="C7" s="6"/>
      <c r="D7" t="str">
        <f>IF(C7="","",C7*B7)</f>
        <v/>
      </c>
      <c r="E7">
        <f>IF(C7&lt;&gt;"",B7,0)</f>
        <v>0</v>
      </c>
    </row>
    <row r="8" spans="1:5" x14ac:dyDescent="0.25">
      <c r="A8" s="5" t="s">
        <v>6</v>
      </c>
      <c r="B8">
        <v>6</v>
      </c>
      <c r="C8" s="6">
        <v>14.930999999999999</v>
      </c>
      <c r="D8">
        <f t="shared" ref="D8:D15" si="2">IF(C8="","",C8*B8)</f>
        <v>89.585999999999999</v>
      </c>
      <c r="E8">
        <f t="shared" ref="E8:E15" si="3">IF(C8&lt;&gt;"",B8,0)</f>
        <v>6</v>
      </c>
    </row>
    <row r="9" spans="1:5" x14ac:dyDescent="0.25">
      <c r="A9" s="5" t="s">
        <v>7</v>
      </c>
      <c r="B9">
        <v>3</v>
      </c>
      <c r="C9" s="6">
        <v>10.5</v>
      </c>
      <c r="D9">
        <f t="shared" si="2"/>
        <v>31.5</v>
      </c>
      <c r="E9">
        <f t="shared" si="3"/>
        <v>3</v>
      </c>
    </row>
    <row r="10" spans="1:5" x14ac:dyDescent="0.25">
      <c r="A10" s="5" t="s">
        <v>8</v>
      </c>
      <c r="B10">
        <v>6</v>
      </c>
      <c r="C10" s="6">
        <v>17.25</v>
      </c>
      <c r="D10">
        <f t="shared" si="2"/>
        <v>103.5</v>
      </c>
      <c r="E10">
        <f t="shared" si="3"/>
        <v>6</v>
      </c>
    </row>
    <row r="11" spans="1:5" x14ac:dyDescent="0.25">
      <c r="A11" s="5" t="s">
        <v>9</v>
      </c>
      <c r="B11">
        <v>3</v>
      </c>
      <c r="C11" s="6">
        <v>12.54</v>
      </c>
      <c r="D11">
        <f t="shared" si="2"/>
        <v>37.619999999999997</v>
      </c>
      <c r="E11">
        <f t="shared" si="3"/>
        <v>3</v>
      </c>
    </row>
    <row r="12" spans="1:5" x14ac:dyDescent="0.25">
      <c r="A12" s="5"/>
      <c r="C12" s="6"/>
      <c r="D12" t="str">
        <f t="shared" si="2"/>
        <v/>
      </c>
      <c r="E12">
        <f t="shared" si="3"/>
        <v>0</v>
      </c>
    </row>
    <row r="13" spans="1:5" x14ac:dyDescent="0.25">
      <c r="A13" s="9" t="s">
        <v>10</v>
      </c>
      <c r="C13" s="6">
        <f>IFERROR(SUMPRODUCT((C14:C15)*(B14:B15))/SUMIF(C14:C15,"&lt;&gt;",B14:B15),"")</f>
        <v>13</v>
      </c>
      <c r="D13">
        <f t="shared" si="2"/>
        <v>0</v>
      </c>
      <c r="E13">
        <f t="shared" si="3"/>
        <v>0</v>
      </c>
    </row>
    <row r="14" spans="1:5" x14ac:dyDescent="0.25">
      <c r="A14" s="5" t="s">
        <v>11</v>
      </c>
      <c r="B14">
        <v>1.5</v>
      </c>
      <c r="C14" s="6">
        <v>13</v>
      </c>
      <c r="D14">
        <f t="shared" si="2"/>
        <v>19.5</v>
      </c>
      <c r="E14">
        <f t="shared" si="3"/>
        <v>1.5</v>
      </c>
    </row>
    <row r="15" spans="1:5" x14ac:dyDescent="0.25">
      <c r="A15" s="5" t="s">
        <v>12</v>
      </c>
      <c r="B15">
        <v>3</v>
      </c>
      <c r="C15" s="6"/>
      <c r="D15" t="str">
        <f t="shared" si="2"/>
        <v/>
      </c>
      <c r="E15">
        <f t="shared" si="3"/>
        <v>0</v>
      </c>
    </row>
    <row r="16" spans="1:5" x14ac:dyDescent="0.25">
      <c r="A16" s="5"/>
      <c r="C16" s="6" t="str">
        <f>IFERROR(AVERAGEIF((C2,C6,C13),"&lt;&gt;"), "")</f>
        <v/>
      </c>
      <c r="D16">
        <f>SUM(D3:D15)</f>
        <v>344.88599999999997</v>
      </c>
      <c r="E16">
        <f>SUM(E3:E15)</f>
        <v>25.5</v>
      </c>
    </row>
    <row r="17" spans="1:10" x14ac:dyDescent="0.25">
      <c r="A17" s="10" t="s">
        <v>15</v>
      </c>
      <c r="B17" s="7"/>
      <c r="C17" s="8">
        <f>IF(D16=0,"",D16/E16)</f>
        <v>13.524941176470588</v>
      </c>
      <c r="J17" t="str">
        <f>IF(K16=0,"",K16/L16)</f>
        <v/>
      </c>
    </row>
    <row r="19" spans="1:10" x14ac:dyDescent="0.25">
      <c r="A19" s="2" t="s">
        <v>18</v>
      </c>
      <c r="B19" s="3" t="s">
        <v>13</v>
      </c>
      <c r="C19" s="4" t="s">
        <v>14</v>
      </c>
      <c r="D19" t="s">
        <v>15</v>
      </c>
      <c r="E19" t="s">
        <v>16</v>
      </c>
    </row>
    <row r="20" spans="1:10" x14ac:dyDescent="0.25">
      <c r="A20" s="5" t="s">
        <v>1</v>
      </c>
      <c r="C20" s="6">
        <f>IFERROR(SUMPRODUCT((C21:C22)*(B21:B22))/SUMIF(C21:C22,"&lt;&gt;",B21:B22),"")</f>
        <v>10.53</v>
      </c>
    </row>
    <row r="21" spans="1:10" x14ac:dyDescent="0.25">
      <c r="A21" s="5" t="s">
        <v>2</v>
      </c>
      <c r="B21">
        <v>3</v>
      </c>
      <c r="C21" s="6">
        <v>9.81</v>
      </c>
      <c r="D21">
        <f t="shared" ref="D21:D24" si="4">IF(C21="","",C21*B21)</f>
        <v>29.43</v>
      </c>
      <c r="E21">
        <f t="shared" ref="E21:E24" si="5">IF(C21&lt;&gt;"",B21,0)</f>
        <v>3</v>
      </c>
    </row>
    <row r="22" spans="1:10" x14ac:dyDescent="0.25">
      <c r="A22" s="5" t="s">
        <v>3</v>
      </c>
      <c r="B22">
        <v>3</v>
      </c>
      <c r="C22" s="6">
        <v>11.25</v>
      </c>
      <c r="D22">
        <f t="shared" si="4"/>
        <v>33.75</v>
      </c>
      <c r="E22">
        <f t="shared" si="5"/>
        <v>3</v>
      </c>
    </row>
    <row r="23" spans="1:10" x14ac:dyDescent="0.25">
      <c r="A23" s="5"/>
      <c r="C23" s="6"/>
      <c r="D23" t="str">
        <f t="shared" si="4"/>
        <v/>
      </c>
      <c r="E23">
        <f t="shared" si="5"/>
        <v>0</v>
      </c>
    </row>
    <row r="24" spans="1:10" x14ac:dyDescent="0.25">
      <c r="A24" s="5" t="s">
        <v>4</v>
      </c>
      <c r="C24" s="6">
        <f>IFERROR(SUMPRODUCT((C25:C29)*(B25:B29))/SUMIF(C25:C29,"&lt;&gt;",B25:B29),"")</f>
        <v>14.133999999999999</v>
      </c>
      <c r="D24">
        <f t="shared" si="4"/>
        <v>0</v>
      </c>
      <c r="E24">
        <f t="shared" si="5"/>
        <v>0</v>
      </c>
    </row>
    <row r="25" spans="1:10" x14ac:dyDescent="0.25">
      <c r="A25" s="5" t="s">
        <v>5</v>
      </c>
      <c r="B25">
        <v>3</v>
      </c>
      <c r="C25" s="6"/>
      <c r="D25" t="str">
        <f>IF(C25="","",C25*B25)</f>
        <v/>
      </c>
      <c r="E25">
        <f>IF(C25&lt;&gt;"",B25,0)</f>
        <v>0</v>
      </c>
    </row>
    <row r="26" spans="1:10" x14ac:dyDescent="0.25">
      <c r="A26" s="5" t="s">
        <v>6</v>
      </c>
      <c r="B26">
        <v>6</v>
      </c>
      <c r="C26" s="6">
        <v>14.930999999999999</v>
      </c>
      <c r="D26">
        <f t="shared" ref="D26:D33" si="6">IF(C26="","",C26*B26)</f>
        <v>89.585999999999999</v>
      </c>
      <c r="E26">
        <f t="shared" ref="E26:E33" si="7">IF(C26&lt;&gt;"",B26,0)</f>
        <v>6</v>
      </c>
    </row>
    <row r="27" spans="1:10" x14ac:dyDescent="0.25">
      <c r="A27" s="5" t="s">
        <v>7</v>
      </c>
      <c r="B27">
        <v>3</v>
      </c>
      <c r="C27" s="6"/>
      <c r="D27" t="str">
        <f t="shared" si="6"/>
        <v/>
      </c>
      <c r="E27">
        <f t="shared" si="7"/>
        <v>0</v>
      </c>
    </row>
    <row r="28" spans="1:10" x14ac:dyDescent="0.25">
      <c r="A28" s="5" t="s">
        <v>8</v>
      </c>
      <c r="B28">
        <v>6</v>
      </c>
      <c r="C28" s="6"/>
      <c r="D28" t="str">
        <f t="shared" si="6"/>
        <v/>
      </c>
      <c r="E28">
        <f t="shared" si="7"/>
        <v>0</v>
      </c>
    </row>
    <row r="29" spans="1:10" x14ac:dyDescent="0.25">
      <c r="A29" s="5" t="s">
        <v>9</v>
      </c>
      <c r="B29">
        <v>3</v>
      </c>
      <c r="C29" s="6">
        <v>12.54</v>
      </c>
      <c r="D29">
        <f t="shared" si="6"/>
        <v>37.619999999999997</v>
      </c>
      <c r="E29">
        <f t="shared" si="7"/>
        <v>3</v>
      </c>
    </row>
    <row r="30" spans="1:10" x14ac:dyDescent="0.25">
      <c r="A30" s="5"/>
      <c r="C30" s="6"/>
      <c r="D30" t="str">
        <f t="shared" si="6"/>
        <v/>
      </c>
      <c r="E30">
        <f t="shared" si="7"/>
        <v>0</v>
      </c>
    </row>
    <row r="31" spans="1:10" x14ac:dyDescent="0.25">
      <c r="A31" s="5" t="s">
        <v>10</v>
      </c>
      <c r="C31" s="6">
        <f>IFERROR(SUMPRODUCT((C32:C33)*(B32:B33))/SUMIF(C32:C33,"&lt;&gt;",B32:B33),"")</f>
        <v>13</v>
      </c>
      <c r="D31">
        <f t="shared" si="6"/>
        <v>0</v>
      </c>
      <c r="E31">
        <f t="shared" si="7"/>
        <v>0</v>
      </c>
    </row>
    <row r="32" spans="1:10" x14ac:dyDescent="0.25">
      <c r="A32" s="5" t="s">
        <v>11</v>
      </c>
      <c r="B32">
        <v>1.5</v>
      </c>
      <c r="C32" s="6">
        <v>13</v>
      </c>
      <c r="D32">
        <f t="shared" si="6"/>
        <v>19.5</v>
      </c>
      <c r="E32">
        <f t="shared" si="7"/>
        <v>1.5</v>
      </c>
    </row>
    <row r="33" spans="1:5" x14ac:dyDescent="0.25">
      <c r="A33" s="5" t="s">
        <v>12</v>
      </c>
      <c r="B33">
        <v>3</v>
      </c>
      <c r="C33" s="6"/>
      <c r="D33" t="str">
        <f t="shared" si="6"/>
        <v/>
      </c>
      <c r="E33">
        <f t="shared" si="7"/>
        <v>0</v>
      </c>
    </row>
    <row r="34" spans="1:5" x14ac:dyDescent="0.25">
      <c r="A34" s="5"/>
      <c r="C34" s="6" t="str">
        <f>IFERROR(AVERAGEIF((C20,C24,C31),"&lt;&gt;"), "")</f>
        <v/>
      </c>
      <c r="D34">
        <f>SUM(D21:D33)</f>
        <v>209.886</v>
      </c>
      <c r="E34">
        <f>SUM(E21:E33)</f>
        <v>16.5</v>
      </c>
    </row>
    <row r="35" spans="1:5" x14ac:dyDescent="0.25">
      <c r="A35" s="10" t="s">
        <v>15</v>
      </c>
      <c r="B35" s="7"/>
      <c r="C35" s="8">
        <f>IF(D34=0,"",D34/E34)</f>
        <v>12.720363636363636</v>
      </c>
    </row>
  </sheetData>
  <conditionalFormatting sqref="C17">
    <cfRule type="colorScale" priority="11">
      <colorScale>
        <cfvo type="num" val="0"/>
        <cfvo type="num" val="10"/>
        <color rgb="FFFF0000"/>
        <color rgb="FF92D050"/>
      </colorScale>
    </cfRule>
  </conditionalFormatting>
  <conditionalFormatting sqref="C17 C6 C2">
    <cfRule type="colorScale" priority="10">
      <colorScale>
        <cfvo type="num" val="0"/>
        <cfvo type="num" val="10"/>
        <color rgb="FFFF0000"/>
        <color rgb="FF92D050"/>
      </colorScale>
    </cfRule>
  </conditionalFormatting>
  <conditionalFormatting sqref="C13">
    <cfRule type="colorScale" priority="9">
      <colorScale>
        <cfvo type="num" val="0"/>
        <cfvo type="num" val="10"/>
        <color rgb="FFFF0000"/>
        <color rgb="FF92D050"/>
      </colorScale>
    </cfRule>
  </conditionalFormatting>
  <conditionalFormatting sqref="J17">
    <cfRule type="colorScale" priority="8">
      <colorScale>
        <cfvo type="num" val="0"/>
        <cfvo type="num" val="10"/>
        <color rgb="FFFF0000"/>
        <color rgb="FF92D050"/>
      </colorScale>
    </cfRule>
  </conditionalFormatting>
  <conditionalFormatting sqref="J17 J6 J2">
    <cfRule type="colorScale" priority="7">
      <colorScale>
        <cfvo type="num" val="0"/>
        <cfvo type="num" val="10"/>
        <color rgb="FFFF0000"/>
        <color rgb="FF92D050"/>
      </colorScale>
    </cfRule>
  </conditionalFormatting>
  <conditionalFormatting sqref="J13">
    <cfRule type="colorScale" priority="6">
      <colorScale>
        <cfvo type="num" val="0"/>
        <cfvo type="num" val="10"/>
        <color rgb="FFFF0000"/>
        <color rgb="FF92D050"/>
      </colorScale>
    </cfRule>
  </conditionalFormatting>
  <conditionalFormatting sqref="C35">
    <cfRule type="colorScale" priority="3">
      <colorScale>
        <cfvo type="num" val="0"/>
        <cfvo type="num" val="10"/>
        <color rgb="FFFF0000"/>
        <color rgb="FF92D050"/>
      </colorScale>
    </cfRule>
  </conditionalFormatting>
  <conditionalFormatting sqref="C24 C35 C20">
    <cfRule type="colorScale" priority="2">
      <colorScale>
        <cfvo type="num" val="0"/>
        <cfvo type="num" val="10"/>
        <color rgb="FFFF0000"/>
        <color rgb="FF92D050"/>
      </colorScale>
    </cfRule>
  </conditionalFormatting>
  <conditionalFormatting sqref="C31">
    <cfRule type="colorScale" priority="1">
      <colorScale>
        <cfvo type="num" val="0"/>
        <cfvo type="num" val="10"/>
        <color rgb="FFFF0000"/>
        <color rgb="FF92D050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M2C</vt:lpstr>
      <vt:lpstr>M1C</vt:lpstr>
      <vt:lpstr>M2C!Note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Lulu</cp:lastModifiedBy>
  <dcterms:created xsi:type="dcterms:W3CDTF">2018-03-13T11:05:23Z</dcterms:created>
  <dcterms:modified xsi:type="dcterms:W3CDTF">2019-03-05T14:22:25Z</dcterms:modified>
</cp:coreProperties>
</file>