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05460FF5-483E-4085-98C2-DFBECB8B89D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ercentuais segundo o mercado" sheetId="2" r:id="rId1"/>
    <sheet name="Previsã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M38" i="1"/>
  <c r="N38" i="1"/>
  <c r="O38" i="1"/>
  <c r="P38" i="1"/>
  <c r="Q38" i="1"/>
  <c r="C36" i="1"/>
  <c r="D36" i="1"/>
  <c r="E36" i="1"/>
  <c r="F36" i="1"/>
  <c r="G36" i="1"/>
  <c r="H36" i="1"/>
  <c r="I36" i="1"/>
  <c r="J36" i="1"/>
  <c r="K36" i="1"/>
  <c r="K38" i="1" s="1"/>
  <c r="L36" i="1"/>
  <c r="L38" i="1" s="1"/>
  <c r="M36" i="1"/>
  <c r="N36" i="1"/>
  <c r="O36" i="1"/>
  <c r="P36" i="1"/>
  <c r="Q36" i="1"/>
  <c r="R36" i="1"/>
  <c r="R38" i="1" s="1"/>
  <c r="S36" i="1"/>
  <c r="S38" i="1" s="1"/>
  <c r="T36" i="1"/>
  <c r="T38" i="1" s="1"/>
  <c r="U36" i="1"/>
  <c r="U38" i="1" s="1"/>
  <c r="V36" i="1"/>
  <c r="V38" i="1" s="1"/>
  <c r="B36" i="1"/>
  <c r="B38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8" i="1"/>
</calcChain>
</file>

<file path=xl/sharedStrings.xml><?xml version="1.0" encoding="utf-8"?>
<sst xmlns="http://schemas.openxmlformats.org/spreadsheetml/2006/main" count="70" uniqueCount="47">
  <si>
    <t>Ano</t>
  </si>
  <si>
    <t>Angola</t>
  </si>
  <si>
    <t>Austrália</t>
  </si>
  <si>
    <t>Bélgica</t>
  </si>
  <si>
    <t>Bolívia</t>
  </si>
  <si>
    <t>Canadá</t>
  </si>
  <si>
    <t>China</t>
  </si>
  <si>
    <t>Dinamarca</t>
  </si>
  <si>
    <t>Estados Unidos</t>
  </si>
  <si>
    <t>França</t>
  </si>
  <si>
    <t>Hong Kong</t>
  </si>
  <si>
    <t>Itália</t>
  </si>
  <si>
    <t>Japão</t>
  </si>
  <si>
    <t>Luxemburgo</t>
  </si>
  <si>
    <t>Nova Zelândia</t>
  </si>
  <si>
    <t>Países Baixos</t>
  </si>
  <si>
    <t>Polônia</t>
  </si>
  <si>
    <t>Portugal</t>
  </si>
  <si>
    <t>Reino Unido</t>
  </si>
  <si>
    <t>Suécia</t>
  </si>
  <si>
    <t>Suíça</t>
  </si>
  <si>
    <t>Suriname</t>
  </si>
  <si>
    <t>Total Período</t>
  </si>
  <si>
    <t>Perc</t>
  </si>
  <si>
    <t>País</t>
  </si>
  <si>
    <t>Variação Estimada no Consumo (%)</t>
  </si>
  <si>
    <t>Justificativa</t>
  </si>
  <si>
    <t xml:space="preserve">Mercados emergentes, como Angola, apresentam potencial de crescimento no consumo de vinho devido ao aumento da renda e à ocidentalização dos hábitos de consumo. </t>
  </si>
  <si>
    <t xml:space="preserve">A Austrália enfrenta desafios no setor vinícola, incluindo mudanças nos padrões de consumo e aumento da preferência por bebidas alternativas, resultando em possível queda no consumo de vinho. </t>
  </si>
  <si>
    <t>Tendência de queda no consumo de vinho na Europa Ocidental, possivelmente devido a mudanças nos hábitos de consumo e maior conscientização sobre saúde.</t>
  </si>
  <si>
    <t>Países da América do Sul, como a Bolívia, podem experimentar crescimento no consumo de vinho impulsionado por melhorias econômicas e maior interesse por produtos locais.</t>
  </si>
  <si>
    <t xml:space="preserve">O Canadá registrou uma queda de 5,6% no consumo de vinho em 2023, tendência que pode continuar devido a mudanças nos hábitos de consumo e preferências por outras bebidas. </t>
  </si>
  <si>
    <t xml:space="preserve">A China tem apresentado uma diminuição significativa no consumo de vinho nos últimos anos, tendência que pode persistir devido a mudanças nas preferências dos consumidores e desafios econômicos. </t>
  </si>
  <si>
    <t>Países nórdicos, como a Dinamarca, podem ver uma leve redução no consumo de vinho devido a tendências de saúde e bem-estar que desestimulam o consumo de álcool.</t>
  </si>
  <si>
    <t xml:space="preserve">Embora os EUA sejam o maior mercado de vinho, houve uma diminuição de 3% no consumo em 2023, com tendência de queda contínua devido a mudanças nos hábitos de consumo e preferências por outras bebidas. </t>
  </si>
  <si>
    <t xml:space="preserve">A França registrou uma redução de 2,4% no consumo de vinho em 2023, tendência que pode se intensificar devido a mudanças culturais e maior conscientização sobre saúde. </t>
  </si>
  <si>
    <t>Mudanças nas preferências dos consumidores e desafios econômicos podem levar a uma diminuição no consumo de vinho em Hong Kong nos próximos anos.</t>
  </si>
  <si>
    <t xml:space="preserve">A Itália teve uma queda de 2,5% no consumo de vinho em 2023, com expectativa de continuidade dessa tendência devido a fatores culturais e econômicos. </t>
  </si>
  <si>
    <t xml:space="preserve">O Japão observou um aumento de 2,1% no consumo de vinho em 2023, mas a tendência de longo prazo pode ser de estabilização ou leve queda devido a mudanças demográficas e preferências por outras bebidas. </t>
  </si>
  <si>
    <t>Pequenos países europeus, como Luxemburgo, podem experimentar uma leve redução no consumo de vinho devido a tendências de saúde e mudanças nos hábitos de consumo.</t>
  </si>
  <si>
    <t>Apesar de ser um país produtor, a Nova Zelândia pode ver uma leve diminuição no consumo interno de vinho devido a mudanças nas preferências dos consumidores.</t>
  </si>
  <si>
    <t>Países da Europa Oriental, como a Polônia, podem apresentar crescimento no consumo de vinho impulsionado por melhorias econômicas e ocidentalização dos hábitos de consumo.</t>
  </si>
  <si>
    <t>Apesar de ser um dos maiores consumidores per capita, Portugal pode enfrentar uma redução no consumo de vinho devido a mudanças demográficas e culturais.</t>
  </si>
  <si>
    <t xml:space="preserve">O Reino Unido registrou uma queda de 2,9% no consumo de vinho em 2023, tendência que pode continuar devido a incertezas econômicas e mudanças nos hábitos de consumo. </t>
  </si>
  <si>
    <t>Países nórdicos, como a Suécia, podem ver uma leve redução no consumo de vinho devido a tendências de saúde e bem-estar que desestimulam o consumo de álcool.</t>
  </si>
  <si>
    <t>A Suíça pode experimentar uma leve diminuição no consumo de vinho devido a mudanças nos hábitos de consumo e maior conscientização sobre saúde.</t>
  </si>
  <si>
    <t>Países da América do Sul e Caribe, como o Suriname, podem ver um aumento no consumo de vinho impulsionado por melhorias econômicas e maior interesse por produtos importados.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</si>
</sst>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3" fillId="3" borderId="0" xfId="0" applyFont="1" applyFill="1"/>
    <xf numFmtId="165" fontId="3" fillId="3" borderId="0" xfId="0" applyNumberFormat="1" applyFont="1" applyFill="1"/>
    <xf numFmtId="0" fontId="3" fillId="4" borderId="0" xfId="0" applyFont="1" applyFill="1"/>
    <xf numFmtId="9" fontId="3" fillId="4" borderId="0" xfId="1" applyFont="1" applyFill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B428-2E0C-4C7A-8D5F-451AF2328FE0}">
  <dimension ref="A1:C22"/>
  <sheetViews>
    <sheetView showGridLines="0" workbookViewId="0">
      <selection activeCell="C28" sqref="C28"/>
    </sheetView>
  </sheetViews>
  <sheetFormatPr defaultRowHeight="14.4" x14ac:dyDescent="0.3"/>
  <cols>
    <col min="2" max="2" width="31.6640625" style="8" bestFit="1" customWidth="1"/>
    <col min="3" max="3" width="190.6640625" bestFit="1" customWidth="1"/>
  </cols>
  <sheetData>
    <row r="1" spans="1:3" s="1" customFormat="1" x14ac:dyDescent="0.3">
      <c r="A1" s="10" t="s">
        <v>24</v>
      </c>
      <c r="B1" s="11" t="s">
        <v>25</v>
      </c>
      <c r="C1" s="10" t="s">
        <v>26</v>
      </c>
    </row>
    <row r="2" spans="1:3" x14ac:dyDescent="0.3">
      <c r="A2" t="s">
        <v>1</v>
      </c>
      <c r="B2" s="9">
        <v>0.2</v>
      </c>
      <c r="C2" t="s">
        <v>27</v>
      </c>
    </row>
    <row r="3" spans="1:3" x14ac:dyDescent="0.3">
      <c r="A3" t="s">
        <v>2</v>
      </c>
      <c r="B3" s="9">
        <v>-0.1</v>
      </c>
      <c r="C3" t="s">
        <v>28</v>
      </c>
    </row>
    <row r="4" spans="1:3" x14ac:dyDescent="0.3">
      <c r="A4" t="s">
        <v>3</v>
      </c>
      <c r="B4" s="9">
        <v>-0.05</v>
      </c>
      <c r="C4" t="s">
        <v>29</v>
      </c>
    </row>
    <row r="5" spans="1:3" x14ac:dyDescent="0.3">
      <c r="A5" t="s">
        <v>4</v>
      </c>
      <c r="B5" s="9">
        <v>0.15</v>
      </c>
      <c r="C5" t="s">
        <v>30</v>
      </c>
    </row>
    <row r="6" spans="1:3" x14ac:dyDescent="0.3">
      <c r="A6" t="s">
        <v>5</v>
      </c>
      <c r="B6" s="9">
        <v>-0.05</v>
      </c>
      <c r="C6" t="s">
        <v>31</v>
      </c>
    </row>
    <row r="7" spans="1:3" x14ac:dyDescent="0.3">
      <c r="A7" t="s">
        <v>6</v>
      </c>
      <c r="B7" s="9">
        <v>-0.3</v>
      </c>
      <c r="C7" t="s">
        <v>32</v>
      </c>
    </row>
    <row r="8" spans="1:3" x14ac:dyDescent="0.3">
      <c r="A8" t="s">
        <v>7</v>
      </c>
      <c r="B8" s="9">
        <v>-0.05</v>
      </c>
      <c r="C8" t="s">
        <v>33</v>
      </c>
    </row>
    <row r="9" spans="1:3" x14ac:dyDescent="0.3">
      <c r="A9" t="s">
        <v>8</v>
      </c>
      <c r="B9" s="9">
        <v>-0.1</v>
      </c>
      <c r="C9" t="s">
        <v>34</v>
      </c>
    </row>
    <row r="10" spans="1:3" x14ac:dyDescent="0.3">
      <c r="A10" t="s">
        <v>9</v>
      </c>
      <c r="B10" s="9">
        <v>-0.15</v>
      </c>
      <c r="C10" t="s">
        <v>35</v>
      </c>
    </row>
    <row r="11" spans="1:3" x14ac:dyDescent="0.3">
      <c r="A11" t="s">
        <v>10</v>
      </c>
      <c r="B11" s="9">
        <v>-0.1</v>
      </c>
      <c r="C11" t="s">
        <v>36</v>
      </c>
    </row>
    <row r="12" spans="1:3" x14ac:dyDescent="0.3">
      <c r="A12" t="s">
        <v>11</v>
      </c>
      <c r="B12" s="9">
        <v>-0.15</v>
      </c>
      <c r="C12" t="s">
        <v>37</v>
      </c>
    </row>
    <row r="13" spans="1:3" x14ac:dyDescent="0.3">
      <c r="A13" t="s">
        <v>12</v>
      </c>
      <c r="B13" s="9">
        <v>-0.05</v>
      </c>
      <c r="C13" t="s">
        <v>38</v>
      </c>
    </row>
    <row r="14" spans="1:3" x14ac:dyDescent="0.3">
      <c r="A14" t="s">
        <v>13</v>
      </c>
      <c r="B14" s="9">
        <v>-0.05</v>
      </c>
      <c r="C14" t="s">
        <v>39</v>
      </c>
    </row>
    <row r="15" spans="1:3" x14ac:dyDescent="0.3">
      <c r="A15" t="s">
        <v>14</v>
      </c>
      <c r="B15" s="9">
        <v>-0.05</v>
      </c>
      <c r="C15" t="s">
        <v>40</v>
      </c>
    </row>
    <row r="16" spans="1:3" x14ac:dyDescent="0.3">
      <c r="A16" t="s">
        <v>15</v>
      </c>
      <c r="B16" s="9">
        <v>-0.05</v>
      </c>
      <c r="C16" t="s">
        <v>29</v>
      </c>
    </row>
    <row r="17" spans="1:3" x14ac:dyDescent="0.3">
      <c r="A17" t="s">
        <v>16</v>
      </c>
      <c r="B17" s="9">
        <v>0.1</v>
      </c>
      <c r="C17" t="s">
        <v>41</v>
      </c>
    </row>
    <row r="18" spans="1:3" x14ac:dyDescent="0.3">
      <c r="A18" t="s">
        <v>17</v>
      </c>
      <c r="B18" s="9">
        <v>-0.1</v>
      </c>
      <c r="C18" t="s">
        <v>42</v>
      </c>
    </row>
    <row r="19" spans="1:3" x14ac:dyDescent="0.3">
      <c r="A19" t="s">
        <v>18</v>
      </c>
      <c r="B19" s="9">
        <v>-0.1</v>
      </c>
      <c r="C19" t="s">
        <v>43</v>
      </c>
    </row>
    <row r="20" spans="1:3" x14ac:dyDescent="0.3">
      <c r="A20" t="s">
        <v>19</v>
      </c>
      <c r="B20" s="9">
        <v>-0.05</v>
      </c>
      <c r="C20" t="s">
        <v>44</v>
      </c>
    </row>
    <row r="21" spans="1:3" x14ac:dyDescent="0.3">
      <c r="A21" t="s">
        <v>20</v>
      </c>
      <c r="B21" s="9">
        <v>-0.05</v>
      </c>
      <c r="C21" t="s">
        <v>45</v>
      </c>
    </row>
    <row r="22" spans="1:3" x14ac:dyDescent="0.3">
      <c r="A22" t="s">
        <v>21</v>
      </c>
      <c r="B22" s="9">
        <v>0.1</v>
      </c>
      <c r="C22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showGridLines="0" tabSelected="1" topLeftCell="A7" workbookViewId="0">
      <selection activeCell="J41" sqref="J41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4" width="12.109375" bestFit="1" customWidth="1"/>
    <col min="5" max="6" width="12.77734375" bestFit="1" customWidth="1"/>
    <col min="7" max="7" width="12.109375" bestFit="1" customWidth="1"/>
    <col min="8" max="8" width="12.77734375" bestFit="1" customWidth="1"/>
    <col min="9" max="9" width="14.21875" bestFit="1" customWidth="1"/>
    <col min="10" max="10" width="12.77734375" bestFit="1" customWidth="1"/>
    <col min="11" max="11" width="12.109375" bestFit="1" customWidth="1"/>
    <col min="12" max="12" width="12.77734375" bestFit="1" customWidth="1"/>
    <col min="13" max="14" width="12.109375" bestFit="1" customWidth="1"/>
    <col min="15" max="15" width="13.44140625" bestFit="1" customWidth="1"/>
    <col min="16" max="16" width="12.44140625" bestFit="1" customWidth="1"/>
    <col min="17" max="17" width="12.77734375" bestFit="1" customWidth="1"/>
    <col min="18" max="18" width="12.109375" bestFit="1" customWidth="1"/>
    <col min="19" max="19" width="12.5546875" bestFit="1" customWidth="1"/>
    <col min="20" max="21" width="12.77734375" bestFit="1" customWidth="1"/>
    <col min="22" max="22" width="12.109375" bestFit="1" customWidth="1"/>
  </cols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3">
      <c r="A2">
        <v>2008</v>
      </c>
      <c r="B2" s="2">
        <v>71.082999999999998</v>
      </c>
      <c r="C2" s="2">
        <v>99.28</v>
      </c>
      <c r="D2" s="2">
        <v>12.968999999999999</v>
      </c>
      <c r="E2" s="2">
        <v>3.99</v>
      </c>
      <c r="F2" s="2">
        <v>80.475999999999999</v>
      </c>
      <c r="G2" s="2">
        <v>25.925999999999998</v>
      </c>
      <c r="H2" s="2">
        <v>15.904999999999999</v>
      </c>
      <c r="I2" s="2">
        <v>804.60699999999997</v>
      </c>
      <c r="J2" s="2">
        <v>27.5</v>
      </c>
      <c r="K2" s="2">
        <v>13.46</v>
      </c>
      <c r="L2" s="2">
        <v>0</v>
      </c>
      <c r="M2" s="2">
        <v>178.333</v>
      </c>
      <c r="N2" s="2">
        <v>42.341000000000001</v>
      </c>
      <c r="O2" s="2">
        <v>0</v>
      </c>
      <c r="P2" s="2">
        <v>783.63499999999999</v>
      </c>
      <c r="Q2" s="2">
        <v>58.353000000000002</v>
      </c>
      <c r="R2" s="2">
        <v>48.942</v>
      </c>
      <c r="S2" s="2">
        <v>155.07599999999999</v>
      </c>
      <c r="T2" s="2">
        <v>84.563999999999993</v>
      </c>
      <c r="U2" s="2">
        <v>216.31700000000001</v>
      </c>
      <c r="V2" s="2">
        <v>1.625</v>
      </c>
    </row>
    <row r="3" spans="1:22" x14ac:dyDescent="0.3">
      <c r="A3">
        <v>2009</v>
      </c>
      <c r="B3" s="2">
        <v>84.234999999999999</v>
      </c>
      <c r="C3" s="2">
        <v>9.1950000000000003</v>
      </c>
      <c r="D3" s="2">
        <v>58.764000000000003</v>
      </c>
      <c r="E3" s="2">
        <v>20.728999999999999</v>
      </c>
      <c r="F3" s="2">
        <v>73.444999999999993</v>
      </c>
      <c r="G3" s="2">
        <v>482.4</v>
      </c>
      <c r="H3" s="2">
        <v>21.78</v>
      </c>
      <c r="I3" s="2">
        <v>660.06600000000003</v>
      </c>
      <c r="J3" s="2">
        <v>0</v>
      </c>
      <c r="K3" s="2">
        <v>27.187999999999999</v>
      </c>
      <c r="L3" s="2">
        <v>5.2510000000000003</v>
      </c>
      <c r="M3" s="2">
        <v>283.43599999999998</v>
      </c>
      <c r="N3" s="2">
        <v>42.124000000000002</v>
      </c>
      <c r="O3" s="2">
        <v>0</v>
      </c>
      <c r="P3" s="2">
        <v>136.99100000000001</v>
      </c>
      <c r="Q3" s="2">
        <v>35.796999999999997</v>
      </c>
      <c r="R3" s="2">
        <v>168.923</v>
      </c>
      <c r="S3" s="2">
        <v>68.787999999999997</v>
      </c>
      <c r="T3" s="2">
        <v>52.826000000000001</v>
      </c>
      <c r="U3" s="2">
        <v>81.319000000000003</v>
      </c>
      <c r="V3" s="2">
        <v>12.917999999999999</v>
      </c>
    </row>
    <row r="4" spans="1:22" x14ac:dyDescent="0.3">
      <c r="A4">
        <v>2010</v>
      </c>
      <c r="B4" s="2">
        <v>189.89099999999999</v>
      </c>
      <c r="C4" s="2">
        <v>17.96</v>
      </c>
      <c r="D4" s="2">
        <v>185.411</v>
      </c>
      <c r="E4" s="2">
        <v>282</v>
      </c>
      <c r="F4" s="2">
        <v>0</v>
      </c>
      <c r="G4" s="2">
        <v>2.3580000000000001</v>
      </c>
      <c r="H4" s="2">
        <v>69.161000000000001</v>
      </c>
      <c r="I4" s="2">
        <v>478.63</v>
      </c>
      <c r="J4" s="2">
        <v>18.904</v>
      </c>
      <c r="K4" s="2">
        <v>0</v>
      </c>
      <c r="L4" s="2">
        <v>4.8280000000000003</v>
      </c>
      <c r="M4" s="2">
        <v>74.628</v>
      </c>
      <c r="N4" s="2">
        <v>32.548999999999999</v>
      </c>
      <c r="O4" s="2">
        <v>0</v>
      </c>
      <c r="P4" s="2">
        <v>302.18200000000002</v>
      </c>
      <c r="Q4" s="2">
        <v>95.197999999999993</v>
      </c>
      <c r="R4" s="2">
        <v>18.97</v>
      </c>
      <c r="S4" s="2">
        <v>295.69</v>
      </c>
      <c r="T4" s="2">
        <v>0</v>
      </c>
      <c r="U4" s="2">
        <v>21.6</v>
      </c>
      <c r="V4" s="2">
        <v>1.2689999999999999</v>
      </c>
    </row>
    <row r="5" spans="1:22" x14ac:dyDescent="0.3">
      <c r="A5">
        <v>2011</v>
      </c>
      <c r="B5" s="2">
        <v>69.001000000000005</v>
      </c>
      <c r="C5" s="2">
        <v>40.704000000000001</v>
      </c>
      <c r="D5" s="2">
        <v>62.338999999999999</v>
      </c>
      <c r="E5" s="2">
        <v>20.215</v>
      </c>
      <c r="F5" s="2">
        <v>128.07599999999999</v>
      </c>
      <c r="G5" s="2">
        <v>334.86700000000002</v>
      </c>
      <c r="H5" s="2">
        <v>83.057000000000002</v>
      </c>
      <c r="I5" s="2">
        <v>1030254</v>
      </c>
      <c r="J5" s="2">
        <v>0</v>
      </c>
      <c r="K5" s="2">
        <v>7975</v>
      </c>
      <c r="L5" s="2">
        <v>80298</v>
      </c>
      <c r="M5" s="2">
        <v>144662</v>
      </c>
      <c r="N5" s="2">
        <v>65592</v>
      </c>
      <c r="O5" s="2">
        <v>7992</v>
      </c>
      <c r="P5" s="2">
        <v>395356</v>
      </c>
      <c r="Q5" s="2">
        <v>50684</v>
      </c>
      <c r="R5" s="2">
        <v>1031</v>
      </c>
      <c r="S5" s="2">
        <v>285642</v>
      </c>
      <c r="T5" s="2">
        <v>14476</v>
      </c>
      <c r="U5" s="2">
        <v>0</v>
      </c>
      <c r="V5" s="2">
        <v>3735</v>
      </c>
    </row>
    <row r="6" spans="1:22" x14ac:dyDescent="0.3">
      <c r="A6">
        <v>2012</v>
      </c>
      <c r="B6" s="2">
        <v>8.8610000000000007</v>
      </c>
      <c r="C6" s="2">
        <v>56.045000000000002</v>
      </c>
      <c r="D6" s="2">
        <v>90.718000000000004</v>
      </c>
      <c r="E6" s="2">
        <v>16.803999999999998</v>
      </c>
      <c r="F6" s="2">
        <v>146.035</v>
      </c>
      <c r="G6" s="2">
        <v>642.17700000000002</v>
      </c>
      <c r="H6" s="2">
        <v>23.802</v>
      </c>
      <c r="I6" s="2">
        <v>303986</v>
      </c>
      <c r="J6" s="2">
        <v>185791</v>
      </c>
      <c r="K6" s="2">
        <v>7653</v>
      </c>
      <c r="L6" s="2">
        <v>5622</v>
      </c>
      <c r="M6" s="2">
        <v>116961</v>
      </c>
      <c r="N6" s="2">
        <v>16547</v>
      </c>
      <c r="O6" s="2">
        <v>8817</v>
      </c>
      <c r="P6" s="2">
        <v>539641</v>
      </c>
      <c r="Q6" s="2">
        <v>89158</v>
      </c>
      <c r="R6" s="2">
        <v>47022</v>
      </c>
      <c r="S6" s="2">
        <v>334856</v>
      </c>
      <c r="T6" s="2">
        <v>1728</v>
      </c>
      <c r="U6" s="2">
        <v>4724</v>
      </c>
      <c r="V6" s="2">
        <v>1288</v>
      </c>
    </row>
    <row r="7" spans="1:22" x14ac:dyDescent="0.3">
      <c r="A7">
        <v>2013</v>
      </c>
      <c r="B7" s="2">
        <v>9.3000000000000007</v>
      </c>
      <c r="C7" s="2">
        <v>101.715</v>
      </c>
      <c r="D7" s="2">
        <v>95.893000000000001</v>
      </c>
      <c r="E7" s="2">
        <v>25.998000000000001</v>
      </c>
      <c r="F7" s="2">
        <v>174.643</v>
      </c>
      <c r="G7" s="2">
        <v>279.95600000000002</v>
      </c>
      <c r="H7" s="2">
        <v>101.91500000000001</v>
      </c>
      <c r="I7" s="2">
        <v>786556</v>
      </c>
      <c r="J7" s="2">
        <v>42256</v>
      </c>
      <c r="K7" s="2">
        <v>61224</v>
      </c>
      <c r="L7" s="2">
        <v>11967</v>
      </c>
      <c r="M7" s="2">
        <v>429088</v>
      </c>
      <c r="N7" s="2">
        <v>29474</v>
      </c>
      <c r="O7" s="2">
        <v>4092</v>
      </c>
      <c r="P7" s="2">
        <v>25569</v>
      </c>
      <c r="Q7" s="2">
        <v>90296</v>
      </c>
      <c r="R7" s="2">
        <v>17627</v>
      </c>
      <c r="S7" s="2">
        <v>305005</v>
      </c>
      <c r="T7" s="2">
        <v>20183</v>
      </c>
      <c r="U7" s="2">
        <v>29785</v>
      </c>
      <c r="V7" s="2">
        <v>296</v>
      </c>
    </row>
    <row r="8" spans="1:22" x14ac:dyDescent="0.3">
      <c r="A8">
        <v>2014</v>
      </c>
      <c r="B8" s="2">
        <v>23.123999999999999</v>
      </c>
      <c r="C8" s="2">
        <v>43.709000000000003</v>
      </c>
      <c r="D8" s="2">
        <v>704093</v>
      </c>
      <c r="E8" s="2">
        <v>18.303000000000001</v>
      </c>
      <c r="F8" s="2">
        <v>226875</v>
      </c>
      <c r="G8" s="2">
        <v>455340</v>
      </c>
      <c r="H8" s="2">
        <v>16871</v>
      </c>
      <c r="I8" s="2">
        <v>494216</v>
      </c>
      <c r="J8" s="2">
        <v>167807</v>
      </c>
      <c r="K8" s="2">
        <v>63534</v>
      </c>
      <c r="L8" s="2">
        <v>2492</v>
      </c>
      <c r="M8" s="2">
        <v>401774</v>
      </c>
      <c r="N8" s="2">
        <v>52400</v>
      </c>
      <c r="O8" s="2">
        <v>13675</v>
      </c>
      <c r="P8" s="2">
        <v>773767</v>
      </c>
      <c r="Q8" s="2">
        <v>107957</v>
      </c>
      <c r="R8" s="2">
        <v>79141</v>
      </c>
      <c r="S8" s="2">
        <v>1373747</v>
      </c>
      <c r="T8" s="2">
        <v>51057</v>
      </c>
      <c r="U8" s="2">
        <v>231762</v>
      </c>
      <c r="V8" s="2">
        <v>19</v>
      </c>
    </row>
    <row r="9" spans="1:22" x14ac:dyDescent="0.3">
      <c r="A9">
        <v>2015</v>
      </c>
      <c r="B9" s="2">
        <v>17.088999999999999</v>
      </c>
      <c r="C9" s="2">
        <v>48.011000000000003</v>
      </c>
      <c r="D9" s="2">
        <v>26399</v>
      </c>
      <c r="E9" s="2">
        <v>12.99</v>
      </c>
      <c r="F9" s="2">
        <v>118394</v>
      </c>
      <c r="G9" s="2">
        <v>222866</v>
      </c>
      <c r="H9" s="2">
        <v>29306</v>
      </c>
      <c r="I9" s="2">
        <v>524109</v>
      </c>
      <c r="J9" s="2">
        <v>4749</v>
      </c>
      <c r="K9" s="2">
        <v>7837</v>
      </c>
      <c r="L9" s="2">
        <v>0</v>
      </c>
      <c r="M9" s="2">
        <v>87853</v>
      </c>
      <c r="N9" s="2">
        <v>17358</v>
      </c>
      <c r="O9" s="2">
        <v>3476</v>
      </c>
      <c r="P9" s="2">
        <v>186464</v>
      </c>
      <c r="Q9" s="2">
        <v>42781</v>
      </c>
      <c r="R9" s="2">
        <v>42586</v>
      </c>
      <c r="S9" s="2">
        <v>308407</v>
      </c>
      <c r="T9" s="2">
        <v>6404</v>
      </c>
      <c r="U9" s="2">
        <v>8579</v>
      </c>
      <c r="V9" s="2">
        <v>713</v>
      </c>
    </row>
    <row r="10" spans="1:22" x14ac:dyDescent="0.3">
      <c r="A10">
        <v>2016</v>
      </c>
      <c r="B10" s="2">
        <v>35.39</v>
      </c>
      <c r="C10" s="2">
        <v>13.798999999999999</v>
      </c>
      <c r="D10" s="2">
        <v>46534</v>
      </c>
      <c r="E10" s="2">
        <v>16.902000000000001</v>
      </c>
      <c r="F10" s="2">
        <v>71096</v>
      </c>
      <c r="G10" s="2">
        <v>499622</v>
      </c>
      <c r="H10" s="2">
        <v>8171</v>
      </c>
      <c r="I10" s="2">
        <v>687411</v>
      </c>
      <c r="J10" s="2">
        <v>30055</v>
      </c>
      <c r="K10" s="2">
        <v>86199</v>
      </c>
      <c r="L10" s="2">
        <v>3465</v>
      </c>
      <c r="M10" s="2">
        <v>90954</v>
      </c>
      <c r="N10" s="2">
        <v>21426</v>
      </c>
      <c r="O10" s="2">
        <v>9472</v>
      </c>
      <c r="P10" s="2">
        <v>190203</v>
      </c>
      <c r="Q10" s="2">
        <v>35402</v>
      </c>
      <c r="R10" s="2">
        <v>0</v>
      </c>
      <c r="S10" s="2">
        <v>536681</v>
      </c>
      <c r="T10" s="2">
        <v>1214</v>
      </c>
      <c r="U10" s="2">
        <v>33340</v>
      </c>
      <c r="V10" s="2">
        <v>1375</v>
      </c>
    </row>
    <row r="11" spans="1:22" x14ac:dyDescent="0.3">
      <c r="A11">
        <v>2017</v>
      </c>
      <c r="B11" s="2">
        <v>61.68</v>
      </c>
      <c r="C11" s="2">
        <v>7.5</v>
      </c>
      <c r="D11" s="2">
        <v>16405</v>
      </c>
      <c r="E11" s="2">
        <v>23.085000000000001</v>
      </c>
      <c r="F11" s="2">
        <v>30658</v>
      </c>
      <c r="G11" s="2">
        <v>266086</v>
      </c>
      <c r="H11" s="2">
        <v>2829</v>
      </c>
      <c r="I11" s="2">
        <v>1523699</v>
      </c>
      <c r="J11" s="2">
        <v>21654</v>
      </c>
      <c r="K11" s="2">
        <v>8180</v>
      </c>
      <c r="L11" s="2">
        <v>2248</v>
      </c>
      <c r="M11" s="2">
        <v>92992</v>
      </c>
      <c r="N11" s="2">
        <v>21947</v>
      </c>
      <c r="O11" s="2">
        <v>8140</v>
      </c>
      <c r="P11" s="2">
        <v>0</v>
      </c>
      <c r="Q11" s="2">
        <v>0</v>
      </c>
      <c r="R11" s="2">
        <v>72413</v>
      </c>
      <c r="S11" s="2">
        <v>242883</v>
      </c>
      <c r="T11" s="2">
        <v>64953</v>
      </c>
      <c r="U11" s="2">
        <v>74816</v>
      </c>
      <c r="V11" s="2">
        <v>5638</v>
      </c>
    </row>
    <row r="12" spans="1:22" x14ac:dyDescent="0.3">
      <c r="A12">
        <v>2018</v>
      </c>
      <c r="B12" s="2">
        <v>709</v>
      </c>
      <c r="C12" s="2">
        <v>6902</v>
      </c>
      <c r="D12" s="2">
        <v>52799</v>
      </c>
      <c r="E12" s="2">
        <v>57424</v>
      </c>
      <c r="F12" s="2">
        <v>20414</v>
      </c>
      <c r="G12" s="2">
        <v>126336</v>
      </c>
      <c r="H12" s="2">
        <v>0</v>
      </c>
      <c r="I12" s="2">
        <v>512519</v>
      </c>
      <c r="J12" s="2">
        <v>48677</v>
      </c>
      <c r="K12" s="2">
        <v>9029</v>
      </c>
      <c r="L12" s="2">
        <v>13260</v>
      </c>
      <c r="M12" s="2">
        <v>112342</v>
      </c>
      <c r="N12" s="2">
        <v>11053</v>
      </c>
      <c r="O12" s="2">
        <v>5565</v>
      </c>
      <c r="P12" s="2">
        <v>32395</v>
      </c>
      <c r="Q12" s="2">
        <v>4679</v>
      </c>
      <c r="R12" s="2">
        <v>0</v>
      </c>
      <c r="S12" s="2">
        <v>296827</v>
      </c>
      <c r="T12" s="2">
        <v>34563</v>
      </c>
      <c r="U12" s="2">
        <v>0</v>
      </c>
      <c r="V12" s="2">
        <v>4741</v>
      </c>
    </row>
    <row r="13" spans="1:22" x14ac:dyDescent="0.3">
      <c r="A13">
        <v>2019</v>
      </c>
      <c r="B13" s="2">
        <v>1065</v>
      </c>
      <c r="C13" s="2">
        <v>4682</v>
      </c>
      <c r="D13" s="2">
        <v>12548</v>
      </c>
      <c r="E13" s="2">
        <v>0</v>
      </c>
      <c r="F13" s="2">
        <v>6933</v>
      </c>
      <c r="G13" s="2">
        <v>376828</v>
      </c>
      <c r="H13" s="2">
        <v>306</v>
      </c>
      <c r="I13" s="2">
        <v>616274</v>
      </c>
      <c r="J13" s="2">
        <v>67072</v>
      </c>
      <c r="K13" s="2">
        <v>42020</v>
      </c>
      <c r="L13" s="2">
        <v>1625</v>
      </c>
      <c r="M13" s="2">
        <v>99642</v>
      </c>
      <c r="N13" s="2">
        <v>11211</v>
      </c>
      <c r="O13" s="2">
        <v>2832</v>
      </c>
      <c r="P13" s="2">
        <v>148031</v>
      </c>
      <c r="Q13" s="2">
        <v>11</v>
      </c>
      <c r="R13" s="2">
        <v>72413</v>
      </c>
      <c r="S13" s="2">
        <v>164592</v>
      </c>
      <c r="T13" s="2">
        <v>761</v>
      </c>
      <c r="U13" s="2">
        <v>28503</v>
      </c>
      <c r="V13" s="2">
        <v>5277</v>
      </c>
    </row>
    <row r="14" spans="1:22" x14ac:dyDescent="0.3">
      <c r="A14">
        <v>2020</v>
      </c>
      <c r="B14" s="2">
        <v>0</v>
      </c>
      <c r="C14" s="2">
        <v>3413</v>
      </c>
      <c r="D14" s="2">
        <v>20460</v>
      </c>
      <c r="E14" s="2">
        <v>16025</v>
      </c>
      <c r="F14" s="2">
        <v>8431</v>
      </c>
      <c r="G14" s="2">
        <v>363000</v>
      </c>
      <c r="H14" s="2">
        <v>1962</v>
      </c>
      <c r="I14" s="2">
        <v>610793</v>
      </c>
      <c r="J14" s="2">
        <v>57144</v>
      </c>
      <c r="K14" s="2">
        <v>41987</v>
      </c>
      <c r="L14" s="2">
        <v>376</v>
      </c>
      <c r="M14" s="2">
        <v>92674</v>
      </c>
      <c r="N14" s="2">
        <v>5110</v>
      </c>
      <c r="O14" s="2">
        <v>515</v>
      </c>
      <c r="P14" s="2">
        <v>1532</v>
      </c>
      <c r="Q14" s="2">
        <v>86</v>
      </c>
      <c r="R14" s="2">
        <v>34518</v>
      </c>
      <c r="S14" s="2">
        <v>203554</v>
      </c>
      <c r="T14" s="2">
        <v>24</v>
      </c>
      <c r="U14" s="2">
        <v>27930</v>
      </c>
      <c r="V14" s="2">
        <v>1472</v>
      </c>
    </row>
    <row r="15" spans="1:22" x14ac:dyDescent="0.3">
      <c r="A15">
        <v>2021</v>
      </c>
      <c r="B15" s="2">
        <v>0</v>
      </c>
      <c r="C15" s="2">
        <v>4034</v>
      </c>
      <c r="D15" s="2">
        <v>3749</v>
      </c>
      <c r="E15" s="2">
        <v>8360</v>
      </c>
      <c r="F15" s="2">
        <v>6157</v>
      </c>
      <c r="G15" s="2">
        <v>264116</v>
      </c>
      <c r="H15" s="2">
        <v>504</v>
      </c>
      <c r="I15" s="2">
        <v>203554</v>
      </c>
      <c r="J15" s="2">
        <v>23742</v>
      </c>
      <c r="K15" s="2">
        <v>39390</v>
      </c>
      <c r="L15" s="2">
        <v>3715</v>
      </c>
      <c r="M15" s="2">
        <v>90275</v>
      </c>
      <c r="N15" s="2">
        <v>0</v>
      </c>
      <c r="O15" s="2">
        <v>10477</v>
      </c>
      <c r="P15" s="2">
        <v>8484</v>
      </c>
      <c r="Q15" s="2">
        <v>14</v>
      </c>
      <c r="R15" s="2">
        <v>42633</v>
      </c>
      <c r="S15" s="2">
        <v>447893</v>
      </c>
      <c r="T15" s="2">
        <v>74</v>
      </c>
      <c r="U15" s="2">
        <v>6999</v>
      </c>
      <c r="V15" s="2">
        <v>3360</v>
      </c>
    </row>
    <row r="16" spans="1:22" x14ac:dyDescent="0.3">
      <c r="A16">
        <v>2022</v>
      </c>
      <c r="B16" s="2">
        <v>4761</v>
      </c>
      <c r="C16" s="2">
        <v>12299</v>
      </c>
      <c r="D16" s="2">
        <v>6145</v>
      </c>
      <c r="E16" s="2">
        <v>49011</v>
      </c>
      <c r="F16" s="2">
        <v>5784</v>
      </c>
      <c r="G16" s="2">
        <v>404647</v>
      </c>
      <c r="H16" s="2">
        <v>6</v>
      </c>
      <c r="I16" s="2">
        <v>447893</v>
      </c>
      <c r="J16" s="2">
        <v>25008</v>
      </c>
      <c r="K16" s="2">
        <v>38218</v>
      </c>
      <c r="L16" s="2">
        <v>6151</v>
      </c>
      <c r="M16" s="2">
        <v>82208</v>
      </c>
      <c r="N16" s="2">
        <v>802</v>
      </c>
      <c r="O16" s="2">
        <v>156</v>
      </c>
      <c r="P16" s="2">
        <v>37240</v>
      </c>
      <c r="Q16" s="2">
        <v>590</v>
      </c>
      <c r="R16" s="2">
        <v>7613</v>
      </c>
      <c r="S16" s="2">
        <v>429091</v>
      </c>
      <c r="T16" s="2">
        <v>0</v>
      </c>
      <c r="U16" s="2">
        <v>20863</v>
      </c>
      <c r="V16" s="2">
        <v>5235</v>
      </c>
    </row>
    <row r="17" spans="1:22" x14ac:dyDescent="0.3">
      <c r="A17">
        <v>2023</v>
      </c>
      <c r="B17" s="2">
        <v>0</v>
      </c>
      <c r="C17" s="2">
        <v>13565</v>
      </c>
      <c r="D17" s="2">
        <v>683</v>
      </c>
      <c r="E17" s="2">
        <v>36950</v>
      </c>
      <c r="F17" s="2">
        <v>42179</v>
      </c>
      <c r="G17" s="2">
        <v>183096</v>
      </c>
      <c r="H17" s="2">
        <v>15261</v>
      </c>
      <c r="I17" s="2">
        <v>429091</v>
      </c>
      <c r="J17" s="2">
        <v>14722</v>
      </c>
      <c r="K17" s="2">
        <v>71025</v>
      </c>
      <c r="L17" s="2">
        <v>27665</v>
      </c>
      <c r="M17" s="2">
        <v>57780</v>
      </c>
      <c r="N17" s="2">
        <v>7048</v>
      </c>
      <c r="O17" s="2">
        <v>7177</v>
      </c>
      <c r="P17" s="2">
        <v>4958</v>
      </c>
      <c r="Q17" s="2">
        <v>590</v>
      </c>
      <c r="R17" s="2">
        <v>46311</v>
      </c>
      <c r="S17" s="2">
        <v>84547</v>
      </c>
      <c r="T17" s="2">
        <v>0</v>
      </c>
      <c r="U17" s="2">
        <v>28763</v>
      </c>
      <c r="V17" s="2">
        <v>5235</v>
      </c>
    </row>
    <row r="18" spans="1:22" x14ac:dyDescent="0.3">
      <c r="A18" s="4" t="s">
        <v>22</v>
      </c>
      <c r="B18" s="5">
        <f>SUM(B2:B17)</f>
        <v>7104.6540000000005</v>
      </c>
      <c r="C18" s="5">
        <f t="shared" ref="C18:V18" si="0">SUM(C2:C17)</f>
        <v>45332.917999999998</v>
      </c>
      <c r="D18" s="5">
        <f t="shared" si="0"/>
        <v>890321.09400000004</v>
      </c>
      <c r="E18" s="5">
        <f t="shared" si="0"/>
        <v>168211.016</v>
      </c>
      <c r="F18" s="5">
        <f t="shared" si="0"/>
        <v>537523.67500000005</v>
      </c>
      <c r="G18" s="5">
        <f t="shared" si="0"/>
        <v>3163704.6839999999</v>
      </c>
      <c r="H18" s="5">
        <f t="shared" si="0"/>
        <v>75531.62</v>
      </c>
      <c r="I18" s="5">
        <f t="shared" si="0"/>
        <v>8172298.3029999994</v>
      </c>
      <c r="J18" s="5">
        <f t="shared" si="0"/>
        <v>688723.40399999998</v>
      </c>
      <c r="K18" s="5">
        <f t="shared" si="0"/>
        <v>484311.64799999999</v>
      </c>
      <c r="L18" s="5">
        <f t="shared" si="0"/>
        <v>158894.079</v>
      </c>
      <c r="M18" s="5">
        <f t="shared" si="0"/>
        <v>1899741.3969999999</v>
      </c>
      <c r="N18" s="5">
        <f t="shared" si="0"/>
        <v>260085.014</v>
      </c>
      <c r="O18" s="5">
        <f t="shared" si="0"/>
        <v>82386</v>
      </c>
      <c r="P18" s="5">
        <f t="shared" si="0"/>
        <v>2344862.8080000002</v>
      </c>
      <c r="Q18" s="5">
        <f t="shared" si="0"/>
        <v>422437.348</v>
      </c>
      <c r="R18" s="5">
        <f t="shared" si="0"/>
        <v>463544.83499999996</v>
      </c>
      <c r="S18" s="5">
        <f t="shared" si="0"/>
        <v>5014244.5539999995</v>
      </c>
      <c r="T18" s="5">
        <f t="shared" si="0"/>
        <v>195574.39</v>
      </c>
      <c r="U18" s="5">
        <f t="shared" si="0"/>
        <v>496383.23599999998</v>
      </c>
      <c r="V18" s="5">
        <f t="shared" si="0"/>
        <v>38399.811999999998</v>
      </c>
    </row>
    <row r="20" spans="1:22" x14ac:dyDescent="0.3">
      <c r="A20">
        <v>2024</v>
      </c>
      <c r="B20" s="2">
        <v>91.043500441836912</v>
      </c>
      <c r="C20" s="2">
        <v>64.864945001430343</v>
      </c>
      <c r="D20" s="2">
        <v>11.37104191587677</v>
      </c>
      <c r="E20" s="2">
        <v>3.4061420319542699</v>
      </c>
      <c r="F20" s="2">
        <v>75.942524056446061</v>
      </c>
      <c r="G20" s="2">
        <v>17.582078703773611</v>
      </c>
      <c r="H20" s="2">
        <v>14.179243789918971</v>
      </c>
      <c r="I20" s="2">
        <v>723.77410514548399</v>
      </c>
      <c r="J20" s="2">
        <v>80.022825240024019</v>
      </c>
      <c r="K20" s="2">
        <v>11.74526945723678</v>
      </c>
      <c r="L20" s="2">
        <v>-4.5346498702772582E-2</v>
      </c>
      <c r="M20" s="2">
        <v>169.04938495112421</v>
      </c>
      <c r="N20" s="2">
        <v>39.979437818687607</v>
      </c>
      <c r="O20" s="2">
        <v>1.4507561818533081E-12</v>
      </c>
      <c r="P20" s="2">
        <v>743.61605873070312</v>
      </c>
      <c r="Q20" s="2">
        <v>129.82214912768671</v>
      </c>
      <c r="R20" s="2">
        <v>43.137772724685377</v>
      </c>
      <c r="S20" s="2">
        <v>210.61820721796539</v>
      </c>
      <c r="T20" s="2">
        <v>79.604327547198224</v>
      </c>
      <c r="U20" s="2">
        <v>205.19297639945461</v>
      </c>
      <c r="V20" s="2">
        <v>0.86886027635451379</v>
      </c>
    </row>
    <row r="21" spans="1:22" x14ac:dyDescent="0.3">
      <c r="A21">
        <v>2025</v>
      </c>
      <c r="B21" s="2">
        <v>91.837411943062378</v>
      </c>
      <c r="C21" s="2">
        <v>45.271010193352332</v>
      </c>
      <c r="D21" s="2">
        <v>55.144415052464012</v>
      </c>
      <c r="E21" s="2">
        <v>23.06726805344513</v>
      </c>
      <c r="F21" s="2">
        <v>69.438154901348227</v>
      </c>
      <c r="G21" s="2">
        <v>337.2741101130876</v>
      </c>
      <c r="H21" s="2">
        <v>20.058523781211839</v>
      </c>
      <c r="I21" s="2">
        <v>593.73296268009244</v>
      </c>
      <c r="J21" s="2">
        <v>-87.536610454107844</v>
      </c>
      <c r="K21" s="2">
        <v>24.23056704610816</v>
      </c>
      <c r="L21" s="2">
        <v>4.3195511177875421</v>
      </c>
      <c r="M21" s="2">
        <v>268.9276318642614</v>
      </c>
      <c r="N21" s="2">
        <v>39.77816062441282</v>
      </c>
      <c r="O21" s="2">
        <v>-1.5236156780673579E-11</v>
      </c>
      <c r="P21" s="2">
        <v>129.55881219611999</v>
      </c>
      <c r="Q21" s="2">
        <v>-62.762818605340783</v>
      </c>
      <c r="R21" s="2">
        <v>151.2954423534664</v>
      </c>
      <c r="S21" s="2">
        <v>-47.879001703102603</v>
      </c>
      <c r="T21" s="2">
        <v>49.700116617707657</v>
      </c>
      <c r="U21" s="2">
        <v>76.960772590595695</v>
      </c>
      <c r="V21" s="2">
        <v>13.55451526819544</v>
      </c>
    </row>
    <row r="22" spans="1:22" x14ac:dyDescent="0.3">
      <c r="A22">
        <v>2026</v>
      </c>
      <c r="B22" s="2">
        <v>228.23207240490709</v>
      </c>
      <c r="C22" s="2">
        <v>9.3606912175851154</v>
      </c>
      <c r="D22" s="2">
        <v>175.74290321388219</v>
      </c>
      <c r="E22" s="2">
        <v>324.28925168454703</v>
      </c>
      <c r="F22" s="2">
        <v>-1.408568606980427E-2</v>
      </c>
      <c r="G22" s="2">
        <v>1.420115108723502</v>
      </c>
      <c r="H22" s="2">
        <v>65.532659705949939</v>
      </c>
      <c r="I22" s="2">
        <v>430.24266811935291</v>
      </c>
      <c r="J22" s="2">
        <v>29.286893456539548</v>
      </c>
      <c r="K22" s="2">
        <v>1.1094230431190091E-2</v>
      </c>
      <c r="L22" s="2">
        <v>3.388886888900684</v>
      </c>
      <c r="M22" s="2">
        <v>70.287595720190978</v>
      </c>
      <c r="N22" s="2">
        <v>30.41946790440899</v>
      </c>
      <c r="O22" s="2">
        <v>7.5341233252146357E-12</v>
      </c>
      <c r="P22" s="2">
        <v>286.84266778288003</v>
      </c>
      <c r="Q22" s="2">
        <v>120.680113070483</v>
      </c>
      <c r="R22" s="2">
        <v>16.18474990041328</v>
      </c>
      <c r="S22" s="2">
        <v>282.92900904353382</v>
      </c>
      <c r="T22" s="2">
        <v>-4.7953640622584698E-2</v>
      </c>
      <c r="U22" s="2">
        <v>19.94827871932252</v>
      </c>
      <c r="V22" s="2">
        <v>1.0433543604051321</v>
      </c>
    </row>
    <row r="23" spans="1:22" x14ac:dyDescent="0.3">
      <c r="A23">
        <v>2027</v>
      </c>
      <c r="B23" s="2">
        <v>82.801671196995159</v>
      </c>
      <c r="C23" s="2">
        <v>35.993068957541098</v>
      </c>
      <c r="D23" s="2">
        <v>58.899991718141948</v>
      </c>
      <c r="E23" s="2">
        <v>22.999987456987181</v>
      </c>
      <c r="F23" s="2">
        <v>121.59998356255331</v>
      </c>
      <c r="G23" s="2">
        <v>233.8000234740575</v>
      </c>
      <c r="H23" s="2">
        <v>78.849979764405774</v>
      </c>
      <c r="I23" s="2">
        <v>927228.60004979186</v>
      </c>
      <c r="J23" s="2">
        <v>1.632239619463224E-2</v>
      </c>
      <c r="K23" s="2">
        <v>7177.5000129468226</v>
      </c>
      <c r="L23" s="2">
        <v>68253.299987031292</v>
      </c>
      <c r="M23" s="2">
        <v>137428.89998552451</v>
      </c>
      <c r="N23" s="2">
        <v>62312.400022718619</v>
      </c>
      <c r="O23" s="2">
        <v>7592.4000000000924</v>
      </c>
      <c r="P23" s="2">
        <v>375588.19993309438</v>
      </c>
      <c r="Q23" s="2">
        <v>55752.418881835627</v>
      </c>
      <c r="R23" s="2">
        <v>927.8999822036601</v>
      </c>
      <c r="S23" s="2">
        <v>257077.82033927119</v>
      </c>
      <c r="T23" s="2">
        <v>13752.199944039099</v>
      </c>
      <c r="U23" s="2">
        <v>-2.0086599999999999</v>
      </c>
      <c r="V23" s="2">
        <v>4108.4999338958851</v>
      </c>
    </row>
    <row r="24" spans="1:22" x14ac:dyDescent="0.3">
      <c r="A24">
        <v>2028</v>
      </c>
      <c r="B24" s="2">
        <v>9.5816611004381524</v>
      </c>
      <c r="C24" s="2">
        <v>50.476057881237757</v>
      </c>
      <c r="D24" s="2">
        <v>85.500090880582519</v>
      </c>
      <c r="E24" s="2">
        <v>18.4001376421248</v>
      </c>
      <c r="F24" s="2">
        <v>138.70018037928369</v>
      </c>
      <c r="G24" s="2">
        <v>449.39974240850171</v>
      </c>
      <c r="H24" s="2">
        <v>21.850222057754468</v>
      </c>
      <c r="I24" s="2">
        <v>273587.39945359452</v>
      </c>
      <c r="J24" s="2">
        <v>157922.17088598059</v>
      </c>
      <c r="K24" s="2">
        <v>6887.6998579294341</v>
      </c>
      <c r="L24" s="2">
        <v>4778.700142313447</v>
      </c>
      <c r="M24" s="2">
        <v>111112.950158847</v>
      </c>
      <c r="N24" s="2">
        <v>15719.64975069755</v>
      </c>
      <c r="O24" s="2">
        <v>8376.150000000649</v>
      </c>
      <c r="P24" s="2">
        <v>512658.95073418721</v>
      </c>
      <c r="Q24" s="2">
        <v>98073.592799945196</v>
      </c>
      <c r="R24" s="2">
        <v>42319.800195290773</v>
      </c>
      <c r="S24" s="2">
        <v>301370.17680677178</v>
      </c>
      <c r="T24" s="2">
        <v>1641.6006140874631</v>
      </c>
      <c r="U24" s="2">
        <v>4487.8000220426838</v>
      </c>
      <c r="V24" s="2">
        <v>1416.800725396181</v>
      </c>
    </row>
    <row r="25" spans="1:22" x14ac:dyDescent="0.3">
      <c r="A25">
        <v>2029</v>
      </c>
      <c r="B25" s="2">
        <v>10.801371546985409</v>
      </c>
      <c r="C25" s="2">
        <v>90.894311710339451</v>
      </c>
      <c r="D25" s="2">
        <v>90.249993203348936</v>
      </c>
      <c r="E25" s="2">
        <v>28.749989705744991</v>
      </c>
      <c r="F25" s="2">
        <v>165.29998650959169</v>
      </c>
      <c r="G25" s="2">
        <v>195.30001926525949</v>
      </c>
      <c r="H25" s="2">
        <v>95.949983392382862</v>
      </c>
      <c r="I25" s="2">
        <v>707900.40004086564</v>
      </c>
      <c r="J25" s="2">
        <v>35917.613395750137</v>
      </c>
      <c r="K25" s="2">
        <v>55101.600010625218</v>
      </c>
      <c r="L25" s="2">
        <v>10171.949989356381</v>
      </c>
      <c r="M25" s="2">
        <v>407633.59998812032</v>
      </c>
      <c r="N25" s="2">
        <v>28000.300018644939</v>
      </c>
      <c r="O25" s="2">
        <v>3887.399999999795</v>
      </c>
      <c r="P25" s="2">
        <v>24290.549945090839</v>
      </c>
      <c r="Q25" s="2">
        <v>99325.615496275583</v>
      </c>
      <c r="R25" s="2">
        <v>15864.2999853943</v>
      </c>
      <c r="S25" s="2">
        <v>274504.51669238968</v>
      </c>
      <c r="T25" s="2">
        <v>19173.84995407291</v>
      </c>
      <c r="U25" s="2">
        <v>28295.749998351421</v>
      </c>
      <c r="V25" s="2">
        <v>325.59994574818552</v>
      </c>
    </row>
    <row r="26" spans="1:22" x14ac:dyDescent="0.3">
      <c r="A26">
        <v>2030</v>
      </c>
      <c r="B26" s="2">
        <v>27.599363353612539</v>
      </c>
      <c r="C26" s="2">
        <v>38.702640406914121</v>
      </c>
      <c r="D26" s="2">
        <v>668888.35000315588</v>
      </c>
      <c r="E26" s="2">
        <v>20.700004780064219</v>
      </c>
      <c r="F26" s="2">
        <v>215531.250006263</v>
      </c>
      <c r="G26" s="2">
        <v>318737.99999105593</v>
      </c>
      <c r="H26" s="2">
        <v>16027.450007710449</v>
      </c>
      <c r="I26" s="2">
        <v>444794.39998102078</v>
      </c>
      <c r="J26" s="2">
        <v>142635.94378192711</v>
      </c>
      <c r="K26" s="2">
        <v>57180.599995068922</v>
      </c>
      <c r="L26" s="2">
        <v>2118.2000049417002</v>
      </c>
      <c r="M26" s="2">
        <v>381685.30000551412</v>
      </c>
      <c r="N26" s="2">
        <v>49779.999991346544</v>
      </c>
      <c r="O26" s="2">
        <v>12991.25000000155</v>
      </c>
      <c r="P26" s="2">
        <v>735078.65002548648</v>
      </c>
      <c r="Q26" s="2">
        <v>118752.69280689899</v>
      </c>
      <c r="R26" s="2">
        <v>71226.900006780648</v>
      </c>
      <c r="S26" s="2">
        <v>1236372.2922516761</v>
      </c>
      <c r="T26" s="2">
        <v>48504.150021319852</v>
      </c>
      <c r="U26" s="2">
        <v>220173.90000076621</v>
      </c>
      <c r="V26" s="2">
        <v>20.90002518445845</v>
      </c>
    </row>
    <row r="27" spans="1:22" x14ac:dyDescent="0.3">
      <c r="A27">
        <v>2031</v>
      </c>
      <c r="B27" s="2">
        <v>20.40629184129908</v>
      </c>
      <c r="C27" s="2">
        <v>43.173905518352448</v>
      </c>
      <c r="D27" s="2">
        <v>25079.04996882008</v>
      </c>
      <c r="E27" s="2">
        <v>13.79995277702422</v>
      </c>
      <c r="F27" s="2">
        <v>112474.29993811459</v>
      </c>
      <c r="G27" s="2">
        <v>156006.200088376</v>
      </c>
      <c r="H27" s="2">
        <v>27840.699923815271</v>
      </c>
      <c r="I27" s="2">
        <v>471698.10018746252</v>
      </c>
      <c r="J27" s="2">
        <v>4036.7114517196019</v>
      </c>
      <c r="K27" s="2">
        <v>7053.3000487428353</v>
      </c>
      <c r="L27" s="2">
        <v>-4.88E-5</v>
      </c>
      <c r="M27" s="2">
        <v>83460.349945501497</v>
      </c>
      <c r="N27" s="2">
        <v>16490.100085532758</v>
      </c>
      <c r="O27" s="2">
        <v>3302.2000000001522</v>
      </c>
      <c r="P27" s="2">
        <v>177140.79974810939</v>
      </c>
      <c r="Q27" s="2">
        <v>47059.171087677387</v>
      </c>
      <c r="R27" s="2">
        <v>38327.399932998633</v>
      </c>
      <c r="S27" s="2">
        <v>277566.37657472771</v>
      </c>
      <c r="T27" s="2">
        <v>6083.7997893147267</v>
      </c>
      <c r="U27" s="2">
        <v>8150.0499924375454</v>
      </c>
      <c r="V27" s="2">
        <v>784.29975112629631</v>
      </c>
    </row>
    <row r="28" spans="1:22" x14ac:dyDescent="0.3">
      <c r="A28">
        <v>2032</v>
      </c>
      <c r="B28" s="2">
        <v>41.995336450705267</v>
      </c>
      <c r="C28" s="2">
        <v>11.719341382500049</v>
      </c>
      <c r="D28" s="2">
        <v>44207.300023110532</v>
      </c>
      <c r="E28" s="2">
        <v>18.400035002010451</v>
      </c>
      <c r="F28" s="2">
        <v>67541.200045870355</v>
      </c>
      <c r="G28" s="2">
        <v>349735.39993449493</v>
      </c>
      <c r="H28" s="2">
        <v>7762.4500564689633</v>
      </c>
      <c r="I28" s="2">
        <v>618669.8998610503</v>
      </c>
      <c r="J28" s="2">
        <v>25546.704451627309</v>
      </c>
      <c r="K28" s="2">
        <v>77579.099963871675</v>
      </c>
      <c r="L28" s="2">
        <v>2945.2500361899201</v>
      </c>
      <c r="M28" s="2">
        <v>86406.300040394563</v>
      </c>
      <c r="N28" s="2">
        <v>20354.69993660277</v>
      </c>
      <c r="O28" s="2">
        <v>8998.4000000001561</v>
      </c>
      <c r="P28" s="2">
        <v>180692.85018670239</v>
      </c>
      <c r="Q28" s="2">
        <v>38942.14730939849</v>
      </c>
      <c r="R28" s="2">
        <v>4.9599999999999999E-5</v>
      </c>
      <c r="S28" s="2">
        <v>483012.84324236162</v>
      </c>
      <c r="T28" s="2">
        <v>1153.300156161325</v>
      </c>
      <c r="U28" s="2">
        <v>31673.000005605281</v>
      </c>
      <c r="V28" s="2">
        <v>1512.50018446691</v>
      </c>
    </row>
    <row r="29" spans="1:22" x14ac:dyDescent="0.3">
      <c r="A29">
        <v>2033</v>
      </c>
      <c r="B29" s="2">
        <v>73.192155712920695</v>
      </c>
      <c r="C29" s="2">
        <v>6.3325330184535176</v>
      </c>
      <c r="D29" s="2">
        <v>15584.750038873241</v>
      </c>
      <c r="E29" s="2">
        <v>26.450058874213479</v>
      </c>
      <c r="F29" s="2">
        <v>29125.100077154901</v>
      </c>
      <c r="G29" s="2">
        <v>186260.19988981861</v>
      </c>
      <c r="H29" s="2">
        <v>2687.550094982239</v>
      </c>
      <c r="I29" s="2">
        <v>1371329.0997662849</v>
      </c>
      <c r="J29" s="2">
        <v>18405.823385719621</v>
      </c>
      <c r="K29" s="2">
        <v>7361.9999392302134</v>
      </c>
      <c r="L29" s="2">
        <v>1910.800060872587</v>
      </c>
      <c r="M29" s="2">
        <v>88342.40006794587</v>
      </c>
      <c r="N29" s="2">
        <v>20849.649893362679</v>
      </c>
      <c r="O29" s="2">
        <v>7732.9999999995271</v>
      </c>
      <c r="P29" s="2">
        <v>3.1404167693662019E-4</v>
      </c>
      <c r="Q29" s="2">
        <v>-8.8627809568984112E-2</v>
      </c>
      <c r="R29" s="2">
        <v>65171.700083533171</v>
      </c>
      <c r="S29" s="2">
        <v>218594.60453126859</v>
      </c>
      <c r="T29" s="2">
        <v>61705.350262669293</v>
      </c>
      <c r="U29" s="2">
        <v>71075.200009428008</v>
      </c>
      <c r="V29" s="2">
        <v>6201.8003102802604</v>
      </c>
    </row>
    <row r="30" spans="1:22" x14ac:dyDescent="0.3">
      <c r="A30">
        <v>2034</v>
      </c>
      <c r="B30" s="2">
        <v>850.81312992536198</v>
      </c>
      <c r="C30" s="2">
        <v>6211.7455455728896</v>
      </c>
      <c r="D30" s="2">
        <v>50159.049934933231</v>
      </c>
      <c r="E30" s="2">
        <v>66037.599901454028</v>
      </c>
      <c r="F30" s="2">
        <v>19393.299870855841</v>
      </c>
      <c r="G30" s="2">
        <v>88435.200184425063</v>
      </c>
      <c r="H30" s="2">
        <v>-1.5898415791740141E-4</v>
      </c>
      <c r="I30" s="2">
        <v>461267.10039120232</v>
      </c>
      <c r="J30" s="2">
        <v>41375.578238537302</v>
      </c>
      <c r="K30" s="2">
        <v>8126.100101717193</v>
      </c>
      <c r="L30" s="2">
        <v>11270.99989810954</v>
      </c>
      <c r="M30" s="2">
        <v>106724.8998862718</v>
      </c>
      <c r="N30" s="2">
        <v>10500.35017849098</v>
      </c>
      <c r="O30" s="2">
        <v>5286.7499999998981</v>
      </c>
      <c r="P30" s="2">
        <v>30775.249474350709</v>
      </c>
      <c r="Q30" s="2">
        <v>5147.0483470246654</v>
      </c>
      <c r="R30" s="2">
        <v>-1.3982022073905849E-4</v>
      </c>
      <c r="S30" s="2">
        <v>267144.45979749982</v>
      </c>
      <c r="T30" s="2">
        <v>32834.849560337963</v>
      </c>
      <c r="U30" s="2">
        <v>-1.5781588105323941E-5</v>
      </c>
      <c r="V30" s="2">
        <v>5215.0994806455274</v>
      </c>
    </row>
    <row r="31" spans="1:22" x14ac:dyDescent="0.3">
      <c r="A31">
        <v>2035</v>
      </c>
      <c r="B31" s="2">
        <v>1278.038187457614</v>
      </c>
      <c r="C31" s="2">
        <v>4213.6416231602734</v>
      </c>
      <c r="D31" s="2">
        <v>11920.599810758</v>
      </c>
      <c r="E31" s="2">
        <v>-2.8661293303005068E-4</v>
      </c>
      <c r="F31" s="2">
        <v>6586.3496243926465</v>
      </c>
      <c r="G31" s="2">
        <v>263779.60053638677</v>
      </c>
      <c r="H31" s="2">
        <v>290.69953760597951</v>
      </c>
      <c r="I31" s="2">
        <v>554646.60113778221</v>
      </c>
      <c r="J31" s="2">
        <v>57011.572972692542</v>
      </c>
      <c r="K31" s="2">
        <v>37818.000295837403</v>
      </c>
      <c r="L31" s="2">
        <v>1381.24970365942</v>
      </c>
      <c r="M31" s="2">
        <v>94659.899669229082</v>
      </c>
      <c r="N31" s="2">
        <v>10650.450519128741</v>
      </c>
      <c r="O31" s="2">
        <v>2690.4000000000869</v>
      </c>
      <c r="P31" s="2">
        <v>140629.44847118639</v>
      </c>
      <c r="Q31" s="2">
        <v>12.531456802541859</v>
      </c>
      <c r="R31" s="2">
        <v>65171.699593342717</v>
      </c>
      <c r="S31" s="2">
        <v>148133.26475969961</v>
      </c>
      <c r="T31" s="2">
        <v>722.94872127448809</v>
      </c>
      <c r="U31" s="2">
        <v>27077.849954100471</v>
      </c>
      <c r="V31" s="2">
        <v>5804.6984894948264</v>
      </c>
    </row>
    <row r="32" spans="1:22" x14ac:dyDescent="0.3">
      <c r="A32">
        <v>2036</v>
      </c>
      <c r="B32" s="2">
        <v>-1.4671208275828211E-2</v>
      </c>
      <c r="C32" s="2">
        <v>3071.7608466686661</v>
      </c>
      <c r="D32" s="2">
        <v>19437.000072704701</v>
      </c>
      <c r="E32" s="2">
        <v>18428.750110113619</v>
      </c>
      <c r="F32" s="2">
        <v>8009.4501443040263</v>
      </c>
      <c r="G32" s="2">
        <v>254099.99979392599</v>
      </c>
      <c r="H32" s="2">
        <v>1863.9001776466951</v>
      </c>
      <c r="I32" s="2">
        <v>549713.69956287695</v>
      </c>
      <c r="J32" s="2">
        <v>48572.256707926572</v>
      </c>
      <c r="K32" s="2">
        <v>37788.299886342473</v>
      </c>
      <c r="L32" s="2">
        <v>319.60011385091889</v>
      </c>
      <c r="M32" s="2">
        <v>88040.300127078823</v>
      </c>
      <c r="N32" s="2">
        <v>4854.4998005563757</v>
      </c>
      <c r="O32" s="2">
        <v>489.24999999992662</v>
      </c>
      <c r="P32" s="2">
        <v>1455.4005873534859</v>
      </c>
      <c r="Q32" s="2">
        <v>94.434238963441842</v>
      </c>
      <c r="R32" s="2">
        <v>31066.20015623319</v>
      </c>
      <c r="S32" s="2">
        <v>183198.42144434911</v>
      </c>
      <c r="T32" s="2">
        <v>22.800491272481072</v>
      </c>
      <c r="U32" s="2">
        <v>26533.500017633942</v>
      </c>
      <c r="V32" s="2">
        <v>1619.200580319726</v>
      </c>
    </row>
    <row r="33" spans="1:22" x14ac:dyDescent="0.3">
      <c r="A33">
        <v>2037</v>
      </c>
      <c r="B33" s="2">
        <v>1.157666145650741E-2</v>
      </c>
      <c r="C33" s="2">
        <v>3630.551987506502</v>
      </c>
      <c r="D33" s="2">
        <v>3561.549942630606</v>
      </c>
      <c r="E33" s="2">
        <v>9613.9999131122604</v>
      </c>
      <c r="F33" s="2">
        <v>5849.1498861332802</v>
      </c>
      <c r="G33" s="2">
        <v>184881.20016260751</v>
      </c>
      <c r="H33" s="2">
        <v>478.79985982360478</v>
      </c>
      <c r="I33" s="2">
        <v>183198.60034492289</v>
      </c>
      <c r="J33" s="2">
        <v>20180.81306797791</v>
      </c>
      <c r="K33" s="2">
        <v>35451.000089684137</v>
      </c>
      <c r="L33" s="2">
        <v>3157.749910163353</v>
      </c>
      <c r="M33" s="2">
        <v>85761.249899725663</v>
      </c>
      <c r="N33" s="2">
        <v>1.573757186728058E-4</v>
      </c>
      <c r="O33" s="2">
        <v>9953.149999999996</v>
      </c>
      <c r="P33" s="2">
        <v>8059.7995365347888</v>
      </c>
      <c r="Q33" s="2">
        <v>15.53079764034813</v>
      </c>
      <c r="R33" s="2">
        <v>38369.699876720391</v>
      </c>
      <c r="S33" s="2">
        <v>403103.84089352889</v>
      </c>
      <c r="T33" s="2">
        <v>70.299612349894289</v>
      </c>
      <c r="U33" s="2">
        <v>6649.0499860853688</v>
      </c>
      <c r="V33" s="2">
        <v>3695.999542085046</v>
      </c>
    </row>
    <row r="34" spans="1:22" x14ac:dyDescent="0.3">
      <c r="A34">
        <v>2038</v>
      </c>
      <c r="B34" s="2">
        <v>5713.1869056629248</v>
      </c>
      <c r="C34" s="2">
        <v>11069.154306828999</v>
      </c>
      <c r="D34" s="2">
        <v>5837.7500648902314</v>
      </c>
      <c r="E34" s="2">
        <v>56362.65009827858</v>
      </c>
      <c r="F34" s="2">
        <v>5494.8001287942461</v>
      </c>
      <c r="G34" s="2">
        <v>283252.89981607487</v>
      </c>
      <c r="H34" s="2">
        <v>5.7001585531865429</v>
      </c>
      <c r="I34" s="2">
        <v>403103.69960985909</v>
      </c>
      <c r="J34" s="2">
        <v>21256.672109051618</v>
      </c>
      <c r="K34" s="2">
        <v>34396.19989855848</v>
      </c>
      <c r="L34" s="2">
        <v>5228.3501016141736</v>
      </c>
      <c r="M34" s="2">
        <v>78097.600113420194</v>
      </c>
      <c r="N34" s="2">
        <v>761.89982199274084</v>
      </c>
      <c r="O34" s="2">
        <v>148.19999999998851</v>
      </c>
      <c r="P34" s="2">
        <v>35378.000524224313</v>
      </c>
      <c r="Q34" s="2">
        <v>648.85205506792636</v>
      </c>
      <c r="R34" s="2">
        <v>6851.7001394412036</v>
      </c>
      <c r="S34" s="2">
        <v>386181.74063562852</v>
      </c>
      <c r="T34" s="2">
        <v>4.3847021260159729E-4</v>
      </c>
      <c r="U34" s="2">
        <v>19819.85001573867</v>
      </c>
      <c r="V34" s="2">
        <v>5758.5005179466179</v>
      </c>
    </row>
    <row r="35" spans="1:22" x14ac:dyDescent="0.3">
      <c r="A35">
        <v>2039</v>
      </c>
      <c r="B35" s="2">
        <v>-5.3574941563342216E-3</v>
      </c>
      <c r="C35" s="2">
        <v>12208.52221941489</v>
      </c>
      <c r="D35" s="2">
        <v>648.85002654953394</v>
      </c>
      <c r="E35" s="2">
        <v>42492.5000402101</v>
      </c>
      <c r="F35" s="2">
        <v>40070.050052695537</v>
      </c>
      <c r="G35" s="2">
        <v>128167.1999247479</v>
      </c>
      <c r="H35" s="2">
        <v>14497.95006487128</v>
      </c>
      <c r="I35" s="2">
        <v>386181.89984037622</v>
      </c>
      <c r="J35" s="2">
        <v>12513.647673946611</v>
      </c>
      <c r="K35" s="2">
        <v>63922.499958495508</v>
      </c>
      <c r="L35" s="2">
        <v>23515.250041574909</v>
      </c>
      <c r="M35" s="2">
        <v>54891.00004640557</v>
      </c>
      <c r="N35" s="2">
        <v>6695.5999271689752</v>
      </c>
      <c r="O35" s="2">
        <v>6818.1499999999114</v>
      </c>
      <c r="P35" s="2">
        <v>4710.1002144841914</v>
      </c>
      <c r="Q35" s="2">
        <v>648.93946894154146</v>
      </c>
      <c r="R35" s="2">
        <v>41679.900057051753</v>
      </c>
      <c r="S35" s="2">
        <v>76092.234796724835</v>
      </c>
      <c r="T35" s="2">
        <v>1.793982279979037E-4</v>
      </c>
      <c r="U35" s="2">
        <v>27324.850006439319</v>
      </c>
      <c r="V35" s="2">
        <v>5758.5002119156079</v>
      </c>
    </row>
    <row r="36" spans="1:22" x14ac:dyDescent="0.3">
      <c r="A36" s="4" t="s">
        <v>22</v>
      </c>
      <c r="B36" s="5">
        <f>SUM(B20:B35)</f>
        <v>8519.5206069976884</v>
      </c>
      <c r="C36" s="5">
        <f t="shared" ref="C36:V36" si="1">SUM(C20:C35)</f>
        <v>40802.165034439924</v>
      </c>
      <c r="D36" s="5">
        <f t="shared" si="1"/>
        <v>845801.15832241043</v>
      </c>
      <c r="E36" s="5">
        <f t="shared" si="1"/>
        <v>193435.76260456373</v>
      </c>
      <c r="F36" s="5">
        <f t="shared" si="1"/>
        <v>510645.91651830159</v>
      </c>
      <c r="G36" s="5">
        <f t="shared" si="1"/>
        <v>2214590.676410987</v>
      </c>
      <c r="H36" s="5">
        <f t="shared" si="1"/>
        <v>71751.620334985142</v>
      </c>
      <c r="I36" s="5">
        <f t="shared" si="1"/>
        <v>7355067.2499630358</v>
      </c>
      <c r="J36" s="5">
        <f t="shared" si="1"/>
        <v>585397.29755349562</v>
      </c>
      <c r="K36" s="5">
        <f t="shared" si="1"/>
        <v>435879.88698978408</v>
      </c>
      <c r="L36" s="5">
        <f t="shared" si="1"/>
        <v>135059.0630323856</v>
      </c>
      <c r="M36" s="5">
        <f t="shared" si="1"/>
        <v>1804753.0145465143</v>
      </c>
      <c r="N36" s="5">
        <f t="shared" si="1"/>
        <v>247079.77716996687</v>
      </c>
      <c r="O36" s="5">
        <f t="shared" si="1"/>
        <v>78266.700000001714</v>
      </c>
      <c r="P36" s="5">
        <f t="shared" si="1"/>
        <v>2227618.0172335552</v>
      </c>
      <c r="Q36" s="5">
        <f t="shared" si="1"/>
        <v>464660.62556225504</v>
      </c>
      <c r="R36" s="5">
        <f t="shared" si="1"/>
        <v>417187.81788374879</v>
      </c>
      <c r="S36" s="5">
        <f t="shared" si="1"/>
        <v>4512798.2609804561</v>
      </c>
      <c r="T36" s="5">
        <f t="shared" si="1"/>
        <v>185794.4062352922</v>
      </c>
      <c r="U36" s="5">
        <f t="shared" si="1"/>
        <v>471560.89336055674</v>
      </c>
      <c r="V36" s="5">
        <f t="shared" si="1"/>
        <v>42237.866428410482</v>
      </c>
    </row>
    <row r="38" spans="1:22" x14ac:dyDescent="0.3">
      <c r="A38" s="6" t="s">
        <v>23</v>
      </c>
      <c r="B38" s="7">
        <f>(B36/B18)-1</f>
        <v>0.19914644780698509</v>
      </c>
      <c r="C38" s="7">
        <f t="shared" ref="C38:V38" si="2">(C36/C18)-1</f>
        <v>-9.9943995786021866E-2</v>
      </c>
      <c r="D38" s="7">
        <f t="shared" si="2"/>
        <v>-5.0004359076310512E-2</v>
      </c>
      <c r="E38" s="7">
        <f t="shared" si="2"/>
        <v>0.14995894564101397</v>
      </c>
      <c r="F38" s="7">
        <f t="shared" si="2"/>
        <v>-5.0002929604353596E-2</v>
      </c>
      <c r="G38" s="7">
        <f t="shared" si="2"/>
        <v>-0.30000082257646421</v>
      </c>
      <c r="H38" s="7">
        <f t="shared" si="2"/>
        <v>-5.0045261375498806E-2</v>
      </c>
      <c r="I38" s="7">
        <f t="shared" si="2"/>
        <v>-0.10000014961971748</v>
      </c>
      <c r="J38" s="7">
        <f t="shared" si="2"/>
        <v>-0.15002554849508842</v>
      </c>
      <c r="K38" s="7">
        <f t="shared" si="2"/>
        <v>-0.10000123104661718</v>
      </c>
      <c r="L38" s="7">
        <f t="shared" si="2"/>
        <v>-0.15000569006485376</v>
      </c>
      <c r="M38" s="7">
        <f t="shared" si="2"/>
        <v>-5.0000690937981207E-2</v>
      </c>
      <c r="N38" s="7">
        <f t="shared" si="2"/>
        <v>-5.0003791568064448E-2</v>
      </c>
      <c r="O38" s="7">
        <f t="shared" si="2"/>
        <v>-4.9999999999979172E-2</v>
      </c>
      <c r="P38" s="7">
        <f t="shared" si="2"/>
        <v>-5.0000703822176473E-2</v>
      </c>
      <c r="Q38" s="7">
        <f t="shared" si="2"/>
        <v>9.9951573321246823E-2</v>
      </c>
      <c r="R38" s="7">
        <f t="shared" si="2"/>
        <v>-0.10000546574152025</v>
      </c>
      <c r="S38" s="7">
        <f t="shared" si="2"/>
        <v>-0.10000435511657002</v>
      </c>
      <c r="T38" s="7">
        <f t="shared" si="2"/>
        <v>-5.0006464367383763E-2</v>
      </c>
      <c r="U38" s="7">
        <f t="shared" si="2"/>
        <v>-5.0006408031562199E-2</v>
      </c>
      <c r="V38" s="7">
        <f t="shared" si="2"/>
        <v>9.9949823410866889E-2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Percentuais segundo o mercado</vt:lpstr>
      <vt:lpstr>Previsão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Rego</cp:lastModifiedBy>
  <dcterms:created xsi:type="dcterms:W3CDTF">2024-12-17T00:30:29Z</dcterms:created>
  <dcterms:modified xsi:type="dcterms:W3CDTF">2024-12-17T01:44:05Z</dcterms:modified>
</cp:coreProperties>
</file>