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filterPrivacy="1"/>
  <xr:revisionPtr revIDLastSave="0" documentId="13_ncr:11_{2DE402E2-02E0-4267-9A04-C097BB57EA4F}" xr6:coauthVersionLast="45" xr6:coauthVersionMax="45" xr10:uidLastSave="{00000000-0000-0000-0000-000000000000}"/>
  <bookViews>
    <workbookView xWindow="-120" yWindow="-120" windowWidth="29040" windowHeight="16440" xr2:uid="{568C94E4-E3F7-4EB4-8281-4914A18C47B4}"/>
  </bookViews>
  <sheets>
    <sheet name="Données du diagramme" sheetId="1" r:id="rId1"/>
    <sheet name="Diagramme de Gantt" sheetId="3" r:id="rId2"/>
    <sheet name="Données dynamiques masquées" sheetId="2" state="hidden" r:id="rId3"/>
    <sheet name="À propos" sheetId="6" r:id="rId4"/>
  </sheets>
  <definedNames>
    <definedName name="Date_Début">IFERROR(IF(MIN(Tâches[Date de début])="",TODAY(),MIN(Tâches[Date de début])),"")</definedName>
    <definedName name="Date_Fin">IFERROR(IF(MAX(Tâches[Date de fin])="",TODAY(),MAX(MAX(Tâches[Date de fin]),MAX(Jalons[date]))),"")</definedName>
    <definedName name="PlageDates">{15,30,45,60,75,90,105,120}</definedName>
    <definedName name="Suivre_Ajourdhui">'Données du diagramme'!$D$2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6" i="1" l="1"/>
  <c r="K18" i="1" l="1"/>
  <c r="K19" i="1"/>
  <c r="K20" i="1"/>
  <c r="K21" i="1"/>
  <c r="K22" i="1"/>
  <c r="K23" i="1"/>
  <c r="K24" i="1"/>
  <c r="K25" i="1"/>
  <c r="D11" i="1" l="1"/>
  <c r="G24" i="2"/>
  <c r="G25" i="2"/>
  <c r="G26" i="2"/>
  <c r="G27" i="2"/>
  <c r="G28" i="2"/>
  <c r="G29" i="2"/>
  <c r="G30" i="2"/>
  <c r="G31" i="2"/>
  <c r="G32" i="2"/>
  <c r="D8" i="1"/>
  <c r="D10" i="1"/>
  <c r="D9" i="1"/>
  <c r="D7" i="1"/>
  <c r="H7" i="1" l="1"/>
  <c r="H8" i="1"/>
  <c r="H9" i="1"/>
  <c r="H10" i="1"/>
  <c r="H11" i="1"/>
  <c r="H12" i="1"/>
  <c r="H13" i="1"/>
  <c r="H14" i="1"/>
  <c r="H15" i="1"/>
  <c r="H16" i="1"/>
  <c r="H17" i="1"/>
  <c r="D6" i="1" l="1"/>
  <c r="I17" i="1"/>
  <c r="K17" i="1" s="1"/>
  <c r="I16" i="1"/>
  <c r="K16" i="1" s="1"/>
  <c r="I15" i="1"/>
  <c r="K15" i="1" s="1"/>
  <c r="I14" i="1"/>
  <c r="K14" i="1" s="1"/>
  <c r="I12" i="1"/>
  <c r="K12" i="1" s="1"/>
  <c r="I8" i="1"/>
  <c r="K8" i="1" s="1"/>
  <c r="I6" i="1"/>
  <c r="K6" i="1" s="1"/>
  <c r="I13" i="1"/>
  <c r="K13" i="1" s="1"/>
  <c r="I9" i="1"/>
  <c r="K9" i="1" s="1"/>
  <c r="I11" i="1"/>
  <c r="K11" i="1" s="1"/>
  <c r="I7" i="1"/>
  <c r="K7" i="1" s="1"/>
  <c r="I10" i="1"/>
  <c r="K10" i="1" s="1"/>
  <c r="B11" i="2" l="1"/>
  <c r="B12" i="2" s="1"/>
  <c r="B15" i="2" l="1"/>
  <c r="G18" i="2"/>
  <c r="I25" i="2"/>
  <c r="I28" i="2"/>
  <c r="I31" i="2"/>
  <c r="I30" i="2"/>
  <c r="I26" i="2"/>
  <c r="I24" i="2"/>
  <c r="I29" i="2"/>
  <c r="I27" i="2"/>
  <c r="I32" i="2"/>
  <c r="G20" i="2" l="1"/>
  <c r="I20" i="2" s="1"/>
  <c r="G22" i="2"/>
  <c r="I22" i="2" s="1"/>
  <c r="G23" i="2"/>
  <c r="H23" i="2" s="1"/>
  <c r="G19" i="2"/>
  <c r="H19" i="2" s="1"/>
  <c r="G21" i="2"/>
  <c r="H21" i="2" s="1"/>
  <c r="H18" i="2"/>
  <c r="B17" i="2"/>
  <c r="D17" i="2" s="1"/>
  <c r="B21" i="2"/>
  <c r="D21" i="2" s="1"/>
  <c r="B20" i="2"/>
  <c r="D20" i="2" s="1"/>
  <c r="B19" i="2"/>
  <c r="D19" i="2" s="1"/>
  <c r="B16" i="2"/>
  <c r="D16" i="2" s="1"/>
  <c r="D15" i="2"/>
  <c r="B18" i="2"/>
  <c r="D18" i="2" s="1"/>
  <c r="H29" i="2"/>
  <c r="H27" i="2"/>
  <c r="H32" i="2"/>
  <c r="H24" i="2"/>
  <c r="H31" i="2"/>
  <c r="H30" i="2"/>
  <c r="H28" i="2"/>
  <c r="H26" i="2"/>
  <c r="H25" i="2"/>
  <c r="E21" i="2" l="1"/>
  <c r="E17" i="2"/>
  <c r="E18" i="2"/>
  <c r="E19" i="2"/>
  <c r="E20" i="2"/>
  <c r="E15" i="2"/>
  <c r="E16" i="2"/>
  <c r="C15" i="2"/>
  <c r="C19" i="2"/>
  <c r="C17" i="2"/>
  <c r="C18" i="2"/>
  <c r="C20" i="2"/>
  <c r="C16" i="2"/>
  <c r="C21" i="2"/>
  <c r="I21" i="2"/>
  <c r="I23" i="2"/>
  <c r="I19" i="2"/>
  <c r="H20" i="2"/>
  <c r="H22" i="2"/>
  <c r="I18" i="2"/>
  <c r="B2" i="2" l="1"/>
  <c r="C4" i="2"/>
  <c r="C5" i="2"/>
  <c r="B5" i="2"/>
  <c r="B4" i="2"/>
</calcChain>
</file>

<file path=xl/sharedStrings.xml><?xml version="1.0" encoding="utf-8"?>
<sst xmlns="http://schemas.openxmlformats.org/spreadsheetml/2006/main" count="89" uniqueCount="84">
  <si>
    <t>Créez un diagramme de Gantt Suivi de date dans cette feuille de calcul.
Le titre de cette feuille de calcul figure dans la cellule B1. 
Des informations sur l’utilisation de cette feuille de calcul, notamment des instructions pour les lecteurs d’écran, figurent dans la feuille de calcul À propos de.
Continuez à parcourir la colonne A pour des instructions supplémentaires.</t>
  </si>
  <si>
    <t>Sélectionnez l’option Oui dans la cellule D2 si vous voulez mettre en évidence la date du jour dans la feuille de calcul du diagramme de Gantt. 
Sélectionnez l’option Non dans la cellule D2 si vous ne voulez pas mettre en évidence la date du jour dans la feuille de calcul du diagramme de Gantt.
Dans la cellule D2, tapez ALT+Flèche bas pour accéder aux options.</t>
  </si>
  <si>
    <t>L’en-tête Jalons pour le tableau de jalons figure dans la cellule B3.
L’en-tête Tâches pour le tableau de tâches figure dans la cellule G3.</t>
  </si>
  <si>
    <t>Les informations sur les colonnes du tableau de jalons figurent sur cette ligne, dans les cellules B4 à E4.
Les informations sur les colonnes dans le tableau de tâches figurent sur cette ligne, dans les cellules G4 à J4.</t>
  </si>
  <si>
    <t>Pour ajouter des jalons, insérez une ligne au-dessus de celle-ci.
Notez que, par défaut, les jalons pour le graphique sont au nombre de 15. L’ajout de jalons requiert une modification de la feuille de calcul masquée. Pour plus d’informations, voir la cellule A9 de la feuille de calcul À propos.
L’instruction suivante figure dans la cellule A26.</t>
  </si>
  <si>
    <t>Une note figure dans la cellule G26.
Ceci est la dernière instruction de cette feuille de calcul.</t>
  </si>
  <si>
    <t>Diagramme de Gantt Suivi de date</t>
  </si>
  <si>
    <t>Effectuer le suivi de la date d’aujourd’hui ?</t>
  </si>
  <si>
    <t>Jalons</t>
  </si>
  <si>
    <t>Cette colonne doit être ordonnée de façon séquentielle.</t>
  </si>
  <si>
    <t>N°</t>
  </si>
  <si>
    <t>Pour ajouter des jalons, insérez une ligne au-dessus de celle-ci.</t>
  </si>
  <si>
    <t>La colonne Position trace les jalons dans le diagramme des tâches.</t>
  </si>
  <si>
    <t>Position</t>
  </si>
  <si>
    <t>Oui</t>
  </si>
  <si>
    <t>Entrez la date d’un jalon dans cette colonne.</t>
  </si>
  <si>
    <t>date</t>
  </si>
  <si>
    <t>Entrez une description du jalon dans cette colonne. Ces descriptions apparaissent dans le diagramme.</t>
  </si>
  <si>
    <t>Jalon</t>
  </si>
  <si>
    <t>Jalon 1</t>
  </si>
  <si>
    <t>Jalon 2</t>
  </si>
  <si>
    <t>Jalon 3</t>
  </si>
  <si>
    <t>Jalon 4</t>
  </si>
  <si>
    <t>Jalon 5</t>
  </si>
  <si>
    <t>Jalon 6</t>
  </si>
  <si>
    <t>Tâches</t>
  </si>
  <si>
    <t>Pour ajouter des tâches, insérez une ligne au-dessus de celle-ci.</t>
  </si>
  <si>
    <t>Entrez la date de début de chaque tâche ci-dessous. Pour obtenir des résultats optimaux, triez cette colonne dans un ordre croissant.</t>
  </si>
  <si>
    <t>Date de début</t>
  </si>
  <si>
    <t>Entrez la date de fin de chaque tâche ou activité ci-dessous, dans cette colonne.</t>
  </si>
  <si>
    <t>Date de fin</t>
  </si>
  <si>
    <t>Entrez les tâches ou activités dans cette colonne.</t>
  </si>
  <si>
    <t>Tâche</t>
  </si>
  <si>
    <t>Colonne calculée automatiquement utilisée pour tracer la durée de chaque tâche. Ne la supprimez ou modifiez pas.</t>
  </si>
  <si>
    <t>Durée en jours</t>
  </si>
  <si>
    <t>Le diagramme de Gantt affichant Aujourd’hui, des jalons et des tâches dans une plage de dates, figure dans cette feuille de calcul. 
Une barre de défilement figure sur la ligne 1, dans les cellules B1 à R1, qui incrémente la plage de dates affichant des jalons futurs.
Le diagramme est tracé à l’intérieur de la zone couverte par les cellules B2 à R3.
Ceci est la dernière instruction de cette feuille de calcul.</t>
  </si>
  <si>
    <t>Le titre de cette feuille de calcul figure dans la cellule B1.</t>
  </si>
  <si>
    <t>Le titre du tableau figure dans les cellules B2 et C2.</t>
  </si>
  <si>
    <t>L’en-tête du tableau figure dans les cellules B3 et C3. Ces coordonnées créent la surbrillance de Aujourd’hui dans le diagramme.
La première colonne marque le jour, et la deuxième indique de tracer la ligne qui met en surbrillance Aujourd’hui.
La date de la première colonne peut changer de façon à ce que la plage de dates du diagramme reste lisible à mesure que les dates progressent. Toutefois, une coordonnée y égale à 0 indique qu’aucune ligne n’est tracée.
Ne modifiez ou ne supprimez pas ce contenu, car cela pourrait interrompre le traçage du diagramme. Pour ne plus mettre en surbrillance la date d’Aujourd’hui, sélectionnez « non » dans la cellule D2 de la feuille de calcul Données du diagramme.
L’instruction suivante figure dans la cellule A7.</t>
  </si>
  <si>
    <t>L’en-tête du tableau figure dans la cellule B7.
L’incrément de défilement dans la cellule B8 représente les données tracées qui apparaissent dans le diagramme de Gantt à un moment donné. 
Le défilement à l’aide de la barre de défilement en haut du diagramme dans la ligne 1 de la feuille de calcul Diagramme de Gantt a pour effet d’incrémenter ce nombre.
Le traçage du diagramme fonctionne de façon optimale avec des incréments uniques.
L’instruction suivante figure dans la cellule A10.</t>
  </si>
  <si>
    <t xml:space="preserve">L’en-tête du tableau figure dans les cellules B10 et D10.
La Plage de graphique permet de sélectionner la plage appropriée de tâches et jalons. Ne modifiez pas ces champs.
Le nombre ageoff conserve le graphique lisible en augmentant l’âge des tâches de la plage, seules celles qui s’inscrivent dans celle-ci étant tracées. Ne modifiez pas ce nombre.
L’instruction suivante figure dans la cellule A14.
</t>
  </si>
  <si>
    <t>L’en-tête du tableau pour les données dynamiques de jalon figure dans les cellules B14 à E14. Une note figure dans la cellule F14.
Ce tableau est utilisé pour créer le graphique dans la feuille de calcul Diagramme de Gantt, en traçant 7 jalons à la fois.
Les données tracées dans ce diagramme sont générées automatiquement en fonction du contenu du tableau ci-dessus. 
Ne modifiez ou ne supprimez pas ce tableau ou son contenu.
L’instruction suivante figure dans la cellule A17.</t>
  </si>
  <si>
    <t>Les cellules G15 à I15 contiennent les en-têtes de tableau pour les données dynamiques de jalon. 
Dans ce tableau, des données peuvent apparaître vides, ou des dates sembler incorrectes. En aucun cas, ne renseignez, n’éditez, ne supprimez ou ne modifiez de quelque façon que ce soit ces données, car cela pourrait avoir pour effet de remplacer des formules et d’altérer la fonctionnalité de traçage du diagramme.
Le tableau permet de tracer 15 jalons. Pour tracer plus de 15 jalons, étendez simplement le tableau afin d’adapter celui-ci au nombre de jalons souhaité. N’oubliez pas que vous ne pouvez ajouter des jalons que dans la feuille de calcul Données du diagramme. N’ajoutez pas de contenu à ce tableau.
Une note figure dans la cellule J15.
L’instruction suivante figure dans la cellule A32.</t>
  </si>
  <si>
    <t>Une note figure dans la cellule J32.
Ceci est la dernière instruction de cette feuille de calcul.</t>
  </si>
  <si>
    <t>Données de graphique dynamiques. Ne modifiez pas ou ne supprimez pas cette feuille de calcul !</t>
  </si>
  <si>
    <t>coordonnée x de mise en surbrillance d’aujourd’hui</t>
  </si>
  <si>
    <t>incrément de défilement</t>
  </si>
  <si>
    <t>Plage pour le traçage du diagramme</t>
  </si>
  <si>
    <t>surbrillance</t>
  </si>
  <si>
    <t>coordonnée y</t>
  </si>
  <si>
    <t>ageoff</t>
  </si>
  <si>
    <t>Durée de la tâche en jours</t>
  </si>
  <si>
    <t>position</t>
  </si>
  <si>
    <t>&lt;--Ce tableau génère le diagramme de Gantt, en traçant 7 jalons à la fois.</t>
  </si>
  <si>
    <t>Traçage des jalons</t>
  </si>
  <si>
    <t>Date</t>
  </si>
  <si>
    <t>Ligne de base</t>
  </si>
  <si>
    <t>&lt;--Ce tableau crée les marqueurs de jalon dans le diagramme de Gantt, en traçant uniquement les jalons qui s’inscrivent dans la plage de dates affichée, à raison 15 jalons maximum.</t>
  </si>
  <si>
    <t xml:space="preserve">&lt;--Pour tracer plus de 15 jalons, étendez simplement ce tableau, puis tapez de nouvelles entrées dans le tableau de jalons de la feuille de calcul Données du diagramme.
</t>
  </si>
  <si>
    <t>À propos de ce classeur</t>
  </si>
  <si>
    <t xml:space="preserve">Entrez les informations de jalons et de tâches dans la feuille de calcul Données du diagramme. Pour tracer les jalons de la chronologie, entrez 0 dans la colonne N°, puis modifiez la position de l’étiquette afin qu’elle figure « en dessous » pour éviter tout chevauchement d’étiquettes.
La colonne Position dans le tableau de jalons a pour effet que les jalons du diagramme des tâches sont tracés sur une même ligne ou sur des lignes empilées. Pour les tracer sur une même ligne, entrez le même numéro pour chaque jalon dans cette colonne. Pour les tracer sur des lignes différentes, entrez des numéros différents. Avec les exemples de données, tous les jalons sont tracés le long de la position de ligne 2.
</t>
  </si>
  <si>
    <t>Guide pour les lecteurs d’écran</t>
  </si>
  <si>
    <t xml:space="preserve">
Ce classeur contient quatre feuilles de calcul. 
Données du diagramme
Diagramme de Gantt
Données de graphique dynamiques (Masqué)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Le texte masqué n’est pas imprimé.
Pour supprimer ces instructions d’une feuille de calcul, supprimez simplement la colonne A.
</t>
  </si>
  <si>
    <t>Données de graphique dynamiques (Masqué)</t>
  </si>
  <si>
    <t xml:space="preserve">
Ne supprimez ou ne modifiez pas le contenu de la feuille de calcul Masqué. Cette opération peut compromettre l’intégrité du diagramme de Gantt.
Des données peuvent apparaître vides, ou des dates sembler incorrectes. En aucun cas, ne renseignez, n’éditez, ne supprimez ou ne modifiez de quelque façon que ce soit ces données, car cela pourrait avoir pour effet de remplacer des formules et d’altérer la fonctionnalité de traçage du diagramme.
Le tableau de jalons dynamiques permet de tracer 15 jalons. Pour tracer plus de 15 jalons, étendez simplement le tableau afin d’adapter celui-ci au nombre de jalons souhaité. N’oubliez pas que vous ne pouvez ajouter les données de jalons réels que dans la feuille de calcul Données du diagramme.
</t>
  </si>
  <si>
    <t>Conseils</t>
  </si>
  <si>
    <t xml:space="preserve">
Par défaut, les jalons sont tracés sur la ligne 1 du diagramme de Gantt en utilisant la colonne Position de la feuille de calcul Données du diagramme, à partir de la cellule C5. Pour tracer les jalons sur des lignes différentes, modifiez simplement le numéro. 
</t>
  </si>
  <si>
    <t xml:space="preserve">Le paramètre par défaut consiste à mettre en surbrillance la date du jour dans le diagramme de Gantt. Pour ne plus mettre en surbrillance la date d’Aujourd’hui, sélectionnez « non » dans la cellule D2 de la feuille de calcul Données du diagramme.
</t>
  </si>
  <si>
    <t xml:space="preserve">La chronologie de dates du diagramme de Gantt est tracée avec un intervalle de 5 dates entre les dates affichées. Pour changer cela, sélectionnez la chronologie dans la feuille de calcul Diagramme de Gantt, puis sélectionnez Format de l’axe. Modifiez l’Unité principale de 5 en 1 ou 10, par exemple. 
</t>
  </si>
  <si>
    <t>Ceci est la dernière instruction de cette feuille de calcul.</t>
  </si>
  <si>
    <t>Les en-têtes du tableau de jalons figurent dans les cellules B5 à E5. Les en-têtes de tableau de tâches figurent dans les cellules G5 à K5.
Les exemples de données de jalons figurent dans les cellules B6 à E17. 
Les exemples de données de tâches figurent dans les cellules G6 à J17.
L’instruction suivante figure dans la cellule A21.</t>
  </si>
  <si>
    <t>Recherche d’informations</t>
  </si>
  <si>
    <t>Identifier notre cible</t>
  </si>
  <si>
    <t>Fixer notre promesse</t>
  </si>
  <si>
    <t>Gestion, cout et rentabilité</t>
  </si>
  <si>
    <t xml:space="preserve">Analyse de situation sur le marché </t>
  </si>
  <si>
    <t>Trouver un moyen de faire tester notre produit</t>
  </si>
  <si>
    <t>Créer le slogan</t>
  </si>
  <si>
    <t>définir notre politique de distribution</t>
  </si>
  <si>
    <t>définir notre politique de communication</t>
  </si>
  <si>
    <t>concevoir une identité visuelle attrayante pour le produit</t>
  </si>
  <si>
    <t>Survey Editor</t>
  </si>
  <si>
    <t xml:space="preserve">Data Transfert </t>
  </si>
  <si>
    <t>Survey Analyzer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</si>
</sst>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 &quot;€&quot;_-;\-* #,##0\ &quot;€&quot;_-;_-* &quot;-&quot;\ &quot;€&quot;_-;_-@_-"/>
    <numFmt numFmtId="165" formatCode="_-* #,##0.00\ &quot;€&quot;_-;\-* #,##0.00\ &quot;€&quot;_-;_-* &quot;-&quot;??\ &quot;€&quot;_-;_-@_-"/>
    <numFmt numFmtId="166" formatCode="#,##0_ ;\-#,##0\ "/>
  </numFmts>
  <fonts count="21"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4"/>
      <color theme="5" tint="-0.24994659260841701"/>
      <name val="Calibri Light"/>
      <family val="2"/>
      <scheme val="major"/>
    </font>
    <font>
      <sz val="11"/>
      <color theme="1"/>
      <name val="Calibri"/>
      <family val="2"/>
      <scheme val="minor"/>
    </font>
    <font>
      <b/>
      <sz val="11"/>
      <color theme="3"/>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166" fontId="7" fillId="0" borderId="0" applyFont="0" applyFill="0" applyBorder="0" applyProtection="0">
      <alignment horizontal="center"/>
    </xf>
    <xf numFmtId="43"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9" fontId="7" fillId="0" borderId="0" applyFont="0" applyFill="0" applyBorder="0" applyAlignment="0" applyProtection="0"/>
    <xf numFmtId="0" fontId="4" fillId="0" borderId="0" applyNumberFormat="0" applyFill="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1" applyNumberFormat="0" applyAlignment="0" applyProtection="0"/>
    <xf numFmtId="0" fontId="12" fillId="9" borderId="2" applyNumberFormat="0" applyAlignment="0" applyProtection="0"/>
    <xf numFmtId="0" fontId="13" fillId="9" borderId="1" applyNumberFormat="0" applyAlignment="0" applyProtection="0"/>
    <xf numFmtId="0" fontId="14" fillId="0" borderId="3" applyNumberFormat="0" applyFill="0" applyAlignment="0" applyProtection="0"/>
    <xf numFmtId="0" fontId="15" fillId="10" borderId="4" applyNumberFormat="0" applyAlignment="0" applyProtection="0"/>
    <xf numFmtId="0" fontId="16" fillId="0" borderId="0" applyNumberFormat="0" applyFill="0" applyBorder="0" applyAlignment="0" applyProtection="0"/>
    <xf numFmtId="0" fontId="7" fillId="11" borderId="5" applyNumberFormat="0" applyFont="0" applyAlignment="0" applyProtection="0"/>
    <xf numFmtId="0" fontId="17" fillId="0" borderId="6" applyNumberFormat="0" applyFill="0" applyAlignment="0" applyProtection="0"/>
    <xf numFmtId="0" fontId="2"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cellStyleXfs>
  <cellXfs count="32">
    <xf numFmtId="0" fontId="0" fillId="0" borderId="0" xfId="0"/>
    <xf numFmtId="0" fontId="0" fillId="0" borderId="0" xfId="0" applyAlignment="1">
      <alignment wrapText="1"/>
    </xf>
    <xf numFmtId="14" fontId="0" fillId="0" borderId="0" xfId="0" applyNumberFormat="1"/>
    <xf numFmtId="0" fontId="0" fillId="0" borderId="0" xfId="0" applyNumberFormat="1"/>
    <xf numFmtId="0" fontId="0" fillId="0" borderId="0" xfId="0" applyAlignment="1">
      <alignment horizontal="right"/>
    </xf>
    <xf numFmtId="0" fontId="0" fillId="2" borderId="0" xfId="0" applyFill="1"/>
    <xf numFmtId="0" fontId="0" fillId="0" borderId="0" xfId="0" applyFont="1" applyFill="1" applyBorder="1"/>
    <xf numFmtId="0" fontId="0" fillId="0" borderId="0" xfId="0" applyFont="1" applyFill="1" applyBorder="1" applyAlignment="1">
      <alignment wrapText="1"/>
    </xf>
    <xf numFmtId="0" fontId="0" fillId="0" borderId="0" xfId="0" applyNumberFormat="1" applyFont="1" applyFill="1" applyBorder="1"/>
    <xf numFmtId="0" fontId="1" fillId="0" borderId="0" xfId="1"/>
    <xf numFmtId="0" fontId="1" fillId="0" borderId="0" xfId="1"/>
    <xf numFmtId="0" fontId="0" fillId="0" borderId="0" xfId="0" applyNumberFormat="1" applyFont="1" applyFill="1" applyBorder="1" applyAlignment="1">
      <alignment horizontal="center"/>
    </xf>
    <xf numFmtId="0" fontId="0" fillId="0" borderId="0" xfId="0" applyAlignment="1"/>
    <xf numFmtId="0" fontId="1" fillId="0" borderId="0" xfId="1"/>
    <xf numFmtId="0" fontId="2" fillId="0" borderId="0" xfId="0" applyFont="1" applyAlignment="1">
      <alignment wrapText="1"/>
    </xf>
    <xf numFmtId="0" fontId="2" fillId="0" borderId="0" xfId="0" applyFont="1" applyAlignment="1"/>
    <xf numFmtId="0" fontId="5" fillId="0" borderId="0" xfId="3">
      <alignment vertical="center"/>
    </xf>
    <xf numFmtId="0" fontId="0" fillId="3" borderId="0" xfId="0" applyFill="1"/>
    <xf numFmtId="0" fontId="6" fillId="0" borderId="0" xfId="5">
      <alignment wrapText="1"/>
    </xf>
    <xf numFmtId="0" fontId="6" fillId="0" borderId="0" xfId="5" applyFont="1">
      <alignment wrapText="1"/>
    </xf>
    <xf numFmtId="0" fontId="0" fillId="0" borderId="0" xfId="0" applyNumberFormat="1" applyFont="1" applyFill="1" applyAlignment="1">
      <alignment horizontal="center"/>
    </xf>
    <xf numFmtId="14" fontId="7" fillId="0" borderId="0" xfId="6" applyFill="1" applyBorder="1">
      <alignment horizontal="center"/>
    </xf>
    <xf numFmtId="14" fontId="0" fillId="0" borderId="0" xfId="6" applyFont="1" applyFill="1" applyBorder="1">
      <alignment horizontal="center"/>
    </xf>
    <xf numFmtId="14" fontId="7" fillId="0" borderId="0" xfId="6">
      <alignment horizontal="center"/>
    </xf>
    <xf numFmtId="166" fontId="0" fillId="0" borderId="0" xfId="7" applyFont="1">
      <alignment horizontal="center"/>
    </xf>
    <xf numFmtId="0" fontId="0" fillId="4" borderId="0" xfId="0" applyFill="1"/>
    <xf numFmtId="0" fontId="18" fillId="0" borderId="0" xfId="1" applyFont="1"/>
    <xf numFmtId="0" fontId="19" fillId="0" borderId="0" xfId="0" applyFont="1"/>
    <xf numFmtId="0" fontId="19" fillId="0" borderId="0" xfId="0" applyFont="1" applyAlignment="1">
      <alignment wrapText="1"/>
    </xf>
    <xf numFmtId="0" fontId="20" fillId="0" borderId="0" xfId="4" applyFont="1"/>
    <xf numFmtId="0" fontId="20" fillId="0" borderId="0" xfId="4" applyFont="1" applyFill="1"/>
    <xf numFmtId="0" fontId="3" fillId="0" borderId="0" xfId="2">
      <alignment horizontal="right" vertical="center" indent="1"/>
    </xf>
  </cellXfs>
  <cellStyles count="48">
    <cellStyle name="20 % - Accent1" xfId="25" builtinId="30" customBuiltin="1"/>
    <cellStyle name="20 % - Accent2" xfId="29" builtinId="34" customBuiltin="1"/>
    <cellStyle name="20 % - Accent3" xfId="33" builtinId="38" customBuiltin="1"/>
    <cellStyle name="20 % - Accent4" xfId="37" builtinId="42" customBuiltin="1"/>
    <cellStyle name="20 % - Accent5" xfId="41" builtinId="46" customBuiltin="1"/>
    <cellStyle name="20 % - Accent6" xfId="45" builtinId="50" customBuiltin="1"/>
    <cellStyle name="40 % - Accent1" xfId="26" builtinId="31" customBuiltin="1"/>
    <cellStyle name="40 % - Accent2" xfId="30" builtinId="35" customBuiltin="1"/>
    <cellStyle name="40 % - Accent3" xfId="34" builtinId="39" customBuiltin="1"/>
    <cellStyle name="40 % - Accent4" xfId="38" builtinId="43" customBuiltin="1"/>
    <cellStyle name="40 % - Accent5" xfId="42" builtinId="47" customBuiltin="1"/>
    <cellStyle name="40 % - Accent6" xfId="46" builtinId="51" customBuiltin="1"/>
    <cellStyle name="60 % - Accent1" xfId="27" builtinId="32" customBuiltin="1"/>
    <cellStyle name="60 % - Accent2" xfId="31" builtinId="36" customBuiltin="1"/>
    <cellStyle name="60 % - Accent3" xfId="35" builtinId="40" customBuiltin="1"/>
    <cellStyle name="60 % - Accent4" xfId="39" builtinId="44" customBuiltin="1"/>
    <cellStyle name="60 % - Accent5" xfId="43" builtinId="48" customBuiltin="1"/>
    <cellStyle name="60 % - Accent6" xfId="47" builtinId="52" customBuiltin="1"/>
    <cellStyle name="Accent1" xfId="24" builtinId="29" customBuiltin="1"/>
    <cellStyle name="Accent2" xfId="28" builtinId="33" customBuiltin="1"/>
    <cellStyle name="Accent3" xfId="32" builtinId="37" customBuiltin="1"/>
    <cellStyle name="Accent4" xfId="36" builtinId="41" customBuiltin="1"/>
    <cellStyle name="Accent5" xfId="40" builtinId="45" customBuiltin="1"/>
    <cellStyle name="Accent6" xfId="44" builtinId="49" customBuiltin="1"/>
    <cellStyle name="Avertissement" xfId="21" builtinId="11" customBuiltin="1"/>
    <cellStyle name="Calcul" xfId="18" builtinId="22" customBuiltin="1"/>
    <cellStyle name="Cellule liée" xfId="19" builtinId="24" customBuiltin="1"/>
    <cellStyle name="Date" xfId="6" xr:uid="{6EB70F65-3733-4804-9FF5-428A9E5C4ABE}"/>
    <cellStyle name="Entrée" xfId="16" builtinId="20" customBuiltin="1"/>
    <cellStyle name="Insatisfaisant" xfId="14" builtinId="27" customBuiltin="1"/>
    <cellStyle name="Milliers" xfId="8" builtinId="3" customBuiltin="1"/>
    <cellStyle name="Milliers [0]" xfId="7" builtinId="6" customBuiltin="1"/>
    <cellStyle name="Monétaire" xfId="9" builtinId="4" customBuiltin="1"/>
    <cellStyle name="Monétaire [0]" xfId="10" builtinId="7" customBuiltin="1"/>
    <cellStyle name="Neutre" xfId="15" builtinId="28" customBuiltin="1"/>
    <cellStyle name="Normal" xfId="0" builtinId="0" customBuiltin="1"/>
    <cellStyle name="Note" xfId="22" builtinId="10" customBuiltin="1"/>
    <cellStyle name="Pourcentage" xfId="11" builtinId="5" customBuiltin="1"/>
    <cellStyle name="Satisfaisant" xfId="13" builtinId="26" customBuiltin="1"/>
    <cellStyle name="Sortie" xfId="17" builtinId="21" customBuiltin="1"/>
    <cellStyle name="Texte explicatif" xfId="5" builtinId="53" customBuiltin="1"/>
    <cellStyle name="Titre" xfId="3" builtinId="15" customBuiltin="1"/>
    <cellStyle name="Titre 1" xfId="1" builtinId="16" customBuiltin="1"/>
    <cellStyle name="Titre 2" xfId="2" builtinId="17" customBuiltin="1"/>
    <cellStyle name="Titre 3" xfId="4" builtinId="18" customBuiltin="1"/>
    <cellStyle name="Titre 4" xfId="12" builtinId="19" customBuiltin="1"/>
    <cellStyle name="Total" xfId="23" builtinId="25" customBuiltin="1"/>
    <cellStyle name="Vérification" xfId="20" builtinId="23" customBuiltin="1"/>
  </cellStyles>
  <dxfs count="27">
    <dxf>
      <fill>
        <patternFill>
          <bgColor theme="7" tint="0.79998168889431442"/>
        </patternFill>
      </fill>
    </dxf>
    <dxf>
      <numFmt numFmtId="19" formatCode="m/d/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9" formatCode="m/d/yyyy"/>
    </dxf>
    <dxf>
      <numFmt numFmtId="0" formatCode="General"/>
    </dxf>
    <dxf>
      <numFmt numFmtId="0" formatCode="General"/>
    </dxf>
    <dxf>
      <numFmt numFmtId="19" formatCode="m/d/yyyy"/>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FE5A7A51-290B-4843-B986-5E08FCB37B0E}">
      <tableStyleElement type="wholeTable" dxfId="26"/>
      <tableStyleElement type="headerRow" dxfId="25"/>
      <tableStyleElement type="firstColumn" dxfId="24"/>
      <tableStyleElement type="firstRowStripe" dxfId="23"/>
      <tableStyleElement type="firstColumn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noFill/>
              <a:ln w="9525">
                <a:noFill/>
              </a:ln>
              <a:effectLst/>
            </c:spPr>
          </c:marker>
          <c:dLbls>
            <c:dLbl>
              <c:idx val="0"/>
              <c:tx>
                <c:rich>
                  <a:bodyPr/>
                  <a:lstStyle/>
                  <a:p>
                    <a:fld id="{416EFE12-2A75-41FF-8AC2-B00FC9FA3D9E}"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CCF3-4D6B-A363-E3E4CAC6EE6E}"/>
                </c:ext>
              </c:extLst>
            </c:dLbl>
            <c:dLbl>
              <c:idx val="1"/>
              <c:tx>
                <c:rich>
                  <a:bodyPr/>
                  <a:lstStyle/>
                  <a:p>
                    <a:fld id="{96DE5134-ED8E-494D-AAF1-051FACA3206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CF3-4D6B-A363-E3E4CAC6EE6E}"/>
                </c:ext>
              </c:extLst>
            </c:dLbl>
            <c:dLbl>
              <c:idx val="2"/>
              <c:tx>
                <c:rich>
                  <a:bodyPr/>
                  <a:lstStyle/>
                  <a:p>
                    <a:fld id="{51172CB0-8C7A-4BA1-92A8-BAA21486D1C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CF3-4D6B-A363-E3E4CAC6EE6E}"/>
                </c:ext>
              </c:extLst>
            </c:dLbl>
            <c:dLbl>
              <c:idx val="3"/>
              <c:tx>
                <c:rich>
                  <a:bodyPr/>
                  <a:lstStyle/>
                  <a:p>
                    <a:fld id="{BB1B0C1D-1B40-4B1E-B4F1-DAE905C8363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CF3-4D6B-A363-E3E4CAC6EE6E}"/>
                </c:ext>
              </c:extLst>
            </c:dLbl>
            <c:dLbl>
              <c:idx val="4"/>
              <c:tx>
                <c:rich>
                  <a:bodyPr/>
                  <a:lstStyle/>
                  <a:p>
                    <a:fld id="{F9E7D6B1-71DC-47B3-B583-2A99CB1ED75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CF3-4D6B-A363-E3E4CAC6EE6E}"/>
                </c:ext>
              </c:extLst>
            </c:dLbl>
            <c:dLbl>
              <c:idx val="5"/>
              <c:tx>
                <c:rich>
                  <a:bodyPr/>
                  <a:lstStyle/>
                  <a:p>
                    <a:fld id="{91F8A245-BB0F-4804-983D-A077668D3ED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CF3-4D6B-A363-E3E4CAC6EE6E}"/>
                </c:ext>
              </c:extLst>
            </c:dLbl>
            <c:dLbl>
              <c:idx val="6"/>
              <c:tx>
                <c:rich>
                  <a:bodyPr/>
                  <a:lstStyle/>
                  <a:p>
                    <a:fld id="{57F56D48-4D2C-44AE-8F27-05A18E52AE9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CF3-4D6B-A363-E3E4CAC6EE6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60000"/>
                        <a:lumOff val="40000"/>
                      </a:schemeClr>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'Données dynamiques masquées'!$D$15:$D$21</c:f>
                <c:numCache>
                  <c:formatCode>General</c:formatCode>
                  <c:ptCount val="7"/>
                  <c:pt idx="0">
                    <c:v>16</c:v>
                  </c:pt>
                  <c:pt idx="1">
                    <c:v>6</c:v>
                  </c:pt>
                  <c:pt idx="2">
                    <c:v>3</c:v>
                  </c:pt>
                  <c:pt idx="3">
                    <c:v>31</c:v>
                  </c:pt>
                  <c:pt idx="4">
                    <c:v>24</c:v>
                  </c:pt>
                  <c:pt idx="5">
                    <c:v>6</c:v>
                  </c:pt>
                  <c:pt idx="6">
                    <c:v>5</c:v>
                  </c:pt>
                </c:numCache>
              </c:numRef>
            </c:plus>
            <c:minus>
              <c:numLit>
                <c:formatCode>General</c:formatCode>
                <c:ptCount val="1"/>
                <c:pt idx="0">
                  <c:v>1</c:v>
                </c:pt>
              </c:numLit>
            </c:minus>
            <c:spPr>
              <a:noFill/>
              <a:ln w="101600" cap="flat" cmpd="sng" algn="ctr">
                <a:solidFill>
                  <a:schemeClr val="accent2">
                    <a:lumMod val="60000"/>
                    <a:lumOff val="40000"/>
                  </a:schemeClr>
                </a:solidFill>
                <a:round/>
              </a:ln>
              <a:effectLst/>
            </c:spPr>
          </c:errBars>
          <c:xVal>
            <c:numRef>
              <c:f>'Données dynamiques masquées'!$C$15:$C$21</c:f>
              <c:numCache>
                <c:formatCode>m/d/yyyy</c:formatCode>
                <c:ptCount val="7"/>
                <c:pt idx="0">
                  <c:v>44009</c:v>
                </c:pt>
                <c:pt idx="1">
                  <c:v>44019</c:v>
                </c:pt>
                <c:pt idx="2">
                  <c:v>44028</c:v>
                </c:pt>
                <c:pt idx="3">
                  <c:v>44034</c:v>
                </c:pt>
                <c:pt idx="4">
                  <c:v>44036</c:v>
                </c:pt>
                <c:pt idx="5">
                  <c:v>44044</c:v>
                </c:pt>
                <c:pt idx="6">
                  <c:v>44053</c:v>
                </c:pt>
              </c:numCache>
            </c:numRef>
          </c:xVal>
          <c:yVal>
            <c:numRef>
              <c:f>'Données dynamiques masquées'!$E$15:$E$21</c:f>
              <c:numCache>
                <c:formatCode>General</c:formatCode>
                <c:ptCount val="7"/>
                <c:pt idx="0">
                  <c:v>8</c:v>
                </c:pt>
                <c:pt idx="1">
                  <c:v>7</c:v>
                </c:pt>
                <c:pt idx="2">
                  <c:v>6</c:v>
                </c:pt>
                <c:pt idx="3">
                  <c:v>5</c:v>
                </c:pt>
                <c:pt idx="4">
                  <c:v>4</c:v>
                </c:pt>
                <c:pt idx="5">
                  <c:v>3</c:v>
                </c:pt>
                <c:pt idx="6">
                  <c:v>2</c:v>
                </c:pt>
              </c:numCache>
            </c:numRef>
          </c:yVal>
          <c:smooth val="0"/>
          <c:extLst>
            <c:ext xmlns:c15="http://schemas.microsoft.com/office/drawing/2012/chart" uri="{02D57815-91ED-43cb-92C2-25804820EDAC}">
              <c15:datalabelsRange>
                <c15:f>'Données dynamiques masquées'!$B$15:$B$21</c15:f>
                <c15:dlblRangeCache>
                  <c:ptCount val="7"/>
                  <c:pt idx="0">
                    <c:v>Créer le slogan</c:v>
                  </c:pt>
                  <c:pt idx="1">
                    <c:v>définir notre politique de distribution</c:v>
                  </c:pt>
                  <c:pt idx="2">
                    <c:v>définir notre politique de communication</c:v>
                  </c:pt>
                  <c:pt idx="3">
                    <c:v>concevoir une identité visuelle attrayante pour le produit</c:v>
                  </c:pt>
                  <c:pt idx="4">
                    <c:v>Survey Editor</c:v>
                  </c:pt>
                  <c:pt idx="5">
                    <c:v>Data Transfert </c:v>
                  </c:pt>
                  <c:pt idx="6">
                    <c:v>Survey Analyzer</c:v>
                  </c:pt>
                </c15:dlblRangeCache>
              </c15:datalabelsRange>
            </c:ext>
            <c:ext xmlns:c16="http://schemas.microsoft.com/office/drawing/2014/chart" uri="{C3380CC4-5D6E-409C-BE32-E72D297353CC}">
              <c16:uniqueId val="{0000000A-CCF3-4D6B-A363-E3E4CAC6EE6E}"/>
            </c:ext>
          </c:extLst>
        </c:ser>
        <c:ser>
          <c:idx val="1"/>
          <c:order val="1"/>
          <c:tx>
            <c:strRef>
              <c:f>'Données dynamiques masquées'!$B$2</c:f>
              <c:strCache>
                <c:ptCount val="1"/>
              </c:strCache>
            </c:strRef>
          </c:tx>
          <c:spPr>
            <a:ln w="25400" cap="rnd">
              <a:noFill/>
              <a:round/>
            </a:ln>
            <a:effectLst/>
          </c:spPr>
          <c:marker>
            <c:symbol val="circle"/>
            <c:size val="5"/>
            <c:spPr>
              <a:noFill/>
              <a:ln w="9525">
                <a:noFill/>
              </a:ln>
              <a:effectLst/>
            </c:spPr>
          </c:marker>
          <c:dLbls>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fld id="{3980253E-B682-4728-9954-093D6E6F7547}" type="CELLRANGE">
                      <a:rPr lang="en-US"/>
                      <a:pPr>
                        <a:defRPr sz="1100">
                          <a:solidFill>
                            <a:schemeClr val="bg2"/>
                          </a:solidFill>
                        </a:defRPr>
                      </a:pPr>
                      <a:t>[PLAGECELL]</a:t>
                    </a:fld>
                    <a:endParaRPr lang="fr-FR"/>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fr-FR"/>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CF3-4D6B-A363-E3E4CAC6EE6E}"/>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25400" cap="flat" cmpd="sng" algn="ctr">
                <a:solidFill>
                  <a:schemeClr val="bg2"/>
                </a:solidFill>
                <a:prstDash val="solid"/>
                <a:miter lim="800000"/>
              </a:ln>
              <a:effectLst/>
            </c:spPr>
          </c:errBars>
          <c:xVal>
            <c:numRef>
              <c:f>'Données dynamiques masquées'!$B$4:$B$5</c:f>
              <c:numCache>
                <c:formatCode>m/d/yyyy</c:formatCode>
                <c:ptCount val="2"/>
                <c:pt idx="0">
                  <c:v>44009</c:v>
                </c:pt>
                <c:pt idx="1">
                  <c:v>44009</c:v>
                </c:pt>
              </c:numCache>
            </c:numRef>
          </c:xVal>
          <c:yVal>
            <c:numRef>
              <c:f>'Données dynamiques masquées'!$C$4:$C$5</c:f>
              <c:numCache>
                <c:formatCode>General</c:formatCode>
                <c:ptCount val="2"/>
                <c:pt idx="0">
                  <c:v>0</c:v>
                </c:pt>
                <c:pt idx="1">
                  <c:v>0</c:v>
                </c:pt>
              </c:numCache>
            </c:numRef>
          </c:yVal>
          <c:smooth val="0"/>
          <c:extLst>
            <c:ext xmlns:c15="http://schemas.microsoft.com/office/drawing/2012/chart" uri="{02D57815-91ED-43cb-92C2-25804820EDAC}">
              <c15:datalabelsRange>
                <c15:f>'Données dynamiques masquées'!$B$2</c15:f>
                <c15:dlblRangeCache>
                  <c:ptCount val="1"/>
                </c15:dlblRangeCache>
              </c15:datalabelsRange>
            </c:ext>
            <c:ext xmlns:c16="http://schemas.microsoft.com/office/drawing/2014/chart" uri="{C3380CC4-5D6E-409C-BE32-E72D297353CC}">
              <c16:uniqueId val="{00000011-CCF3-4D6B-A363-E3E4CAC6EE6E}"/>
            </c:ext>
          </c:extLst>
        </c:ser>
        <c:ser>
          <c:idx val="2"/>
          <c:order val="2"/>
          <c:spPr>
            <a:ln w="25400" cap="rnd">
              <a:noFill/>
              <a:round/>
            </a:ln>
            <a:effectLst/>
          </c:spPr>
          <c:marker>
            <c:symbol val="circle"/>
            <c:size val="5"/>
            <c:spPr>
              <a:solidFill>
                <a:schemeClr val="accent6"/>
              </a:solidFill>
              <a:ln w="9525" cap="rnd">
                <a:noFill/>
              </a:ln>
              <a:effectLst/>
            </c:spPr>
          </c:marker>
          <c:dLbls>
            <c:dLbl>
              <c:idx val="0"/>
              <c:tx>
                <c:rich>
                  <a:bodyPr/>
                  <a:lstStyle/>
                  <a:p>
                    <a:fld id="{C5CB1B82-BF50-4D2F-8D7E-7AB9E08C7500}"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DA81B803-314A-489E-8915-B2811060CB9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CF3-4D6B-A363-E3E4CAC6EE6E}"/>
                </c:ext>
              </c:extLst>
            </c:dLbl>
            <c:dLbl>
              <c:idx val="2"/>
              <c:tx>
                <c:rich>
                  <a:bodyPr/>
                  <a:lstStyle/>
                  <a:p>
                    <a:fld id="{A754D474-B2B4-4869-930A-11B54516004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CF3-4D6B-A363-E3E4CAC6EE6E}"/>
                </c:ext>
              </c:extLst>
            </c:dLbl>
            <c:dLbl>
              <c:idx val="3"/>
              <c:tx>
                <c:rich>
                  <a:bodyPr/>
                  <a:lstStyle/>
                  <a:p>
                    <a:fld id="{976580E5-C472-4D8B-B068-B7EC3BF2F3A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CF3-4D6B-A363-E3E4CAC6EE6E}"/>
                </c:ext>
              </c:extLst>
            </c:dLbl>
            <c:dLbl>
              <c:idx val="4"/>
              <c:tx>
                <c:rich>
                  <a:bodyPr/>
                  <a:lstStyle/>
                  <a:p>
                    <a:fld id="{47ABB231-2DC3-44A3-94D7-A41A1EC84CF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CF3-4D6B-A363-E3E4CAC6EE6E}"/>
                </c:ext>
              </c:extLst>
            </c:dLbl>
            <c:dLbl>
              <c:idx val="5"/>
              <c:tx>
                <c:rich>
                  <a:bodyPr/>
                  <a:lstStyle/>
                  <a:p>
                    <a:fld id="{C5AE63FC-E355-489C-908E-4BC8D2CAF7D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CCF3-4D6B-A363-E3E4CAC6EE6E}"/>
                </c:ext>
              </c:extLst>
            </c:dLbl>
            <c:dLbl>
              <c:idx val="6"/>
              <c:tx>
                <c:rich>
                  <a:bodyPr/>
                  <a:lstStyle/>
                  <a:p>
                    <a:fld id="{4E6EDE0C-12D7-48ED-8CE8-3D893A6B20E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CCF3-4D6B-A363-E3E4CAC6EE6E}"/>
                </c:ext>
              </c:extLst>
            </c:dLbl>
            <c:dLbl>
              <c:idx val="7"/>
              <c:tx>
                <c:rich>
                  <a:bodyPr/>
                  <a:lstStyle/>
                  <a:p>
                    <a:fld id="{140CCFDE-A073-4353-A97A-0E7CED93473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CF3-4D6B-A363-E3E4CAC6EE6E}"/>
                </c:ext>
              </c:extLst>
            </c:dLbl>
            <c:dLbl>
              <c:idx val="8"/>
              <c:tx>
                <c:rich>
                  <a:bodyPr/>
                  <a:lstStyle/>
                  <a:p>
                    <a:fld id="{9AD4EF25-2A06-4AB6-9323-0F0E1F6D97C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516-4FC6-AE94-903701FF51CF}"/>
                </c:ext>
              </c:extLst>
            </c:dLbl>
            <c:dLbl>
              <c:idx val="9"/>
              <c:tx>
                <c:rich>
                  <a:bodyPr/>
                  <a:lstStyle/>
                  <a:p>
                    <a:fld id="{27448E2C-77A1-4834-ACEC-1CFB38760C6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16-4FC6-AE94-903701FF51CF}"/>
                </c:ext>
              </c:extLst>
            </c:dLbl>
            <c:dLbl>
              <c:idx val="10"/>
              <c:tx>
                <c:rich>
                  <a:bodyPr/>
                  <a:lstStyle/>
                  <a:p>
                    <a:fld id="{53D94D90-3425-49F5-9558-2314EAD4137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16-4FC6-AE94-903701FF51CF}"/>
                </c:ext>
              </c:extLst>
            </c:dLbl>
            <c:dLbl>
              <c:idx val="11"/>
              <c:tx>
                <c:rich>
                  <a:bodyPr/>
                  <a:lstStyle/>
                  <a:p>
                    <a:fld id="{BD623CB8-E670-4860-AB3F-EE7783F74D2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16-4FC6-AE94-903701FF51CF}"/>
                </c:ext>
              </c:extLst>
            </c:dLbl>
            <c:dLbl>
              <c:idx val="12"/>
              <c:tx>
                <c:rich>
                  <a:bodyPr/>
                  <a:lstStyle/>
                  <a:p>
                    <a:fld id="{31EF8B20-2116-4E86-AC2D-6406472572D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16-4FC6-AE94-903701FF51CF}"/>
                </c:ext>
              </c:extLst>
            </c:dLbl>
            <c:dLbl>
              <c:idx val="13"/>
              <c:tx>
                <c:rich>
                  <a:bodyPr/>
                  <a:lstStyle/>
                  <a:p>
                    <a:fld id="{F95C2FDC-B1F9-4B79-A580-5AD7F2860A2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16-4FC6-AE94-903701FF51CF}"/>
                </c:ext>
              </c:extLst>
            </c:dLbl>
            <c:dLbl>
              <c:idx val="14"/>
              <c:tx>
                <c:rich>
                  <a:bodyPr/>
                  <a:lstStyle/>
                  <a:p>
                    <a:fld id="{649C35C1-43A3-4AED-B1C3-56936178B28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'Données dynamiques masquées'!$H$18:$H$32</c:f>
              <c:numCache>
                <c:formatCode>m/d/yyyy</c:formatCode>
                <c:ptCount val="15"/>
                <c:pt idx="0">
                  <c:v>44064</c:v>
                </c:pt>
                <c:pt idx="1">
                  <c:v>44019</c:v>
                </c:pt>
                <c:pt idx="2">
                  <c:v>44029</c:v>
                </c:pt>
                <c:pt idx="3">
                  <c:v>44039</c:v>
                </c:pt>
                <c:pt idx="4">
                  <c:v>44054</c:v>
                </c:pt>
                <c:pt idx="5">
                  <c:v>44064</c:v>
                </c:pt>
                <c:pt idx="6">
                  <c:v>44064</c:v>
                </c:pt>
                <c:pt idx="7">
                  <c:v>44064</c:v>
                </c:pt>
                <c:pt idx="8">
                  <c:v>44064</c:v>
                </c:pt>
                <c:pt idx="9">
                  <c:v>44064</c:v>
                </c:pt>
                <c:pt idx="10">
                  <c:v>44064</c:v>
                </c:pt>
                <c:pt idx="11">
                  <c:v>44064</c:v>
                </c:pt>
                <c:pt idx="12">
                  <c:v>44064</c:v>
                </c:pt>
                <c:pt idx="13">
                  <c:v>44064</c:v>
                </c:pt>
                <c:pt idx="14">
                  <c:v>44064</c:v>
                </c:pt>
              </c:numCache>
            </c:numRef>
          </c:xVal>
          <c:yVal>
            <c:numRef>
              <c:f>'Données dynamiques masquées'!$I$18:$I$33</c:f>
              <c:numCache>
                <c:formatCode>General</c:formatCode>
                <c:ptCount val="16"/>
                <c:pt idx="0">
                  <c:v>0</c:v>
                </c:pt>
                <c:pt idx="1">
                  <c:v>1</c:v>
                </c:pt>
                <c:pt idx="2">
                  <c:v>1</c:v>
                </c:pt>
                <c:pt idx="3">
                  <c:v>1</c:v>
                </c:pt>
                <c:pt idx="4">
                  <c:v>1</c:v>
                </c:pt>
                <c:pt idx="5">
                  <c:v>1</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'Données dynamiques masquées'!$G$18:$G$33</c15:f>
                <c15:dlblRangeCache>
                  <c:ptCount val="16"/>
                  <c:pt idx="1">
                    <c:v>Jalon 2</c:v>
                  </c:pt>
                  <c:pt idx="2">
                    <c:v>Jalon 3</c:v>
                  </c:pt>
                  <c:pt idx="3">
                    <c:v>Jalon 4</c:v>
                  </c:pt>
                  <c:pt idx="4">
                    <c:v>Jalon 5</c:v>
                  </c:pt>
                  <c:pt idx="5">
                    <c:v>Jalon 6</c:v>
                  </c:pt>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04342632"/>
        <c:axId val="604342960"/>
      </c:scatterChart>
      <c:valAx>
        <c:axId val="604342632"/>
        <c:scaling>
          <c:orientation val="minMax"/>
        </c:scaling>
        <c:delete val="0"/>
        <c:axPos val="b"/>
        <c:majorGridlines>
          <c:spPr>
            <a:ln w="9525" cap="flat" cmpd="sng" algn="ctr">
              <a:solidFill>
                <a:schemeClr val="tx2"/>
              </a:solidFill>
              <a:round/>
            </a:ln>
            <a:effectLst/>
          </c:spPr>
        </c:majorGridlines>
        <c:numFmt formatCode="m/d/yyyy" sourceLinked="1"/>
        <c:majorTickMark val="none"/>
        <c:minorTickMark val="none"/>
        <c:tickLblPos val="nextTo"/>
        <c:spPr>
          <a:noFill/>
          <a:ln w="101600" cap="flat" cmpd="sng" algn="ctr">
            <a:solidFill>
              <a:schemeClr val="accent6"/>
            </a:solidFill>
            <a:round/>
          </a:ln>
          <a:effectLst/>
        </c:spPr>
        <c:txPr>
          <a:bodyPr rot="-1800000" spcFirstLastPara="1" vertOverflow="ellipsis" wrap="square" anchor="ctr" anchorCtr="1"/>
          <a:lstStyle/>
          <a:p>
            <a:pPr>
              <a:defRPr sz="1100" b="0" i="0" u="none" strike="noStrike" kern="1200" baseline="0">
                <a:solidFill>
                  <a:schemeClr val="accent6"/>
                </a:solidFill>
                <a:latin typeface="+mn-lt"/>
                <a:ea typeface="+mn-ea"/>
                <a:cs typeface="+mn-cs"/>
              </a:defRPr>
            </a:pPr>
            <a:endParaRPr lang="fr-FR"/>
          </a:p>
        </c:txPr>
        <c:crossAx val="604342960"/>
        <c:crosses val="autoZero"/>
        <c:crossBetween val="midCat"/>
        <c:majorUnit val="5"/>
      </c:valAx>
      <c:valAx>
        <c:axId val="604342960"/>
        <c:scaling>
          <c:orientation val="minMax"/>
        </c:scaling>
        <c:delete val="1"/>
        <c:axPos val="l"/>
        <c:numFmt formatCode="General" sourceLinked="1"/>
        <c:majorTickMark val="none"/>
        <c:minorTickMark val="none"/>
        <c:tickLblPos val="none"/>
        <c:crossAx val="604342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fr-FR"/>
    </a:p>
  </c:txPr>
  <c:printSettings>
    <c:headerFooter/>
    <c:pageMargins b="0.75" l="0.7" r="0.7" t="0.75" header="0.3" footer="0.3"/>
    <c:pageSetup paperSize="9"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onnées dynamiques masquées'!$B$8" horiz="1" max="100" page="4" val="6"/>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4761</xdr:colOff>
      <xdr:row>0</xdr:row>
      <xdr:rowOff>295276</xdr:rowOff>
    </xdr:from>
    <xdr:to>
      <xdr:col>31</xdr:col>
      <xdr:colOff>161924</xdr:colOff>
      <xdr:row>7</xdr:row>
      <xdr:rowOff>38101</xdr:rowOff>
    </xdr:to>
    <xdr:graphicFrame macro="">
      <xdr:nvGraphicFramePr>
        <xdr:cNvPr id="5" name="Graphique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38100</xdr:colOff>
          <xdr:row>0</xdr:row>
          <xdr:rowOff>85725</xdr:rowOff>
        </xdr:from>
        <xdr:to>
          <xdr:col>18</xdr:col>
          <xdr:colOff>0</xdr:colOff>
          <xdr:row>0</xdr:row>
          <xdr:rowOff>266700</xdr:rowOff>
        </xdr:to>
        <xdr:sp macro="" textlink="">
          <xdr:nvSpPr>
            <xdr:cNvPr id="3074" name="Barre de défilement 2" descr="Scrollbar for scrolling through 8 tasks at a time within the Gantt Chart."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CCC90-6A03-4F39-A9BB-582A9958C0EF}" name="Tâches" displayName="Tâches" ref="G5:K25">
  <autoFilter ref="G5:K25" xr:uid="{22AFF5BD-21AE-4912-A8C2-DAA508F7F469}"/>
  <sortState xmlns:xlrd2="http://schemas.microsoft.com/office/spreadsheetml/2017/richdata2" ref="G6:J25">
    <sortCondition ref="H5:H25"/>
  </sortState>
  <tableColumns count="5">
    <tableColumn id="4" xr3:uid="{8D50EF12-D72C-4368-8326-03E797ADB3CB}" name="N°" totalsRowLabel="Total" dataDxfId="21" totalsRowDxfId="20"/>
    <tableColumn id="1" xr3:uid="{6CD36057-C64E-48FF-8662-5FD7B4F32BF9}" name="Date de début" totalsRowDxfId="19" dataCellStyle="Date"/>
    <tableColumn id="2" xr3:uid="{96A5962B-4C06-442F-8E89-23604EF5C723}" name="Date de fin" totalsRowDxfId="18" dataCellStyle="Date"/>
    <tableColumn id="3" xr3:uid="{16FB4742-B3F6-42FC-9A10-1D5DD112F2D1}" name="Tâche" totalsRowDxfId="17"/>
    <tableColumn id="5" xr3:uid="{D768AAFA-90E4-428E-833F-D632C9128159}" name="Durée en jours" totalsRowFunction="count" totalsRowDxfId="16">
      <calculatedColumnFormula>IFERROR(IF(LEN(Tâches[[#This Row],[Date de début]])=0,"",(INT(Tâches[[#This Row],[Date de fin]])-INT(Tâches[[#This Row],[Date de début]]))-(INT(Tâches[[#This Row],[Date de début]])-INT(Tâches[[#This Row],[Date de début]]))+1),"")</calculatedColumnFormula>
    </tableColumn>
  </tableColumns>
  <tableStyleInfo name="Date Tracking Gantt Chart"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B1C454-C288-45B2-94F8-38A514974D6C}" name="Jalons" displayName="Jalons" ref="B5:E20" totalsRowShown="0">
  <autoFilter ref="B5:E20" xr:uid="{E06B7BB2-84B0-4701-96A3-1920CD80CF06}">
    <filterColumn colId="0" hiddenButton="1"/>
    <filterColumn colId="1" hiddenButton="1"/>
    <filterColumn colId="2" hiddenButton="1"/>
    <filterColumn colId="3" hiddenButton="1"/>
  </autoFilter>
  <sortState xmlns:xlrd2="http://schemas.microsoft.com/office/spreadsheetml/2017/richdata2" ref="B6:E16">
    <sortCondition ref="D6:D16"/>
  </sortState>
  <tableColumns count="4">
    <tableColumn id="5" xr3:uid="{114C9E6F-5647-4D28-B915-EB9BAEB0DA0B}" name="N°" dataDxfId="15"/>
    <tableColumn id="3" xr3:uid="{2EB2227F-D85F-4004-8BC5-DEE0E8CC2A93}" name="Position" dataDxfId="14"/>
    <tableColumn id="1" xr3:uid="{6E180707-6E70-48F0-B1D1-03AC999F6B82}" name="date" dataCellStyle="Date"/>
    <tableColumn id="2" xr3:uid="{53D70D33-C6AC-47A5-B1DA-19C54C29A9FB}" name="Jalo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32DFFE-02B7-4471-8985-080BC03A219D}" name="DonnéesTâcheDynamiques" displayName="DonnéesTâcheDynamiques" ref="B14:E21" totalsRowShown="0">
  <autoFilter ref="B14:E21" xr:uid="{45ED1FBB-4F4C-4AC7-936B-6EAE70254C65}">
    <filterColumn colId="0" hiddenButton="1"/>
    <filterColumn colId="1" hiddenButton="1"/>
    <filterColumn colId="2" hiddenButton="1"/>
    <filterColumn colId="3" hiddenButton="1"/>
  </autoFilter>
  <tableColumns count="4">
    <tableColumn id="1" xr3:uid="{74A625E2-A69E-4395-831A-7686CCC538CA}" name="Tâches" dataDxfId="13">
      <calculatedColumnFormula>IFERROR(IF(LEN(OFFSET('Données du diagramme'!$H6,IncrémentDéfilement[incrément de défilement],0,1,1))=0,"",IF(OR(OFFSET('Données du diagramme'!$I6,IncrémentDéfilement[incrément de défilement],0,1,1)&lt;=$B$12,OFFSET('Données du diagramme'!$H6,IncrémentDéfilement[incrément de défilement],0,1,1)&gt;=($B$11-$D$11)),INDEX(Tâches[],OFFSET('Données du diagramme'!$G6,IncrémentDéfilement[incrément de défilement],0,1,1),4),"")),"")</calculatedColumnFormula>
    </tableColumn>
    <tableColumn id="2" xr3:uid="{67A68433-98C6-4D8B-B13E-5A174B091BFD}" name="Date de début" dataDxfId="12" dataCellStyle="Date">
      <calculatedColumnFormula>IFERROR(IF(LEN(DonnéesTâcheDynamiques[[#This Row],[Tâches]])=0,$B$11,INDEX(Tâches[],OFFSET('Données du diagramme'!$G6,IncrémentDéfilement[incrément de défilement],0,1,1),2)),"")</calculatedColumnFormula>
    </tableColumn>
    <tableColumn id="3" xr3:uid="{F8FBD7F0-C854-4F78-A244-B23F2FFF6E70}" name="Durée de la tâche en jours" dataDxfId="11">
      <calculatedColumnFormula>IFERROR(IF(LEN(DonnéesTâcheDynamiques[[#This Row],[Tâches]])=0,0,IF(AND('Données du diagramme'!$H6&lt;=$B$12,'Données du diagramme'!$I6&gt;=$B$12),ABS(OFFSET('Données du diagramme'!$H6,IncrémentDéfilement[incrément de défilement],0,1,1)-$B$12)+1,OFFSET('Données du diagramme'!$K6,IncrémentDéfilement[incrément de défilement],0,1,1))),"")</calculatedColumnFormula>
    </tableColumn>
    <tableColumn id="4" xr3:uid="{5A2DA5AB-D865-4B01-B889-2961800BAEFD}" name="position" dataDxfId="10">
      <calculatedColumnFormula>IFERROR(IF(LEN(DonnéesTâcheDynamiques[[#This Row],[Tâches]])=0,"",ROW($A1)),"")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41B7F-CD77-4D69-8E7E-DBBDDD14279F}" name="PointSaillantAujourdhui" displayName="PointSaillantAujourdhui" ref="B3:C5" totalsRowShown="0">
  <autoFilter ref="B3:C5" xr:uid="{C74C9E73-4A4C-4834-9227-5225090C02B4}"/>
  <tableColumns count="2">
    <tableColumn id="1" xr3:uid="{C38F7B9B-A971-4488-8015-29B0727A34E7}" name="coordonnée x de mise en surbrillance d’aujourd’hui" dataDxfId="9">
      <calculatedColumnFormula>IFERROR(IF(TODAY()&lt;MIN(DonnéesTâcheDynamiques[Date de début]),MIN($B$11,MIN(DonnéesTâcheDynamiques[Date de début])),TODAY()),TODAY())</calculatedColumnFormula>
    </tableColumn>
    <tableColumn id="2" xr3:uid="{0976B376-4D30-4099-AE10-A329AAD22F6E}" name="coordonnée y" dataDxfId="8">
      <calculatedColumnFormula>IFERROR(IF(Suivre_Ajourdhui="Oui",IF(TODAY()&lt;MIN(DonnéesTâcheDynamiques[Date de début]),0,9),0),0)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FFCDDBD-CD08-4F0C-8197-655C2C936E7C}" name="DonnéesJalonDynamiques" displayName="DonnéesJalonDynamiques" ref="G17:I32" totalsRowShown="0">
  <autoFilter ref="G17:I32" xr:uid="{36CE19C9-41B5-47A8-AAA1-A3D6AC913D8B}">
    <filterColumn colId="0" hiddenButton="1"/>
    <filterColumn colId="1" hiddenButton="1"/>
    <filterColumn colId="2" hiddenButton="1"/>
  </autoFilter>
  <tableColumns count="3">
    <tableColumn id="1" xr3:uid="{B32D10F3-8C97-4D87-8F09-C4C9DB7410B5}" name="Jalons" dataDxfId="7">
      <calculatedColumnFormula>IFERROR(IF(LEN('Données du diagramme'!D6)=0,"",IF(AND('Données du diagramme'!D6&lt;=$B$12,'Données du diagramme'!D6&gt;=$B$11-$D$11),'Données du diagramme'!E6,"")),"")</calculatedColumnFormula>
    </tableColumn>
    <tableColumn id="4" xr3:uid="{08699A2C-FE9E-454E-85A5-61493B3B2502}" name="Date" dataDxfId="6" dataCellStyle="Date">
      <calculatedColumnFormula>IFERROR(IF(LEN(DonnéesJalonDynamiques[[#This Row],[Jalons]])=0,$B$12,'Données du diagramme'!$D6),2)</calculatedColumnFormula>
    </tableColumn>
    <tableColumn id="5" xr3:uid="{FF95A456-DC6C-4DEF-A422-1A60C8530445}" name="Ligne de base" dataDxfId="5">
      <calculatedColumnFormula>IFERROR(IF(LEN(DonnéesJalonDynamiques[[#This Row],[Jalons]])=0,"",'Données du diagramme'!$C6),"")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206301-033F-458C-8270-AB1B58CF736C}" name="IncrémentDéfilement" displayName="IncrémentDéfilement" ref="B7:B8" totalsRowShown="0" headerRowDxfId="4" dataDxfId="3">
  <autoFilter ref="B7:B8" xr:uid="{EF98147B-BF9A-4D76-A56A-BD910CB7D4BE}">
    <filterColumn colId="0" hiddenButton="1"/>
  </autoFilter>
  <tableColumns count="1">
    <tableColumn id="1" xr3:uid="{F9A5A7B8-7EE1-4D44-B78F-710AFC7920AA}" name="incrément de défilement" dataDxfId="2"/>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A05E03-B076-4E71-A71C-74071F60185C}" name="PlageTracé" displayName="PlageTracé" ref="B10:B12" totalsRowShown="0">
  <autoFilter ref="B10:B12" xr:uid="{DDE82E12-4FE9-46D1-8EAA-6B89FFED0A50}"/>
  <tableColumns count="1">
    <tableColumn id="1" xr3:uid="{1D49A440-6CFE-4E17-92DB-D396A59981B6}" name="Plage pour le traçage du diagramme" dataDxfId="1">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3DB67-B8D9-46C5-923A-01532D552F07}" name="Ageoff" displayName="Ageoff" ref="D10:D11" totalsRowShown="0">
  <autoFilter ref="D10:D11" xr:uid="{A497F6DC-1163-4C3D-B959-8F6736298A72}"/>
  <tableColumns count="1">
    <tableColumn id="1" xr3:uid="{D9C67577-58B7-4BF1-9128-CF610F096B3F}" name="ageoff"/>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3.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F321-794A-47AE-98B5-6FA25ADFEE58}">
  <sheetPr>
    <pageSetUpPr fitToPage="1"/>
  </sheetPr>
  <dimension ref="A1:K26"/>
  <sheetViews>
    <sheetView showGridLines="0" tabSelected="1" workbookViewId="0">
      <selection activeCell="E22" sqref="E22"/>
    </sheetView>
  </sheetViews>
  <sheetFormatPr baseColWidth="10" defaultColWidth="9.140625" defaultRowHeight="15" x14ac:dyDescent="0.25"/>
  <cols>
    <col min="1" max="1" width="2.7109375" style="15" customWidth="1"/>
    <col min="2" max="2" width="24.140625" customWidth="1"/>
    <col min="3" max="3" width="20" customWidth="1"/>
    <col min="4" max="4" width="14.7109375" customWidth="1"/>
    <col min="5" max="5" width="30.7109375" customWidth="1"/>
    <col min="6" max="6" width="2.7109375" customWidth="1"/>
    <col min="7" max="7" width="10.7109375" customWidth="1"/>
    <col min="8" max="8" width="17" customWidth="1"/>
    <col min="9" max="9" width="14.7109375" customWidth="1"/>
    <col min="10" max="10" width="30.7109375" customWidth="1"/>
    <col min="11" max="11" width="19.28515625" hidden="1" customWidth="1"/>
  </cols>
  <sheetData>
    <row r="1" spans="1:11" ht="50.1" customHeight="1" x14ac:dyDescent="0.25">
      <c r="A1" s="14" t="s">
        <v>0</v>
      </c>
      <c r="B1" s="16" t="s">
        <v>6</v>
      </c>
    </row>
    <row r="2" spans="1:11" ht="15.75" x14ac:dyDescent="0.25">
      <c r="A2" s="15" t="s">
        <v>1</v>
      </c>
      <c r="B2" s="31" t="s">
        <v>7</v>
      </c>
      <c r="C2" s="31"/>
      <c r="D2" s="17" t="s">
        <v>14</v>
      </c>
    </row>
    <row r="3" spans="1:11" ht="35.1" customHeight="1" x14ac:dyDescent="0.3">
      <c r="A3" s="14" t="s">
        <v>2</v>
      </c>
      <c r="B3" s="9" t="s">
        <v>8</v>
      </c>
      <c r="G3" s="13" t="s">
        <v>25</v>
      </c>
    </row>
    <row r="4" spans="1:11" ht="102.75" customHeight="1" x14ac:dyDescent="0.25">
      <c r="A4" s="14" t="s">
        <v>3</v>
      </c>
      <c r="B4" s="19" t="s">
        <v>9</v>
      </c>
      <c r="C4" s="18" t="s">
        <v>12</v>
      </c>
      <c r="D4" s="18" t="s">
        <v>15</v>
      </c>
      <c r="E4" s="18" t="s">
        <v>17</v>
      </c>
      <c r="G4" s="19" t="s">
        <v>9</v>
      </c>
      <c r="H4" s="18" t="s">
        <v>27</v>
      </c>
      <c r="I4" s="18" t="s">
        <v>29</v>
      </c>
      <c r="J4" s="18" t="s">
        <v>31</v>
      </c>
      <c r="K4" s="18" t="s">
        <v>33</v>
      </c>
    </row>
    <row r="5" spans="1:11" ht="15" customHeight="1" x14ac:dyDescent="0.25">
      <c r="A5" s="14" t="s">
        <v>70</v>
      </c>
      <c r="B5" s="6" t="s">
        <v>10</v>
      </c>
      <c r="C5" s="6" t="s">
        <v>13</v>
      </c>
      <c r="D5" s="6" t="s">
        <v>16</v>
      </c>
      <c r="E5" s="6" t="s">
        <v>18</v>
      </c>
      <c r="G5" s="6" t="s">
        <v>10</v>
      </c>
      <c r="H5" s="6" t="s">
        <v>28</v>
      </c>
      <c r="I5" s="6" t="s">
        <v>30</v>
      </c>
      <c r="J5" s="6" t="s">
        <v>32</v>
      </c>
      <c r="K5" t="s">
        <v>34</v>
      </c>
    </row>
    <row r="6" spans="1:11" x14ac:dyDescent="0.25">
      <c r="A6" s="14"/>
      <c r="B6" s="11">
        <v>1</v>
      </c>
      <c r="C6" s="20">
        <v>1</v>
      </c>
      <c r="D6" s="21">
        <f ca="1">Date_Début+10</f>
        <v>44003</v>
      </c>
      <c r="E6" s="6" t="s">
        <v>19</v>
      </c>
      <c r="F6" s="12"/>
      <c r="G6" s="11">
        <v>1</v>
      </c>
      <c r="H6" s="21">
        <f ca="1">TODAY()-1</f>
        <v>43993</v>
      </c>
      <c r="I6" s="21">
        <f ca="1">Tâches[[#This Row],[Date de début]]+1</f>
        <v>43994</v>
      </c>
      <c r="J6" s="7" t="s">
        <v>71</v>
      </c>
      <c r="K6" s="24">
        <f ca="1">IFERROR(IF(LEN(Tâches[[#This Row],[Date de début]])=0,"",(INT(Tâches[[#This Row],[Date de fin]])-INT(Tâches[[#This Row],[Date de début]]))-(INT(Tâches[[#This Row],[Date de début]])-INT(Tâches[[#This Row],[Date de début]]))+1),"")</f>
        <v>2</v>
      </c>
    </row>
    <row r="7" spans="1:11" ht="30" x14ac:dyDescent="0.25">
      <c r="B7" s="11">
        <v>2</v>
      </c>
      <c r="C7" s="20">
        <v>1</v>
      </c>
      <c r="D7" s="21">
        <f ca="1">TODAY()+25</f>
        <v>44019</v>
      </c>
      <c r="E7" s="6" t="s">
        <v>20</v>
      </c>
      <c r="G7" s="11">
        <v>2</v>
      </c>
      <c r="H7" s="21">
        <f ca="1">TODAY()</f>
        <v>43994</v>
      </c>
      <c r="I7" s="21">
        <f ca="1">Tâches[[#This Row],[Date de début]]+1</f>
        <v>43995</v>
      </c>
      <c r="J7" s="7" t="s">
        <v>75</v>
      </c>
      <c r="K7" s="24">
        <f ca="1">IFERROR(IF(LEN(Tâches[[#This Row],[Date de début]])=0,"",(INT(Tâches[[#This Row],[Date de fin]])-INT(Tâches[[#This Row],[Date de début]]))-(INT(Tâches[[#This Row],[Date de début]])-INT(Tâches[[#This Row],[Date de début]]))+1),"")</f>
        <v>2</v>
      </c>
    </row>
    <row r="8" spans="1:11" x14ac:dyDescent="0.25">
      <c r="B8" s="11">
        <v>3</v>
      </c>
      <c r="C8" s="20">
        <v>1</v>
      </c>
      <c r="D8" s="21">
        <f ca="1">TODAY()+35</f>
        <v>44029</v>
      </c>
      <c r="E8" s="6" t="s">
        <v>21</v>
      </c>
      <c r="G8" s="11">
        <v>3</v>
      </c>
      <c r="H8" s="21">
        <f ca="1">TODAY()</f>
        <v>43994</v>
      </c>
      <c r="I8" s="21">
        <f ca="1">Tâches[[#This Row],[Date de début]]+5</f>
        <v>43999</v>
      </c>
      <c r="J8" s="7" t="s">
        <v>72</v>
      </c>
      <c r="K8" s="24">
        <f ca="1">IFERROR(IF(LEN(Tâches[[#This Row],[Date de début]])=0,"",(INT(Tâches[[#This Row],[Date de fin]])-INT(Tâches[[#This Row],[Date de début]]))-(INT(Tâches[[#This Row],[Date de début]])-INT(Tâches[[#This Row],[Date de début]]))+1),"")</f>
        <v>6</v>
      </c>
    </row>
    <row r="9" spans="1:11" x14ac:dyDescent="0.25">
      <c r="B9" s="11">
        <v>4</v>
      </c>
      <c r="C9" s="20">
        <v>1</v>
      </c>
      <c r="D9" s="21">
        <f ca="1">TODAY()+45</f>
        <v>44039</v>
      </c>
      <c r="E9" s="6" t="s">
        <v>22</v>
      </c>
      <c r="G9" s="11">
        <v>4</v>
      </c>
      <c r="H9" s="22">
        <f ca="1">TODAY()+1</f>
        <v>43995</v>
      </c>
      <c r="I9" s="21">
        <f ca="1">Tâches[[#This Row],[Date de début]]+7</f>
        <v>44002</v>
      </c>
      <c r="J9" s="7" t="s">
        <v>73</v>
      </c>
      <c r="K9" s="24">
        <f ca="1">IFERROR(IF(LEN(Tâches[[#This Row],[Date de début]])=0,"",(INT(Tâches[[#This Row],[Date de fin]])-INT(Tâches[[#This Row],[Date de début]]))-(INT(Tâches[[#This Row],[Date de début]])-INT(Tâches[[#This Row],[Date de début]]))+1),"")</f>
        <v>8</v>
      </c>
    </row>
    <row r="10" spans="1:11" x14ac:dyDescent="0.25">
      <c r="B10" s="11">
        <v>5</v>
      </c>
      <c r="C10" s="20">
        <v>1</v>
      </c>
      <c r="D10" s="21">
        <f ca="1">TODAY()+60</f>
        <v>44054</v>
      </c>
      <c r="E10" s="6" t="s">
        <v>23</v>
      </c>
      <c r="G10" s="11">
        <v>5</v>
      </c>
      <c r="H10" s="21">
        <f ca="1">TODAY()+8</f>
        <v>44002</v>
      </c>
      <c r="I10" s="21">
        <f ca="1">Tâches[[#This Row],[Date de début]]+10</f>
        <v>44012</v>
      </c>
      <c r="J10" s="7" t="s">
        <v>74</v>
      </c>
      <c r="K10" s="24">
        <f ca="1">IFERROR(IF(LEN(Tâches[[#This Row],[Date de début]])=0,"",(INT(Tâches[[#This Row],[Date de fin]])-INT(Tâches[[#This Row],[Date de début]]))-(INT(Tâches[[#This Row],[Date de début]])-INT(Tâches[[#This Row],[Date de début]]))+1),"")</f>
        <v>11</v>
      </c>
    </row>
    <row r="11" spans="1:11" ht="30" x14ac:dyDescent="0.25">
      <c r="B11" s="11">
        <v>6</v>
      </c>
      <c r="C11" s="20">
        <v>1</v>
      </c>
      <c r="D11" s="21">
        <f ca="1">TODAY()+70</f>
        <v>44064</v>
      </c>
      <c r="E11" s="6" t="s">
        <v>24</v>
      </c>
      <c r="G11" s="11">
        <v>6</v>
      </c>
      <c r="H11" s="21">
        <f ca="1">TODAY()+12</f>
        <v>44006</v>
      </c>
      <c r="I11" s="21">
        <f ca="1">Tâches[[#This Row],[Date de début]]+30</f>
        <v>44036</v>
      </c>
      <c r="J11" s="7" t="s">
        <v>76</v>
      </c>
      <c r="K11" s="24">
        <f ca="1">IFERROR(IF(LEN(Tâches[[#This Row],[Date de début]])=0,"",(INT(Tâches[[#This Row],[Date de fin]])-INT(Tâches[[#This Row],[Date de début]]))-(INT(Tâches[[#This Row],[Date de début]])-INT(Tâches[[#This Row],[Date de début]]))+1),"")</f>
        <v>31</v>
      </c>
    </row>
    <row r="12" spans="1:11" x14ac:dyDescent="0.25">
      <c r="B12" s="11"/>
      <c r="C12" s="20"/>
      <c r="D12" s="21"/>
      <c r="E12" s="6"/>
      <c r="G12" s="11">
        <v>7</v>
      </c>
      <c r="H12" s="21">
        <f ca="1">TODAY()+15</f>
        <v>44009</v>
      </c>
      <c r="I12" s="21">
        <f ca="1">Tâches[[#This Row],[Date de début]]+15</f>
        <v>44024</v>
      </c>
      <c r="J12" s="7" t="s">
        <v>77</v>
      </c>
      <c r="K12" s="24">
        <f ca="1">IFERROR(IF(LEN(Tâches[[#This Row],[Date de début]])=0,"",(INT(Tâches[[#This Row],[Date de fin]])-INT(Tâches[[#This Row],[Date de début]]))-(INT(Tâches[[#This Row],[Date de début]])-INT(Tâches[[#This Row],[Date de début]]))+1),"")</f>
        <v>16</v>
      </c>
    </row>
    <row r="13" spans="1:11" ht="30" x14ac:dyDescent="0.25">
      <c r="B13" s="11"/>
      <c r="C13" s="20"/>
      <c r="D13" s="21"/>
      <c r="E13" s="6"/>
      <c r="G13" s="11">
        <v>8</v>
      </c>
      <c r="H13" s="21">
        <f ca="1">TODAY()+25</f>
        <v>44019</v>
      </c>
      <c r="I13" s="21">
        <f ca="1">Tâches[[#This Row],[Date de début]]+5</f>
        <v>44024</v>
      </c>
      <c r="J13" s="7" t="s">
        <v>78</v>
      </c>
      <c r="K13" s="24">
        <f ca="1">IFERROR(IF(LEN(Tâches[[#This Row],[Date de début]])=0,"",(INT(Tâches[[#This Row],[Date de fin]])-INT(Tâches[[#This Row],[Date de début]]))-(INT(Tâches[[#This Row],[Date de début]])-INT(Tâches[[#This Row],[Date de début]]))+1),"")</f>
        <v>6</v>
      </c>
    </row>
    <row r="14" spans="1:11" ht="30" x14ac:dyDescent="0.25">
      <c r="B14" s="11"/>
      <c r="C14" s="20"/>
      <c r="D14" s="21"/>
      <c r="E14" s="6"/>
      <c r="G14" s="11">
        <v>9</v>
      </c>
      <c r="H14" s="21">
        <f ca="1">TODAY()+34</f>
        <v>44028</v>
      </c>
      <c r="I14" s="21">
        <f ca="1">Tâches[[#This Row],[Date de début]]+2</f>
        <v>44030</v>
      </c>
      <c r="J14" s="7" t="s">
        <v>79</v>
      </c>
      <c r="K14" s="24">
        <f ca="1">IFERROR(IF(LEN(Tâches[[#This Row],[Date de début]])=0,"",(INT(Tâches[[#This Row],[Date de fin]])-INT(Tâches[[#This Row],[Date de début]]))-(INT(Tâches[[#This Row],[Date de début]])-INT(Tâches[[#This Row],[Date de début]]))+1),"")</f>
        <v>3</v>
      </c>
    </row>
    <row r="15" spans="1:11" ht="30" x14ac:dyDescent="0.25">
      <c r="B15" s="11"/>
      <c r="C15" s="20"/>
      <c r="D15" s="21"/>
      <c r="E15" s="6"/>
      <c r="G15" s="11">
        <v>10</v>
      </c>
      <c r="H15" s="21">
        <f ca="1">TODAY()+40</f>
        <v>44034</v>
      </c>
      <c r="I15" s="21">
        <f ca="1">Tâches[[#This Row],[Date de début]]+30</f>
        <v>44064</v>
      </c>
      <c r="J15" s="7" t="s">
        <v>80</v>
      </c>
      <c r="K15" s="24">
        <f ca="1">IFERROR(IF(LEN(Tâches[[#This Row],[Date de début]])=0,"",(INT(Tâches[[#This Row],[Date de fin]])-INT(Tâches[[#This Row],[Date de début]]))-(INT(Tâches[[#This Row],[Date de début]])-INT(Tâches[[#This Row],[Date de début]]))+1),"")</f>
        <v>31</v>
      </c>
    </row>
    <row r="16" spans="1:11" x14ac:dyDescent="0.25">
      <c r="B16" s="11"/>
      <c r="C16" s="20"/>
      <c r="D16" s="21"/>
      <c r="E16" s="6"/>
      <c r="G16" s="11">
        <v>11</v>
      </c>
      <c r="H16" s="21">
        <f ca="1">TODAY()+42</f>
        <v>44036</v>
      </c>
      <c r="I16" s="21">
        <f ca="1">Tâches[[#This Row],[Date de début]]+23</f>
        <v>44059</v>
      </c>
      <c r="J16" s="7" t="s">
        <v>81</v>
      </c>
      <c r="K16" s="24">
        <f ca="1">IFERROR(IF(LEN(Tâches[[#This Row],[Date de début]])=0,"",(INT(Tâches[[#This Row],[Date de fin]])-INT(Tâches[[#This Row],[Date de début]]))-(INT(Tâches[[#This Row],[Date de début]])-INT(Tâches[[#This Row],[Date de début]]))+1),"")</f>
        <v>24</v>
      </c>
    </row>
    <row r="17" spans="1:11" x14ac:dyDescent="0.25">
      <c r="B17" s="11"/>
      <c r="C17" s="20"/>
      <c r="D17" s="21"/>
      <c r="E17" s="6"/>
      <c r="G17" s="11">
        <v>12</v>
      </c>
      <c r="H17" s="21">
        <f ca="1">TODAY()+50</f>
        <v>44044</v>
      </c>
      <c r="I17" s="21">
        <f ca="1">Tâches[[#This Row],[Date de début]]+5</f>
        <v>44049</v>
      </c>
      <c r="J17" s="7" t="s">
        <v>82</v>
      </c>
      <c r="K17" s="24">
        <f ca="1">IFERROR(IF(LEN(Tâches[[#This Row],[Date de début]])=0,"",(INT(Tâches[[#This Row],[Date de fin]])-INT(Tâches[[#This Row],[Date de début]]))-(INT(Tâches[[#This Row],[Date de début]])-INT(Tâches[[#This Row],[Date de début]]))+1),"")</f>
        <v>6</v>
      </c>
    </row>
    <row r="18" spans="1:11" x14ac:dyDescent="0.25">
      <c r="B18" s="11"/>
      <c r="C18" s="20"/>
      <c r="D18" s="21"/>
      <c r="E18" s="6"/>
      <c r="G18" s="11">
        <v>13</v>
      </c>
      <c r="H18" s="21">
        <v>44053</v>
      </c>
      <c r="I18" s="21">
        <v>44057</v>
      </c>
      <c r="J18" s="7" t="s">
        <v>83</v>
      </c>
      <c r="K18" s="24">
        <f>IFERROR(IF(LEN(Tâches[[#This Row],[Date de début]])=0,"",(INT(Tâches[[#This Row],[Date de fin]])-INT(Tâches[[#This Row],[Date de début]]))-(INT(Tâches[[#This Row],[Date de début]])-INT(Tâches[[#This Row],[Date de début]]))+1),"")</f>
        <v>5</v>
      </c>
    </row>
    <row r="19" spans="1:11" x14ac:dyDescent="0.25">
      <c r="B19" s="11"/>
      <c r="C19" s="20"/>
      <c r="D19" s="21"/>
      <c r="E19" s="6"/>
      <c r="G19" s="11"/>
      <c r="H19" s="21"/>
      <c r="I19" s="21"/>
      <c r="J19" s="7"/>
      <c r="K19" s="24" t="str">
        <f>IFERROR(IF(LEN(Tâches[[#This Row],[Date de début]])=0,"",(INT(Tâches[[#This Row],[Date de fin]])-INT(Tâches[[#This Row],[Date de début]]))-(INT(Tâches[[#This Row],[Date de début]])-INT(Tâches[[#This Row],[Date de début]]))+1),"")</f>
        <v/>
      </c>
    </row>
    <row r="20" spans="1:11" x14ac:dyDescent="0.25">
      <c r="B20" s="11"/>
      <c r="C20" s="20"/>
      <c r="D20" s="21"/>
      <c r="E20" s="6"/>
      <c r="G20" s="11"/>
      <c r="H20" s="21"/>
      <c r="I20" s="21"/>
      <c r="J20" s="7"/>
      <c r="K20" s="24" t="str">
        <f>IFERROR(IF(LEN(Tâches[[#This Row],[Date de début]])=0,"",(INT(Tâches[[#This Row],[Date de fin]])-INT(Tâches[[#This Row],[Date de début]]))-(INT(Tâches[[#This Row],[Date de début]])-INT(Tâches[[#This Row],[Date de début]]))+1),"")</f>
        <v/>
      </c>
    </row>
    <row r="21" spans="1:11" x14ac:dyDescent="0.25">
      <c r="A21" s="15" t="s">
        <v>4</v>
      </c>
      <c r="B21" s="5" t="s">
        <v>11</v>
      </c>
      <c r="C21" s="5"/>
      <c r="D21" s="5"/>
      <c r="E21" s="5"/>
      <c r="G21" s="11"/>
      <c r="H21" s="21"/>
      <c r="I21" s="21"/>
      <c r="J21" s="7"/>
      <c r="K21" s="24" t="str">
        <f>IFERROR(IF(LEN(Tâches[[#This Row],[Date de début]])=0,"",(INT(Tâches[[#This Row],[Date de fin]])-INT(Tâches[[#This Row],[Date de début]]))-(INT(Tâches[[#This Row],[Date de début]])-INT(Tâches[[#This Row],[Date de début]]))+1),"")</f>
        <v/>
      </c>
    </row>
    <row r="22" spans="1:11" x14ac:dyDescent="0.25">
      <c r="G22" s="11"/>
      <c r="H22" s="21"/>
      <c r="I22" s="21"/>
      <c r="J22" s="7"/>
      <c r="K22" s="24" t="str">
        <f>IFERROR(IF(LEN(Tâches[[#This Row],[Date de début]])=0,"",(INT(Tâches[[#This Row],[Date de fin]])-INT(Tâches[[#This Row],[Date de début]]))-(INT(Tâches[[#This Row],[Date de début]])-INT(Tâches[[#This Row],[Date de début]]))+1),"")</f>
        <v/>
      </c>
    </row>
    <row r="23" spans="1:11" x14ac:dyDescent="0.25">
      <c r="G23" s="11"/>
      <c r="H23" s="21"/>
      <c r="I23" s="21"/>
      <c r="J23" s="7"/>
      <c r="K23" s="24" t="str">
        <f>IFERROR(IF(LEN(Tâches[[#This Row],[Date de début]])=0,"",(INT(Tâches[[#This Row],[Date de fin]])-INT(Tâches[[#This Row],[Date de début]]))-(INT(Tâches[[#This Row],[Date de début]])-INT(Tâches[[#This Row],[Date de début]]))+1),"")</f>
        <v/>
      </c>
    </row>
    <row r="24" spans="1:11" x14ac:dyDescent="0.25">
      <c r="G24" s="11"/>
      <c r="H24" s="21"/>
      <c r="I24" s="21"/>
      <c r="J24" s="7"/>
      <c r="K24" s="24" t="str">
        <f>IFERROR(IF(LEN(Tâches[[#This Row],[Date de début]])=0,"",(INT(Tâches[[#This Row],[Date de fin]])-INT(Tâches[[#This Row],[Date de début]]))-(INT(Tâches[[#This Row],[Date de début]])-INT(Tâches[[#This Row],[Date de début]]))+1),"")</f>
        <v/>
      </c>
    </row>
    <row r="25" spans="1:11" x14ac:dyDescent="0.25">
      <c r="G25" s="11"/>
      <c r="H25" s="21"/>
      <c r="I25" s="21"/>
      <c r="J25" s="7"/>
      <c r="K25" s="24" t="str">
        <f>IFERROR(IF(LEN(Tâches[[#This Row],[Date de début]])=0,"",(INT(Tâches[[#This Row],[Date de fin]])-INT(Tâches[[#This Row],[Date de début]]))-(INT(Tâches[[#This Row],[Date de début]])-INT(Tâches[[#This Row],[Date de début]]))+1),"")</f>
        <v/>
      </c>
    </row>
    <row r="26" spans="1:11" x14ac:dyDescent="0.25">
      <c r="A26" s="15" t="s">
        <v>5</v>
      </c>
      <c r="G26" s="5" t="s">
        <v>26</v>
      </c>
      <c r="H26" s="5"/>
      <c r="I26" s="5"/>
      <c r="J26" s="5"/>
    </row>
  </sheetData>
  <mergeCells count="1">
    <mergeCell ref="B2:C2"/>
  </mergeCells>
  <dataValidations disablePrompts="1" count="1">
    <dataValidation type="list" allowBlank="1" showInputMessage="1" sqref="D2" xr:uid="{5AF61348-CAED-40CF-A570-1ABFD106084D}">
      <formula1>"Oui,Non"</formula1>
    </dataValidation>
  </dataValidations>
  <printOptions horizontalCentered="1"/>
  <pageMargins left="0.7" right="0.7" top="0.75" bottom="0.75" header="0.3" footer="0.3"/>
  <pageSetup paperSize="9" scale="61" fitToHeight="0" orientation="portrait" horizontalDpi="1200" verticalDpi="1200" r:id="rId1"/>
  <headerFooter differentFirst="1">
    <oddFooter>Page &amp;P of &amp;N</oddFooter>
  </headerFooter>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1209-2B08-4392-B497-DB73B87283ED}">
  <sheetPr>
    <pageSetUpPr fitToPage="1"/>
  </sheetPr>
  <dimension ref="A1:R3"/>
  <sheetViews>
    <sheetView showGridLines="0" workbookViewId="0">
      <selection activeCell="T2" sqref="T2"/>
    </sheetView>
  </sheetViews>
  <sheetFormatPr baseColWidth="10" defaultColWidth="9.140625" defaultRowHeight="15" x14ac:dyDescent="0.25"/>
  <cols>
    <col min="1" max="1" width="2.7109375" customWidth="1"/>
    <col min="2" max="2" width="10.28515625" customWidth="1"/>
    <col min="3" max="14" width="6.7109375" customWidth="1"/>
    <col min="15" max="15" width="4.28515625" customWidth="1"/>
    <col min="18" max="18" width="9.140625" customWidth="1"/>
  </cols>
  <sheetData>
    <row r="1" spans="1:18" ht="27" customHeight="1" x14ac:dyDescent="0.25">
      <c r="A1" s="14" t="s">
        <v>35</v>
      </c>
      <c r="B1" s="25"/>
      <c r="C1" s="25"/>
      <c r="D1" s="25"/>
      <c r="E1" s="25"/>
      <c r="F1" s="25"/>
      <c r="G1" s="25"/>
      <c r="H1" s="25"/>
      <c r="I1" s="25"/>
      <c r="J1" s="25"/>
      <c r="K1" s="25"/>
      <c r="L1" s="25"/>
      <c r="M1" s="25"/>
      <c r="N1" s="25"/>
      <c r="O1" s="25"/>
      <c r="P1" s="25"/>
      <c r="Q1" s="25"/>
      <c r="R1" s="25"/>
    </row>
    <row r="2" spans="1:18" ht="255.75" customHeight="1" x14ac:dyDescent="0.25"/>
    <row r="3" spans="1:18" ht="162.4" customHeight="1" x14ac:dyDescent="0.25"/>
  </sheetData>
  <conditionalFormatting sqref="C2:O2">
    <cfRule type="expression" dxfId="0" priority="4">
      <formula>#REF!&lt;=TODAY()+7</formula>
    </cfRule>
  </conditionalFormatting>
  <printOptions horizontalCentered="1"/>
  <pageMargins left="0.25" right="0.25" top="0.75" bottom="0.75" header="0.3" footer="0.3"/>
  <pageSetup paperSize="9"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4" r:id="rId4" name="Barre de défilement 2">
              <controlPr defaultSize="0" autoPict="0" altText="Scrollbar for scrolling through 8 tasks at a time within the Gantt Chart.">
                <anchor moveWithCells="1">
                  <from>
                    <xdr:col>1</xdr:col>
                    <xdr:colOff>38100</xdr:colOff>
                    <xdr:row>0</xdr:row>
                    <xdr:rowOff>85725</xdr:rowOff>
                  </from>
                  <to>
                    <xdr:col>18</xdr:col>
                    <xdr:colOff>0</xdr:colOff>
                    <xdr:row>0</xdr:row>
                    <xdr:rowOff>266700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04F8-A182-4E46-AA8E-61DC7E255DF6}">
  <sheetPr>
    <pageSetUpPr fitToPage="1"/>
  </sheetPr>
  <dimension ref="A1:J32"/>
  <sheetViews>
    <sheetView showGridLines="0" workbookViewId="0"/>
  </sheetViews>
  <sheetFormatPr baseColWidth="10" defaultColWidth="9.140625" defaultRowHeight="15" x14ac:dyDescent="0.25"/>
  <cols>
    <col min="1" max="1" width="2.7109375" style="15" customWidth="1"/>
    <col min="2" max="2" width="50.7109375" customWidth="1"/>
    <col min="3" max="3" width="16.28515625" customWidth="1"/>
    <col min="4" max="4" width="25" customWidth="1"/>
    <col min="5" max="5" width="15.7109375" customWidth="1"/>
    <col min="6" max="6" width="13" customWidth="1"/>
    <col min="7" max="7" width="50.7109375" customWidth="1"/>
    <col min="8" max="8" width="15.42578125" customWidth="1"/>
    <col min="9" max="9" width="28" customWidth="1"/>
  </cols>
  <sheetData>
    <row r="1" spans="1:7" ht="50.1" customHeight="1" x14ac:dyDescent="0.3">
      <c r="A1" s="15" t="s">
        <v>36</v>
      </c>
      <c r="B1" s="10" t="s">
        <v>44</v>
      </c>
    </row>
    <row r="2" spans="1:7" x14ac:dyDescent="0.25">
      <c r="A2" s="15" t="s">
        <v>37</v>
      </c>
      <c r="B2" s="4" t="str">
        <f ca="1">IF(TODAY()&gt;=MIN(DonnéesTâcheDynamiques[Date de début]),"Aujourd’hui","")</f>
        <v/>
      </c>
      <c r="C2" t="s">
        <v>48</v>
      </c>
    </row>
    <row r="3" spans="1:7" x14ac:dyDescent="0.25">
      <c r="A3" s="15" t="s">
        <v>38</v>
      </c>
      <c r="B3" t="s">
        <v>45</v>
      </c>
      <c r="C3" t="s">
        <v>49</v>
      </c>
    </row>
    <row r="4" spans="1:7" x14ac:dyDescent="0.25">
      <c r="B4" s="2">
        <f ca="1">IFERROR(IF(TODAY()&lt;MIN(DonnéesTâcheDynamiques[Date de début]),MIN($B$11,MIN(DonnéesTâcheDynamiques[Date de début])),TODAY()),TODAY())</f>
        <v>44009</v>
      </c>
      <c r="C4" s="3">
        <f ca="1">IFERROR(IF(Suivre_Ajourdhui="Oui",IF(TODAY()&lt;MIN(DonnéesTâcheDynamiques[Date de début]),0,9),0),0)</f>
        <v>0</v>
      </c>
    </row>
    <row r="5" spans="1:7" x14ac:dyDescent="0.25">
      <c r="B5" s="2">
        <f ca="1">IFERROR(IF(TODAY()&lt;MIN(DonnéesTâcheDynamiques[Date de début]),MIN($B$11,MIN(DonnéesTâcheDynamiques[Date de début])),TODAY()),TODAY())</f>
        <v>44009</v>
      </c>
      <c r="C5" s="3">
        <f ca="1">IFERROR(IF(Suivre_Ajourdhui="Oui",IF(TODAY()&lt;MIN(DonnéesTâcheDynamiques[Date de début]),0,9),0),0)</f>
        <v>0</v>
      </c>
    </row>
    <row r="6" spans="1:7" x14ac:dyDescent="0.25">
      <c r="B6" s="3"/>
    </row>
    <row r="7" spans="1:7" x14ac:dyDescent="0.25">
      <c r="A7" s="15" t="s">
        <v>39</v>
      </c>
      <c r="B7" s="4" t="s">
        <v>46</v>
      </c>
    </row>
    <row r="8" spans="1:7" x14ac:dyDescent="0.25">
      <c r="B8" s="4">
        <v>6</v>
      </c>
    </row>
    <row r="9" spans="1:7" x14ac:dyDescent="0.25">
      <c r="B9" s="4"/>
    </row>
    <row r="10" spans="1:7" ht="15" customHeight="1" x14ac:dyDescent="0.25">
      <c r="A10" s="14" t="s">
        <v>40</v>
      </c>
      <c r="B10" t="s">
        <v>47</v>
      </c>
      <c r="D10" t="s">
        <v>50</v>
      </c>
    </row>
    <row r="11" spans="1:7" x14ac:dyDescent="0.25">
      <c r="B11" s="2">
        <f ca="1">IFERROR(IF(IncrémentDéfilement[incrément de défilement]=0,Date_Début,IF(Date_Début+IncrémentDéfilement[incrément de défilement]*15&lt;Date_Fin,Date_Début+IncrémentDéfilement[incrément de défilement]*15,Date_Fin-1)),"")</f>
        <v>44063</v>
      </c>
      <c r="D11">
        <v>45</v>
      </c>
    </row>
    <row r="12" spans="1:7" x14ac:dyDescent="0.25">
      <c r="B12" s="2">
        <f ca="1">IFERROR(IF($B$11+15&lt;Date_Fin,$B$11+15,Date_Fin),"")</f>
        <v>44064</v>
      </c>
    </row>
    <row r="14" spans="1:7" x14ac:dyDescent="0.25">
      <c r="A14" s="15" t="s">
        <v>41</v>
      </c>
      <c r="B14" t="s">
        <v>25</v>
      </c>
      <c r="C14" t="s">
        <v>28</v>
      </c>
      <c r="D14" t="s">
        <v>51</v>
      </c>
      <c r="E14" t="s">
        <v>52</v>
      </c>
      <c r="F14" s="12" t="s">
        <v>53</v>
      </c>
    </row>
    <row r="15" spans="1:7" x14ac:dyDescent="0.25">
      <c r="B15" s="1" t="str">
        <f ca="1">IFERROR(IF(LEN(OFFSET('Données du diagramme'!$H6,IncrémentDéfilement[incrément de défilement],0,1,1))=0,"",IF(OR(OFFSET('Données du diagramme'!$I6,IncrémentDéfilement[incrément de défilement],0,1,1)&lt;=$B$12,OFFSET('Données du diagramme'!$H6,IncrémentDéfilement[incrément de défilement],0,1,1)&gt;=($B$11-$D$11)),INDEX(Tâches[],OFFSET('Données du diagramme'!$G6,IncrémentDéfilement[incrément de défilement],0,1,1),4),"")),"")</f>
        <v>Créer le slogan</v>
      </c>
      <c r="C15" s="23">
        <f ca="1">IFERROR(IF(LEN(DonnéesTâcheDynamiques[[#This Row],[Tâches]])=0,$B$11,INDEX(Tâches[],OFFSET('Données du diagramme'!$G6,IncrémentDéfilement[incrément de défilement],0,1,1),2)),"")</f>
        <v>44009</v>
      </c>
      <c r="D15" s="3">
        <f ca="1">IFERROR(IF(LEN(DonnéesTâcheDynamiques[[#This Row],[Tâches]])=0,0,IF(AND('Données du diagramme'!$H6&lt;=$B$12,'Données du diagramme'!$I6&gt;=$B$12),ABS(OFFSET('Données du diagramme'!$H6,IncrémentDéfilement[incrément de défilement],0,1,1)-$B$12)+1,OFFSET('Données du diagramme'!$K6,IncrémentDéfilement[incrément de défilement],0,1,1))),"")</f>
        <v>16</v>
      </c>
      <c r="E15">
        <f ca="1">IFERROR(IF(LEN(DonnéesTâcheDynamiques[[#This Row],[Tâches]])=0,"",8),"")</f>
        <v>8</v>
      </c>
    </row>
    <row r="16" spans="1:7" x14ac:dyDescent="0.25">
      <c r="B16" s="1" t="str">
        <f ca="1">IFERROR(IF(LEN(OFFSET('Données du diagramme'!$H7,IncrémentDéfilement[incrément de défilement],0,1,1))=0,"",IF(OR(OFFSET('Données du diagramme'!$I7,IncrémentDéfilement[incrément de défilement],0,1,1)&lt;=$B$12,OFFSET('Données du diagramme'!$H7,IncrémentDéfilement[incrément de défilement],0,1,1)&gt;=($B$11-$D$11)),INDEX(Tâches[],OFFSET('Données du diagramme'!$G7,IncrémentDéfilement[incrément de défilement],0,1,1),4),"")),"")</f>
        <v>définir notre politique de distribution</v>
      </c>
      <c r="C16" s="23">
        <f ca="1">IFERROR(IF(LEN(DonnéesTâcheDynamiques[[#This Row],[Tâches]])=0,$B$11,INDEX(Tâches[],OFFSET('Données du diagramme'!$G7,IncrémentDéfilement[incrément de défilement],0,1,1),2)),"")</f>
        <v>44019</v>
      </c>
      <c r="D16" s="3">
        <f ca="1">IFERROR(IF(LEN(DonnéesTâcheDynamiques[[#This Row],[Tâches]])=0,0,IF(AND('Données du diagramme'!$H7&lt;=$B$12,'Données du diagramme'!$I7&gt;=$B$12),ABS(OFFSET('Données du diagramme'!$H7,IncrémentDéfilement[incrément de défilement],0,1,1)-$B$12)+1,OFFSET('Données du diagramme'!$K7,IncrémentDéfilement[incrément de défilement],0,1,1))),"")</f>
        <v>6</v>
      </c>
      <c r="E16" s="3">
        <f ca="1">IFERROR(IF(LEN(DonnéesTâcheDynamiques[[#This Row],[Tâches]])=0,"",7),"")</f>
        <v>7</v>
      </c>
      <c r="G16" t="s">
        <v>54</v>
      </c>
    </row>
    <row r="17" spans="1:10" x14ac:dyDescent="0.25">
      <c r="A17" s="15" t="s">
        <v>42</v>
      </c>
      <c r="B17" s="1" t="str">
        <f ca="1">IFERROR(IF(LEN(OFFSET('Données du diagramme'!$H8,IncrémentDéfilement[incrément de défilement],0,1,1))=0,"",IF(OR(OFFSET('Données du diagramme'!$I8,IncrémentDéfilement[incrément de défilement],0,1,1)&lt;=$B$12,OFFSET('Données du diagramme'!$H8,IncrémentDéfilement[incrément de défilement],0,1,1)&gt;=($B$11-$D$11)),INDEX(Tâches[],OFFSET('Données du diagramme'!$G8,IncrémentDéfilement[incrément de défilement],0,1,1),4),"")),"")</f>
        <v>définir notre politique de communication</v>
      </c>
      <c r="C17" s="23">
        <f ca="1">IFERROR(IF(LEN(DonnéesTâcheDynamiques[[#This Row],[Tâches]])=0,$B$11,INDEX(Tâches[],OFFSET('Données du diagramme'!$G8,IncrémentDéfilement[incrément de défilement],0,1,1),2)),"")</f>
        <v>44028</v>
      </c>
      <c r="D17" s="3">
        <f ca="1">IFERROR(IF(LEN(DonnéesTâcheDynamiques[[#This Row],[Tâches]])=0,0,IF(AND('Données du diagramme'!$H8&lt;=$B$12,'Données du diagramme'!$I8&gt;=$B$12),ABS(OFFSET('Données du diagramme'!$H8,IncrémentDéfilement[incrément de défilement],0,1,1)-$B$12)+1,OFFSET('Données du diagramme'!$K8,IncrémentDéfilement[incrément de défilement],0,1,1))),"")</f>
        <v>3</v>
      </c>
      <c r="E17" s="3">
        <f ca="1">IFERROR(IF(LEN(DonnéesTâcheDynamiques[[#This Row],[Tâches]])=0,"",6),"")</f>
        <v>6</v>
      </c>
      <c r="G17" s="6" t="s">
        <v>8</v>
      </c>
      <c r="H17" s="6" t="s">
        <v>55</v>
      </c>
      <c r="I17" s="6" t="s">
        <v>56</v>
      </c>
      <c r="J17" t="s">
        <v>57</v>
      </c>
    </row>
    <row r="18" spans="1:10" x14ac:dyDescent="0.25">
      <c r="B18" s="1" t="str">
        <f ca="1">IFERROR(IF(LEN(OFFSET('Données du diagramme'!$H9,IncrémentDéfilement[incrément de défilement],0,1,1))=0,"",IF(OR(OFFSET('Données du diagramme'!$I9,IncrémentDéfilement[incrément de défilement],0,1,1)&lt;=$B$12,OFFSET('Données du diagramme'!$H9,IncrémentDéfilement[incrément de défilement],0,1,1)&gt;=($B$11-$D$11)),INDEX(Tâches[],OFFSET('Données du diagramme'!$G9,IncrémentDéfilement[incrément de défilement],0,1,1),4),"")),"")</f>
        <v>concevoir une identité visuelle attrayante pour le produit</v>
      </c>
      <c r="C18" s="23">
        <f ca="1">IFERROR(IF(LEN(DonnéesTâcheDynamiques[[#This Row],[Tâches]])=0,$B$11,INDEX(Tâches[],OFFSET('Données du diagramme'!$G9,IncrémentDéfilement[incrément de défilement],0,1,1),2)),"")</f>
        <v>44034</v>
      </c>
      <c r="D18" s="3">
        <f ca="1">IFERROR(IF(LEN(DonnéesTâcheDynamiques[[#This Row],[Tâches]])=0,0,IF(AND('Données du diagramme'!$H9&lt;=$B$12,'Données du diagramme'!$I9&gt;=$B$12),ABS(OFFSET('Données du diagramme'!$H9,IncrémentDéfilement[incrément de défilement],0,1,1)-$B$12)+1,OFFSET('Données du diagramme'!$K9,IncrémentDéfilement[incrément de défilement],0,1,1))),"")</f>
        <v>31</v>
      </c>
      <c r="E18" s="3">
        <f ca="1">IFERROR(IF(LEN(DonnéesTâcheDynamiques[[#This Row],[Tâches]])=0,"",5),"")</f>
        <v>5</v>
      </c>
      <c r="G18" s="7" t="str">
        <f ca="1">IFERROR(IF(LEN('Données du diagramme'!D6)=0,"",IF(AND('Données du diagramme'!D6&lt;=$B$12,'Données du diagramme'!D6&gt;=$B$11-$D$11),'Données du diagramme'!E6,"")),"")</f>
        <v/>
      </c>
      <c r="H18" s="21">
        <f ca="1">IFERROR(IF(LEN(DonnéesJalonDynamiques[[#This Row],[Jalons]])=0,$B$12,'Données du diagramme'!$D6),2)</f>
        <v>44064</v>
      </c>
      <c r="I18" s="8" t="str">
        <f ca="1">IFERROR(IF(LEN(DonnéesJalonDynamiques[[#This Row],[Jalons]])=0,"",'Données du diagramme'!$C6),"")</f>
        <v/>
      </c>
    </row>
    <row r="19" spans="1:10" x14ac:dyDescent="0.25">
      <c r="B19" s="1" t="str">
        <f ca="1">IFERROR(IF(LEN(OFFSET('Données du diagramme'!$H10,IncrémentDéfilement[incrément de défilement],0,1,1))=0,"",IF(OR(OFFSET('Données du diagramme'!$I10,IncrémentDéfilement[incrément de défilement],0,1,1)&lt;=$B$12,OFFSET('Données du diagramme'!$H10,IncrémentDéfilement[incrément de défilement],0,1,1)&gt;=($B$11-$D$11)),INDEX(Tâches[],OFFSET('Données du diagramme'!$G10,IncrémentDéfilement[incrément de défilement],0,1,1),4),"")),"")</f>
        <v>Survey Editor</v>
      </c>
      <c r="C19" s="23">
        <f ca="1">IFERROR(IF(LEN(DonnéesTâcheDynamiques[[#This Row],[Tâches]])=0,$B$11,INDEX(Tâches[],OFFSET('Données du diagramme'!$G10,IncrémentDéfilement[incrément de défilement],0,1,1),2)),"")</f>
        <v>44036</v>
      </c>
      <c r="D19" s="3">
        <f ca="1">IFERROR(IF(LEN(DonnéesTâcheDynamiques[[#This Row],[Tâches]])=0,0,IF(AND('Données du diagramme'!$H10&lt;=$B$12,'Données du diagramme'!$I10&gt;=$B$12),ABS(OFFSET('Données du diagramme'!$H10,IncrémentDéfilement[incrément de défilement],0,1,1)-$B$12)+1,OFFSET('Données du diagramme'!$K10,IncrémentDéfilement[incrément de défilement],0,1,1))),"")</f>
        <v>24</v>
      </c>
      <c r="E19" s="3">
        <f ca="1">IFERROR(IF(LEN(DonnéesTâcheDynamiques[[#This Row],[Tâches]])=0,"",4),"")</f>
        <v>4</v>
      </c>
      <c r="G19" s="7" t="str">
        <f ca="1">IFERROR(IF(LEN('Données du diagramme'!D7)=0,"",IF(AND('Données du diagramme'!D7&lt;=$B$12,'Données du diagramme'!D7&gt;=$B$11-$D$11),'Données du diagramme'!E7,"")),"")</f>
        <v>Jalon 2</v>
      </c>
      <c r="H19" s="21">
        <f ca="1">IFERROR(IF(LEN(DonnéesJalonDynamiques[[#This Row],[Jalons]])=0,$B$12,'Données du diagramme'!$D7),2)</f>
        <v>44019</v>
      </c>
      <c r="I19" s="8">
        <f ca="1">IFERROR(IF(LEN(DonnéesJalonDynamiques[[#This Row],[Jalons]])=0,"",'Données du diagramme'!$C7),"")</f>
        <v>1</v>
      </c>
    </row>
    <row r="20" spans="1:10" x14ac:dyDescent="0.25">
      <c r="B20" s="1" t="str">
        <f ca="1">IFERROR(IF(LEN(OFFSET('Données du diagramme'!$H11,IncrémentDéfilement[incrément de défilement],0,1,1))=0,"",IF(OR(OFFSET('Données du diagramme'!$I11,IncrémentDéfilement[incrément de défilement],0,1,1)&lt;=$B$12,OFFSET('Données du diagramme'!$H11,IncrémentDéfilement[incrément de défilement],0,1,1)&gt;=($B$11-$D$11)),INDEX(Tâches[],OFFSET('Données du diagramme'!$G11,IncrémentDéfilement[incrément de défilement],0,1,1),4),"")),"")</f>
        <v xml:space="preserve">Data Transfert </v>
      </c>
      <c r="C20" s="23">
        <f ca="1">IFERROR(IF(LEN(DonnéesTâcheDynamiques[[#This Row],[Tâches]])=0,$B$11,INDEX(Tâches[],OFFSET('Données du diagramme'!$G11,IncrémentDéfilement[incrément de défilement],0,1,1),2)),"")</f>
        <v>44044</v>
      </c>
      <c r="D20" s="3">
        <f ca="1">IFERROR(IF(LEN(DonnéesTâcheDynamiques[[#This Row],[Tâches]])=0,0,IF(AND('Données du diagramme'!$H11&lt;=$B$12,'Données du diagramme'!$I11&gt;=$B$12),ABS(OFFSET('Données du diagramme'!$H11,IncrémentDéfilement[incrément de défilement],0,1,1)-$B$12)+1,OFFSET('Données du diagramme'!$K11,IncrémentDéfilement[incrément de défilement],0,1,1))),"")</f>
        <v>6</v>
      </c>
      <c r="E20" s="3">
        <f ca="1">IFERROR(IF(LEN(DonnéesTâcheDynamiques[[#This Row],[Tâches]])=0,"",3),"")</f>
        <v>3</v>
      </c>
      <c r="G20" s="7" t="str">
        <f ca="1">IFERROR(IF(LEN('Données du diagramme'!D8)=0,"",IF(AND('Données du diagramme'!D8&lt;=$B$12,'Données du diagramme'!D8&gt;=$B$11-$D$11),'Données du diagramme'!E8,"")),"")</f>
        <v>Jalon 3</v>
      </c>
      <c r="H20" s="21">
        <f ca="1">IFERROR(IF(LEN(DonnéesJalonDynamiques[[#This Row],[Jalons]])=0,$B$12,'Données du diagramme'!$D8),2)</f>
        <v>44029</v>
      </c>
      <c r="I20" s="8">
        <f ca="1">IFERROR(IF(LEN(DonnéesJalonDynamiques[[#This Row],[Jalons]])=0,"",'Données du diagramme'!$C8),"")</f>
        <v>1</v>
      </c>
    </row>
    <row r="21" spans="1:10" x14ac:dyDescent="0.25">
      <c r="B21" s="1" t="str">
        <f ca="1">IFERROR(IF(LEN(OFFSET('Données du diagramme'!$H12,IncrémentDéfilement[incrément de défilement],0,1,1))=0,"",IF(OR(OFFSET('Données du diagramme'!$I12,IncrémentDéfilement[incrément de défilement],0,1,1)&lt;=$B$12,OFFSET('Données du diagramme'!$H12,IncrémentDéfilement[incrément de défilement],0,1,1)&gt;=($B$11-$D$11)),INDEX(Tâches[],OFFSET('Données du diagramme'!$G12,IncrémentDéfilement[incrément de défilement],0,1,1),4),"")),"")</f>
        <v>Survey Analyzer</v>
      </c>
      <c r="C21" s="23">
        <f ca="1">IFERROR(IF(LEN(DonnéesTâcheDynamiques[[#This Row],[Tâches]])=0,$B$11,INDEX(Tâches[],OFFSET('Données du diagramme'!$G12,IncrémentDéfilement[incrément de défilement],0,1,1),2)),"")</f>
        <v>44053</v>
      </c>
      <c r="D21" s="3">
        <f ca="1">IFERROR(IF(LEN(DonnéesTâcheDynamiques[[#This Row],[Tâches]])=0,0,IF(AND('Données du diagramme'!$H12&lt;=$B$12,'Données du diagramme'!$I12&gt;=$B$12),ABS(OFFSET('Données du diagramme'!$H12,IncrémentDéfilement[incrément de défilement],0,1,1)-$B$12)+1,OFFSET('Données du diagramme'!$K12,IncrémentDéfilement[incrément de défilement],0,1,1))),"")</f>
        <v>5</v>
      </c>
      <c r="E21" s="3">
        <f ca="1">IFERROR(IF(LEN(DonnéesTâcheDynamiques[[#This Row],[Tâches]])=0,"",2),"")</f>
        <v>2</v>
      </c>
      <c r="G21" s="7" t="str">
        <f ca="1">IFERROR(IF(LEN('Données du diagramme'!D9)=0,"",IF(AND('Données du diagramme'!D9&lt;=$B$12,'Données du diagramme'!D9&gt;=$B$11-$D$11),'Données du diagramme'!E9,"")),"")</f>
        <v>Jalon 4</v>
      </c>
      <c r="H21" s="21">
        <f ca="1">IFERROR(IF(LEN(DonnéesJalonDynamiques[[#This Row],[Jalons]])=0,$B$12,'Données du diagramme'!$D9),2)</f>
        <v>44039</v>
      </c>
      <c r="I21" s="8">
        <f ca="1">IFERROR(IF(LEN(DonnéesJalonDynamiques[[#This Row],[Jalons]])=0,"",'Données du diagramme'!$C9),"")</f>
        <v>1</v>
      </c>
    </row>
    <row r="22" spans="1:10" x14ac:dyDescent="0.25">
      <c r="G22" s="7" t="str">
        <f ca="1">IFERROR(IF(LEN('Données du diagramme'!D10)=0,"",IF(AND('Données du diagramme'!D10&lt;=$B$12,'Données du diagramme'!D10&gt;=$B$11-$D$11),'Données du diagramme'!E10,"")),"")</f>
        <v>Jalon 5</v>
      </c>
      <c r="H22" s="21">
        <f ca="1">IFERROR(IF(LEN(DonnéesJalonDynamiques[[#This Row],[Jalons]])=0,$B$12,'Données du diagramme'!$D10),2)</f>
        <v>44054</v>
      </c>
      <c r="I22" s="8">
        <f ca="1">IFERROR(IF(LEN(DonnéesJalonDynamiques[[#This Row],[Jalons]])=0,"",'Données du diagramme'!$C10),"")</f>
        <v>1</v>
      </c>
    </row>
    <row r="23" spans="1:10" x14ac:dyDescent="0.25">
      <c r="G23" s="7" t="str">
        <f ca="1">IFERROR(IF(LEN('Données du diagramme'!D11)=0,"",IF(AND('Données du diagramme'!D11&lt;=$B$12,'Données du diagramme'!D11&gt;=$B$11-$D$11),'Données du diagramme'!E11,"")),"")</f>
        <v>Jalon 6</v>
      </c>
      <c r="H23" s="21">
        <f ca="1">IFERROR(IF(LEN(DonnéesJalonDynamiques[[#This Row],[Jalons]])=0,$B$12,'Données du diagramme'!$D11),2)</f>
        <v>44064</v>
      </c>
      <c r="I23" s="8">
        <f ca="1">IFERROR(IF(LEN(DonnéesJalonDynamiques[[#This Row],[Jalons]])=0,"",'Données du diagramme'!$C11),"")</f>
        <v>1</v>
      </c>
    </row>
    <row r="24" spans="1:10" x14ac:dyDescent="0.25">
      <c r="G24" s="7" t="str">
        <f>IFERROR(IF(LEN('Données du diagramme'!D12)=0,"",IF(AND('Données du diagramme'!D12&lt;=$B$12,'Données du diagramme'!D12&gt;=$B$11-$D$11),'Données du diagramme'!E12,"")),"")</f>
        <v/>
      </c>
      <c r="H24" s="21">
        <f ca="1">IFERROR(IF(LEN(DonnéesJalonDynamiques[[#This Row],[Jalons]])=0,$B$12,'Données du diagramme'!$D12),2)</f>
        <v>44064</v>
      </c>
      <c r="I24" s="8" t="str">
        <f>IFERROR(IF(LEN(DonnéesJalonDynamiques[[#This Row],[Jalons]])=0,"",'Données du diagramme'!$C12),"")</f>
        <v/>
      </c>
    </row>
    <row r="25" spans="1:10" x14ac:dyDescent="0.25">
      <c r="G25" s="7" t="str">
        <f>IFERROR(IF(LEN('Données du diagramme'!D13)=0,"",IF(AND('Données du diagramme'!D13&lt;=$B$12,'Données du diagramme'!D13&gt;=$B$11-$D$11),'Données du diagramme'!E13,"")),"")</f>
        <v/>
      </c>
      <c r="H25" s="21">
        <f ca="1">IFERROR(IF(LEN(DonnéesJalonDynamiques[[#This Row],[Jalons]])=0,$B$12,'Données du diagramme'!$D13),2)</f>
        <v>44064</v>
      </c>
      <c r="I25" s="8" t="str">
        <f>IFERROR(IF(LEN(DonnéesJalonDynamiques[[#This Row],[Jalons]])=0,"",'Données du diagramme'!$C13),"")</f>
        <v/>
      </c>
    </row>
    <row r="26" spans="1:10" x14ac:dyDescent="0.25">
      <c r="G26" s="7" t="str">
        <f>IFERROR(IF(LEN('Données du diagramme'!D14)=0,"",IF(AND('Données du diagramme'!D14&lt;=$B$12,'Données du diagramme'!D14&gt;=$B$11-$D$11),'Données du diagramme'!E14,"")),"")</f>
        <v/>
      </c>
      <c r="H26" s="21">
        <f ca="1">IFERROR(IF(LEN(DonnéesJalonDynamiques[[#This Row],[Jalons]])=0,$B$12,'Données du diagramme'!$D14),2)</f>
        <v>44064</v>
      </c>
      <c r="I26" s="8" t="str">
        <f>IFERROR(IF(LEN(DonnéesJalonDynamiques[[#This Row],[Jalons]])=0,"",'Données du diagramme'!$C14),"")</f>
        <v/>
      </c>
    </row>
    <row r="27" spans="1:10" x14ac:dyDescent="0.25">
      <c r="G27" s="7" t="str">
        <f>IFERROR(IF(LEN('Données du diagramme'!D15)=0,"",IF(AND('Données du diagramme'!D15&lt;=$B$12,'Données du diagramme'!D15&gt;=$B$11-$D$11),'Données du diagramme'!E15,"")),"")</f>
        <v/>
      </c>
      <c r="H27" s="21">
        <f ca="1">IFERROR(IF(LEN(DonnéesJalonDynamiques[[#This Row],[Jalons]])=0,$B$12,'Données du diagramme'!$D15),2)</f>
        <v>44064</v>
      </c>
      <c r="I27" s="8" t="str">
        <f>IFERROR(IF(LEN(DonnéesJalonDynamiques[[#This Row],[Jalons]])=0,"",'Données du diagramme'!$C15),"")</f>
        <v/>
      </c>
    </row>
    <row r="28" spans="1:10" x14ac:dyDescent="0.25">
      <c r="G28" s="7" t="str">
        <f>IFERROR(IF(LEN('Données du diagramme'!D16)=0,"",IF(AND('Données du diagramme'!D16&lt;=$B$12,'Données du diagramme'!D16&gt;=$B$11-$D$11),'Données du diagramme'!E16,"")),"")</f>
        <v/>
      </c>
      <c r="H28" s="21">
        <f ca="1">IFERROR(IF(LEN(DonnéesJalonDynamiques[[#This Row],[Jalons]])=0,$B$12,'Données du diagramme'!$D16),2)</f>
        <v>44064</v>
      </c>
      <c r="I28" s="8" t="str">
        <f>IFERROR(IF(LEN(DonnéesJalonDynamiques[[#This Row],[Jalons]])=0,"",'Données du diagramme'!$C16),"")</f>
        <v/>
      </c>
    </row>
    <row r="29" spans="1:10" x14ac:dyDescent="0.25">
      <c r="G29" s="7" t="str">
        <f>IFERROR(IF(LEN('Données du diagramme'!D17)=0,"",IF(AND('Données du diagramme'!D17&lt;=$B$12,'Données du diagramme'!D17&gt;=$B$11-$D$11),'Données du diagramme'!E17,"")),"")</f>
        <v/>
      </c>
      <c r="H29" s="21">
        <f ca="1">IFERROR(IF(LEN(DonnéesJalonDynamiques[[#This Row],[Jalons]])=0,$B$12,'Données du diagramme'!$D17),2)</f>
        <v>44064</v>
      </c>
      <c r="I29" s="8" t="str">
        <f>IFERROR(IF(LEN(DonnéesJalonDynamiques[[#This Row],[Jalons]])=0,"",'Données du diagramme'!$C17),"")</f>
        <v/>
      </c>
    </row>
    <row r="30" spans="1:10" x14ac:dyDescent="0.25">
      <c r="G30" s="7" t="str">
        <f>IFERROR(IF(LEN('Données du diagramme'!D18)=0,"",IF(AND('Données du diagramme'!D18&lt;=$B$12,'Données du diagramme'!D18&gt;=$B$11-$D$11),'Données du diagramme'!E18,"")),"")</f>
        <v/>
      </c>
      <c r="H30" s="21">
        <f ca="1">IFERROR(IF(LEN(DonnéesJalonDynamiques[[#This Row],[Jalons]])=0,$B$12,'Données du diagramme'!$D18),2)</f>
        <v>44064</v>
      </c>
      <c r="I30" s="8" t="str">
        <f>IFERROR(IF(LEN(DonnéesJalonDynamiques[[#This Row],[Jalons]])=0,"",'Données du diagramme'!$C18),"")</f>
        <v/>
      </c>
    </row>
    <row r="31" spans="1:10" x14ac:dyDescent="0.25">
      <c r="G31" s="7" t="str">
        <f>IFERROR(IF(LEN('Données du diagramme'!D19)=0,"",IF(AND('Données du diagramme'!D19&lt;=$B$12,'Données du diagramme'!D19&gt;=$B$11-$D$11),'Données du diagramme'!E19,"")),"")</f>
        <v/>
      </c>
      <c r="H31" s="21">
        <f ca="1">IFERROR(IF(LEN(DonnéesJalonDynamiques[[#This Row],[Jalons]])=0,$B$12,'Données du diagramme'!$D19),2)</f>
        <v>44064</v>
      </c>
      <c r="I31" s="8" t="str">
        <f>IFERROR(IF(LEN(DonnéesJalonDynamiques[[#This Row],[Jalons]])=0,"",'Données du diagramme'!$C19),"")</f>
        <v/>
      </c>
    </row>
    <row r="32" spans="1:10" x14ac:dyDescent="0.25">
      <c r="A32" s="15" t="s">
        <v>43</v>
      </c>
      <c r="G32" s="7" t="str">
        <f>IFERROR(IF(LEN('Données du diagramme'!D20)=0,"",IF(AND('Données du diagramme'!D20&lt;=$B$12,'Données du diagramme'!D20&gt;=$B$11-$D$11),'Données du diagramme'!E20,"")),"")</f>
        <v/>
      </c>
      <c r="H32" s="21">
        <f ca="1">IFERROR(IF(LEN(DonnéesJalonDynamiques[[#This Row],[Jalons]])=0,$B$12,'Données du diagramme'!$D20),2)</f>
        <v>44064</v>
      </c>
      <c r="I32" s="8" t="str">
        <f>IFERROR(IF(LEN(DonnéesJalonDynamiques[[#This Row],[Jalons]])=0,"",'Données du diagramme'!$C20),"")</f>
        <v/>
      </c>
      <c r="J32" s="12" t="s">
        <v>58</v>
      </c>
    </row>
  </sheetData>
  <printOptions horizontalCentered="1"/>
  <pageMargins left="0.7" right="0.7" top="0.75" bottom="0.75" header="0.3" footer="0.3"/>
  <pageSetup paperSize="9" scale="24" fitToHeight="0" orientation="portrait" horizontalDpi="1200" verticalDpi="1200" r:id="rId1"/>
  <headerFooter differentFirst="1">
    <oddFooter>Page &amp;P of &amp;N</oddFooter>
  </headerFooter>
  <ignoredErrors>
    <ignoredError sqref="E15:E21 B11:B12" calculatedColumn="1"/>
  </ignoredErrors>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9CFDD-EC4B-4303-9E14-A49D2BBA1837}">
  <dimension ref="A1:A11"/>
  <sheetViews>
    <sheetView showGridLines="0" topLeftCell="A7" workbookViewId="0">
      <selection activeCell="A2" sqref="A2"/>
    </sheetView>
  </sheetViews>
  <sheetFormatPr baseColWidth="10" defaultColWidth="9.140625" defaultRowHeight="15" x14ac:dyDescent="0.25"/>
  <cols>
    <col min="1" max="1" width="78.7109375" style="27" customWidth="1"/>
    <col min="2" max="16384" width="9.140625" style="27"/>
  </cols>
  <sheetData>
    <row r="1" spans="1:1" ht="50.1" customHeight="1" x14ac:dyDescent="0.3">
      <c r="A1" s="26" t="s">
        <v>59</v>
      </c>
    </row>
    <row r="2" spans="1:1" ht="180" x14ac:dyDescent="0.25">
      <c r="A2" s="28" t="s">
        <v>60</v>
      </c>
    </row>
    <row r="3" spans="1:1" x14ac:dyDescent="0.25">
      <c r="A3" s="29" t="s">
        <v>61</v>
      </c>
    </row>
    <row r="4" spans="1:1" ht="270" x14ac:dyDescent="0.25">
      <c r="A4" s="28" t="s">
        <v>62</v>
      </c>
    </row>
    <row r="5" spans="1:1" x14ac:dyDescent="0.25">
      <c r="A5" s="29" t="s">
        <v>63</v>
      </c>
    </row>
    <row r="6" spans="1:1" ht="210" x14ac:dyDescent="0.25">
      <c r="A6" s="28" t="s">
        <v>64</v>
      </c>
    </row>
    <row r="7" spans="1:1" x14ac:dyDescent="0.25">
      <c r="A7" s="30" t="s">
        <v>65</v>
      </c>
    </row>
    <row r="8" spans="1:1" ht="75" x14ac:dyDescent="0.25">
      <c r="A8" s="28" t="s">
        <v>66</v>
      </c>
    </row>
    <row r="9" spans="1:1" ht="60" x14ac:dyDescent="0.25">
      <c r="A9" s="28" t="s">
        <v>67</v>
      </c>
    </row>
    <row r="10" spans="1:1" ht="75" x14ac:dyDescent="0.25">
      <c r="A10" s="28" t="s">
        <v>68</v>
      </c>
    </row>
    <row r="11" spans="1:1" x14ac:dyDescent="0.25">
      <c r="A11" s="28" t="s">
        <v>69</v>
      </c>
    </row>
  </sheetData>
  <printOptions horizontalCentered="1"/>
  <pageMargins left="0.7" right="0.7" top="0.75" bottom="0.75" header="0.3" footer="0.3"/>
  <pageSetup paperSize="9" orientation="portrait" horizontalDpi="1200" verticalDpi="1200"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Données du diagramme</vt:lpstr>
      <vt:lpstr>Diagramme de Gantt</vt:lpstr>
      <vt:lpstr>Données dynamiques masquées</vt:lpstr>
      <vt:lpstr>À propos</vt:lpstr>
      <vt:lpstr>Suivre_Ajourdhui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2018-08-15T08:56:37Z</dcterms:created>
  <dcterms:modified xsi:type="dcterms:W3CDTF">2020-06-12T08:45:02Z</dcterms:modified>
</cp:coreProperties>
</file>