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Xandy\Desktop\Aprendendo EXCEL\"/>
    </mc:Choice>
  </mc:AlternateContent>
  <xr:revisionPtr revIDLastSave="0" documentId="13_ncr:1_{75B77998-C52B-4031-B99C-EA1C6719A6AB}" xr6:coauthVersionLast="45" xr6:coauthVersionMax="45" xr10:uidLastSave="{00000000-0000-0000-0000-000000000000}"/>
  <bookViews>
    <workbookView xWindow="-120" yWindow="-120" windowWidth="20730" windowHeight="11310" xr2:uid="{00000000-000D-0000-FFFF-FFFF00000000}"/>
  </bookViews>
  <sheets>
    <sheet name="Menu" sheetId="6" r:id="rId1"/>
    <sheet name="Contas a pagar" sheetId="1" r:id="rId2"/>
    <sheet name="Contas a receber" sheetId="3" r:id="rId3"/>
    <sheet name="Fluxo de Caixa" sheetId="4" r:id="rId4"/>
    <sheet name="Indicadores" sheetId="5" r:id="rId5"/>
    <sheet name="Parâmetros" sheetId="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9" i="5" l="1"/>
  <c r="B10" i="5"/>
  <c r="B8" i="5" s="1"/>
  <c r="B13" i="5" s="1"/>
  <c r="D24" i="4"/>
  <c r="E24" i="4" s="1"/>
  <c r="F24" i="4" s="1"/>
  <c r="G24" i="4" s="1"/>
  <c r="H24" i="4" s="1"/>
  <c r="I24" i="4" s="1"/>
  <c r="J24" i="4" s="1"/>
  <c r="K24" i="4" s="1"/>
  <c r="L24" i="4" s="1"/>
  <c r="M24" i="4" s="1"/>
  <c r="N24" i="4" s="1"/>
  <c r="O24" i="4" s="1"/>
  <c r="P24" i="4" s="1"/>
  <c r="Q24" i="4" s="1"/>
  <c r="R24" i="4" s="1"/>
  <c r="S24" i="4" s="1"/>
  <c r="T24" i="4" s="1"/>
  <c r="U24" i="4" s="1"/>
  <c r="V24" i="4" s="1"/>
  <c r="W24" i="4" s="1"/>
  <c r="X24" i="4" s="1"/>
  <c r="Y24" i="4" s="1"/>
  <c r="Z24" i="4" s="1"/>
  <c r="AA24" i="4" s="1"/>
  <c r="AB24" i="4" s="1"/>
  <c r="AC24" i="4" s="1"/>
  <c r="AD24" i="4" s="1"/>
  <c r="AE24" i="4" s="1"/>
  <c r="C24" i="4"/>
  <c r="B24" i="4"/>
  <c r="Q14" i="4"/>
  <c r="Q15" i="4" s="1"/>
  <c r="Q21" i="4" s="1"/>
  <c r="R14" i="4"/>
  <c r="R16" i="4" s="1"/>
  <c r="R21" i="4" s="1"/>
  <c r="S14" i="4"/>
  <c r="S17" i="4" s="1"/>
  <c r="S21" i="4" s="1"/>
  <c r="T14" i="4"/>
  <c r="U14" i="4"/>
  <c r="V14" i="4"/>
  <c r="V15" i="4" s="1"/>
  <c r="V21" i="4" s="1"/>
  <c r="W14" i="4"/>
  <c r="W17" i="4" s="1"/>
  <c r="X14" i="4"/>
  <c r="Y14" i="4"/>
  <c r="Y15" i="4" s="1"/>
  <c r="Y21" i="4" s="1"/>
  <c r="Z14" i="4"/>
  <c r="Z16" i="4" s="1"/>
  <c r="Z21" i="4" s="1"/>
  <c r="AA14" i="4"/>
  <c r="AA17" i="4" s="1"/>
  <c r="AA21" i="4" s="1"/>
  <c r="AB14" i="4"/>
  <c r="AC14" i="4"/>
  <c r="AD14" i="4"/>
  <c r="AD15" i="4" s="1"/>
  <c r="AD21" i="4" s="1"/>
  <c r="AE14" i="4"/>
  <c r="AE17" i="4" s="1"/>
  <c r="R15" i="4"/>
  <c r="S15" i="4"/>
  <c r="T15" i="4"/>
  <c r="U15" i="4"/>
  <c r="X15" i="4"/>
  <c r="Z15" i="4"/>
  <c r="AA15" i="4"/>
  <c r="AB15" i="4"/>
  <c r="AC15" i="4"/>
  <c r="Q16" i="4"/>
  <c r="S16" i="4"/>
  <c r="T16" i="4"/>
  <c r="U16" i="4"/>
  <c r="V16" i="4"/>
  <c r="X16" i="4"/>
  <c r="Y16" i="4"/>
  <c r="AA16" i="4"/>
  <c r="AB16" i="4"/>
  <c r="AC16" i="4"/>
  <c r="AD16" i="4"/>
  <c r="Q17" i="4"/>
  <c r="R17" i="4"/>
  <c r="T17" i="4"/>
  <c r="U17" i="4"/>
  <c r="V17" i="4"/>
  <c r="X17" i="4"/>
  <c r="Y17" i="4"/>
  <c r="Z17" i="4"/>
  <c r="AB17" i="4"/>
  <c r="AC17" i="4"/>
  <c r="AD17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Q19" i="4"/>
  <c r="R19" i="4"/>
  <c r="S19" i="4"/>
  <c r="T19" i="4"/>
  <c r="T21" i="4" s="1"/>
  <c r="U19" i="4"/>
  <c r="V19" i="4"/>
  <c r="W19" i="4"/>
  <c r="X19" i="4"/>
  <c r="X21" i="4" s="1"/>
  <c r="Y19" i="4"/>
  <c r="Z19" i="4"/>
  <c r="AA19" i="4"/>
  <c r="AB19" i="4"/>
  <c r="AB21" i="4" s="1"/>
  <c r="AC19" i="4"/>
  <c r="AD19" i="4"/>
  <c r="AE19" i="4"/>
  <c r="U21" i="4"/>
  <c r="AC21" i="4"/>
  <c r="Q3" i="4"/>
  <c r="R3" i="4"/>
  <c r="R8" i="4" s="1"/>
  <c r="S3" i="4"/>
  <c r="S5" i="4" s="1"/>
  <c r="T3" i="4"/>
  <c r="T5" i="4" s="1"/>
  <c r="Q4" i="4"/>
  <c r="Q10" i="4" s="1"/>
  <c r="Q5" i="4"/>
  <c r="R5" i="4"/>
  <c r="Q6" i="4"/>
  <c r="R6" i="4"/>
  <c r="S6" i="4"/>
  <c r="Q7" i="4"/>
  <c r="R7" i="4"/>
  <c r="S7" i="4"/>
  <c r="Q8" i="4"/>
  <c r="S8" i="4"/>
  <c r="B14" i="4"/>
  <c r="B18" i="4" s="1"/>
  <c r="B5" i="4"/>
  <c r="B6" i="4"/>
  <c r="B7" i="4"/>
  <c r="B8" i="4"/>
  <c r="B4" i="4"/>
  <c r="C3" i="4"/>
  <c r="C8" i="4" s="1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" i="1"/>
  <c r="C11" i="5" l="1"/>
  <c r="C9" i="5" s="1"/>
  <c r="B18" i="5"/>
  <c r="B16" i="5"/>
  <c r="B14" i="5"/>
  <c r="B12" i="5"/>
  <c r="B17" i="5"/>
  <c r="B15" i="5"/>
  <c r="AE15" i="4"/>
  <c r="AE21" i="4" s="1"/>
  <c r="W15" i="4"/>
  <c r="AE16" i="4"/>
  <c r="W16" i="4"/>
  <c r="T7" i="4"/>
  <c r="T4" i="4"/>
  <c r="T8" i="4"/>
  <c r="S4" i="4"/>
  <c r="S10" i="4" s="1"/>
  <c r="T6" i="4"/>
  <c r="R4" i="4"/>
  <c r="R10" i="4" s="1"/>
  <c r="U3" i="4"/>
  <c r="B10" i="4"/>
  <c r="C6" i="4"/>
  <c r="B17" i="4"/>
  <c r="D3" i="4"/>
  <c r="B16" i="4"/>
  <c r="C7" i="4"/>
  <c r="C14" i="4"/>
  <c r="C4" i="4"/>
  <c r="C10" i="4" s="1"/>
  <c r="B15" i="4"/>
  <c r="C5" i="4"/>
  <c r="B19" i="4"/>
  <c r="C10" i="5" l="1"/>
  <c r="D11" i="5" s="1"/>
  <c r="B20" i="5"/>
  <c r="W21" i="4"/>
  <c r="T10" i="4"/>
  <c r="U7" i="4"/>
  <c r="U5" i="4"/>
  <c r="V3" i="4"/>
  <c r="U6" i="4"/>
  <c r="U8" i="4"/>
  <c r="U4" i="4"/>
  <c r="B21" i="4"/>
  <c r="C15" i="4"/>
  <c r="C19" i="4"/>
  <c r="C18" i="4"/>
  <c r="C17" i="4"/>
  <c r="C16" i="4"/>
  <c r="E3" i="4"/>
  <c r="D6" i="4"/>
  <c r="D5" i="4"/>
  <c r="D4" i="4"/>
  <c r="D8" i="4"/>
  <c r="D14" i="4"/>
  <c r="D7" i="4"/>
  <c r="C8" i="5" l="1"/>
  <c r="C14" i="5" s="1"/>
  <c r="D9" i="5"/>
  <c r="D10" i="5"/>
  <c r="U10" i="4"/>
  <c r="V4" i="4"/>
  <c r="V7" i="4"/>
  <c r="V5" i="4"/>
  <c r="V8" i="4"/>
  <c r="W3" i="4"/>
  <c r="V6" i="4"/>
  <c r="F3" i="4"/>
  <c r="E5" i="4"/>
  <c r="E6" i="4"/>
  <c r="E4" i="4"/>
  <c r="E10" i="4" s="1"/>
  <c r="E8" i="4"/>
  <c r="E14" i="4"/>
  <c r="E7" i="4"/>
  <c r="D15" i="4"/>
  <c r="D19" i="4"/>
  <c r="D18" i="4"/>
  <c r="D17" i="4"/>
  <c r="D16" i="4"/>
  <c r="D21" i="4" s="1"/>
  <c r="C21" i="4"/>
  <c r="D10" i="4"/>
  <c r="C16" i="5" l="1"/>
  <c r="C17" i="5"/>
  <c r="C15" i="5"/>
  <c r="C18" i="5"/>
  <c r="C13" i="5"/>
  <c r="C12" i="5"/>
  <c r="E11" i="5"/>
  <c r="D8" i="5"/>
  <c r="D16" i="5" s="1"/>
  <c r="W4" i="4"/>
  <c r="W5" i="4"/>
  <c r="W8" i="4"/>
  <c r="W7" i="4"/>
  <c r="X3" i="4"/>
  <c r="W6" i="4"/>
  <c r="V10" i="4"/>
  <c r="E16" i="4"/>
  <c r="E15" i="4"/>
  <c r="E19" i="4"/>
  <c r="E18" i="4"/>
  <c r="E17" i="4"/>
  <c r="G3" i="4"/>
  <c r="F14" i="4"/>
  <c r="F7" i="4"/>
  <c r="F6" i="4"/>
  <c r="F5" i="4"/>
  <c r="F4" i="4"/>
  <c r="F8" i="4"/>
  <c r="C20" i="5" l="1"/>
  <c r="D13" i="5"/>
  <c r="D18" i="5"/>
  <c r="D15" i="5"/>
  <c r="D12" i="5"/>
  <c r="D14" i="5"/>
  <c r="D17" i="5"/>
  <c r="E10" i="5"/>
  <c r="E9" i="5"/>
  <c r="Y3" i="4"/>
  <c r="X6" i="4"/>
  <c r="X4" i="4"/>
  <c r="X8" i="4"/>
  <c r="X7" i="4"/>
  <c r="X5" i="4"/>
  <c r="W10" i="4"/>
  <c r="F16" i="4"/>
  <c r="F15" i="4"/>
  <c r="F19" i="4"/>
  <c r="F18" i="4"/>
  <c r="F17" i="4"/>
  <c r="H3" i="4"/>
  <c r="G6" i="4"/>
  <c r="G14" i="4"/>
  <c r="G7" i="4"/>
  <c r="G5" i="4"/>
  <c r="G4" i="4"/>
  <c r="G8" i="4"/>
  <c r="E21" i="4"/>
  <c r="F10" i="4"/>
  <c r="D20" i="5" l="1"/>
  <c r="F11" i="5"/>
  <c r="E8" i="5"/>
  <c r="E12" i="5" s="1"/>
  <c r="X10" i="4"/>
  <c r="Z3" i="4"/>
  <c r="Y6" i="4"/>
  <c r="Y4" i="4"/>
  <c r="Y7" i="4"/>
  <c r="Y8" i="4"/>
  <c r="Y5" i="4"/>
  <c r="G17" i="4"/>
  <c r="G16" i="4"/>
  <c r="G15" i="4"/>
  <c r="G19" i="4"/>
  <c r="G18" i="4"/>
  <c r="I3" i="4"/>
  <c r="H4" i="4"/>
  <c r="H8" i="4"/>
  <c r="H14" i="4"/>
  <c r="H7" i="4"/>
  <c r="H6" i="4"/>
  <c r="H5" i="4"/>
  <c r="F21" i="4"/>
  <c r="G10" i="4"/>
  <c r="E18" i="5" l="1"/>
  <c r="E17" i="5"/>
  <c r="F10" i="5"/>
  <c r="F9" i="5"/>
  <c r="E16" i="5"/>
  <c r="E14" i="5"/>
  <c r="E15" i="5"/>
  <c r="E13" i="5"/>
  <c r="Y10" i="4"/>
  <c r="Z8" i="4"/>
  <c r="AA3" i="4"/>
  <c r="Z4" i="4"/>
  <c r="Z10" i="4" s="1"/>
  <c r="Z7" i="4"/>
  <c r="Z5" i="4"/>
  <c r="Z6" i="4"/>
  <c r="H10" i="4"/>
  <c r="J3" i="4"/>
  <c r="I7" i="4"/>
  <c r="I4" i="4"/>
  <c r="I8" i="4"/>
  <c r="I14" i="4"/>
  <c r="I6" i="4"/>
  <c r="I5" i="4"/>
  <c r="G21" i="4"/>
  <c r="H17" i="4"/>
  <c r="H16" i="4"/>
  <c r="H15" i="4"/>
  <c r="H19" i="4"/>
  <c r="H18" i="4"/>
  <c r="E20" i="5" l="1"/>
  <c r="G11" i="5"/>
  <c r="F8" i="5"/>
  <c r="F14" i="5" s="1"/>
  <c r="AA5" i="4"/>
  <c r="AA8" i="4"/>
  <c r="AB3" i="4"/>
  <c r="AA4" i="4"/>
  <c r="AA10" i="4" s="1"/>
  <c r="AA7" i="4"/>
  <c r="AA6" i="4"/>
  <c r="H21" i="4"/>
  <c r="I18" i="4"/>
  <c r="I17" i="4"/>
  <c r="I16" i="4"/>
  <c r="I15" i="4"/>
  <c r="I19" i="4"/>
  <c r="I10" i="4"/>
  <c r="K3" i="4"/>
  <c r="J5" i="4"/>
  <c r="J4" i="4"/>
  <c r="J8" i="4"/>
  <c r="J14" i="4"/>
  <c r="J7" i="4"/>
  <c r="J6" i="4"/>
  <c r="G10" i="5" l="1"/>
  <c r="G9" i="5"/>
  <c r="F15" i="5"/>
  <c r="F13" i="5"/>
  <c r="F18" i="5"/>
  <c r="F17" i="5"/>
  <c r="F12" i="5"/>
  <c r="F16" i="5"/>
  <c r="AB5" i="4"/>
  <c r="AC3" i="4"/>
  <c r="AB6" i="4"/>
  <c r="AB4" i="4"/>
  <c r="AB10" i="4" s="1"/>
  <c r="AB7" i="4"/>
  <c r="AB8" i="4"/>
  <c r="J18" i="4"/>
  <c r="J17" i="4"/>
  <c r="J16" i="4"/>
  <c r="J19" i="4"/>
  <c r="J15" i="4"/>
  <c r="L3" i="4"/>
  <c r="K4" i="4"/>
  <c r="K5" i="4"/>
  <c r="K8" i="4"/>
  <c r="K14" i="4"/>
  <c r="K7" i="4"/>
  <c r="K6" i="4"/>
  <c r="I21" i="4"/>
  <c r="J10" i="4"/>
  <c r="F20" i="5" l="1"/>
  <c r="H11" i="5"/>
  <c r="G8" i="5"/>
  <c r="G14" i="5" s="1"/>
  <c r="AC7" i="4"/>
  <c r="AC5" i="4"/>
  <c r="AD3" i="4"/>
  <c r="AC6" i="4"/>
  <c r="AC4" i="4"/>
  <c r="AC10" i="4" s="1"/>
  <c r="AC8" i="4"/>
  <c r="K15" i="4"/>
  <c r="K19" i="4"/>
  <c r="K18" i="4"/>
  <c r="K17" i="4"/>
  <c r="K16" i="4"/>
  <c r="K10" i="4"/>
  <c r="M3" i="4"/>
  <c r="L6" i="4"/>
  <c r="L5" i="4"/>
  <c r="L4" i="4"/>
  <c r="L8" i="4"/>
  <c r="L14" i="4"/>
  <c r="L7" i="4"/>
  <c r="J21" i="4"/>
  <c r="H10" i="5" l="1"/>
  <c r="H9" i="5"/>
  <c r="G15" i="5"/>
  <c r="G17" i="5"/>
  <c r="G13" i="5"/>
  <c r="G12" i="5"/>
  <c r="G18" i="5"/>
  <c r="G16" i="5"/>
  <c r="AD4" i="4"/>
  <c r="AD7" i="4"/>
  <c r="AD8" i="4"/>
  <c r="AD5" i="4"/>
  <c r="AE3" i="4"/>
  <c r="AD6" i="4"/>
  <c r="L10" i="4"/>
  <c r="N3" i="4"/>
  <c r="M6" i="4"/>
  <c r="M5" i="4"/>
  <c r="M4" i="4"/>
  <c r="M8" i="4"/>
  <c r="M14" i="4"/>
  <c r="M7" i="4"/>
  <c r="K21" i="4"/>
  <c r="L15" i="4"/>
  <c r="L19" i="4"/>
  <c r="L18" i="4"/>
  <c r="L17" i="4"/>
  <c r="L16" i="4"/>
  <c r="G20" i="5" l="1"/>
  <c r="I11" i="5"/>
  <c r="H8" i="5"/>
  <c r="H15" i="5" s="1"/>
  <c r="AE4" i="4"/>
  <c r="AE10" i="4" s="1"/>
  <c r="AE5" i="4"/>
  <c r="AE8" i="4"/>
  <c r="AE7" i="4"/>
  <c r="AE6" i="4"/>
  <c r="AD10" i="4"/>
  <c r="L21" i="4"/>
  <c r="M10" i="4"/>
  <c r="M16" i="4"/>
  <c r="M19" i="4"/>
  <c r="M15" i="4"/>
  <c r="M18" i="4"/>
  <c r="M17" i="4"/>
  <c r="O3" i="4"/>
  <c r="N14" i="4"/>
  <c r="N7" i="4"/>
  <c r="N6" i="4"/>
  <c r="N5" i="4"/>
  <c r="N4" i="4"/>
  <c r="N10" i="4" s="1"/>
  <c r="N8" i="4"/>
  <c r="I10" i="5" l="1"/>
  <c r="I9" i="5"/>
  <c r="H13" i="5"/>
  <c r="H12" i="5"/>
  <c r="H17" i="5"/>
  <c r="H18" i="5"/>
  <c r="H16" i="5"/>
  <c r="H14" i="5"/>
  <c r="M21" i="4"/>
  <c r="P3" i="4"/>
  <c r="O14" i="4"/>
  <c r="O7" i="4"/>
  <c r="O6" i="4"/>
  <c r="O5" i="4"/>
  <c r="O4" i="4"/>
  <c r="O8" i="4"/>
  <c r="N16" i="4"/>
  <c r="N15" i="4"/>
  <c r="N19" i="4"/>
  <c r="N18" i="4"/>
  <c r="N17" i="4"/>
  <c r="N21" i="4" s="1"/>
  <c r="H20" i="5" l="1"/>
  <c r="J11" i="5"/>
  <c r="I8" i="5"/>
  <c r="I14" i="5" s="1"/>
  <c r="O10" i="4"/>
  <c r="O17" i="4"/>
  <c r="O16" i="4"/>
  <c r="O15" i="4"/>
  <c r="O19" i="4"/>
  <c r="O18" i="4"/>
  <c r="P4" i="4"/>
  <c r="P8" i="4"/>
  <c r="P14" i="4"/>
  <c r="P7" i="4"/>
  <c r="P6" i="4"/>
  <c r="P5" i="4"/>
  <c r="I17" i="5" l="1"/>
  <c r="I12" i="5"/>
  <c r="I15" i="5"/>
  <c r="I18" i="5"/>
  <c r="J10" i="5"/>
  <c r="J9" i="5"/>
  <c r="I13" i="5"/>
  <c r="I16" i="5"/>
  <c r="P10" i="4"/>
  <c r="O21" i="4"/>
  <c r="P17" i="4"/>
  <c r="P16" i="4"/>
  <c r="P15" i="4"/>
  <c r="P19" i="4"/>
  <c r="P18" i="4"/>
  <c r="I20" i="5" l="1"/>
  <c r="K11" i="5"/>
  <c r="J8" i="5"/>
  <c r="J13" i="5" s="1"/>
  <c r="P21" i="4"/>
  <c r="K10" i="5" l="1"/>
  <c r="K9" i="5"/>
  <c r="J16" i="5"/>
  <c r="J15" i="5"/>
  <c r="J12" i="5"/>
  <c r="J18" i="5"/>
  <c r="J14" i="5"/>
  <c r="J17" i="5"/>
  <c r="J20" i="5" l="1"/>
  <c r="L11" i="5"/>
  <c r="K8" i="5"/>
  <c r="K12" i="5" s="1"/>
  <c r="K16" i="5" l="1"/>
  <c r="K18" i="5"/>
  <c r="K14" i="5"/>
  <c r="L10" i="5"/>
  <c r="L9" i="5"/>
  <c r="K17" i="5"/>
  <c r="K15" i="5"/>
  <c r="K13" i="5"/>
  <c r="K20" i="5" l="1"/>
  <c r="M11" i="5"/>
  <c r="L8" i="5"/>
  <c r="L18" i="5" s="1"/>
  <c r="L17" i="5" l="1"/>
  <c r="L16" i="5"/>
  <c r="L13" i="5"/>
  <c r="M10" i="5"/>
  <c r="M8" i="5" s="1"/>
  <c r="M9" i="5"/>
  <c r="L14" i="5"/>
  <c r="L15" i="5"/>
  <c r="L12" i="5"/>
  <c r="L20" i="5" l="1"/>
  <c r="M12" i="5"/>
  <c r="M13" i="5"/>
  <c r="M15" i="5"/>
  <c r="M17" i="5"/>
  <c r="M14" i="5"/>
  <c r="M16" i="5"/>
  <c r="M18" i="5"/>
  <c r="M20" i="5" l="1"/>
</calcChain>
</file>

<file path=xl/sharedStrings.xml><?xml version="1.0" encoding="utf-8"?>
<sst xmlns="http://schemas.openxmlformats.org/spreadsheetml/2006/main" count="168" uniqueCount="58">
  <si>
    <t>Data</t>
  </si>
  <si>
    <t>Descrição da Despesa</t>
  </si>
  <si>
    <t>Tipo de Despesa</t>
  </si>
  <si>
    <t>Valor</t>
  </si>
  <si>
    <t>Juros</t>
  </si>
  <si>
    <t>Valor Total</t>
  </si>
  <si>
    <t>Situação</t>
  </si>
  <si>
    <t>Formas de pagamento</t>
  </si>
  <si>
    <t>Dinheiro</t>
  </si>
  <si>
    <t>Cheque</t>
  </si>
  <si>
    <t>Depósito</t>
  </si>
  <si>
    <t>Transferência Online</t>
  </si>
  <si>
    <t>Boleto</t>
  </si>
  <si>
    <t>Tipos de Despesa</t>
  </si>
  <si>
    <t>Aluguel</t>
  </si>
  <si>
    <t>Carro</t>
  </si>
  <si>
    <t>Viagem</t>
  </si>
  <si>
    <t>Alimentação</t>
  </si>
  <si>
    <t>Materia Prima</t>
  </si>
  <si>
    <t>Escola</t>
  </si>
  <si>
    <t>Informatica</t>
  </si>
  <si>
    <t>Situação Pagar</t>
  </si>
  <si>
    <t>Pago</t>
  </si>
  <si>
    <t>Em atraso</t>
  </si>
  <si>
    <t>Em negociação</t>
  </si>
  <si>
    <t>Esta semana</t>
  </si>
  <si>
    <t>Hoje</t>
  </si>
  <si>
    <t>Tipo de Receita</t>
  </si>
  <si>
    <t>Formas de Recebimento</t>
  </si>
  <si>
    <t>Tipos de Receita</t>
  </si>
  <si>
    <t>Situação Receita</t>
  </si>
  <si>
    <t>Venda Direta</t>
  </si>
  <si>
    <t>Venda Internet</t>
  </si>
  <si>
    <t>Venda Comissionada</t>
  </si>
  <si>
    <t>Venda ML</t>
  </si>
  <si>
    <t>Recebido</t>
  </si>
  <si>
    <t>Em Atraso</t>
  </si>
  <si>
    <t>Em Negociação</t>
  </si>
  <si>
    <t>Essa Semana</t>
  </si>
  <si>
    <t>Forma de Pagemento</t>
  </si>
  <si>
    <t>Forma de Recevimento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</si>
  <si>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</si>
  <si>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</si>
  <si>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</si>
  <si>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</si>
  <si>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</si>
  <si>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</si>
  <si>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</si>
  <si>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</si>
  <si>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</si>
  <si>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</si>
  <si>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</si>
  <si>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</si>
  <si>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Total PAGAR</t>
  </si>
  <si>
    <t>Total RECEBER</t>
  </si>
  <si>
    <t>Saldo</t>
  </si>
  <si>
    <t>Caixa Inicio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</si>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</sst>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165" formatCode="&quot;R$&quot;\ #,##0.00"/>
    <numFmt numFmtId="167" formatCode="[$-416]d\-mmm\-yy;@"/>
    <numFmt numFmtId="168" formatCode="[$-416]dd\-mmm\-yy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gradientFill degree="90">
        <stop position="0">
          <color theme="0"/>
        </stop>
        <stop position="0.5">
          <color theme="4"/>
        </stop>
        <stop position="1">
          <color theme="0"/>
        </stop>
      </gradientFill>
    </fill>
    <fill>
      <gradientFill degree="90">
        <stop position="0">
          <color theme="0"/>
        </stop>
        <stop position="0.5">
          <color theme="9"/>
        </stop>
        <stop position="1">
          <color theme="0"/>
        </stop>
      </gradientFill>
    </fill>
    <fill>
      <gradientFill degree="90">
        <stop position="0">
          <color theme="0"/>
        </stop>
        <stop position="0.5">
          <color theme="5"/>
        </stop>
        <stop position="1">
          <color theme="0"/>
        </stop>
      </gradient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1">
    <xf numFmtId="0" fontId="0" fillId="0" borderId="0" xfId="0"/>
    <xf numFmtId="0" fontId="0" fillId="0" borderId="1" xfId="0" applyBorder="1" applyAlignment="1"/>
    <xf numFmtId="14" fontId="0" fillId="0" borderId="0" xfId="0" applyNumberFormat="1"/>
    <xf numFmtId="0" fontId="0" fillId="0" borderId="1" xfId="0" applyBorder="1"/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4" borderId="1" xfId="0" applyFill="1" applyBorder="1"/>
    <xf numFmtId="0" fontId="0" fillId="5" borderId="1" xfId="0" applyFill="1" applyBorder="1"/>
    <xf numFmtId="0" fontId="0" fillId="0" borderId="1" xfId="0" applyFill="1" applyBorder="1"/>
    <xf numFmtId="165" fontId="0" fillId="0" borderId="1" xfId="0" applyNumberFormat="1" applyFill="1" applyBorder="1"/>
    <xf numFmtId="0" fontId="0" fillId="0" borderId="0" xfId="0" applyFill="1"/>
    <xf numFmtId="14" fontId="0" fillId="0" borderId="2" xfId="0" applyNumberFormat="1" applyBorder="1"/>
    <xf numFmtId="0" fontId="0" fillId="0" borderId="2" xfId="0" applyBorder="1"/>
    <xf numFmtId="0" fontId="0" fillId="0" borderId="3" xfId="0" applyFill="1" applyBorder="1"/>
    <xf numFmtId="0" fontId="0" fillId="0" borderId="7" xfId="0" applyBorder="1"/>
    <xf numFmtId="0" fontId="0" fillId="0" borderId="8" xfId="0" applyBorder="1"/>
    <xf numFmtId="0" fontId="0" fillId="0" borderId="8" xfId="0" applyFill="1" applyBorder="1"/>
    <xf numFmtId="165" fontId="0" fillId="0" borderId="8" xfId="0" applyNumberFormat="1" applyFill="1" applyBorder="1"/>
    <xf numFmtId="0" fontId="0" fillId="0" borderId="9" xfId="0" applyFill="1" applyBorder="1"/>
    <xf numFmtId="0" fontId="0" fillId="7" borderId="4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167" fontId="3" fillId="6" borderId="4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right"/>
    </xf>
    <xf numFmtId="14" fontId="0" fillId="0" borderId="1" xfId="0" applyNumberFormat="1" applyBorder="1" applyAlignment="1">
      <alignment horizontal="center" vertical="center"/>
    </xf>
    <xf numFmtId="44" fontId="0" fillId="0" borderId="1" xfId="1" applyFont="1" applyBorder="1" applyAlignment="1">
      <alignment horizontal="right"/>
    </xf>
    <xf numFmtId="44" fontId="0" fillId="0" borderId="1" xfId="1" applyFont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167" fontId="0" fillId="0" borderId="2" xfId="0" applyNumberFormat="1" applyBorder="1" applyAlignment="1">
      <alignment horizontal="center" vertical="center"/>
    </xf>
    <xf numFmtId="167" fontId="0" fillId="0" borderId="7" xfId="0" applyNumberFormat="1" applyBorder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168" fontId="0" fillId="0" borderId="2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right"/>
    </xf>
    <xf numFmtId="44" fontId="0" fillId="0" borderId="1" xfId="0" applyNumberFormat="1" applyBorder="1"/>
    <xf numFmtId="44" fontId="0" fillId="0" borderId="1" xfId="0" applyNumberFormat="1" applyBorder="1" applyAlignment="1">
      <alignment horizontal="right"/>
    </xf>
    <xf numFmtId="44" fontId="0" fillId="0" borderId="1" xfId="1" applyFont="1" applyBorder="1" applyAlignment="1">
      <alignment horizontal="center" vertical="center"/>
    </xf>
    <xf numFmtId="44" fontId="0" fillId="0" borderId="0" xfId="1" applyFont="1"/>
    <xf numFmtId="44" fontId="0" fillId="0" borderId="3" xfId="1" applyFont="1" applyBorder="1" applyAlignment="1">
      <alignment horizontal="right" vertical="center"/>
    </xf>
    <xf numFmtId="44" fontId="0" fillId="0" borderId="3" xfId="0" applyNumberFormat="1" applyBorder="1" applyAlignment="1">
      <alignment horizontal="right"/>
    </xf>
    <xf numFmtId="168" fontId="0" fillId="0" borderId="0" xfId="0" applyNumberFormat="1" applyBorder="1" applyAlignment="1">
      <alignment horizontal="center" vertical="center"/>
    </xf>
    <xf numFmtId="44" fontId="0" fillId="0" borderId="0" xfId="1" applyFont="1" applyBorder="1" applyAlignment="1">
      <alignment horizontal="right" vertical="center"/>
    </xf>
    <xf numFmtId="0" fontId="0" fillId="0" borderId="0" xfId="0" applyBorder="1"/>
    <xf numFmtId="44" fontId="0" fillId="0" borderId="0" xfId="0" applyNumberFormat="1" applyBorder="1" applyAlignment="1">
      <alignment horizontal="right"/>
    </xf>
    <xf numFmtId="0" fontId="0" fillId="0" borderId="1" xfId="0" applyFill="1" applyBorder="1" applyAlignment="1">
      <alignment horizontal="left"/>
    </xf>
    <xf numFmtId="168" fontId="2" fillId="8" borderId="1" xfId="0" applyNumberFormat="1" applyFont="1" applyFill="1" applyBorder="1" applyAlignment="1">
      <alignment horizontal="center" vertical="center"/>
    </xf>
    <xf numFmtId="168" fontId="2" fillId="8" borderId="3" xfId="0" applyNumberFormat="1" applyFont="1" applyFill="1" applyBorder="1" applyAlignment="1">
      <alignment horizontal="center" vertical="center"/>
    </xf>
    <xf numFmtId="168" fontId="2" fillId="7" borderId="8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right" vertical="center"/>
    </xf>
    <xf numFmtId="44" fontId="0" fillId="0" borderId="1" xfId="0" applyNumberFormat="1" applyBorder="1" applyAlignment="1">
      <alignment horizontal="right" vertical="center"/>
    </xf>
  </cellXfs>
  <cellStyles count="2">
    <cellStyle name="Moeda" xfId="1" builtinId="4"/>
    <cellStyle name="Normal" xfId="0" builtinId="0"/>
  </cellStyles>
  <dxfs count="29">
    <dxf>
      <font>
        <color rgb="FFFF0000"/>
      </font>
    </dxf>
    <dxf>
      <font>
        <color auto="1"/>
      </font>
      <fill>
        <gradientFill degree="90">
          <stop position="0">
            <color theme="0"/>
          </stop>
          <stop position="1">
            <color theme="5"/>
          </stop>
        </gradientFill>
      </fill>
    </dxf>
    <dxf>
      <font>
        <color theme="1"/>
      </font>
      <fill>
        <gradientFill degree="270">
          <stop position="0">
            <color theme="0"/>
          </stop>
          <stop position="1">
            <color theme="9" tint="0.40000610370189521"/>
          </stop>
        </gradientFill>
      </fill>
    </dxf>
    <dxf>
      <numFmt numFmtId="167" formatCode="[$-416]d\-mmm\-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gradientFill degree="90">
          <stop position="0">
            <color theme="0"/>
          </stop>
          <stop position="0.5">
            <color theme="4"/>
          </stop>
          <stop position="1">
            <color theme="0"/>
          </stop>
        </gradient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ill>
        <gradientFill degree="90">
          <stop position="0">
            <color theme="0"/>
          </stop>
          <stop position="0.5">
            <color theme="9"/>
          </stop>
          <stop position="1">
            <color theme="0"/>
          </stop>
        </gradient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65" formatCode="&quot;R$&quot;\ #,##0.00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5" formatCode="&quot;R$&quot;\ #,##0.00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5" formatCode="&quot;R$&quot;\ #,##0.00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65" formatCode="&quot;R$&quot;\ #,##0.00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5" formatCode="&quot;R$&quot;\ #,##0.00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5" formatCode="&quot;R$&quot;\ #,##0.00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Indicador de Tipos de Despesa</a:t>
            </a:r>
            <a:r>
              <a:rPr lang="pt-BR" baseline="0"/>
              <a:t> - Contas a Pagar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Indicadores!$B$11:$M$11</c:f>
              <c:numCache>
                <c:formatCode>m/d/yyyy</c:formatCode>
                <c:ptCount val="12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</c:numCache>
            </c:numRef>
          </c:cat>
          <c:val>
            <c:numRef>
              <c:f>Indicadores!$B$20:$M$20</c:f>
              <c:numCache>
                <c:formatCode>_("R$"* #,##0.00_);_("R$"* \(#,##0.00\);_("R$"*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420</c:v>
                </c:pt>
                <c:pt idx="10">
                  <c:v>2733.5</c:v>
                </c:pt>
                <c:pt idx="11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D5-49B5-818D-C2B5F939DB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8649696"/>
        <c:axId val="93404544"/>
        <c:axId val="0"/>
      </c:bar3DChart>
      <c:dateAx>
        <c:axId val="986496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3404544"/>
        <c:crosses val="autoZero"/>
        <c:auto val="1"/>
        <c:lblOffset val="100"/>
        <c:baseTimeUnit val="months"/>
      </c:dateAx>
      <c:valAx>
        <c:axId val="9340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8649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'Contas a pagar'!A1"/><Relationship Id="rId7" Type="http://schemas.openxmlformats.org/officeDocument/2006/relationships/hyperlink" Target="#'Fluxo de Caixa'!A1"/><Relationship Id="rId2" Type="http://schemas.openxmlformats.org/officeDocument/2006/relationships/hyperlink" Target="https://pontocritico.org/tag/teste-anpad/" TargetMode="External"/><Relationship Id="rId1" Type="http://schemas.openxmlformats.org/officeDocument/2006/relationships/image" Target="../media/image1.jpeg"/><Relationship Id="rId6" Type="http://schemas.openxmlformats.org/officeDocument/2006/relationships/hyperlink" Target="#'Contas a receber'!A1"/><Relationship Id="rId5" Type="http://schemas.openxmlformats.org/officeDocument/2006/relationships/hyperlink" Target="#Indicadores!A1"/><Relationship Id="rId4" Type="http://schemas.openxmlformats.org/officeDocument/2006/relationships/hyperlink" Target="#Par&#226;metros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hyperlink" Target="#Menu!A1"/><Relationship Id="rId1" Type="http://schemas.openxmlformats.org/officeDocument/2006/relationships/chart" Target="../charts/chart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181054</xdr:colOff>
      <xdr:row>0</xdr:row>
      <xdr:rowOff>0</xdr:rowOff>
    </xdr:from>
    <xdr:ext cx="7010252" cy="718466"/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3D6A13A5-6044-40D1-92A0-46471FAB7887}"/>
            </a:ext>
          </a:extLst>
        </xdr:cNvPr>
        <xdr:cNvSpPr/>
      </xdr:nvSpPr>
      <xdr:spPr>
        <a:xfrm>
          <a:off x="2619454" y="0"/>
          <a:ext cx="7010252" cy="71846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pt-BR" sz="40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FF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Controle Financeiro</a:t>
          </a:r>
          <a:r>
            <a:rPr lang="pt-BR" sz="40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FF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Empresarial</a:t>
          </a:r>
          <a:endParaRPr lang="pt-BR" sz="4000" b="1" cap="none" spc="0">
            <a:ln w="6600">
              <a:solidFill>
                <a:schemeClr val="accent2"/>
              </a:solidFill>
              <a:prstDash val="solid"/>
            </a:ln>
            <a:solidFill>
              <a:srgbClr val="FFFF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 editAs="oneCell">
    <xdr:from>
      <xdr:col>2</xdr:col>
      <xdr:colOff>257175</xdr:colOff>
      <xdr:row>0</xdr:row>
      <xdr:rowOff>57150</xdr:rowOff>
    </xdr:from>
    <xdr:to>
      <xdr:col>4</xdr:col>
      <xdr:colOff>171450</xdr:colOff>
      <xdr:row>4</xdr:row>
      <xdr:rowOff>85600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B8873711-BAE0-47B1-B033-1E0A5BCBC3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"/>
            </a:ext>
          </a:extLst>
        </a:blip>
        <a:stretch>
          <a:fillRect/>
        </a:stretch>
      </xdr:blipFill>
      <xdr:spPr>
        <a:xfrm>
          <a:off x="1476375" y="57150"/>
          <a:ext cx="1133475" cy="790450"/>
        </a:xfrm>
        <a:prstGeom prst="rect">
          <a:avLst/>
        </a:prstGeom>
      </xdr:spPr>
    </xdr:pic>
    <xdr:clientData/>
  </xdr:twoCellAnchor>
  <xdr:oneCellAnchor>
    <xdr:from>
      <xdr:col>0</xdr:col>
      <xdr:colOff>0</xdr:colOff>
      <xdr:row>21</xdr:row>
      <xdr:rowOff>66675</xdr:rowOff>
    </xdr:from>
    <xdr:ext cx="5791200" cy="233205"/>
    <xdr:sp macro="" textlink="">
      <xdr:nvSpPr>
        <xdr:cNvPr id="5" name="CaixaDeTexto 4">
          <a:extLst>
            <a:ext uri="{FF2B5EF4-FFF2-40B4-BE49-F238E27FC236}">
              <a16:creationId xmlns:a16="http://schemas.microsoft.com/office/drawing/2014/main" id="{2C8C8627-A7AF-4397-9169-6ABDA335EB8F}"/>
            </a:ext>
          </a:extLst>
        </xdr:cNvPr>
        <xdr:cNvSpPr txBox="1"/>
      </xdr:nvSpPr>
      <xdr:spPr>
        <a:xfrm>
          <a:off x="0" y="4067175"/>
          <a:ext cx="5791200" cy="233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pt-BR" sz="900"/>
        </a:p>
      </xdr:txBody>
    </xdr:sp>
    <xdr:clientData/>
  </xdr:oneCellAnchor>
  <xdr:twoCellAnchor>
    <xdr:from>
      <xdr:col>4</xdr:col>
      <xdr:colOff>400049</xdr:colOff>
      <xdr:row>5</xdr:row>
      <xdr:rowOff>9526</xdr:rowOff>
    </xdr:from>
    <xdr:to>
      <xdr:col>7</xdr:col>
      <xdr:colOff>485774</xdr:colOff>
      <xdr:row>8</xdr:row>
      <xdr:rowOff>85726</xdr:rowOff>
    </xdr:to>
    <xdr:sp macro="" textlink="">
      <xdr:nvSpPr>
        <xdr:cNvPr id="6" name="Retângulo: Cantos Arredondados 5">
          <a:hlinkClick xmlns:r="http://schemas.openxmlformats.org/officeDocument/2006/relationships" r:id="rId3" tooltip="Ir para a planilha de contas a pagar"/>
          <a:extLst>
            <a:ext uri="{FF2B5EF4-FFF2-40B4-BE49-F238E27FC236}">
              <a16:creationId xmlns:a16="http://schemas.microsoft.com/office/drawing/2014/main" id="{9097FA99-8E87-46DB-8AA0-E3BC301EA484}"/>
            </a:ext>
          </a:extLst>
        </xdr:cNvPr>
        <xdr:cNvSpPr/>
      </xdr:nvSpPr>
      <xdr:spPr>
        <a:xfrm>
          <a:off x="2838449" y="962026"/>
          <a:ext cx="1914525" cy="647700"/>
        </a:xfrm>
        <a:prstGeom prst="roundRect">
          <a:avLst/>
        </a:prstGeom>
      </xdr:spPr>
      <xdr:style>
        <a:lnRef idx="1">
          <a:schemeClr val="accent4"/>
        </a:lnRef>
        <a:fillRef idx="3">
          <a:schemeClr val="accent4"/>
        </a:fillRef>
        <a:effectRef idx="2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/>
            <a:t>Contas a Pagar</a:t>
          </a:r>
        </a:p>
      </xdr:txBody>
    </xdr:sp>
    <xdr:clientData/>
  </xdr:twoCellAnchor>
  <xdr:twoCellAnchor>
    <xdr:from>
      <xdr:col>9</xdr:col>
      <xdr:colOff>552449</xdr:colOff>
      <xdr:row>9</xdr:row>
      <xdr:rowOff>152401</xdr:rowOff>
    </xdr:from>
    <xdr:to>
      <xdr:col>13</xdr:col>
      <xdr:colOff>28574</xdr:colOff>
      <xdr:row>13</xdr:row>
      <xdr:rowOff>38101</xdr:rowOff>
    </xdr:to>
    <xdr:sp macro="" textlink="">
      <xdr:nvSpPr>
        <xdr:cNvPr id="8" name="Retângulo: Cantos Arredondados 7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A5CBA37F-C1C4-4A7C-B1EA-73E17C6E9797}"/>
            </a:ext>
          </a:extLst>
        </xdr:cNvPr>
        <xdr:cNvSpPr/>
      </xdr:nvSpPr>
      <xdr:spPr>
        <a:xfrm>
          <a:off x="6038849" y="1866901"/>
          <a:ext cx="1914525" cy="647700"/>
        </a:xfrm>
        <a:prstGeom prst="roundRect">
          <a:avLst/>
        </a:prstGeom>
      </xdr:spPr>
      <xdr:style>
        <a:lnRef idx="1">
          <a:schemeClr val="accent4"/>
        </a:lnRef>
        <a:fillRef idx="3">
          <a:schemeClr val="accent4"/>
        </a:fillRef>
        <a:effectRef idx="2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/>
            <a:t>Parâmetros</a:t>
          </a:r>
        </a:p>
      </xdr:txBody>
    </xdr:sp>
    <xdr:clientData/>
  </xdr:twoCellAnchor>
  <xdr:twoCellAnchor>
    <xdr:from>
      <xdr:col>6</xdr:col>
      <xdr:colOff>257174</xdr:colOff>
      <xdr:row>9</xdr:row>
      <xdr:rowOff>142876</xdr:rowOff>
    </xdr:from>
    <xdr:to>
      <xdr:col>9</xdr:col>
      <xdr:colOff>342899</xdr:colOff>
      <xdr:row>13</xdr:row>
      <xdr:rowOff>28576</xdr:rowOff>
    </xdr:to>
    <xdr:sp macro="" textlink="">
      <xdr:nvSpPr>
        <xdr:cNvPr id="9" name="Retângulo: Cantos Arredondados 8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10495EF4-B5B9-498E-A37B-2C9627AFBC26}"/>
            </a:ext>
          </a:extLst>
        </xdr:cNvPr>
        <xdr:cNvSpPr/>
      </xdr:nvSpPr>
      <xdr:spPr>
        <a:xfrm>
          <a:off x="3914774" y="1857376"/>
          <a:ext cx="1914525" cy="647700"/>
        </a:xfrm>
        <a:prstGeom prst="roundRect">
          <a:avLst/>
        </a:prstGeom>
      </xdr:spPr>
      <xdr:style>
        <a:lnRef idx="1">
          <a:schemeClr val="accent4"/>
        </a:lnRef>
        <a:fillRef idx="3">
          <a:schemeClr val="accent4"/>
        </a:fillRef>
        <a:effectRef idx="2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/>
            <a:t>Indicadores</a:t>
          </a:r>
          <a:endParaRPr lang="pt-BR" sz="1100" b="1"/>
        </a:p>
      </xdr:txBody>
    </xdr:sp>
    <xdr:clientData/>
  </xdr:twoCellAnchor>
  <xdr:twoCellAnchor>
    <xdr:from>
      <xdr:col>8</xdr:col>
      <xdr:colOff>114299</xdr:colOff>
      <xdr:row>5</xdr:row>
      <xdr:rowOff>9526</xdr:rowOff>
    </xdr:from>
    <xdr:to>
      <xdr:col>11</xdr:col>
      <xdr:colOff>200024</xdr:colOff>
      <xdr:row>8</xdr:row>
      <xdr:rowOff>85726</xdr:rowOff>
    </xdr:to>
    <xdr:sp macro="" textlink="">
      <xdr:nvSpPr>
        <xdr:cNvPr id="10" name="Retângulo: Cantos Arredondados 9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692BAF3F-02C8-4E32-A24E-8453CB7BD634}"/>
            </a:ext>
          </a:extLst>
        </xdr:cNvPr>
        <xdr:cNvSpPr/>
      </xdr:nvSpPr>
      <xdr:spPr>
        <a:xfrm>
          <a:off x="4991099" y="962026"/>
          <a:ext cx="1914525" cy="647700"/>
        </a:xfrm>
        <a:prstGeom prst="roundRect">
          <a:avLst/>
        </a:prstGeom>
      </xdr:spPr>
      <xdr:style>
        <a:lnRef idx="1">
          <a:schemeClr val="accent4"/>
        </a:lnRef>
        <a:fillRef idx="3">
          <a:schemeClr val="accent4"/>
        </a:fillRef>
        <a:effectRef idx="2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/>
            <a:t>Contas a Receber</a:t>
          </a:r>
        </a:p>
      </xdr:txBody>
    </xdr:sp>
    <xdr:clientData/>
  </xdr:twoCellAnchor>
  <xdr:twoCellAnchor>
    <xdr:from>
      <xdr:col>11</xdr:col>
      <xdr:colOff>352424</xdr:colOff>
      <xdr:row>5</xdr:row>
      <xdr:rowOff>9526</xdr:rowOff>
    </xdr:from>
    <xdr:to>
      <xdr:col>14</xdr:col>
      <xdr:colOff>438149</xdr:colOff>
      <xdr:row>8</xdr:row>
      <xdr:rowOff>85726</xdr:rowOff>
    </xdr:to>
    <xdr:sp macro="" textlink="">
      <xdr:nvSpPr>
        <xdr:cNvPr id="11" name="Retângulo: Cantos Arredondados 10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20F39452-9B2B-43CA-841F-654E7DDC68F7}"/>
            </a:ext>
          </a:extLst>
        </xdr:cNvPr>
        <xdr:cNvSpPr/>
      </xdr:nvSpPr>
      <xdr:spPr>
        <a:xfrm>
          <a:off x="7058024" y="962026"/>
          <a:ext cx="1914525" cy="647700"/>
        </a:xfrm>
        <a:prstGeom prst="roundRect">
          <a:avLst/>
        </a:prstGeom>
      </xdr:spPr>
      <xdr:style>
        <a:lnRef idx="1">
          <a:schemeClr val="accent4"/>
        </a:lnRef>
        <a:fillRef idx="3">
          <a:schemeClr val="accent4"/>
        </a:fillRef>
        <a:effectRef idx="2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/>
            <a:t>Fluxo de Caixa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12</xdr:col>
      <xdr:colOff>85725</xdr:colOff>
      <xdr:row>4</xdr:row>
      <xdr:rowOff>152400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10B16C5-E11F-4F6B-B0B6-F49310EBDBD9}"/>
            </a:ext>
          </a:extLst>
        </xdr:cNvPr>
        <xdr:cNvSpPr/>
      </xdr:nvSpPr>
      <xdr:spPr>
        <a:xfrm>
          <a:off x="9391650" y="190500"/>
          <a:ext cx="1914525" cy="723900"/>
        </a:xfrm>
        <a:prstGeom prst="roundRect">
          <a:avLst/>
        </a:prstGeom>
      </xdr:spPr>
      <xdr:style>
        <a:lnRef idx="1">
          <a:schemeClr val="accent4"/>
        </a:lnRef>
        <a:fillRef idx="3">
          <a:schemeClr val="accent4"/>
        </a:fillRef>
        <a:effectRef idx="2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/>
            <a:t>Voltar para </a:t>
          </a:r>
          <a:br>
            <a:rPr lang="pt-BR" sz="1800" b="1"/>
          </a:br>
          <a:r>
            <a:rPr lang="pt-BR" sz="1800" b="1"/>
            <a:t>o Menu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</xdr:row>
      <xdr:rowOff>0</xdr:rowOff>
    </xdr:from>
    <xdr:to>
      <xdr:col>12</xdr:col>
      <xdr:colOff>85725</xdr:colOff>
      <xdr:row>5</xdr:row>
      <xdr:rowOff>152400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5C25420-B645-461B-ABDE-2A2A6658CC7B}"/>
            </a:ext>
          </a:extLst>
        </xdr:cNvPr>
        <xdr:cNvSpPr/>
      </xdr:nvSpPr>
      <xdr:spPr>
        <a:xfrm>
          <a:off x="9382125" y="381000"/>
          <a:ext cx="1914525" cy="723900"/>
        </a:xfrm>
        <a:prstGeom prst="roundRect">
          <a:avLst/>
        </a:prstGeom>
      </xdr:spPr>
      <xdr:style>
        <a:lnRef idx="1">
          <a:schemeClr val="accent4"/>
        </a:lnRef>
        <a:fillRef idx="3">
          <a:schemeClr val="accent4"/>
        </a:fillRef>
        <a:effectRef idx="2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/>
            <a:t>Voltar para </a:t>
          </a:r>
          <a:br>
            <a:rPr lang="pt-BR" sz="1800" b="1"/>
          </a:br>
          <a:r>
            <a:rPr lang="pt-BR" sz="1800" b="1"/>
            <a:t>o Menu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25436</xdr:colOff>
      <xdr:row>0</xdr:row>
      <xdr:rowOff>2673</xdr:rowOff>
    </xdr:from>
    <xdr:ext cx="1758879" cy="405432"/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F3853F4F-7B7C-48E5-B797-537EDBB2B169}"/>
            </a:ext>
          </a:extLst>
        </xdr:cNvPr>
        <xdr:cNvSpPr/>
      </xdr:nvSpPr>
      <xdr:spPr>
        <a:xfrm>
          <a:off x="25436" y="2673"/>
          <a:ext cx="1758879" cy="405432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pt-BR" sz="2000" b="0" cap="none" spc="0">
              <a:ln w="0"/>
              <a:solidFill>
                <a:schemeClr val="accent2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Contas a Pagar</a:t>
          </a:r>
        </a:p>
      </xdr:txBody>
    </xdr:sp>
    <xdr:clientData/>
  </xdr:oneCellAnchor>
  <xdr:oneCellAnchor>
    <xdr:from>
      <xdr:col>0</xdr:col>
      <xdr:colOff>2954</xdr:colOff>
      <xdr:row>10</xdr:row>
      <xdr:rowOff>164598</xdr:rowOff>
    </xdr:from>
    <xdr:ext cx="2024272" cy="405432"/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B1A828A3-0619-45F3-8023-18AB521E10D3}"/>
            </a:ext>
          </a:extLst>
        </xdr:cNvPr>
        <xdr:cNvSpPr/>
      </xdr:nvSpPr>
      <xdr:spPr>
        <a:xfrm>
          <a:off x="2954" y="1936248"/>
          <a:ext cx="2024272" cy="405432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pt-BR" sz="2000" b="0" cap="none" spc="0">
              <a:ln w="0"/>
              <a:solidFill>
                <a:schemeClr val="accent6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Contas a Receber</a:t>
          </a:r>
        </a:p>
      </xdr:txBody>
    </xdr:sp>
    <xdr:clientData/>
  </xdr:oneCellAnchor>
  <xdr:twoCellAnchor>
    <xdr:from>
      <xdr:col>7</xdr:col>
      <xdr:colOff>419101</xdr:colOff>
      <xdr:row>0</xdr:row>
      <xdr:rowOff>104775</xdr:rowOff>
    </xdr:from>
    <xdr:to>
      <xdr:col>9</xdr:col>
      <xdr:colOff>390525</xdr:colOff>
      <xdr:row>1</xdr:row>
      <xdr:rowOff>114300</xdr:rowOff>
    </xdr:to>
    <xdr:sp macro="" textlink="">
      <xdr:nvSpPr>
        <xdr:cNvPr id="4" name="Retângulo: Cantos Arredondados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72C5CE8-C845-45B5-9BBA-6807EF23377C}"/>
            </a:ext>
          </a:extLst>
        </xdr:cNvPr>
        <xdr:cNvSpPr/>
      </xdr:nvSpPr>
      <xdr:spPr>
        <a:xfrm>
          <a:off x="5629276" y="104775"/>
          <a:ext cx="1590674" cy="200025"/>
        </a:xfrm>
        <a:prstGeom prst="roundRect">
          <a:avLst/>
        </a:prstGeom>
      </xdr:spPr>
      <xdr:style>
        <a:lnRef idx="1">
          <a:schemeClr val="accent4"/>
        </a:lnRef>
        <a:fillRef idx="3">
          <a:schemeClr val="accent4"/>
        </a:fillRef>
        <a:effectRef idx="2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/>
            <a:t>Voltar para o Menu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27628</xdr:colOff>
      <xdr:row>0</xdr:row>
      <xdr:rowOff>40773</xdr:rowOff>
    </xdr:from>
    <xdr:ext cx="3157659" cy="768852"/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E261C03E-ED63-477B-8D88-14540DFA8B0F}"/>
            </a:ext>
          </a:extLst>
        </xdr:cNvPr>
        <xdr:cNvSpPr/>
      </xdr:nvSpPr>
      <xdr:spPr>
        <a:xfrm>
          <a:off x="27628" y="40773"/>
          <a:ext cx="3157659" cy="768852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pt-BR" sz="4800" b="1" cap="none" spc="0">
              <a:ln/>
              <a:pattFill prst="dkUpDiag">
                <a:fgClr>
                  <a:schemeClr val="bg1">
                    <a:lumMod val="50000"/>
                  </a:schemeClr>
                </a:fgClr>
                <a:bgClr>
                  <a:schemeClr val="tx1">
                    <a:lumMod val="75000"/>
                    <a:lumOff val="25000"/>
                  </a:schemeClr>
                </a:bgClr>
              </a:pattFill>
              <a:effectLst>
                <a:outerShdw blurRad="38100" dist="19050" dir="2700000" algn="tl" rotWithShape="0">
                  <a:schemeClr val="dk1">
                    <a:lumMod val="50000"/>
                    <a:alpha val="40000"/>
                  </a:schemeClr>
                </a:outerShdw>
              </a:effectLst>
            </a:rPr>
            <a:t>Indicadores</a:t>
          </a:r>
        </a:p>
        <a:p>
          <a:pPr algn="ctr"/>
          <a:endParaRPr lang="pt-BR" sz="4800" b="1" cap="none" spc="0">
            <a:ln/>
            <a:pattFill prst="dkUpDiag">
              <a:fgClr>
                <a:schemeClr val="bg1">
                  <a:lumMod val="50000"/>
                </a:schemeClr>
              </a:fgClr>
              <a:bgClr>
                <a:schemeClr val="tx1">
                  <a:lumMod val="75000"/>
                  <a:lumOff val="25000"/>
                </a:schemeClr>
              </a:bgClr>
            </a:pattFill>
            <a:effectLst>
              <a:outerShdw blurRad="38100" dist="19050" dir="2700000" algn="tl" rotWithShape="0">
                <a:schemeClr val="dk1">
                  <a:lumMod val="50000"/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1</xdr:col>
      <xdr:colOff>41939</xdr:colOff>
      <xdr:row>3</xdr:row>
      <xdr:rowOff>183648</xdr:rowOff>
    </xdr:from>
    <xdr:ext cx="2240230" cy="468013"/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57285F17-9C72-42F7-B6BC-2E10664EE65F}"/>
            </a:ext>
          </a:extLst>
        </xdr:cNvPr>
        <xdr:cNvSpPr/>
      </xdr:nvSpPr>
      <xdr:spPr>
        <a:xfrm>
          <a:off x="946814" y="755148"/>
          <a:ext cx="2240230" cy="468013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pt-BR" sz="2400" b="1" cap="none" spc="0">
              <a:ln w="12700">
                <a:solidFill>
                  <a:schemeClr val="accent1"/>
                </a:solidFill>
                <a:prstDash val="solid"/>
              </a:ln>
              <a:pattFill prst="pct50">
                <a:fgClr>
                  <a:schemeClr val="accent1"/>
                </a:fgClr>
                <a:bgClr>
                  <a:schemeClr val="accent1">
                    <a:lumMod val="20000"/>
                    <a:lumOff val="80000"/>
                  </a:schemeClr>
                </a:bgClr>
              </a:pattFill>
              <a:effectLst>
                <a:outerShdw dist="38100" dir="2640000" algn="bl" rotWithShape="0">
                  <a:schemeClr val="accent1"/>
                </a:outerShdw>
              </a:effectLst>
            </a:rPr>
            <a:t>Tipo de despesa</a:t>
          </a:r>
        </a:p>
      </xdr:txBody>
    </xdr:sp>
    <xdr:clientData/>
  </xdr:oneCellAnchor>
  <xdr:oneCellAnchor>
    <xdr:from>
      <xdr:col>0</xdr:col>
      <xdr:colOff>75253</xdr:colOff>
      <xdr:row>0</xdr:row>
      <xdr:rowOff>0</xdr:rowOff>
    </xdr:from>
    <xdr:ext cx="3157659" cy="857250"/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id="{4E3A230D-9FA2-4439-A5AF-AD97CFF093ED}"/>
            </a:ext>
          </a:extLst>
        </xdr:cNvPr>
        <xdr:cNvSpPr/>
      </xdr:nvSpPr>
      <xdr:spPr>
        <a:xfrm>
          <a:off x="75253" y="0"/>
          <a:ext cx="3157659" cy="8572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pt-BR" sz="4800" b="1" cap="none" spc="0">
              <a:ln/>
              <a:pattFill prst="dkUpDiag">
                <a:fgClr>
                  <a:schemeClr val="bg1">
                    <a:lumMod val="50000"/>
                  </a:schemeClr>
                </a:fgClr>
                <a:bgClr>
                  <a:schemeClr val="tx1">
                    <a:lumMod val="75000"/>
                    <a:lumOff val="25000"/>
                  </a:schemeClr>
                </a:bgClr>
              </a:pattFill>
              <a:effectLst>
                <a:outerShdw blurRad="38100" dist="19050" dir="2700000" algn="tl" rotWithShape="0">
                  <a:schemeClr val="dk1">
                    <a:lumMod val="50000"/>
                    <a:alpha val="40000"/>
                  </a:schemeClr>
                </a:outerShdw>
              </a:effectLst>
            </a:rPr>
            <a:t>Indicadores</a:t>
          </a:r>
        </a:p>
        <a:p>
          <a:pPr algn="ctr"/>
          <a:endParaRPr lang="pt-BR" sz="4800" b="1" cap="none" spc="0">
            <a:ln/>
            <a:pattFill prst="dkUpDiag">
              <a:fgClr>
                <a:schemeClr val="bg1">
                  <a:lumMod val="50000"/>
                </a:schemeClr>
              </a:fgClr>
              <a:bgClr>
                <a:schemeClr val="tx1">
                  <a:lumMod val="75000"/>
                  <a:lumOff val="25000"/>
                </a:schemeClr>
              </a:bgClr>
            </a:pattFill>
            <a:effectLst>
              <a:outerShdw blurRad="38100" dist="19050" dir="2700000" algn="tl" rotWithShape="0">
                <a:schemeClr val="dk1">
                  <a:lumMod val="50000"/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0</xdr:col>
      <xdr:colOff>8578</xdr:colOff>
      <xdr:row>0</xdr:row>
      <xdr:rowOff>0</xdr:rowOff>
    </xdr:from>
    <xdr:ext cx="3157659" cy="876300"/>
    <xdr:sp macro="" textlink="">
      <xdr:nvSpPr>
        <xdr:cNvPr id="5" name="Retângulo 4">
          <a:extLst>
            <a:ext uri="{FF2B5EF4-FFF2-40B4-BE49-F238E27FC236}">
              <a16:creationId xmlns:a16="http://schemas.microsoft.com/office/drawing/2014/main" id="{02372ACE-4E94-411C-9BD7-0F2C8797DB4C}"/>
            </a:ext>
          </a:extLst>
        </xdr:cNvPr>
        <xdr:cNvSpPr/>
      </xdr:nvSpPr>
      <xdr:spPr>
        <a:xfrm>
          <a:off x="8578" y="0"/>
          <a:ext cx="3157659" cy="876300"/>
        </a:xfrm>
        <a:prstGeom prst="rect">
          <a:avLst/>
        </a:prstGeom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none" lIns="91440" tIns="45720" rIns="91440" bIns="45720">
          <a:noAutofit/>
        </a:bodyPr>
        <a:lstStyle/>
        <a:p>
          <a:pPr algn="ctr"/>
          <a:r>
            <a:rPr lang="pt-BR" sz="4800" b="1" cap="none" spc="0">
              <a:ln/>
              <a:solidFill>
                <a:sysClr val="windowText" lastClr="000000"/>
              </a:solidFill>
              <a:effectLst>
                <a:outerShdw blurRad="38100" dist="19050" dir="2700000" algn="tl" rotWithShape="0">
                  <a:schemeClr val="dk1">
                    <a:lumMod val="50000"/>
                    <a:alpha val="40000"/>
                  </a:schemeClr>
                </a:outerShdw>
              </a:effectLst>
            </a:rPr>
            <a:t>Indicadores</a:t>
          </a:r>
        </a:p>
        <a:p>
          <a:pPr algn="ctr"/>
          <a:endParaRPr lang="pt-BR" sz="4800" b="1" cap="none" spc="0">
            <a:ln/>
            <a:pattFill prst="dkUpDiag">
              <a:fgClr>
                <a:schemeClr val="bg1">
                  <a:lumMod val="50000"/>
                </a:schemeClr>
              </a:fgClr>
              <a:bgClr>
                <a:schemeClr val="tx1">
                  <a:lumMod val="75000"/>
                  <a:lumOff val="25000"/>
                </a:schemeClr>
              </a:bgClr>
            </a:pattFill>
            <a:effectLst>
              <a:outerShdw blurRad="38100" dist="19050" dir="2700000" algn="tl" rotWithShape="0">
                <a:schemeClr val="dk1">
                  <a:lumMod val="50000"/>
                  <a:alpha val="40000"/>
                </a:schemeClr>
              </a:outerShdw>
            </a:effectLst>
          </a:endParaRPr>
        </a:p>
      </xdr:txBody>
    </xdr:sp>
    <xdr:clientData/>
  </xdr:oneCellAnchor>
  <xdr:twoCellAnchor>
    <xdr:from>
      <xdr:col>1</xdr:col>
      <xdr:colOff>9525</xdr:colOff>
      <xdr:row>20</xdr:row>
      <xdr:rowOff>119062</xdr:rowOff>
    </xdr:from>
    <xdr:to>
      <xdr:col>6</xdr:col>
      <xdr:colOff>342900</xdr:colOff>
      <xdr:row>35</xdr:row>
      <xdr:rowOff>4762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6DAA0141-A331-4C05-85A0-54C2027422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609600</xdr:colOff>
      <xdr:row>1</xdr:row>
      <xdr:rowOff>9525</xdr:rowOff>
    </xdr:from>
    <xdr:to>
      <xdr:col>12</xdr:col>
      <xdr:colOff>828675</xdr:colOff>
      <xdr:row>4</xdr:row>
      <xdr:rowOff>161925</xdr:rowOff>
    </xdr:to>
    <xdr:sp macro="" textlink="">
      <xdr:nvSpPr>
        <xdr:cNvPr id="7" name="Retângulo: Cantos Arredondados 6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B2EC825C-755A-4943-9D42-32257B1C59B4}"/>
            </a:ext>
          </a:extLst>
        </xdr:cNvPr>
        <xdr:cNvSpPr/>
      </xdr:nvSpPr>
      <xdr:spPr>
        <a:xfrm>
          <a:off x="9144000" y="200025"/>
          <a:ext cx="1914525" cy="723900"/>
        </a:xfrm>
        <a:prstGeom prst="roundRect">
          <a:avLst/>
        </a:prstGeom>
      </xdr:spPr>
      <xdr:style>
        <a:lnRef idx="1">
          <a:schemeClr val="accent4"/>
        </a:lnRef>
        <a:fillRef idx="3">
          <a:schemeClr val="accent4"/>
        </a:fillRef>
        <a:effectRef idx="2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/>
            <a:t>Voltar para </a:t>
          </a:r>
          <a:br>
            <a:rPr lang="pt-BR" sz="1800" b="1"/>
          </a:br>
          <a:r>
            <a:rPr lang="pt-BR" sz="1800" b="1"/>
            <a:t>o Menu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400050</xdr:colOff>
      <xdr:row>0</xdr:row>
      <xdr:rowOff>180975</xdr:rowOff>
    </xdr:from>
    <xdr:to>
      <xdr:col>10</xdr:col>
      <xdr:colOff>485775</xdr:colOff>
      <xdr:row>4</xdr:row>
      <xdr:rowOff>142875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5EA79E8-D182-4C94-B2F1-10A6E0ED1819}"/>
            </a:ext>
          </a:extLst>
        </xdr:cNvPr>
        <xdr:cNvSpPr/>
      </xdr:nvSpPr>
      <xdr:spPr>
        <a:xfrm>
          <a:off x="8239125" y="180975"/>
          <a:ext cx="1914525" cy="723900"/>
        </a:xfrm>
        <a:prstGeom prst="roundRect">
          <a:avLst/>
        </a:prstGeom>
      </xdr:spPr>
      <xdr:style>
        <a:lnRef idx="1">
          <a:schemeClr val="accent4"/>
        </a:lnRef>
        <a:fillRef idx="3">
          <a:schemeClr val="accent4"/>
        </a:fillRef>
        <a:effectRef idx="2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/>
            <a:t>Voltar para </a:t>
          </a:r>
          <a:br>
            <a:rPr lang="pt-BR" sz="1800" b="1"/>
          </a:br>
          <a:r>
            <a:rPr lang="pt-BR" sz="1800" b="1"/>
            <a:t>o Menu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A946010-34C2-412B-A8B9-FCB56889CFAA}" name="Tabela2" displayName="Tabela2" ref="A1:H23" totalsRowShown="0" headerRowDxfId="4" dataDxfId="6" headerRowBorderDxfId="15" tableBorderDxfId="16" totalsRowBorderDxfId="14">
  <autoFilter ref="A1:H23" xr:uid="{9AC5F900-36A5-4972-B393-5C4277320A06}"/>
  <tableColumns count="8">
    <tableColumn id="1" xr3:uid="{67304718-EE5D-44B1-8040-A9A82EE07672}" name="Data" dataDxfId="3"/>
    <tableColumn id="2" xr3:uid="{1DCE2023-1169-4CB8-A381-D13744C7EB44}" name="Descrição da Despesa" dataDxfId="13"/>
    <tableColumn id="3" xr3:uid="{CC380A46-239A-490B-BF79-F8761085C460}" name="Forma de Pagemento" dataDxfId="12"/>
    <tableColumn id="4" xr3:uid="{A0723787-EB93-4168-AA3B-7139C9469ABC}" name="Tipo de Despesa" dataDxfId="11"/>
    <tableColumn id="5" xr3:uid="{03C0E319-1326-4CE4-8716-BC4080DEA477}" name="Valor" dataDxfId="10"/>
    <tableColumn id="6" xr3:uid="{F7CFC359-8DFA-4EFF-ADFD-BF64F5CF826A}" name="Juros" dataDxfId="9"/>
    <tableColumn id="7" xr3:uid="{D74C5451-B1E6-40BB-A22C-3AA1E737CA53}" name="Valor Total" dataDxfId="8">
      <calculatedColumnFormula>IF(E2&lt;&gt;"",E2+F2,"")</calculatedColumnFormula>
    </tableColumn>
    <tableColumn id="8" xr3:uid="{42A70040-E5DD-4E0C-BDFA-3CC2EEEE8C64}" name="Situação" dataDxfId="7"/>
  </tableColumns>
  <tableStyleInfo name="TableStyleLight1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A3F4D96-3969-4EA3-87D9-47FAA9CF7D4A}" name="Tabela1" displayName="Tabela1" ref="A1:H23" totalsRowShown="0" headerRowDxfId="5" dataDxfId="28" headerRowBorderDxfId="26" tableBorderDxfId="27" totalsRowBorderDxfId="25">
  <autoFilter ref="A1:H23" xr:uid="{0365D4C3-BC73-41E2-8D43-B48C06AF3128}"/>
  <tableColumns count="8">
    <tableColumn id="1" xr3:uid="{DF6DEB8C-D4C6-4058-8E1B-EF35EC5CBF94}" name="Data" dataDxfId="24"/>
    <tableColumn id="2" xr3:uid="{514007A7-0B76-42B7-BD13-BAFD3D277FC3}" name="Descrição da Despesa" dataDxfId="23"/>
    <tableColumn id="3" xr3:uid="{88F6838D-D467-4CEE-8F71-C6446E563D02}" name="Forma de Recevimento" dataDxfId="22"/>
    <tableColumn id="4" xr3:uid="{DAE41604-E2EE-464D-BDD3-6029E50A0EBA}" name="Tipo de Receita" dataDxfId="21"/>
    <tableColumn id="5" xr3:uid="{3141EDE3-153C-4D33-A8A5-DA068191684D}" name="Valor" dataDxfId="20"/>
    <tableColumn id="6" xr3:uid="{90B21F83-52AB-441C-BF7A-9EC9E9A0A9A3}" name="Juros" dataDxfId="19"/>
    <tableColumn id="7" xr3:uid="{51A78C92-259A-4A28-83E0-4B3EDC1DA6CD}" name="Valor Total" dataDxfId="18">
      <calculatedColumnFormula>IF(E2&lt;&gt;"",E2+F2,"")</calculatedColumnFormula>
    </tableColumn>
    <tableColumn id="8" xr3:uid="{3754676D-05C3-4912-905B-A07C158EC19D}" name="Situação" dataDxfId="1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86397-95C9-4FE1-A5E2-CF48BD57AA34}">
  <dimension ref="A1"/>
  <sheetViews>
    <sheetView showGridLines="0" tabSelected="1"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4"/>
  <sheetViews>
    <sheetView showGridLines="0" workbookViewId="0"/>
  </sheetViews>
  <sheetFormatPr defaultRowHeight="15" x14ac:dyDescent="0.25"/>
  <cols>
    <col min="1" max="1" width="14.7109375" style="32" customWidth="1"/>
    <col min="2" max="3" width="24.7109375" bestFit="1" customWidth="1"/>
    <col min="4" max="4" width="20.140625" bestFit="1" customWidth="1"/>
    <col min="6" max="6" width="10.140625" bestFit="1" customWidth="1"/>
    <col min="7" max="7" width="15.140625" bestFit="1" customWidth="1"/>
    <col min="8" max="8" width="13" bestFit="1" customWidth="1"/>
  </cols>
  <sheetData>
    <row r="1" spans="1:8" x14ac:dyDescent="0.25">
      <c r="A1" s="24" t="s">
        <v>0</v>
      </c>
      <c r="B1" s="22" t="s">
        <v>1</v>
      </c>
      <c r="C1" s="22" t="s">
        <v>39</v>
      </c>
      <c r="D1" s="22" t="s">
        <v>2</v>
      </c>
      <c r="E1" s="22" t="s">
        <v>3</v>
      </c>
      <c r="F1" s="22" t="s">
        <v>4</v>
      </c>
      <c r="G1" s="22" t="s">
        <v>5</v>
      </c>
      <c r="H1" s="23" t="s">
        <v>6</v>
      </c>
    </row>
    <row r="2" spans="1:8" x14ac:dyDescent="0.25">
      <c r="A2" s="33">
        <v>42675</v>
      </c>
      <c r="B2" s="3" t="s">
        <v>41</v>
      </c>
      <c r="C2" s="8" t="s">
        <v>11</v>
      </c>
      <c r="D2" s="8" t="s">
        <v>14</v>
      </c>
      <c r="E2" s="9">
        <v>1.5</v>
      </c>
      <c r="F2" s="9">
        <v>2</v>
      </c>
      <c r="G2" s="9">
        <f>IF(E2&lt;&gt;"",E2+F2,"")</f>
        <v>3.5</v>
      </c>
      <c r="H2" s="13" t="s">
        <v>22</v>
      </c>
    </row>
    <row r="3" spans="1:8" x14ac:dyDescent="0.25">
      <c r="A3" s="33">
        <v>42675</v>
      </c>
      <c r="B3" s="3" t="s">
        <v>42</v>
      </c>
      <c r="C3" s="8" t="s">
        <v>9</v>
      </c>
      <c r="D3" s="8" t="s">
        <v>15</v>
      </c>
      <c r="E3" s="9">
        <v>90</v>
      </c>
      <c r="F3" s="9"/>
      <c r="G3" s="9">
        <f t="shared" ref="G3:G23" si="0">IF(E3&lt;&gt;"",E3+F3,"")</f>
        <v>90</v>
      </c>
      <c r="H3" s="13" t="s">
        <v>23</v>
      </c>
    </row>
    <row r="4" spans="1:8" x14ac:dyDescent="0.25">
      <c r="A4" s="33">
        <v>42676</v>
      </c>
      <c r="B4" s="3" t="s">
        <v>43</v>
      </c>
      <c r="C4" s="8" t="s">
        <v>8</v>
      </c>
      <c r="D4" s="8" t="s">
        <v>16</v>
      </c>
      <c r="E4" s="9">
        <v>15</v>
      </c>
      <c r="F4" s="9"/>
      <c r="G4" s="9">
        <f t="shared" si="0"/>
        <v>15</v>
      </c>
      <c r="H4" s="13" t="s">
        <v>22</v>
      </c>
    </row>
    <row r="5" spans="1:8" x14ac:dyDescent="0.25">
      <c r="A5" s="33">
        <v>42677</v>
      </c>
      <c r="B5" s="3" t="s">
        <v>44</v>
      </c>
      <c r="C5" s="8" t="s">
        <v>10</v>
      </c>
      <c r="D5" s="8" t="s">
        <v>15</v>
      </c>
      <c r="E5" s="9">
        <v>42</v>
      </c>
      <c r="F5" s="9"/>
      <c r="G5" s="9">
        <f t="shared" si="0"/>
        <v>42</v>
      </c>
      <c r="H5" s="13" t="s">
        <v>23</v>
      </c>
    </row>
    <row r="6" spans="1:8" x14ac:dyDescent="0.25">
      <c r="A6" s="33">
        <v>42679</v>
      </c>
      <c r="B6" s="3" t="s">
        <v>45</v>
      </c>
      <c r="C6" s="8" t="s">
        <v>11</v>
      </c>
      <c r="D6" s="8" t="s">
        <v>17</v>
      </c>
      <c r="E6" s="9">
        <v>154</v>
      </c>
      <c r="F6" s="9"/>
      <c r="G6" s="9">
        <f t="shared" si="0"/>
        <v>154</v>
      </c>
      <c r="H6" s="13" t="s">
        <v>22</v>
      </c>
    </row>
    <row r="7" spans="1:8" x14ac:dyDescent="0.25">
      <c r="A7" s="33">
        <v>42680</v>
      </c>
      <c r="B7" s="3" t="s">
        <v>46</v>
      </c>
      <c r="C7" s="8" t="s">
        <v>12</v>
      </c>
      <c r="D7" s="8" t="s">
        <v>18</v>
      </c>
      <c r="E7" s="9">
        <v>950</v>
      </c>
      <c r="F7" s="9">
        <v>55</v>
      </c>
      <c r="G7" s="9">
        <f t="shared" si="0"/>
        <v>1005</v>
      </c>
      <c r="H7" s="13" t="s">
        <v>22</v>
      </c>
    </row>
    <row r="8" spans="1:8" x14ac:dyDescent="0.25">
      <c r="A8" s="33">
        <v>42653</v>
      </c>
      <c r="B8" s="3" t="s">
        <v>47</v>
      </c>
      <c r="C8" s="8" t="s">
        <v>8</v>
      </c>
      <c r="D8" s="8" t="s">
        <v>17</v>
      </c>
      <c r="E8" s="9">
        <v>420</v>
      </c>
      <c r="F8" s="9"/>
      <c r="G8" s="9">
        <f t="shared" si="0"/>
        <v>420</v>
      </c>
      <c r="H8" s="13" t="s">
        <v>22</v>
      </c>
    </row>
    <row r="9" spans="1:8" x14ac:dyDescent="0.25">
      <c r="A9" s="33">
        <v>42689</v>
      </c>
      <c r="B9" s="3" t="s">
        <v>48</v>
      </c>
      <c r="C9" s="8" t="s">
        <v>9</v>
      </c>
      <c r="D9" s="8" t="s">
        <v>19</v>
      </c>
      <c r="E9" s="9">
        <v>352</v>
      </c>
      <c r="F9" s="9"/>
      <c r="G9" s="9">
        <f t="shared" si="0"/>
        <v>352</v>
      </c>
      <c r="H9" s="13" t="s">
        <v>23</v>
      </c>
    </row>
    <row r="10" spans="1:8" x14ac:dyDescent="0.25">
      <c r="A10" s="33">
        <v>42681</v>
      </c>
      <c r="B10" s="3" t="s">
        <v>49</v>
      </c>
      <c r="C10" s="8" t="s">
        <v>8</v>
      </c>
      <c r="D10" s="8" t="s">
        <v>15</v>
      </c>
      <c r="E10" s="9">
        <v>480</v>
      </c>
      <c r="F10" s="9">
        <v>72</v>
      </c>
      <c r="G10" s="9">
        <f t="shared" si="0"/>
        <v>552</v>
      </c>
      <c r="H10" s="13" t="s">
        <v>24</v>
      </c>
    </row>
    <row r="11" spans="1:8" x14ac:dyDescent="0.25">
      <c r="A11" s="33">
        <v>42684</v>
      </c>
      <c r="B11" s="3" t="s">
        <v>50</v>
      </c>
      <c r="C11" s="8" t="s">
        <v>11</v>
      </c>
      <c r="D11" s="8" t="s">
        <v>17</v>
      </c>
      <c r="E11" s="9">
        <v>220</v>
      </c>
      <c r="F11" s="9"/>
      <c r="G11" s="9">
        <f t="shared" si="0"/>
        <v>220</v>
      </c>
      <c r="H11" s="13" t="s">
        <v>25</v>
      </c>
    </row>
    <row r="12" spans="1:8" x14ac:dyDescent="0.25">
      <c r="A12" s="33">
        <v>42717</v>
      </c>
      <c r="B12" s="3" t="s">
        <v>51</v>
      </c>
      <c r="C12" s="8" t="s">
        <v>12</v>
      </c>
      <c r="D12" s="8" t="s">
        <v>18</v>
      </c>
      <c r="E12" s="9">
        <v>150</v>
      </c>
      <c r="F12" s="9"/>
      <c r="G12" s="9">
        <f t="shared" si="0"/>
        <v>150</v>
      </c>
      <c r="H12" s="13" t="s">
        <v>22</v>
      </c>
    </row>
    <row r="13" spans="1:8" x14ac:dyDescent="0.25">
      <c r="A13" s="33">
        <v>42688</v>
      </c>
      <c r="B13" s="3" t="s">
        <v>52</v>
      </c>
      <c r="C13" s="8" t="s">
        <v>9</v>
      </c>
      <c r="D13" s="8" t="s">
        <v>14</v>
      </c>
      <c r="E13" s="9">
        <v>300</v>
      </c>
      <c r="F13" s="9"/>
      <c r="G13" s="9">
        <f t="shared" si="0"/>
        <v>300</v>
      </c>
      <c r="H13" s="13" t="s">
        <v>22</v>
      </c>
    </row>
    <row r="14" spans="1:8" x14ac:dyDescent="0.25">
      <c r="A14" s="30"/>
      <c r="B14" s="3"/>
      <c r="C14" s="8"/>
      <c r="D14" s="8"/>
      <c r="E14" s="9"/>
      <c r="F14" s="9"/>
      <c r="G14" s="9" t="str">
        <f t="shared" si="0"/>
        <v/>
      </c>
      <c r="H14" s="13"/>
    </row>
    <row r="15" spans="1:8" x14ac:dyDescent="0.25">
      <c r="A15" s="30"/>
      <c r="B15" s="3"/>
      <c r="C15" s="8"/>
      <c r="D15" s="8"/>
      <c r="E15" s="9"/>
      <c r="F15" s="9"/>
      <c r="G15" s="9" t="str">
        <f t="shared" si="0"/>
        <v/>
      </c>
      <c r="H15" s="13"/>
    </row>
    <row r="16" spans="1:8" x14ac:dyDescent="0.25">
      <c r="A16" s="30"/>
      <c r="B16" s="3"/>
      <c r="C16" s="8"/>
      <c r="D16" s="8"/>
      <c r="E16" s="9"/>
      <c r="F16" s="9"/>
      <c r="G16" s="9" t="str">
        <f t="shared" si="0"/>
        <v/>
      </c>
      <c r="H16" s="13"/>
    </row>
    <row r="17" spans="1:8" x14ac:dyDescent="0.25">
      <c r="A17" s="30"/>
      <c r="B17" s="3"/>
      <c r="C17" s="8"/>
      <c r="D17" s="8"/>
      <c r="E17" s="9"/>
      <c r="F17" s="9"/>
      <c r="G17" s="9" t="str">
        <f t="shared" si="0"/>
        <v/>
      </c>
      <c r="H17" s="13"/>
    </row>
    <row r="18" spans="1:8" x14ac:dyDescent="0.25">
      <c r="A18" s="30"/>
      <c r="B18" s="3"/>
      <c r="C18" s="8"/>
      <c r="D18" s="8"/>
      <c r="E18" s="9"/>
      <c r="F18" s="9"/>
      <c r="G18" s="9" t="str">
        <f t="shared" si="0"/>
        <v/>
      </c>
      <c r="H18" s="13"/>
    </row>
    <row r="19" spans="1:8" x14ac:dyDescent="0.25">
      <c r="A19" s="30"/>
      <c r="B19" s="3"/>
      <c r="C19" s="8"/>
      <c r="D19" s="8"/>
      <c r="E19" s="9"/>
      <c r="F19" s="9"/>
      <c r="G19" s="9" t="str">
        <f t="shared" si="0"/>
        <v/>
      </c>
      <c r="H19" s="13"/>
    </row>
    <row r="20" spans="1:8" x14ac:dyDescent="0.25">
      <c r="A20" s="30"/>
      <c r="B20" s="3"/>
      <c r="C20" s="8"/>
      <c r="D20" s="8"/>
      <c r="E20" s="9"/>
      <c r="F20" s="9"/>
      <c r="G20" s="9" t="str">
        <f t="shared" si="0"/>
        <v/>
      </c>
      <c r="H20" s="13"/>
    </row>
    <row r="21" spans="1:8" x14ac:dyDescent="0.25">
      <c r="A21" s="30"/>
      <c r="B21" s="3"/>
      <c r="C21" s="8"/>
      <c r="D21" s="8"/>
      <c r="E21" s="9"/>
      <c r="F21" s="9"/>
      <c r="G21" s="9" t="str">
        <f t="shared" si="0"/>
        <v/>
      </c>
      <c r="H21" s="13"/>
    </row>
    <row r="22" spans="1:8" x14ac:dyDescent="0.25">
      <c r="A22" s="30"/>
      <c r="B22" s="3"/>
      <c r="C22" s="8"/>
      <c r="D22" s="8"/>
      <c r="E22" s="9"/>
      <c r="F22" s="9"/>
      <c r="G22" s="9" t="str">
        <f t="shared" si="0"/>
        <v/>
      </c>
      <c r="H22" s="13"/>
    </row>
    <row r="23" spans="1:8" x14ac:dyDescent="0.25">
      <c r="A23" s="31"/>
      <c r="B23" s="15"/>
      <c r="C23" s="16"/>
      <c r="D23" s="16"/>
      <c r="E23" s="17"/>
      <c r="F23" s="17"/>
      <c r="G23" s="17" t="str">
        <f t="shared" si="0"/>
        <v/>
      </c>
      <c r="H23" s="18"/>
    </row>
    <row r="24" spans="1:8" x14ac:dyDescent="0.25">
      <c r="C24" s="10"/>
      <c r="D24" s="10"/>
      <c r="E24" s="10"/>
      <c r="F24" s="10"/>
      <c r="G24" s="10"/>
      <c r="H24" s="10"/>
    </row>
  </sheetData>
  <dataValidations count="2">
    <dataValidation type="decimal" allowBlank="1" showInputMessage="1" showErrorMessage="1" error="Formato de valor inválido" sqref="E2:E23" xr:uid="{D258E41F-525B-4EA7-899D-C1FF0B4AB498}">
      <formula1>0</formula1>
      <formula2>999999999</formula2>
    </dataValidation>
    <dataValidation type="decimal" operator="greaterThan" allowBlank="1" showInputMessage="1" showErrorMessage="1" error="Valor com formato inválido" sqref="F2:G23" xr:uid="{6495E875-5A91-4D9A-921A-39BD8A017AA3}">
      <formula1>0</formula1>
    </dataValidation>
  </dataValidations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error="Forma de pagamento inexistente" prompt="Selecione um item da lista" xr:uid="{34C91780-E3D7-431D-82BA-787B398D0C97}">
          <x14:formula1>
            <xm:f>Parâmetros!$A$2:$A$6</xm:f>
          </x14:formula1>
          <xm:sqref>C2:C23</xm:sqref>
        </x14:dataValidation>
        <x14:dataValidation type="list" allowBlank="1" showInputMessage="1" showErrorMessage="1" error="Tipo de despesa inexistente" prompt="Selecione um item da lista" xr:uid="{1DB8ACF2-8D38-449E-A335-DA9F1606CA58}">
          <x14:formula1>
            <xm:f>Parâmetros!$B$2:$B$8</xm:f>
          </x14:formula1>
          <xm:sqref>D2:D23</xm:sqref>
        </x14:dataValidation>
        <x14:dataValidation type="list" allowBlank="1" showInputMessage="1" showErrorMessage="1" error="Situação inexistente" prompt="Selecione uma situação da lista" xr:uid="{843022D7-E02D-4A09-88BC-718D5B887AC0}">
          <x14:formula1>
            <xm:f>Parâmetros!$C$2:$C$6</xm:f>
          </x14:formula1>
          <xm:sqref>H2:H23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18E88-C104-494C-AF4B-5BECB5F5E6CF}">
  <dimension ref="A1:H23"/>
  <sheetViews>
    <sheetView showGridLines="0" workbookViewId="0"/>
  </sheetViews>
  <sheetFormatPr defaultRowHeight="15" x14ac:dyDescent="0.25"/>
  <cols>
    <col min="1" max="1" width="10.7109375" bestFit="1" customWidth="1"/>
    <col min="2" max="2" width="24.7109375" bestFit="1" customWidth="1"/>
    <col min="3" max="3" width="26.42578125" bestFit="1" customWidth="1"/>
    <col min="4" max="4" width="19.7109375" bestFit="1" customWidth="1"/>
    <col min="5" max="5" width="10.28515625" bestFit="1" customWidth="1"/>
    <col min="6" max="6" width="10.140625" bestFit="1" customWidth="1"/>
    <col min="7" max="7" width="15.140625" bestFit="1" customWidth="1"/>
    <col min="8" max="8" width="14.42578125" bestFit="1" customWidth="1"/>
  </cols>
  <sheetData>
    <row r="1" spans="1:8" x14ac:dyDescent="0.25">
      <c r="A1" s="19" t="s">
        <v>0</v>
      </c>
      <c r="B1" s="20" t="s">
        <v>1</v>
      </c>
      <c r="C1" s="20" t="s">
        <v>40</v>
      </c>
      <c r="D1" s="20" t="s">
        <v>27</v>
      </c>
      <c r="E1" s="20" t="s">
        <v>3</v>
      </c>
      <c r="F1" s="20" t="s">
        <v>4</v>
      </c>
      <c r="G1" s="20" t="s">
        <v>5</v>
      </c>
      <c r="H1" s="21" t="s">
        <v>6</v>
      </c>
    </row>
    <row r="2" spans="1:8" x14ac:dyDescent="0.25">
      <c r="A2" s="11">
        <v>42675</v>
      </c>
      <c r="B2" s="3" t="s">
        <v>41</v>
      </c>
      <c r="C2" s="8" t="s">
        <v>8</v>
      </c>
      <c r="D2" s="8" t="s">
        <v>31</v>
      </c>
      <c r="E2" s="9">
        <v>1.5</v>
      </c>
      <c r="F2" s="9">
        <v>2</v>
      </c>
      <c r="G2" s="9">
        <f>IF(E2&lt;&gt;"",E2+F2,"")</f>
        <v>3.5</v>
      </c>
      <c r="H2" s="13" t="s">
        <v>35</v>
      </c>
    </row>
    <row r="3" spans="1:8" x14ac:dyDescent="0.25">
      <c r="A3" s="11">
        <v>42675</v>
      </c>
      <c r="B3" s="3" t="s">
        <v>42</v>
      </c>
      <c r="C3" s="8" t="s">
        <v>12</v>
      </c>
      <c r="D3" s="8" t="s">
        <v>32</v>
      </c>
      <c r="E3" s="9">
        <v>20</v>
      </c>
      <c r="F3" s="9"/>
      <c r="G3" s="9">
        <f t="shared" ref="G3:G23" si="0">IF(E3&lt;&gt;"",E3+F3,"")</f>
        <v>20</v>
      </c>
      <c r="H3" s="13" t="s">
        <v>36</v>
      </c>
    </row>
    <row r="4" spans="1:8" x14ac:dyDescent="0.25">
      <c r="A4" s="11">
        <v>42676</v>
      </c>
      <c r="B4" s="3" t="s">
        <v>43</v>
      </c>
      <c r="C4" s="8" t="s">
        <v>8</v>
      </c>
      <c r="D4" s="8" t="s">
        <v>33</v>
      </c>
      <c r="E4" s="9">
        <v>30</v>
      </c>
      <c r="F4" s="9"/>
      <c r="G4" s="9">
        <f t="shared" si="0"/>
        <v>30</v>
      </c>
      <c r="H4" s="13" t="s">
        <v>35</v>
      </c>
    </row>
    <row r="5" spans="1:8" x14ac:dyDescent="0.25">
      <c r="A5" s="11">
        <v>42677</v>
      </c>
      <c r="B5" s="3" t="s">
        <v>44</v>
      </c>
      <c r="C5" s="8" t="s">
        <v>12</v>
      </c>
      <c r="D5" s="8" t="s">
        <v>33</v>
      </c>
      <c r="E5" s="9">
        <v>50</v>
      </c>
      <c r="F5" s="9">
        <v>15</v>
      </c>
      <c r="G5" s="9">
        <f t="shared" si="0"/>
        <v>65</v>
      </c>
      <c r="H5" s="13" t="s">
        <v>37</v>
      </c>
    </row>
    <row r="6" spans="1:8" x14ac:dyDescent="0.25">
      <c r="A6" s="11">
        <v>42679</v>
      </c>
      <c r="B6" s="3" t="s">
        <v>45</v>
      </c>
      <c r="C6" s="8" t="s">
        <v>8</v>
      </c>
      <c r="D6" s="8" t="s">
        <v>33</v>
      </c>
      <c r="E6" s="9">
        <v>70</v>
      </c>
      <c r="F6" s="9"/>
      <c r="G6" s="9">
        <f t="shared" si="0"/>
        <v>70</v>
      </c>
      <c r="H6" s="13" t="s">
        <v>38</v>
      </c>
    </row>
    <row r="7" spans="1:8" x14ac:dyDescent="0.25">
      <c r="A7" s="11">
        <v>42680</v>
      </c>
      <c r="B7" s="3" t="s">
        <v>46</v>
      </c>
      <c r="C7" s="8" t="s">
        <v>12</v>
      </c>
      <c r="D7" s="8" t="s">
        <v>33</v>
      </c>
      <c r="E7" s="9">
        <v>90</v>
      </c>
      <c r="F7" s="9">
        <v>30</v>
      </c>
      <c r="G7" s="9">
        <f t="shared" si="0"/>
        <v>120</v>
      </c>
      <c r="H7" s="13" t="s">
        <v>37</v>
      </c>
    </row>
    <row r="8" spans="1:8" x14ac:dyDescent="0.25">
      <c r="A8" s="11">
        <v>42653</v>
      </c>
      <c r="B8" s="3" t="s">
        <v>47</v>
      </c>
      <c r="C8" s="8" t="s">
        <v>8</v>
      </c>
      <c r="D8" s="8" t="s">
        <v>33</v>
      </c>
      <c r="E8" s="9">
        <v>80</v>
      </c>
      <c r="F8" s="9">
        <v>33</v>
      </c>
      <c r="G8" s="9">
        <f t="shared" si="0"/>
        <v>113</v>
      </c>
      <c r="H8" s="13" t="s">
        <v>26</v>
      </c>
    </row>
    <row r="9" spans="1:8" x14ac:dyDescent="0.25">
      <c r="A9" s="11">
        <v>42689</v>
      </c>
      <c r="B9" s="3" t="s">
        <v>48</v>
      </c>
      <c r="C9" s="8" t="s">
        <v>8</v>
      </c>
      <c r="D9" s="8" t="s">
        <v>34</v>
      </c>
      <c r="E9" s="9">
        <v>70</v>
      </c>
      <c r="F9" s="9"/>
      <c r="G9" s="9">
        <f t="shared" si="0"/>
        <v>70</v>
      </c>
      <c r="H9" s="13" t="s">
        <v>35</v>
      </c>
    </row>
    <row r="10" spans="1:8" x14ac:dyDescent="0.25">
      <c r="A10" s="11">
        <v>42681</v>
      </c>
      <c r="B10" s="3" t="s">
        <v>49</v>
      </c>
      <c r="C10" s="8" t="s">
        <v>8</v>
      </c>
      <c r="D10" s="8" t="s">
        <v>31</v>
      </c>
      <c r="E10" s="9">
        <v>60</v>
      </c>
      <c r="F10" s="9"/>
      <c r="G10" s="9">
        <f t="shared" si="0"/>
        <v>60</v>
      </c>
      <c r="H10" s="13" t="s">
        <v>35</v>
      </c>
    </row>
    <row r="11" spans="1:8" x14ac:dyDescent="0.25">
      <c r="A11" s="11">
        <v>42684</v>
      </c>
      <c r="B11" s="3" t="s">
        <v>50</v>
      </c>
      <c r="C11" s="8" t="s">
        <v>8</v>
      </c>
      <c r="D11" s="8" t="s">
        <v>33</v>
      </c>
      <c r="E11" s="9">
        <v>980</v>
      </c>
      <c r="F11" s="9"/>
      <c r="G11" s="9">
        <f t="shared" si="0"/>
        <v>980</v>
      </c>
      <c r="H11" s="13" t="s">
        <v>35</v>
      </c>
    </row>
    <row r="12" spans="1:8" x14ac:dyDescent="0.25">
      <c r="A12" s="11">
        <v>42717</v>
      </c>
      <c r="B12" s="3" t="s">
        <v>51</v>
      </c>
      <c r="C12" s="8" t="s">
        <v>12</v>
      </c>
      <c r="D12" s="8" t="s">
        <v>33</v>
      </c>
      <c r="E12" s="9">
        <v>78</v>
      </c>
      <c r="F12" s="9"/>
      <c r="G12" s="9">
        <f t="shared" si="0"/>
        <v>78</v>
      </c>
      <c r="H12" s="13" t="s">
        <v>35</v>
      </c>
    </row>
    <row r="13" spans="1:8" x14ac:dyDescent="0.25">
      <c r="A13" s="11">
        <v>42688</v>
      </c>
      <c r="B13" s="3" t="s">
        <v>52</v>
      </c>
      <c r="C13" s="8" t="s">
        <v>12</v>
      </c>
      <c r="D13" s="8" t="s">
        <v>32</v>
      </c>
      <c r="E13" s="9">
        <v>37</v>
      </c>
      <c r="F13" s="9"/>
      <c r="G13" s="9">
        <f t="shared" si="0"/>
        <v>37</v>
      </c>
      <c r="H13" s="13" t="s">
        <v>37</v>
      </c>
    </row>
    <row r="14" spans="1:8" x14ac:dyDescent="0.25">
      <c r="A14" s="11"/>
      <c r="B14" s="3"/>
      <c r="C14" s="8"/>
      <c r="D14" s="8"/>
      <c r="E14" s="9"/>
      <c r="F14" s="9"/>
      <c r="G14" s="9" t="str">
        <f t="shared" si="0"/>
        <v/>
      </c>
      <c r="H14" s="13"/>
    </row>
    <row r="15" spans="1:8" x14ac:dyDescent="0.25">
      <c r="A15" s="12"/>
      <c r="B15" s="3"/>
      <c r="C15" s="8"/>
      <c r="D15" s="8"/>
      <c r="E15" s="9"/>
      <c r="F15" s="9"/>
      <c r="G15" s="9" t="str">
        <f t="shared" si="0"/>
        <v/>
      </c>
      <c r="H15" s="13"/>
    </row>
    <row r="16" spans="1:8" x14ac:dyDescent="0.25">
      <c r="A16" s="12"/>
      <c r="B16" s="3"/>
      <c r="C16" s="8"/>
      <c r="D16" s="8"/>
      <c r="E16" s="9"/>
      <c r="F16" s="9"/>
      <c r="G16" s="9" t="str">
        <f t="shared" si="0"/>
        <v/>
      </c>
      <c r="H16" s="13"/>
    </row>
    <row r="17" spans="1:8" x14ac:dyDescent="0.25">
      <c r="A17" s="12"/>
      <c r="B17" s="3"/>
      <c r="C17" s="8"/>
      <c r="D17" s="8"/>
      <c r="E17" s="9"/>
      <c r="F17" s="9"/>
      <c r="G17" s="9" t="str">
        <f t="shared" si="0"/>
        <v/>
      </c>
      <c r="H17" s="13"/>
    </row>
    <row r="18" spans="1:8" x14ac:dyDescent="0.25">
      <c r="A18" s="12"/>
      <c r="B18" s="3"/>
      <c r="C18" s="8"/>
      <c r="D18" s="8"/>
      <c r="E18" s="9"/>
      <c r="F18" s="9"/>
      <c r="G18" s="9" t="str">
        <f t="shared" si="0"/>
        <v/>
      </c>
      <c r="H18" s="13"/>
    </row>
    <row r="19" spans="1:8" x14ac:dyDescent="0.25">
      <c r="A19" s="12"/>
      <c r="B19" s="3"/>
      <c r="C19" s="8"/>
      <c r="D19" s="8"/>
      <c r="E19" s="9"/>
      <c r="F19" s="9"/>
      <c r="G19" s="9" t="str">
        <f t="shared" si="0"/>
        <v/>
      </c>
      <c r="H19" s="13"/>
    </row>
    <row r="20" spans="1:8" x14ac:dyDescent="0.25">
      <c r="A20" s="12"/>
      <c r="B20" s="3"/>
      <c r="C20" s="8"/>
      <c r="D20" s="8"/>
      <c r="E20" s="9"/>
      <c r="F20" s="9"/>
      <c r="G20" s="9" t="str">
        <f t="shared" si="0"/>
        <v/>
      </c>
      <c r="H20" s="13"/>
    </row>
    <row r="21" spans="1:8" x14ac:dyDescent="0.25">
      <c r="A21" s="12"/>
      <c r="B21" s="3"/>
      <c r="C21" s="8"/>
      <c r="D21" s="8"/>
      <c r="E21" s="9"/>
      <c r="F21" s="9"/>
      <c r="G21" s="9" t="str">
        <f t="shared" si="0"/>
        <v/>
      </c>
      <c r="H21" s="13"/>
    </row>
    <row r="22" spans="1:8" x14ac:dyDescent="0.25">
      <c r="A22" s="12"/>
      <c r="B22" s="3"/>
      <c r="C22" s="8"/>
      <c r="D22" s="8"/>
      <c r="E22" s="9"/>
      <c r="F22" s="9"/>
      <c r="G22" s="9" t="str">
        <f t="shared" si="0"/>
        <v/>
      </c>
      <c r="H22" s="13"/>
    </row>
    <row r="23" spans="1:8" x14ac:dyDescent="0.25">
      <c r="A23" s="14"/>
      <c r="B23" s="15"/>
      <c r="C23" s="16"/>
      <c r="D23" s="16"/>
      <c r="E23" s="17"/>
      <c r="F23" s="17"/>
      <c r="G23" s="17" t="str">
        <f t="shared" si="0"/>
        <v/>
      </c>
      <c r="H23" s="18"/>
    </row>
  </sheetData>
  <dataValidations count="2">
    <dataValidation type="decimal" operator="greaterThan" allowBlank="1" showInputMessage="1" showErrorMessage="1" error="Valor com formato inválido" sqref="F2:G23" xr:uid="{3FF33B1F-17E6-4812-9D20-65B0EFB12DD0}">
      <formula1>0</formula1>
    </dataValidation>
    <dataValidation type="decimal" allowBlank="1" showInputMessage="1" showErrorMessage="1" error="Formato de valor inválido" sqref="E2:E23" xr:uid="{70258E78-5768-460D-8586-D6084395DCB1}">
      <formula1>0</formula1>
      <formula2>999999999</formula2>
    </dataValidation>
  </dataValidations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error="Situação inexistente" prompt="Selecione uma situação da lista" xr:uid="{0E801F72-B15C-404B-9CB8-CFBF71D96A31}">
          <x14:formula1>
            <xm:f>Parâmetros!$F$2:$F$6</xm:f>
          </x14:formula1>
          <xm:sqref>H2:H23</xm:sqref>
        </x14:dataValidation>
        <x14:dataValidation type="list" allowBlank="1" showInputMessage="1" showErrorMessage="1" error="Tipo de despesa inexistente" prompt="Selecione um item da lista" xr:uid="{EE710141-1CCB-44A7-91D3-192255467711}">
          <x14:formula1>
            <xm:f>Parâmetros!$E$2:$E$5</xm:f>
          </x14:formula1>
          <xm:sqref>D2:D23</xm:sqref>
        </x14:dataValidation>
        <x14:dataValidation type="list" allowBlank="1" showInputMessage="1" showErrorMessage="1" error="Forma de pagamento inexistente" prompt="Selecione um item da lista" xr:uid="{50726868-031C-4B13-B488-341955058B77}">
          <x14:formula1>
            <xm:f>Parâmetros!$D$2:$D$3</xm:f>
          </x14:formula1>
          <xm:sqref>C2:C23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21343-0372-4EE1-809E-A6C7BD4B6456}">
  <dimension ref="A3:AI24"/>
  <sheetViews>
    <sheetView showGridLines="0" workbookViewId="0"/>
  </sheetViews>
  <sheetFormatPr defaultRowHeight="15" x14ac:dyDescent="0.25"/>
  <cols>
    <col min="1" max="1" width="14.140625" bestFit="1" customWidth="1"/>
    <col min="2" max="2" width="12.140625" bestFit="1" customWidth="1"/>
    <col min="3" max="5" width="9.7109375" bestFit="1" customWidth="1"/>
    <col min="6" max="6" width="10.5703125" bestFit="1" customWidth="1"/>
    <col min="7" max="10" width="12.140625" bestFit="1" customWidth="1"/>
    <col min="11" max="15" width="10.5703125" bestFit="1" customWidth="1"/>
    <col min="16" max="31" width="12.140625" bestFit="1" customWidth="1"/>
    <col min="32" max="32" width="9.5703125" bestFit="1" customWidth="1"/>
  </cols>
  <sheetData>
    <row r="3" spans="1:35" x14ac:dyDescent="0.25">
      <c r="B3" s="46">
        <v>42675</v>
      </c>
      <c r="C3" s="46">
        <f>B3+1</f>
        <v>42676</v>
      </c>
      <c r="D3" s="46">
        <f t="shared" ref="D3:R3" si="0">C3+1</f>
        <v>42677</v>
      </c>
      <c r="E3" s="46">
        <f t="shared" si="0"/>
        <v>42678</v>
      </c>
      <c r="F3" s="46">
        <f t="shared" si="0"/>
        <v>42679</v>
      </c>
      <c r="G3" s="46">
        <f t="shared" si="0"/>
        <v>42680</v>
      </c>
      <c r="H3" s="46">
        <f t="shared" si="0"/>
        <v>42681</v>
      </c>
      <c r="I3" s="46">
        <f t="shared" si="0"/>
        <v>42682</v>
      </c>
      <c r="J3" s="46">
        <f t="shared" si="0"/>
        <v>42683</v>
      </c>
      <c r="K3" s="46">
        <f t="shared" si="0"/>
        <v>42684</v>
      </c>
      <c r="L3" s="46">
        <f t="shared" si="0"/>
        <v>42685</v>
      </c>
      <c r="M3" s="46">
        <f t="shared" si="0"/>
        <v>42686</v>
      </c>
      <c r="N3" s="46">
        <f t="shared" si="0"/>
        <v>42687</v>
      </c>
      <c r="O3" s="46">
        <f t="shared" si="0"/>
        <v>42688</v>
      </c>
      <c r="P3" s="46">
        <f t="shared" si="0"/>
        <v>42689</v>
      </c>
      <c r="Q3" s="46">
        <f t="shared" ref="Q3:AI3" si="1">P3+1</f>
        <v>42690</v>
      </c>
      <c r="R3" s="46">
        <f t="shared" si="1"/>
        <v>42691</v>
      </c>
      <c r="S3" s="46">
        <f t="shared" si="1"/>
        <v>42692</v>
      </c>
      <c r="T3" s="46">
        <f t="shared" si="1"/>
        <v>42693</v>
      </c>
      <c r="U3" s="46">
        <f t="shared" si="1"/>
        <v>42694</v>
      </c>
      <c r="V3" s="46">
        <f t="shared" si="1"/>
        <v>42695</v>
      </c>
      <c r="W3" s="46">
        <f t="shared" si="1"/>
        <v>42696</v>
      </c>
      <c r="X3" s="46">
        <f t="shared" si="1"/>
        <v>42697</v>
      </c>
      <c r="Y3" s="46">
        <f t="shared" si="1"/>
        <v>42698</v>
      </c>
      <c r="Z3" s="46">
        <f t="shared" si="1"/>
        <v>42699</v>
      </c>
      <c r="AA3" s="46">
        <f t="shared" si="1"/>
        <v>42700</v>
      </c>
      <c r="AB3" s="46">
        <f t="shared" si="1"/>
        <v>42701</v>
      </c>
      <c r="AC3" s="46">
        <f t="shared" si="1"/>
        <v>42702</v>
      </c>
      <c r="AD3" s="47">
        <f t="shared" si="1"/>
        <v>42703</v>
      </c>
      <c r="AE3" s="46">
        <f t="shared" si="1"/>
        <v>42704</v>
      </c>
      <c r="AF3" s="41"/>
      <c r="AG3" s="41"/>
      <c r="AH3" s="41"/>
      <c r="AI3" s="41"/>
    </row>
    <row r="4" spans="1:35" x14ac:dyDescent="0.25">
      <c r="A4" s="25" t="s">
        <v>22</v>
      </c>
      <c r="B4" s="28">
        <f>SUMIFS('Contas a pagar'!$G:$G,'Contas a pagar'!$H:$H,'Fluxo de Caixa'!$A4,'Contas a pagar'!$A:$A,'Fluxo de Caixa'!B$3)</f>
        <v>3.5</v>
      </c>
      <c r="C4" s="28">
        <f>SUMIFS('Contas a pagar'!$G:$G,'Contas a pagar'!$H:$H,'Fluxo de Caixa'!$A4,'Contas a pagar'!$A:$A,'Fluxo de Caixa'!C$3)</f>
        <v>15</v>
      </c>
      <c r="D4" s="28">
        <f>SUMIFS('Contas a pagar'!$G:$G,'Contas a pagar'!$H:$H,'Fluxo de Caixa'!$A4,'Contas a pagar'!$A:$A,'Fluxo de Caixa'!D$3)</f>
        <v>0</v>
      </c>
      <c r="E4" s="28">
        <f>SUMIFS('Contas a pagar'!$G:$G,'Contas a pagar'!$H:$H,'Fluxo de Caixa'!$A4,'Contas a pagar'!$A:$A,'Fluxo de Caixa'!E$3)</f>
        <v>0</v>
      </c>
      <c r="F4" s="28">
        <f>SUMIFS('Contas a pagar'!$G:$G,'Contas a pagar'!$H:$H,'Fluxo de Caixa'!$A4,'Contas a pagar'!$A:$A,'Fluxo de Caixa'!F$3)</f>
        <v>154</v>
      </c>
      <c r="G4" s="28">
        <f>SUMIFS('Contas a pagar'!$G:$G,'Contas a pagar'!$H:$H,'Fluxo de Caixa'!$A4,'Contas a pagar'!$A:$A,'Fluxo de Caixa'!G$3)</f>
        <v>1005</v>
      </c>
      <c r="H4" s="28">
        <f>SUMIFS('Contas a pagar'!$G:$G,'Contas a pagar'!$H:$H,'Fluxo de Caixa'!$A4,'Contas a pagar'!$A:$A,'Fluxo de Caixa'!H$3)</f>
        <v>0</v>
      </c>
      <c r="I4" s="28">
        <f>SUMIFS('Contas a pagar'!$G:$G,'Contas a pagar'!$H:$H,'Fluxo de Caixa'!$A4,'Contas a pagar'!$A:$A,'Fluxo de Caixa'!I$3)</f>
        <v>0</v>
      </c>
      <c r="J4" s="28">
        <f>SUMIFS('Contas a pagar'!$G:$G,'Contas a pagar'!$H:$H,'Fluxo de Caixa'!$A4,'Contas a pagar'!$A:$A,'Fluxo de Caixa'!J$3)</f>
        <v>0</v>
      </c>
      <c r="K4" s="28">
        <f>SUMIFS('Contas a pagar'!$G:$G,'Contas a pagar'!$H:$H,'Fluxo de Caixa'!$A4,'Contas a pagar'!$A:$A,'Fluxo de Caixa'!K$3)</f>
        <v>0</v>
      </c>
      <c r="L4" s="28">
        <f>SUMIFS('Contas a pagar'!$G:$G,'Contas a pagar'!$H:$H,'Fluxo de Caixa'!$A4,'Contas a pagar'!$A:$A,'Fluxo de Caixa'!L$3)</f>
        <v>0</v>
      </c>
      <c r="M4" s="28">
        <f>SUMIFS('Contas a pagar'!$G:$G,'Contas a pagar'!$H:$H,'Fluxo de Caixa'!$A4,'Contas a pagar'!$A:$A,'Fluxo de Caixa'!M$3)</f>
        <v>0</v>
      </c>
      <c r="N4" s="28">
        <f>SUMIFS('Contas a pagar'!$G:$G,'Contas a pagar'!$H:$H,'Fluxo de Caixa'!$A4,'Contas a pagar'!$A:$A,'Fluxo de Caixa'!N$3)</f>
        <v>0</v>
      </c>
      <c r="O4" s="28">
        <f>SUMIFS('Contas a pagar'!$G:$G,'Contas a pagar'!$H:$H,'Fluxo de Caixa'!$A4,'Contas a pagar'!$A:$A,'Fluxo de Caixa'!O$3)</f>
        <v>300</v>
      </c>
      <c r="P4" s="28">
        <f>SUMIFS('Contas a pagar'!$G:$G,'Contas a pagar'!$H:$H,'Fluxo de Caixa'!$A4,'Contas a pagar'!$A:$A,'Fluxo de Caixa'!P$3)</f>
        <v>0</v>
      </c>
      <c r="Q4" s="28">
        <f>SUMIFS('Contas a pagar'!$G:$G,'Contas a pagar'!$H:$H,'Fluxo de Caixa'!$A4,'Contas a pagar'!$A:$A,'Fluxo de Caixa'!Q$3)</f>
        <v>0</v>
      </c>
      <c r="R4" s="28">
        <f>SUMIFS('Contas a pagar'!$G:$G,'Contas a pagar'!$H:$H,'Fluxo de Caixa'!$A4,'Contas a pagar'!$A:$A,'Fluxo de Caixa'!R$3)</f>
        <v>0</v>
      </c>
      <c r="S4" s="28">
        <f>SUMIFS('Contas a pagar'!$G:$G,'Contas a pagar'!$H:$H,'Fluxo de Caixa'!$A4,'Contas a pagar'!$A:$A,'Fluxo de Caixa'!S$3)</f>
        <v>0</v>
      </c>
      <c r="T4" s="28">
        <f>SUMIFS('Contas a pagar'!$G:$G,'Contas a pagar'!$H:$H,'Fluxo de Caixa'!$A4,'Contas a pagar'!$A:$A,'Fluxo de Caixa'!T$3)</f>
        <v>0</v>
      </c>
      <c r="U4" s="28">
        <f>SUMIFS('Contas a pagar'!$G:$G,'Contas a pagar'!$H:$H,'Fluxo de Caixa'!$A4,'Contas a pagar'!$A:$A,'Fluxo de Caixa'!U$3)</f>
        <v>0</v>
      </c>
      <c r="V4" s="28">
        <f>SUMIFS('Contas a pagar'!$G:$G,'Contas a pagar'!$H:$H,'Fluxo de Caixa'!$A4,'Contas a pagar'!$A:$A,'Fluxo de Caixa'!V$3)</f>
        <v>0</v>
      </c>
      <c r="W4" s="28">
        <f>SUMIFS('Contas a pagar'!$G:$G,'Contas a pagar'!$H:$H,'Fluxo de Caixa'!$A4,'Contas a pagar'!$A:$A,'Fluxo de Caixa'!W$3)</f>
        <v>0</v>
      </c>
      <c r="X4" s="28">
        <f>SUMIFS('Contas a pagar'!$G:$G,'Contas a pagar'!$H:$H,'Fluxo de Caixa'!$A4,'Contas a pagar'!$A:$A,'Fluxo de Caixa'!X$3)</f>
        <v>0</v>
      </c>
      <c r="Y4" s="28">
        <f>SUMIFS('Contas a pagar'!$G:$G,'Contas a pagar'!$H:$H,'Fluxo de Caixa'!$A4,'Contas a pagar'!$A:$A,'Fluxo de Caixa'!Y$3)</f>
        <v>0</v>
      </c>
      <c r="Z4" s="28">
        <f>SUMIFS('Contas a pagar'!$G:$G,'Contas a pagar'!$H:$H,'Fluxo de Caixa'!$A4,'Contas a pagar'!$A:$A,'Fluxo de Caixa'!Z$3)</f>
        <v>0</v>
      </c>
      <c r="AA4" s="28">
        <f>SUMIFS('Contas a pagar'!$G:$G,'Contas a pagar'!$H:$H,'Fluxo de Caixa'!$A4,'Contas a pagar'!$A:$A,'Fluxo de Caixa'!AA$3)</f>
        <v>0</v>
      </c>
      <c r="AB4" s="28">
        <f>SUMIFS('Contas a pagar'!$G:$G,'Contas a pagar'!$H:$H,'Fluxo de Caixa'!$A4,'Contas a pagar'!$A:$A,'Fluxo de Caixa'!AB$3)</f>
        <v>0</v>
      </c>
      <c r="AC4" s="28">
        <f>SUMIFS('Contas a pagar'!$G:$G,'Contas a pagar'!$H:$H,'Fluxo de Caixa'!$A4,'Contas a pagar'!$A:$A,'Fluxo de Caixa'!AC$3)</f>
        <v>0</v>
      </c>
      <c r="AD4" s="39">
        <f>SUMIFS('Contas a pagar'!$G:$G,'Contas a pagar'!$H:$H,'Fluxo de Caixa'!$A4,'Contas a pagar'!$A:$A,'Fluxo de Caixa'!AD$3)</f>
        <v>0</v>
      </c>
      <c r="AE4" s="28">
        <f>SUMIFS('Contas a pagar'!$G:$G,'Contas a pagar'!$H:$H,'Fluxo de Caixa'!$A4,'Contas a pagar'!$A:$A,'Fluxo de Caixa'!AE$3)</f>
        <v>0</v>
      </c>
      <c r="AF4" s="42"/>
      <c r="AG4" s="42"/>
      <c r="AH4" s="42"/>
      <c r="AI4" s="42"/>
    </row>
    <row r="5" spans="1:35" x14ac:dyDescent="0.25">
      <c r="A5" s="25" t="s">
        <v>23</v>
      </c>
      <c r="B5" s="28">
        <f>SUMIFS('Contas a pagar'!$G:$G,'Contas a pagar'!$H:$H,'Fluxo de Caixa'!$A5,'Contas a pagar'!$A:$A,'Fluxo de Caixa'!B$3)</f>
        <v>90</v>
      </c>
      <c r="C5" s="28">
        <f>SUMIFS('Contas a pagar'!$G:$G,'Contas a pagar'!$H:$H,'Fluxo de Caixa'!$A5,'Contas a pagar'!$A:$A,'Fluxo de Caixa'!C$3)</f>
        <v>0</v>
      </c>
      <c r="D5" s="28">
        <f>SUMIFS('Contas a pagar'!$G:$G,'Contas a pagar'!$H:$H,'Fluxo de Caixa'!$A5,'Contas a pagar'!$A:$A,'Fluxo de Caixa'!D$3)</f>
        <v>42</v>
      </c>
      <c r="E5" s="28">
        <f>SUMIFS('Contas a pagar'!$G:$G,'Contas a pagar'!$H:$H,'Fluxo de Caixa'!$A5,'Contas a pagar'!$A:$A,'Fluxo de Caixa'!E$3)</f>
        <v>0</v>
      </c>
      <c r="F5" s="28">
        <f>SUMIFS('Contas a pagar'!$G:$G,'Contas a pagar'!$H:$H,'Fluxo de Caixa'!$A5,'Contas a pagar'!$A:$A,'Fluxo de Caixa'!F$3)</f>
        <v>0</v>
      </c>
      <c r="G5" s="28">
        <f>SUMIFS('Contas a pagar'!$G:$G,'Contas a pagar'!$H:$H,'Fluxo de Caixa'!$A5,'Contas a pagar'!$A:$A,'Fluxo de Caixa'!G$3)</f>
        <v>0</v>
      </c>
      <c r="H5" s="28">
        <f>SUMIFS('Contas a pagar'!$G:$G,'Contas a pagar'!$H:$H,'Fluxo de Caixa'!$A5,'Contas a pagar'!$A:$A,'Fluxo de Caixa'!H$3)</f>
        <v>0</v>
      </c>
      <c r="I5" s="28">
        <f>SUMIFS('Contas a pagar'!$G:$G,'Contas a pagar'!$H:$H,'Fluxo de Caixa'!$A5,'Contas a pagar'!$A:$A,'Fluxo de Caixa'!I$3)</f>
        <v>0</v>
      </c>
      <c r="J5" s="28">
        <f>SUMIFS('Contas a pagar'!$G:$G,'Contas a pagar'!$H:$H,'Fluxo de Caixa'!$A5,'Contas a pagar'!$A:$A,'Fluxo de Caixa'!J$3)</f>
        <v>0</v>
      </c>
      <c r="K5" s="28">
        <f>SUMIFS('Contas a pagar'!$G:$G,'Contas a pagar'!$H:$H,'Fluxo de Caixa'!$A5,'Contas a pagar'!$A:$A,'Fluxo de Caixa'!K$3)</f>
        <v>0</v>
      </c>
      <c r="L5" s="28">
        <f>SUMIFS('Contas a pagar'!$G:$G,'Contas a pagar'!$H:$H,'Fluxo de Caixa'!$A5,'Contas a pagar'!$A:$A,'Fluxo de Caixa'!L$3)</f>
        <v>0</v>
      </c>
      <c r="M5" s="28">
        <f>SUMIFS('Contas a pagar'!$G:$G,'Contas a pagar'!$H:$H,'Fluxo de Caixa'!$A5,'Contas a pagar'!$A:$A,'Fluxo de Caixa'!M$3)</f>
        <v>0</v>
      </c>
      <c r="N5" s="28">
        <f>SUMIFS('Contas a pagar'!$G:$G,'Contas a pagar'!$H:$H,'Fluxo de Caixa'!$A5,'Contas a pagar'!$A:$A,'Fluxo de Caixa'!N$3)</f>
        <v>0</v>
      </c>
      <c r="O5" s="28">
        <f>SUMIFS('Contas a pagar'!$G:$G,'Contas a pagar'!$H:$H,'Fluxo de Caixa'!$A5,'Contas a pagar'!$A:$A,'Fluxo de Caixa'!O$3)</f>
        <v>0</v>
      </c>
      <c r="P5" s="28">
        <f>SUMIFS('Contas a pagar'!$G:$G,'Contas a pagar'!$H:$H,'Fluxo de Caixa'!$A5,'Contas a pagar'!$A:$A,'Fluxo de Caixa'!P$3)</f>
        <v>352</v>
      </c>
      <c r="Q5" s="28">
        <f>SUMIFS('Contas a pagar'!$G:$G,'Contas a pagar'!$H:$H,'Fluxo de Caixa'!$A5,'Contas a pagar'!$A:$A,'Fluxo de Caixa'!Q$3)</f>
        <v>0</v>
      </c>
      <c r="R5" s="28">
        <f>SUMIFS('Contas a pagar'!$G:$G,'Contas a pagar'!$H:$H,'Fluxo de Caixa'!$A5,'Contas a pagar'!$A:$A,'Fluxo de Caixa'!R$3)</f>
        <v>0</v>
      </c>
      <c r="S5" s="28">
        <f>SUMIFS('Contas a pagar'!$G:$G,'Contas a pagar'!$H:$H,'Fluxo de Caixa'!$A5,'Contas a pagar'!$A:$A,'Fluxo de Caixa'!S$3)</f>
        <v>0</v>
      </c>
      <c r="T5" s="28">
        <f>SUMIFS('Contas a pagar'!$G:$G,'Contas a pagar'!$H:$H,'Fluxo de Caixa'!$A5,'Contas a pagar'!$A:$A,'Fluxo de Caixa'!T$3)</f>
        <v>0</v>
      </c>
      <c r="U5" s="28">
        <f>SUMIFS('Contas a pagar'!$G:$G,'Contas a pagar'!$H:$H,'Fluxo de Caixa'!$A5,'Contas a pagar'!$A:$A,'Fluxo de Caixa'!U$3)</f>
        <v>0</v>
      </c>
      <c r="V5" s="28">
        <f>SUMIFS('Contas a pagar'!$G:$G,'Contas a pagar'!$H:$H,'Fluxo de Caixa'!$A5,'Contas a pagar'!$A:$A,'Fluxo de Caixa'!V$3)</f>
        <v>0</v>
      </c>
      <c r="W5" s="28">
        <f>SUMIFS('Contas a pagar'!$G:$G,'Contas a pagar'!$H:$H,'Fluxo de Caixa'!$A5,'Contas a pagar'!$A:$A,'Fluxo de Caixa'!W$3)</f>
        <v>0</v>
      </c>
      <c r="X5" s="28">
        <f>SUMIFS('Contas a pagar'!$G:$G,'Contas a pagar'!$H:$H,'Fluxo de Caixa'!$A5,'Contas a pagar'!$A:$A,'Fluxo de Caixa'!X$3)</f>
        <v>0</v>
      </c>
      <c r="Y5" s="28">
        <f>SUMIFS('Contas a pagar'!$G:$G,'Contas a pagar'!$H:$H,'Fluxo de Caixa'!$A5,'Contas a pagar'!$A:$A,'Fluxo de Caixa'!Y$3)</f>
        <v>0</v>
      </c>
      <c r="Z5" s="28">
        <f>SUMIFS('Contas a pagar'!$G:$G,'Contas a pagar'!$H:$H,'Fluxo de Caixa'!$A5,'Contas a pagar'!$A:$A,'Fluxo de Caixa'!Z$3)</f>
        <v>0</v>
      </c>
      <c r="AA5" s="28">
        <f>SUMIFS('Contas a pagar'!$G:$G,'Contas a pagar'!$H:$H,'Fluxo de Caixa'!$A5,'Contas a pagar'!$A:$A,'Fluxo de Caixa'!AA$3)</f>
        <v>0</v>
      </c>
      <c r="AB5" s="28">
        <f>SUMIFS('Contas a pagar'!$G:$G,'Contas a pagar'!$H:$H,'Fluxo de Caixa'!$A5,'Contas a pagar'!$A:$A,'Fluxo de Caixa'!AB$3)</f>
        <v>0</v>
      </c>
      <c r="AC5" s="28">
        <f>SUMIFS('Contas a pagar'!$G:$G,'Contas a pagar'!$H:$H,'Fluxo de Caixa'!$A5,'Contas a pagar'!$A:$A,'Fluxo de Caixa'!AC$3)</f>
        <v>0</v>
      </c>
      <c r="AD5" s="39">
        <f>SUMIFS('Contas a pagar'!$G:$G,'Contas a pagar'!$H:$H,'Fluxo de Caixa'!$A5,'Contas a pagar'!$A:$A,'Fluxo de Caixa'!AD$3)</f>
        <v>0</v>
      </c>
      <c r="AE5" s="28">
        <f>SUMIFS('Contas a pagar'!$G:$G,'Contas a pagar'!$H:$H,'Fluxo de Caixa'!$A5,'Contas a pagar'!$A:$A,'Fluxo de Caixa'!AE$3)</f>
        <v>0</v>
      </c>
      <c r="AF5" s="42"/>
      <c r="AG5" s="42"/>
      <c r="AH5" s="42"/>
      <c r="AI5" s="42"/>
    </row>
    <row r="6" spans="1:35" x14ac:dyDescent="0.25">
      <c r="A6" s="25" t="s">
        <v>24</v>
      </c>
      <c r="B6" s="28">
        <f>SUMIFS('Contas a pagar'!$G:$G,'Contas a pagar'!$H:$H,'Fluxo de Caixa'!$A6,'Contas a pagar'!$A:$A,'Fluxo de Caixa'!B$3)</f>
        <v>0</v>
      </c>
      <c r="C6" s="28">
        <f>SUMIFS('Contas a pagar'!$G:$G,'Contas a pagar'!$H:$H,'Fluxo de Caixa'!$A6,'Contas a pagar'!$A:$A,'Fluxo de Caixa'!C$3)</f>
        <v>0</v>
      </c>
      <c r="D6" s="28">
        <f>SUMIFS('Contas a pagar'!$G:$G,'Contas a pagar'!$H:$H,'Fluxo de Caixa'!$A6,'Contas a pagar'!$A:$A,'Fluxo de Caixa'!D$3)</f>
        <v>0</v>
      </c>
      <c r="E6" s="28">
        <f>SUMIFS('Contas a pagar'!$G:$G,'Contas a pagar'!$H:$H,'Fluxo de Caixa'!$A6,'Contas a pagar'!$A:$A,'Fluxo de Caixa'!E$3)</f>
        <v>0</v>
      </c>
      <c r="F6" s="28">
        <f>SUMIFS('Contas a pagar'!$G:$G,'Contas a pagar'!$H:$H,'Fluxo de Caixa'!$A6,'Contas a pagar'!$A:$A,'Fluxo de Caixa'!F$3)</f>
        <v>0</v>
      </c>
      <c r="G6" s="28">
        <f>SUMIFS('Contas a pagar'!$G:$G,'Contas a pagar'!$H:$H,'Fluxo de Caixa'!$A6,'Contas a pagar'!$A:$A,'Fluxo de Caixa'!G$3)</f>
        <v>0</v>
      </c>
      <c r="H6" s="28">
        <f>SUMIFS('Contas a pagar'!$G:$G,'Contas a pagar'!$H:$H,'Fluxo de Caixa'!$A6,'Contas a pagar'!$A:$A,'Fluxo de Caixa'!H$3)</f>
        <v>552</v>
      </c>
      <c r="I6" s="28">
        <f>SUMIFS('Contas a pagar'!$G:$G,'Contas a pagar'!$H:$H,'Fluxo de Caixa'!$A6,'Contas a pagar'!$A:$A,'Fluxo de Caixa'!I$3)</f>
        <v>0</v>
      </c>
      <c r="J6" s="28">
        <f>SUMIFS('Contas a pagar'!$G:$G,'Contas a pagar'!$H:$H,'Fluxo de Caixa'!$A6,'Contas a pagar'!$A:$A,'Fluxo de Caixa'!J$3)</f>
        <v>0</v>
      </c>
      <c r="K6" s="28">
        <f>SUMIFS('Contas a pagar'!$G:$G,'Contas a pagar'!$H:$H,'Fluxo de Caixa'!$A6,'Contas a pagar'!$A:$A,'Fluxo de Caixa'!K$3)</f>
        <v>0</v>
      </c>
      <c r="L6" s="28">
        <f>SUMIFS('Contas a pagar'!$G:$G,'Contas a pagar'!$H:$H,'Fluxo de Caixa'!$A6,'Contas a pagar'!$A:$A,'Fluxo de Caixa'!L$3)</f>
        <v>0</v>
      </c>
      <c r="M6" s="28">
        <f>SUMIFS('Contas a pagar'!$G:$G,'Contas a pagar'!$H:$H,'Fluxo de Caixa'!$A6,'Contas a pagar'!$A:$A,'Fluxo de Caixa'!M$3)</f>
        <v>0</v>
      </c>
      <c r="N6" s="28">
        <f>SUMIFS('Contas a pagar'!$G:$G,'Contas a pagar'!$H:$H,'Fluxo de Caixa'!$A6,'Contas a pagar'!$A:$A,'Fluxo de Caixa'!N$3)</f>
        <v>0</v>
      </c>
      <c r="O6" s="28">
        <f>SUMIFS('Contas a pagar'!$G:$G,'Contas a pagar'!$H:$H,'Fluxo de Caixa'!$A6,'Contas a pagar'!$A:$A,'Fluxo de Caixa'!O$3)</f>
        <v>0</v>
      </c>
      <c r="P6" s="28">
        <f>SUMIFS('Contas a pagar'!$G:$G,'Contas a pagar'!$H:$H,'Fluxo de Caixa'!$A6,'Contas a pagar'!$A:$A,'Fluxo de Caixa'!P$3)</f>
        <v>0</v>
      </c>
      <c r="Q6" s="28">
        <f>SUMIFS('Contas a pagar'!$G:$G,'Contas a pagar'!$H:$H,'Fluxo de Caixa'!$A6,'Contas a pagar'!$A:$A,'Fluxo de Caixa'!Q$3)</f>
        <v>0</v>
      </c>
      <c r="R6" s="28">
        <f>SUMIFS('Contas a pagar'!$G:$G,'Contas a pagar'!$H:$H,'Fluxo de Caixa'!$A6,'Contas a pagar'!$A:$A,'Fluxo de Caixa'!R$3)</f>
        <v>0</v>
      </c>
      <c r="S6" s="28">
        <f>SUMIFS('Contas a pagar'!$G:$G,'Contas a pagar'!$H:$H,'Fluxo de Caixa'!$A6,'Contas a pagar'!$A:$A,'Fluxo de Caixa'!S$3)</f>
        <v>0</v>
      </c>
      <c r="T6" s="28">
        <f>SUMIFS('Contas a pagar'!$G:$G,'Contas a pagar'!$H:$H,'Fluxo de Caixa'!$A6,'Contas a pagar'!$A:$A,'Fluxo de Caixa'!T$3)</f>
        <v>0</v>
      </c>
      <c r="U6" s="28">
        <f>SUMIFS('Contas a pagar'!$G:$G,'Contas a pagar'!$H:$H,'Fluxo de Caixa'!$A6,'Contas a pagar'!$A:$A,'Fluxo de Caixa'!U$3)</f>
        <v>0</v>
      </c>
      <c r="V6" s="28">
        <f>SUMIFS('Contas a pagar'!$G:$G,'Contas a pagar'!$H:$H,'Fluxo de Caixa'!$A6,'Contas a pagar'!$A:$A,'Fluxo de Caixa'!V$3)</f>
        <v>0</v>
      </c>
      <c r="W6" s="28">
        <f>SUMIFS('Contas a pagar'!$G:$G,'Contas a pagar'!$H:$H,'Fluxo de Caixa'!$A6,'Contas a pagar'!$A:$A,'Fluxo de Caixa'!W$3)</f>
        <v>0</v>
      </c>
      <c r="X6" s="28">
        <f>SUMIFS('Contas a pagar'!$G:$G,'Contas a pagar'!$H:$H,'Fluxo de Caixa'!$A6,'Contas a pagar'!$A:$A,'Fluxo de Caixa'!X$3)</f>
        <v>0</v>
      </c>
      <c r="Y6" s="28">
        <f>SUMIFS('Contas a pagar'!$G:$G,'Contas a pagar'!$H:$H,'Fluxo de Caixa'!$A6,'Contas a pagar'!$A:$A,'Fluxo de Caixa'!Y$3)</f>
        <v>0</v>
      </c>
      <c r="Z6" s="28">
        <f>SUMIFS('Contas a pagar'!$G:$G,'Contas a pagar'!$H:$H,'Fluxo de Caixa'!$A6,'Contas a pagar'!$A:$A,'Fluxo de Caixa'!Z$3)</f>
        <v>0</v>
      </c>
      <c r="AA6" s="28">
        <f>SUMIFS('Contas a pagar'!$G:$G,'Contas a pagar'!$H:$H,'Fluxo de Caixa'!$A6,'Contas a pagar'!$A:$A,'Fluxo de Caixa'!AA$3)</f>
        <v>0</v>
      </c>
      <c r="AB6" s="28">
        <f>SUMIFS('Contas a pagar'!$G:$G,'Contas a pagar'!$H:$H,'Fluxo de Caixa'!$A6,'Contas a pagar'!$A:$A,'Fluxo de Caixa'!AB$3)</f>
        <v>0</v>
      </c>
      <c r="AC6" s="28">
        <f>SUMIFS('Contas a pagar'!$G:$G,'Contas a pagar'!$H:$H,'Fluxo de Caixa'!$A6,'Contas a pagar'!$A:$A,'Fluxo de Caixa'!AC$3)</f>
        <v>0</v>
      </c>
      <c r="AD6" s="39">
        <f>SUMIFS('Contas a pagar'!$G:$G,'Contas a pagar'!$H:$H,'Fluxo de Caixa'!$A6,'Contas a pagar'!$A:$A,'Fluxo de Caixa'!AD$3)</f>
        <v>0</v>
      </c>
      <c r="AE6" s="28">
        <f>SUMIFS('Contas a pagar'!$G:$G,'Contas a pagar'!$H:$H,'Fluxo de Caixa'!$A6,'Contas a pagar'!$A:$A,'Fluxo de Caixa'!AE$3)</f>
        <v>0</v>
      </c>
      <c r="AF6" s="42"/>
      <c r="AG6" s="42"/>
      <c r="AH6" s="42"/>
      <c r="AI6" s="42"/>
    </row>
    <row r="7" spans="1:35" x14ac:dyDescent="0.25">
      <c r="A7" s="25" t="s">
        <v>25</v>
      </c>
      <c r="B7" s="28">
        <f>SUMIFS('Contas a pagar'!$G:$G,'Contas a pagar'!$H:$H,'Fluxo de Caixa'!$A7,'Contas a pagar'!$A:$A,'Fluxo de Caixa'!B$3)</f>
        <v>0</v>
      </c>
      <c r="C7" s="28">
        <f>SUMIFS('Contas a pagar'!$G:$G,'Contas a pagar'!$H:$H,'Fluxo de Caixa'!$A7,'Contas a pagar'!$A:$A,'Fluxo de Caixa'!C$3)</f>
        <v>0</v>
      </c>
      <c r="D7" s="28">
        <f>SUMIFS('Contas a pagar'!$G:$G,'Contas a pagar'!$H:$H,'Fluxo de Caixa'!$A7,'Contas a pagar'!$A:$A,'Fluxo de Caixa'!D$3)</f>
        <v>0</v>
      </c>
      <c r="E7" s="28">
        <f>SUMIFS('Contas a pagar'!$G:$G,'Contas a pagar'!$H:$H,'Fluxo de Caixa'!$A7,'Contas a pagar'!$A:$A,'Fluxo de Caixa'!E$3)</f>
        <v>0</v>
      </c>
      <c r="F7" s="28">
        <f>SUMIFS('Contas a pagar'!$G:$G,'Contas a pagar'!$H:$H,'Fluxo de Caixa'!$A7,'Contas a pagar'!$A:$A,'Fluxo de Caixa'!F$3)</f>
        <v>0</v>
      </c>
      <c r="G7" s="28">
        <f>SUMIFS('Contas a pagar'!$G:$G,'Contas a pagar'!$H:$H,'Fluxo de Caixa'!$A7,'Contas a pagar'!$A:$A,'Fluxo de Caixa'!G$3)</f>
        <v>0</v>
      </c>
      <c r="H7" s="28">
        <f>SUMIFS('Contas a pagar'!$G:$G,'Contas a pagar'!$H:$H,'Fluxo de Caixa'!$A7,'Contas a pagar'!$A:$A,'Fluxo de Caixa'!H$3)</f>
        <v>0</v>
      </c>
      <c r="I7" s="28">
        <f>SUMIFS('Contas a pagar'!$G:$G,'Contas a pagar'!$H:$H,'Fluxo de Caixa'!$A7,'Contas a pagar'!$A:$A,'Fluxo de Caixa'!I$3)</f>
        <v>0</v>
      </c>
      <c r="J7" s="28">
        <f>SUMIFS('Contas a pagar'!$G:$G,'Contas a pagar'!$H:$H,'Fluxo de Caixa'!$A7,'Contas a pagar'!$A:$A,'Fluxo de Caixa'!J$3)</f>
        <v>0</v>
      </c>
      <c r="K7" s="28">
        <f>SUMIFS('Contas a pagar'!$G:$G,'Contas a pagar'!$H:$H,'Fluxo de Caixa'!$A7,'Contas a pagar'!$A:$A,'Fluxo de Caixa'!K$3)</f>
        <v>220</v>
      </c>
      <c r="L7" s="28">
        <f>SUMIFS('Contas a pagar'!$G:$G,'Contas a pagar'!$H:$H,'Fluxo de Caixa'!$A7,'Contas a pagar'!$A:$A,'Fluxo de Caixa'!L$3)</f>
        <v>0</v>
      </c>
      <c r="M7" s="28">
        <f>SUMIFS('Contas a pagar'!$G:$G,'Contas a pagar'!$H:$H,'Fluxo de Caixa'!$A7,'Contas a pagar'!$A:$A,'Fluxo de Caixa'!M$3)</f>
        <v>0</v>
      </c>
      <c r="N7" s="28">
        <f>SUMIFS('Contas a pagar'!$G:$G,'Contas a pagar'!$H:$H,'Fluxo de Caixa'!$A7,'Contas a pagar'!$A:$A,'Fluxo de Caixa'!N$3)</f>
        <v>0</v>
      </c>
      <c r="O7" s="28">
        <f>SUMIFS('Contas a pagar'!$G:$G,'Contas a pagar'!$H:$H,'Fluxo de Caixa'!$A7,'Contas a pagar'!$A:$A,'Fluxo de Caixa'!O$3)</f>
        <v>0</v>
      </c>
      <c r="P7" s="28">
        <f>SUMIFS('Contas a pagar'!$G:$G,'Contas a pagar'!$H:$H,'Fluxo de Caixa'!$A7,'Contas a pagar'!$A:$A,'Fluxo de Caixa'!P$3)</f>
        <v>0</v>
      </c>
      <c r="Q7" s="28">
        <f>SUMIFS('Contas a pagar'!$G:$G,'Contas a pagar'!$H:$H,'Fluxo de Caixa'!$A7,'Contas a pagar'!$A:$A,'Fluxo de Caixa'!Q$3)</f>
        <v>0</v>
      </c>
      <c r="R7" s="28">
        <f>SUMIFS('Contas a pagar'!$G:$G,'Contas a pagar'!$H:$H,'Fluxo de Caixa'!$A7,'Contas a pagar'!$A:$A,'Fluxo de Caixa'!R$3)</f>
        <v>0</v>
      </c>
      <c r="S7" s="28">
        <f>SUMIFS('Contas a pagar'!$G:$G,'Contas a pagar'!$H:$H,'Fluxo de Caixa'!$A7,'Contas a pagar'!$A:$A,'Fluxo de Caixa'!S$3)</f>
        <v>0</v>
      </c>
      <c r="T7" s="28">
        <f>SUMIFS('Contas a pagar'!$G:$G,'Contas a pagar'!$H:$H,'Fluxo de Caixa'!$A7,'Contas a pagar'!$A:$A,'Fluxo de Caixa'!T$3)</f>
        <v>0</v>
      </c>
      <c r="U7" s="28">
        <f>SUMIFS('Contas a pagar'!$G:$G,'Contas a pagar'!$H:$H,'Fluxo de Caixa'!$A7,'Contas a pagar'!$A:$A,'Fluxo de Caixa'!U$3)</f>
        <v>0</v>
      </c>
      <c r="V7" s="28">
        <f>SUMIFS('Contas a pagar'!$G:$G,'Contas a pagar'!$H:$H,'Fluxo de Caixa'!$A7,'Contas a pagar'!$A:$A,'Fluxo de Caixa'!V$3)</f>
        <v>0</v>
      </c>
      <c r="W7" s="28">
        <f>SUMIFS('Contas a pagar'!$G:$G,'Contas a pagar'!$H:$H,'Fluxo de Caixa'!$A7,'Contas a pagar'!$A:$A,'Fluxo de Caixa'!W$3)</f>
        <v>0</v>
      </c>
      <c r="X7" s="28">
        <f>SUMIFS('Contas a pagar'!$G:$G,'Contas a pagar'!$H:$H,'Fluxo de Caixa'!$A7,'Contas a pagar'!$A:$A,'Fluxo de Caixa'!X$3)</f>
        <v>0</v>
      </c>
      <c r="Y7" s="28">
        <f>SUMIFS('Contas a pagar'!$G:$G,'Contas a pagar'!$H:$H,'Fluxo de Caixa'!$A7,'Contas a pagar'!$A:$A,'Fluxo de Caixa'!Y$3)</f>
        <v>0</v>
      </c>
      <c r="Z7" s="28">
        <f>SUMIFS('Contas a pagar'!$G:$G,'Contas a pagar'!$H:$H,'Fluxo de Caixa'!$A7,'Contas a pagar'!$A:$A,'Fluxo de Caixa'!Z$3)</f>
        <v>0</v>
      </c>
      <c r="AA7" s="28">
        <f>SUMIFS('Contas a pagar'!$G:$G,'Contas a pagar'!$H:$H,'Fluxo de Caixa'!$A7,'Contas a pagar'!$A:$A,'Fluxo de Caixa'!AA$3)</f>
        <v>0</v>
      </c>
      <c r="AB7" s="28">
        <f>SUMIFS('Contas a pagar'!$G:$G,'Contas a pagar'!$H:$H,'Fluxo de Caixa'!$A7,'Contas a pagar'!$A:$A,'Fluxo de Caixa'!AB$3)</f>
        <v>0</v>
      </c>
      <c r="AC7" s="28">
        <f>SUMIFS('Contas a pagar'!$G:$G,'Contas a pagar'!$H:$H,'Fluxo de Caixa'!$A7,'Contas a pagar'!$A:$A,'Fluxo de Caixa'!AC$3)</f>
        <v>0</v>
      </c>
      <c r="AD7" s="39">
        <f>SUMIFS('Contas a pagar'!$G:$G,'Contas a pagar'!$H:$H,'Fluxo de Caixa'!$A7,'Contas a pagar'!$A:$A,'Fluxo de Caixa'!AD$3)</f>
        <v>0</v>
      </c>
      <c r="AE7" s="28">
        <f>SUMIFS('Contas a pagar'!$G:$G,'Contas a pagar'!$H:$H,'Fluxo de Caixa'!$A7,'Contas a pagar'!$A:$A,'Fluxo de Caixa'!AE$3)</f>
        <v>0</v>
      </c>
      <c r="AF7" s="42"/>
      <c r="AG7" s="42"/>
      <c r="AH7" s="42"/>
      <c r="AI7" s="42"/>
    </row>
    <row r="8" spans="1:35" x14ac:dyDescent="0.25">
      <c r="A8" s="25" t="s">
        <v>26</v>
      </c>
      <c r="B8" s="28">
        <f>SUMIFS('Contas a pagar'!$G:$G,'Contas a pagar'!$H:$H,'Fluxo de Caixa'!$A8,'Contas a pagar'!$A:$A,'Fluxo de Caixa'!B$3)</f>
        <v>0</v>
      </c>
      <c r="C8" s="28">
        <f>SUMIFS('Contas a pagar'!$G:$G,'Contas a pagar'!$H:$H,'Fluxo de Caixa'!$A8,'Contas a pagar'!$A:$A,'Fluxo de Caixa'!C$3)</f>
        <v>0</v>
      </c>
      <c r="D8" s="28">
        <f>SUMIFS('Contas a pagar'!$G:$G,'Contas a pagar'!$H:$H,'Fluxo de Caixa'!$A8,'Contas a pagar'!$A:$A,'Fluxo de Caixa'!D$3)</f>
        <v>0</v>
      </c>
      <c r="E8" s="28">
        <f>SUMIFS('Contas a pagar'!$G:$G,'Contas a pagar'!$H:$H,'Fluxo de Caixa'!$A8,'Contas a pagar'!$A:$A,'Fluxo de Caixa'!E$3)</f>
        <v>0</v>
      </c>
      <c r="F8" s="28">
        <f>SUMIFS('Contas a pagar'!$G:$G,'Contas a pagar'!$H:$H,'Fluxo de Caixa'!$A8,'Contas a pagar'!$A:$A,'Fluxo de Caixa'!F$3)</f>
        <v>0</v>
      </c>
      <c r="G8" s="28">
        <f>SUMIFS('Contas a pagar'!$G:$G,'Contas a pagar'!$H:$H,'Fluxo de Caixa'!$A8,'Contas a pagar'!$A:$A,'Fluxo de Caixa'!G$3)</f>
        <v>0</v>
      </c>
      <c r="H8" s="28">
        <f>SUMIFS('Contas a pagar'!$G:$G,'Contas a pagar'!$H:$H,'Fluxo de Caixa'!$A8,'Contas a pagar'!$A:$A,'Fluxo de Caixa'!H$3)</f>
        <v>0</v>
      </c>
      <c r="I8" s="28">
        <f>SUMIFS('Contas a pagar'!$G:$G,'Contas a pagar'!$H:$H,'Fluxo de Caixa'!$A8,'Contas a pagar'!$A:$A,'Fluxo de Caixa'!I$3)</f>
        <v>0</v>
      </c>
      <c r="J8" s="28">
        <f>SUMIFS('Contas a pagar'!$G:$G,'Contas a pagar'!$H:$H,'Fluxo de Caixa'!$A8,'Contas a pagar'!$A:$A,'Fluxo de Caixa'!J$3)</f>
        <v>0</v>
      </c>
      <c r="K8" s="28">
        <f>SUMIFS('Contas a pagar'!$G:$G,'Contas a pagar'!$H:$H,'Fluxo de Caixa'!$A8,'Contas a pagar'!$A:$A,'Fluxo de Caixa'!K$3)</f>
        <v>0</v>
      </c>
      <c r="L8" s="28">
        <f>SUMIFS('Contas a pagar'!$G:$G,'Contas a pagar'!$H:$H,'Fluxo de Caixa'!$A8,'Contas a pagar'!$A:$A,'Fluxo de Caixa'!L$3)</f>
        <v>0</v>
      </c>
      <c r="M8" s="28">
        <f>SUMIFS('Contas a pagar'!$G:$G,'Contas a pagar'!$H:$H,'Fluxo de Caixa'!$A8,'Contas a pagar'!$A:$A,'Fluxo de Caixa'!M$3)</f>
        <v>0</v>
      </c>
      <c r="N8" s="28">
        <f>SUMIFS('Contas a pagar'!$G:$G,'Contas a pagar'!$H:$H,'Fluxo de Caixa'!$A8,'Contas a pagar'!$A:$A,'Fluxo de Caixa'!N$3)</f>
        <v>0</v>
      </c>
      <c r="O8" s="28">
        <f>SUMIFS('Contas a pagar'!$G:$G,'Contas a pagar'!$H:$H,'Fluxo de Caixa'!$A8,'Contas a pagar'!$A:$A,'Fluxo de Caixa'!O$3)</f>
        <v>0</v>
      </c>
      <c r="P8" s="28">
        <f>SUMIFS('Contas a pagar'!$G:$G,'Contas a pagar'!$H:$H,'Fluxo de Caixa'!$A8,'Contas a pagar'!$A:$A,'Fluxo de Caixa'!P$3)</f>
        <v>0</v>
      </c>
      <c r="Q8" s="28">
        <f>SUMIFS('Contas a pagar'!$G:$G,'Contas a pagar'!$H:$H,'Fluxo de Caixa'!$A8,'Contas a pagar'!$A:$A,'Fluxo de Caixa'!Q$3)</f>
        <v>0</v>
      </c>
      <c r="R8" s="28">
        <f>SUMIFS('Contas a pagar'!$G:$G,'Contas a pagar'!$H:$H,'Fluxo de Caixa'!$A8,'Contas a pagar'!$A:$A,'Fluxo de Caixa'!R$3)</f>
        <v>0</v>
      </c>
      <c r="S8" s="28">
        <f>SUMIFS('Contas a pagar'!$G:$G,'Contas a pagar'!$H:$H,'Fluxo de Caixa'!$A8,'Contas a pagar'!$A:$A,'Fluxo de Caixa'!S$3)</f>
        <v>0</v>
      </c>
      <c r="T8" s="28">
        <f>SUMIFS('Contas a pagar'!$G:$G,'Contas a pagar'!$H:$H,'Fluxo de Caixa'!$A8,'Contas a pagar'!$A:$A,'Fluxo de Caixa'!T$3)</f>
        <v>0</v>
      </c>
      <c r="U8" s="28">
        <f>SUMIFS('Contas a pagar'!$G:$G,'Contas a pagar'!$H:$H,'Fluxo de Caixa'!$A8,'Contas a pagar'!$A:$A,'Fluxo de Caixa'!U$3)</f>
        <v>0</v>
      </c>
      <c r="V8" s="28">
        <f>SUMIFS('Contas a pagar'!$G:$G,'Contas a pagar'!$H:$H,'Fluxo de Caixa'!$A8,'Contas a pagar'!$A:$A,'Fluxo de Caixa'!V$3)</f>
        <v>0</v>
      </c>
      <c r="W8" s="28">
        <f>SUMIFS('Contas a pagar'!$G:$G,'Contas a pagar'!$H:$H,'Fluxo de Caixa'!$A8,'Contas a pagar'!$A:$A,'Fluxo de Caixa'!W$3)</f>
        <v>0</v>
      </c>
      <c r="X8" s="28">
        <f>SUMIFS('Contas a pagar'!$G:$G,'Contas a pagar'!$H:$H,'Fluxo de Caixa'!$A8,'Contas a pagar'!$A:$A,'Fluxo de Caixa'!X$3)</f>
        <v>0</v>
      </c>
      <c r="Y8" s="28">
        <f>SUMIFS('Contas a pagar'!$G:$G,'Contas a pagar'!$H:$H,'Fluxo de Caixa'!$A8,'Contas a pagar'!$A:$A,'Fluxo de Caixa'!Y$3)</f>
        <v>0</v>
      </c>
      <c r="Z8" s="28">
        <f>SUMIFS('Contas a pagar'!$G:$G,'Contas a pagar'!$H:$H,'Fluxo de Caixa'!$A8,'Contas a pagar'!$A:$A,'Fluxo de Caixa'!Z$3)</f>
        <v>0</v>
      </c>
      <c r="AA8" s="28">
        <f>SUMIFS('Contas a pagar'!$G:$G,'Contas a pagar'!$H:$H,'Fluxo de Caixa'!$A8,'Contas a pagar'!$A:$A,'Fluxo de Caixa'!AA$3)</f>
        <v>0</v>
      </c>
      <c r="AB8" s="28">
        <f>SUMIFS('Contas a pagar'!$G:$G,'Contas a pagar'!$H:$H,'Fluxo de Caixa'!$A8,'Contas a pagar'!$A:$A,'Fluxo de Caixa'!AB$3)</f>
        <v>0</v>
      </c>
      <c r="AC8" s="28">
        <f>SUMIFS('Contas a pagar'!$G:$G,'Contas a pagar'!$H:$H,'Fluxo de Caixa'!$A8,'Contas a pagar'!$A:$A,'Fluxo de Caixa'!AC$3)</f>
        <v>0</v>
      </c>
      <c r="AD8" s="39">
        <f>SUMIFS('Contas a pagar'!$G:$G,'Contas a pagar'!$H:$H,'Fluxo de Caixa'!$A8,'Contas a pagar'!$A:$A,'Fluxo de Caixa'!AD$3)</f>
        <v>0</v>
      </c>
      <c r="AE8" s="28">
        <f>SUMIFS('Contas a pagar'!$G:$G,'Contas a pagar'!$H:$H,'Fluxo de Caixa'!$A8,'Contas a pagar'!$A:$A,'Fluxo de Caixa'!AE$3)</f>
        <v>0</v>
      </c>
      <c r="AF8" s="42"/>
      <c r="AG8" s="42"/>
      <c r="AH8" s="42"/>
      <c r="AI8" s="42"/>
    </row>
    <row r="9" spans="1:35" ht="4.5" customHeight="1" x14ac:dyDescent="0.25">
      <c r="AE9" s="3"/>
      <c r="AF9" s="43"/>
      <c r="AG9" s="43"/>
      <c r="AH9" s="43"/>
      <c r="AI9" s="43"/>
    </row>
    <row r="10" spans="1:35" x14ac:dyDescent="0.25">
      <c r="A10" s="34" t="s">
        <v>53</v>
      </c>
      <c r="B10" s="36">
        <f>SUM(B4:B8)</f>
        <v>93.5</v>
      </c>
      <c r="C10" s="36">
        <f t="shared" ref="C10:P10" si="2">SUM(C4:C8)</f>
        <v>15</v>
      </c>
      <c r="D10" s="36">
        <f t="shared" si="2"/>
        <v>42</v>
      </c>
      <c r="E10" s="36">
        <f t="shared" si="2"/>
        <v>0</v>
      </c>
      <c r="F10" s="36">
        <f t="shared" si="2"/>
        <v>154</v>
      </c>
      <c r="G10" s="36">
        <f t="shared" si="2"/>
        <v>1005</v>
      </c>
      <c r="H10" s="36">
        <f t="shared" si="2"/>
        <v>552</v>
      </c>
      <c r="I10" s="36">
        <f t="shared" si="2"/>
        <v>0</v>
      </c>
      <c r="J10" s="36">
        <f t="shared" si="2"/>
        <v>0</v>
      </c>
      <c r="K10" s="36">
        <f t="shared" si="2"/>
        <v>220</v>
      </c>
      <c r="L10" s="36">
        <f t="shared" si="2"/>
        <v>0</v>
      </c>
      <c r="M10" s="36">
        <f t="shared" si="2"/>
        <v>0</v>
      </c>
      <c r="N10" s="36">
        <f t="shared" si="2"/>
        <v>0</v>
      </c>
      <c r="O10" s="36">
        <f t="shared" si="2"/>
        <v>300</v>
      </c>
      <c r="P10" s="36">
        <f t="shared" si="2"/>
        <v>352</v>
      </c>
      <c r="Q10" s="36">
        <f t="shared" ref="Q10:AI10" si="3">SUM(Q4:Q8)</f>
        <v>0</v>
      </c>
      <c r="R10" s="36">
        <f t="shared" si="3"/>
        <v>0</v>
      </c>
      <c r="S10" s="36">
        <f t="shared" si="3"/>
        <v>0</v>
      </c>
      <c r="T10" s="36">
        <f t="shared" si="3"/>
        <v>0</v>
      </c>
      <c r="U10" s="36">
        <f t="shared" si="3"/>
        <v>0</v>
      </c>
      <c r="V10" s="36">
        <f t="shared" si="3"/>
        <v>0</v>
      </c>
      <c r="W10" s="36">
        <f t="shared" si="3"/>
        <v>0</v>
      </c>
      <c r="X10" s="36">
        <f t="shared" si="3"/>
        <v>0</v>
      </c>
      <c r="Y10" s="36">
        <f t="shared" si="3"/>
        <v>0</v>
      </c>
      <c r="Z10" s="36">
        <f t="shared" si="3"/>
        <v>0</v>
      </c>
      <c r="AA10" s="36">
        <f t="shared" si="3"/>
        <v>0</v>
      </c>
      <c r="AB10" s="36">
        <f t="shared" si="3"/>
        <v>0</v>
      </c>
      <c r="AC10" s="36">
        <f t="shared" si="3"/>
        <v>0</v>
      </c>
      <c r="AD10" s="40">
        <f t="shared" si="3"/>
        <v>0</v>
      </c>
      <c r="AE10" s="36">
        <f t="shared" si="3"/>
        <v>0</v>
      </c>
      <c r="AF10" s="44"/>
      <c r="AG10" s="44"/>
      <c r="AH10" s="44"/>
      <c r="AI10" s="44"/>
    </row>
    <row r="14" spans="1:35" x14ac:dyDescent="0.25">
      <c r="B14" s="48">
        <f>B3</f>
        <v>42675</v>
      </c>
      <c r="C14" s="48">
        <f t="shared" ref="C14:P14" si="4">C3</f>
        <v>42676</v>
      </c>
      <c r="D14" s="48">
        <f t="shared" si="4"/>
        <v>42677</v>
      </c>
      <c r="E14" s="48">
        <f t="shared" si="4"/>
        <v>42678</v>
      </c>
      <c r="F14" s="48">
        <f t="shared" si="4"/>
        <v>42679</v>
      </c>
      <c r="G14" s="48">
        <f t="shared" si="4"/>
        <v>42680</v>
      </c>
      <c r="H14" s="48">
        <f t="shared" si="4"/>
        <v>42681</v>
      </c>
      <c r="I14" s="48">
        <f t="shared" si="4"/>
        <v>42682</v>
      </c>
      <c r="J14" s="48">
        <f t="shared" si="4"/>
        <v>42683</v>
      </c>
      <c r="K14" s="48">
        <f t="shared" si="4"/>
        <v>42684</v>
      </c>
      <c r="L14" s="48">
        <f t="shared" si="4"/>
        <v>42685</v>
      </c>
      <c r="M14" s="48">
        <f t="shared" si="4"/>
        <v>42686</v>
      </c>
      <c r="N14" s="48">
        <f t="shared" si="4"/>
        <v>42687</v>
      </c>
      <c r="O14" s="48">
        <f t="shared" si="4"/>
        <v>42688</v>
      </c>
      <c r="P14" s="48">
        <f t="shared" si="4"/>
        <v>42689</v>
      </c>
      <c r="Q14" s="48">
        <f t="shared" ref="Q14:AE14" si="5">Q3</f>
        <v>42690</v>
      </c>
      <c r="R14" s="48">
        <f t="shared" si="5"/>
        <v>42691</v>
      </c>
      <c r="S14" s="48">
        <f t="shared" si="5"/>
        <v>42692</v>
      </c>
      <c r="T14" s="48">
        <f t="shared" si="5"/>
        <v>42693</v>
      </c>
      <c r="U14" s="48">
        <f t="shared" si="5"/>
        <v>42694</v>
      </c>
      <c r="V14" s="48">
        <f t="shared" si="5"/>
        <v>42695</v>
      </c>
      <c r="W14" s="48">
        <f t="shared" si="5"/>
        <v>42696</v>
      </c>
      <c r="X14" s="48">
        <f t="shared" si="5"/>
        <v>42697</v>
      </c>
      <c r="Y14" s="48">
        <f t="shared" si="5"/>
        <v>42698</v>
      </c>
      <c r="Z14" s="48">
        <f t="shared" si="5"/>
        <v>42699</v>
      </c>
      <c r="AA14" s="48">
        <f t="shared" si="5"/>
        <v>42700</v>
      </c>
      <c r="AB14" s="48">
        <f t="shared" si="5"/>
        <v>42701</v>
      </c>
      <c r="AC14" s="48">
        <f t="shared" si="5"/>
        <v>42702</v>
      </c>
      <c r="AD14" s="48">
        <f t="shared" si="5"/>
        <v>42703</v>
      </c>
      <c r="AE14" s="48">
        <f t="shared" si="5"/>
        <v>42704</v>
      </c>
    </row>
    <row r="15" spans="1:35" x14ac:dyDescent="0.25">
      <c r="A15" s="25" t="s">
        <v>35</v>
      </c>
      <c r="B15" s="37">
        <f>SUMIFS('Contas a receber'!$G:$G,'Contas a receber'!$H:$H,'Fluxo de Caixa'!$A15,'Contas a receber'!$A:$A,'Fluxo de Caixa'!B$14)</f>
        <v>3.5</v>
      </c>
      <c r="C15" s="37">
        <f>SUMIFS('Contas a receber'!$G:$G,'Contas a receber'!$H:$H,'Fluxo de Caixa'!$A15,'Contas a receber'!$A:$A,'Fluxo de Caixa'!C$14)</f>
        <v>30</v>
      </c>
      <c r="D15" s="37">
        <f>SUMIFS('Contas a receber'!$G:$G,'Contas a receber'!$H:$H,'Fluxo de Caixa'!$A15,'Contas a receber'!$A:$A,'Fluxo de Caixa'!D$14)</f>
        <v>0</v>
      </c>
      <c r="E15" s="37">
        <f>SUMIFS('Contas a receber'!$G:$G,'Contas a receber'!$H:$H,'Fluxo de Caixa'!$A15,'Contas a receber'!$A:$A,'Fluxo de Caixa'!E$14)</f>
        <v>0</v>
      </c>
      <c r="F15" s="37">
        <f>SUMIFS('Contas a receber'!$G:$G,'Contas a receber'!$H:$H,'Fluxo de Caixa'!$A15,'Contas a receber'!$A:$A,'Fluxo de Caixa'!F$14)</f>
        <v>0</v>
      </c>
      <c r="G15" s="37">
        <f>SUMIFS('Contas a receber'!$G:$G,'Contas a receber'!$H:$H,'Fluxo de Caixa'!$A15,'Contas a receber'!$A:$A,'Fluxo de Caixa'!G$14)</f>
        <v>0</v>
      </c>
      <c r="H15" s="37">
        <f>SUMIFS('Contas a receber'!$G:$G,'Contas a receber'!$H:$H,'Fluxo de Caixa'!$A15,'Contas a receber'!$A:$A,'Fluxo de Caixa'!H$14)</f>
        <v>60</v>
      </c>
      <c r="I15" s="37">
        <f>SUMIFS('Contas a receber'!$G:$G,'Contas a receber'!$H:$H,'Fluxo de Caixa'!$A15,'Contas a receber'!$A:$A,'Fluxo de Caixa'!I$14)</f>
        <v>0</v>
      </c>
      <c r="J15" s="37">
        <f>SUMIFS('Contas a receber'!$G:$G,'Contas a receber'!$H:$H,'Fluxo de Caixa'!$A15,'Contas a receber'!$A:$A,'Fluxo de Caixa'!J$14)</f>
        <v>0</v>
      </c>
      <c r="K15" s="37">
        <f>SUMIFS('Contas a receber'!$G:$G,'Contas a receber'!$H:$H,'Fluxo de Caixa'!$A15,'Contas a receber'!$A:$A,'Fluxo de Caixa'!K$14)</f>
        <v>980</v>
      </c>
      <c r="L15" s="37">
        <f>SUMIFS('Contas a receber'!$G:$G,'Contas a receber'!$H:$H,'Fluxo de Caixa'!$A15,'Contas a receber'!$A:$A,'Fluxo de Caixa'!L$14)</f>
        <v>0</v>
      </c>
      <c r="M15" s="37">
        <f>SUMIFS('Contas a receber'!$G:$G,'Contas a receber'!$H:$H,'Fluxo de Caixa'!$A15,'Contas a receber'!$A:$A,'Fluxo de Caixa'!M$14)</f>
        <v>0</v>
      </c>
      <c r="N15" s="37">
        <f>SUMIFS('Contas a receber'!$G:$G,'Contas a receber'!$H:$H,'Fluxo de Caixa'!$A15,'Contas a receber'!$A:$A,'Fluxo de Caixa'!N$14)</f>
        <v>0</v>
      </c>
      <c r="O15" s="37">
        <f>SUMIFS('Contas a receber'!$G:$G,'Contas a receber'!$H:$H,'Fluxo de Caixa'!$A15,'Contas a receber'!$A:$A,'Fluxo de Caixa'!O$14)</f>
        <v>0</v>
      </c>
      <c r="P15" s="37">
        <f>SUMIFS('Contas a receber'!$G:$G,'Contas a receber'!$H:$H,'Fluxo de Caixa'!$A15,'Contas a receber'!$A:$A,'Fluxo de Caixa'!P$14)</f>
        <v>70</v>
      </c>
      <c r="Q15" s="37">
        <f>SUMIFS('Contas a receber'!$G:$G,'Contas a receber'!$H:$H,'Fluxo de Caixa'!$A15,'Contas a receber'!$A:$A,'Fluxo de Caixa'!Q$14)</f>
        <v>0</v>
      </c>
      <c r="R15" s="37">
        <f>SUMIFS('Contas a receber'!$G:$G,'Contas a receber'!$H:$H,'Fluxo de Caixa'!$A15,'Contas a receber'!$A:$A,'Fluxo de Caixa'!R$14)</f>
        <v>0</v>
      </c>
      <c r="S15" s="37">
        <f>SUMIFS('Contas a receber'!$G:$G,'Contas a receber'!$H:$H,'Fluxo de Caixa'!$A15,'Contas a receber'!$A:$A,'Fluxo de Caixa'!S$14)</f>
        <v>0</v>
      </c>
      <c r="T15" s="37">
        <f>SUMIFS('Contas a receber'!$G:$G,'Contas a receber'!$H:$H,'Fluxo de Caixa'!$A15,'Contas a receber'!$A:$A,'Fluxo de Caixa'!T$14)</f>
        <v>0</v>
      </c>
      <c r="U15" s="37">
        <f>SUMIFS('Contas a receber'!$G:$G,'Contas a receber'!$H:$H,'Fluxo de Caixa'!$A15,'Contas a receber'!$A:$A,'Fluxo de Caixa'!U$14)</f>
        <v>0</v>
      </c>
      <c r="V15" s="37">
        <f>SUMIFS('Contas a receber'!$G:$G,'Contas a receber'!$H:$H,'Fluxo de Caixa'!$A15,'Contas a receber'!$A:$A,'Fluxo de Caixa'!V$14)</f>
        <v>0</v>
      </c>
      <c r="W15" s="37">
        <f>SUMIFS('Contas a receber'!$G:$G,'Contas a receber'!$H:$H,'Fluxo de Caixa'!$A15,'Contas a receber'!$A:$A,'Fluxo de Caixa'!W$14)</f>
        <v>0</v>
      </c>
      <c r="X15" s="37">
        <f>SUMIFS('Contas a receber'!$G:$G,'Contas a receber'!$H:$H,'Fluxo de Caixa'!$A15,'Contas a receber'!$A:$A,'Fluxo de Caixa'!X$14)</f>
        <v>0</v>
      </c>
      <c r="Y15" s="37">
        <f>SUMIFS('Contas a receber'!$G:$G,'Contas a receber'!$H:$H,'Fluxo de Caixa'!$A15,'Contas a receber'!$A:$A,'Fluxo de Caixa'!Y$14)</f>
        <v>0</v>
      </c>
      <c r="Z15" s="37">
        <f>SUMIFS('Contas a receber'!$G:$G,'Contas a receber'!$H:$H,'Fluxo de Caixa'!$A15,'Contas a receber'!$A:$A,'Fluxo de Caixa'!Z$14)</f>
        <v>0</v>
      </c>
      <c r="AA15" s="37">
        <f>SUMIFS('Contas a receber'!$G:$G,'Contas a receber'!$H:$H,'Fluxo de Caixa'!$A15,'Contas a receber'!$A:$A,'Fluxo de Caixa'!AA$14)</f>
        <v>0</v>
      </c>
      <c r="AB15" s="37">
        <f>SUMIFS('Contas a receber'!$G:$G,'Contas a receber'!$H:$H,'Fluxo de Caixa'!$A15,'Contas a receber'!$A:$A,'Fluxo de Caixa'!AB$14)</f>
        <v>0</v>
      </c>
      <c r="AC15" s="37">
        <f>SUMIFS('Contas a receber'!$G:$G,'Contas a receber'!$H:$H,'Fluxo de Caixa'!$A15,'Contas a receber'!$A:$A,'Fluxo de Caixa'!AC$14)</f>
        <v>0</v>
      </c>
      <c r="AD15" s="37">
        <f>SUMIFS('Contas a receber'!$G:$G,'Contas a receber'!$H:$H,'Fluxo de Caixa'!$A15,'Contas a receber'!$A:$A,'Fluxo de Caixa'!AD$14)</f>
        <v>0</v>
      </c>
      <c r="AE15" s="37">
        <f>SUMIFS('Contas a receber'!$G:$G,'Contas a receber'!$H:$H,'Fluxo de Caixa'!$A15,'Contas a receber'!$A:$A,'Fluxo de Caixa'!AE$14)</f>
        <v>0</v>
      </c>
    </row>
    <row r="16" spans="1:35" x14ac:dyDescent="0.25">
      <c r="A16" s="25" t="s">
        <v>36</v>
      </c>
      <c r="B16" s="37">
        <f>SUMIFS('Contas a receber'!$G:$G,'Contas a receber'!$H:$H,'Fluxo de Caixa'!$A16,'Contas a receber'!$A:$A,'Fluxo de Caixa'!B$14)</f>
        <v>20</v>
      </c>
      <c r="C16" s="37">
        <f>SUMIFS('Contas a receber'!$G:$G,'Contas a receber'!$H:$H,'Fluxo de Caixa'!$A16,'Contas a receber'!$A:$A,'Fluxo de Caixa'!C$14)</f>
        <v>0</v>
      </c>
      <c r="D16" s="37">
        <f>SUMIFS('Contas a receber'!$G:$G,'Contas a receber'!$H:$H,'Fluxo de Caixa'!$A16,'Contas a receber'!$A:$A,'Fluxo de Caixa'!D$14)</f>
        <v>0</v>
      </c>
      <c r="E16" s="37">
        <f>SUMIFS('Contas a receber'!$G:$G,'Contas a receber'!$H:$H,'Fluxo de Caixa'!$A16,'Contas a receber'!$A:$A,'Fluxo de Caixa'!E$14)</f>
        <v>0</v>
      </c>
      <c r="F16" s="37">
        <f>SUMIFS('Contas a receber'!$G:$G,'Contas a receber'!$H:$H,'Fluxo de Caixa'!$A16,'Contas a receber'!$A:$A,'Fluxo de Caixa'!F$14)</f>
        <v>0</v>
      </c>
      <c r="G16" s="37">
        <f>SUMIFS('Contas a receber'!$G:$G,'Contas a receber'!$H:$H,'Fluxo de Caixa'!$A16,'Contas a receber'!$A:$A,'Fluxo de Caixa'!G$14)</f>
        <v>0</v>
      </c>
      <c r="H16" s="37">
        <f>SUMIFS('Contas a receber'!$G:$G,'Contas a receber'!$H:$H,'Fluxo de Caixa'!$A16,'Contas a receber'!$A:$A,'Fluxo de Caixa'!H$14)</f>
        <v>0</v>
      </c>
      <c r="I16" s="37">
        <f>SUMIFS('Contas a receber'!$G:$G,'Contas a receber'!$H:$H,'Fluxo de Caixa'!$A16,'Contas a receber'!$A:$A,'Fluxo de Caixa'!I$14)</f>
        <v>0</v>
      </c>
      <c r="J16" s="37">
        <f>SUMIFS('Contas a receber'!$G:$G,'Contas a receber'!$H:$H,'Fluxo de Caixa'!$A16,'Contas a receber'!$A:$A,'Fluxo de Caixa'!J$14)</f>
        <v>0</v>
      </c>
      <c r="K16" s="37">
        <f>SUMIFS('Contas a receber'!$G:$G,'Contas a receber'!$H:$H,'Fluxo de Caixa'!$A16,'Contas a receber'!$A:$A,'Fluxo de Caixa'!K$14)</f>
        <v>0</v>
      </c>
      <c r="L16" s="37">
        <f>SUMIFS('Contas a receber'!$G:$G,'Contas a receber'!$H:$H,'Fluxo de Caixa'!$A16,'Contas a receber'!$A:$A,'Fluxo de Caixa'!L$14)</f>
        <v>0</v>
      </c>
      <c r="M16" s="37">
        <f>SUMIFS('Contas a receber'!$G:$G,'Contas a receber'!$H:$H,'Fluxo de Caixa'!$A16,'Contas a receber'!$A:$A,'Fluxo de Caixa'!M$14)</f>
        <v>0</v>
      </c>
      <c r="N16" s="37">
        <f>SUMIFS('Contas a receber'!$G:$G,'Contas a receber'!$H:$H,'Fluxo de Caixa'!$A16,'Contas a receber'!$A:$A,'Fluxo de Caixa'!N$14)</f>
        <v>0</v>
      </c>
      <c r="O16" s="37">
        <f>SUMIFS('Contas a receber'!$G:$G,'Contas a receber'!$H:$H,'Fluxo de Caixa'!$A16,'Contas a receber'!$A:$A,'Fluxo de Caixa'!O$14)</f>
        <v>0</v>
      </c>
      <c r="P16" s="37">
        <f>SUMIFS('Contas a receber'!$G:$G,'Contas a receber'!$H:$H,'Fluxo de Caixa'!$A16,'Contas a receber'!$A:$A,'Fluxo de Caixa'!P$14)</f>
        <v>0</v>
      </c>
      <c r="Q16" s="37">
        <f>SUMIFS('Contas a receber'!$G:$G,'Contas a receber'!$H:$H,'Fluxo de Caixa'!$A16,'Contas a receber'!$A:$A,'Fluxo de Caixa'!Q$14)</f>
        <v>0</v>
      </c>
      <c r="R16" s="37">
        <f>SUMIFS('Contas a receber'!$G:$G,'Contas a receber'!$H:$H,'Fluxo de Caixa'!$A16,'Contas a receber'!$A:$A,'Fluxo de Caixa'!R$14)</f>
        <v>0</v>
      </c>
      <c r="S16" s="37">
        <f>SUMIFS('Contas a receber'!$G:$G,'Contas a receber'!$H:$H,'Fluxo de Caixa'!$A16,'Contas a receber'!$A:$A,'Fluxo de Caixa'!S$14)</f>
        <v>0</v>
      </c>
      <c r="T16" s="37">
        <f>SUMIFS('Contas a receber'!$G:$G,'Contas a receber'!$H:$H,'Fluxo de Caixa'!$A16,'Contas a receber'!$A:$A,'Fluxo de Caixa'!T$14)</f>
        <v>0</v>
      </c>
      <c r="U16" s="37">
        <f>SUMIFS('Contas a receber'!$G:$G,'Contas a receber'!$H:$H,'Fluxo de Caixa'!$A16,'Contas a receber'!$A:$A,'Fluxo de Caixa'!U$14)</f>
        <v>0</v>
      </c>
      <c r="V16" s="37">
        <f>SUMIFS('Contas a receber'!$G:$G,'Contas a receber'!$H:$H,'Fluxo de Caixa'!$A16,'Contas a receber'!$A:$A,'Fluxo de Caixa'!V$14)</f>
        <v>0</v>
      </c>
      <c r="W16" s="37">
        <f>SUMIFS('Contas a receber'!$G:$G,'Contas a receber'!$H:$H,'Fluxo de Caixa'!$A16,'Contas a receber'!$A:$A,'Fluxo de Caixa'!W$14)</f>
        <v>0</v>
      </c>
      <c r="X16" s="37">
        <f>SUMIFS('Contas a receber'!$G:$G,'Contas a receber'!$H:$H,'Fluxo de Caixa'!$A16,'Contas a receber'!$A:$A,'Fluxo de Caixa'!X$14)</f>
        <v>0</v>
      </c>
      <c r="Y16" s="37">
        <f>SUMIFS('Contas a receber'!$G:$G,'Contas a receber'!$H:$H,'Fluxo de Caixa'!$A16,'Contas a receber'!$A:$A,'Fluxo de Caixa'!Y$14)</f>
        <v>0</v>
      </c>
      <c r="Z16" s="37">
        <f>SUMIFS('Contas a receber'!$G:$G,'Contas a receber'!$H:$H,'Fluxo de Caixa'!$A16,'Contas a receber'!$A:$A,'Fluxo de Caixa'!Z$14)</f>
        <v>0</v>
      </c>
      <c r="AA16" s="37">
        <f>SUMIFS('Contas a receber'!$G:$G,'Contas a receber'!$H:$H,'Fluxo de Caixa'!$A16,'Contas a receber'!$A:$A,'Fluxo de Caixa'!AA$14)</f>
        <v>0</v>
      </c>
      <c r="AB16" s="37">
        <f>SUMIFS('Contas a receber'!$G:$G,'Contas a receber'!$H:$H,'Fluxo de Caixa'!$A16,'Contas a receber'!$A:$A,'Fluxo de Caixa'!AB$14)</f>
        <v>0</v>
      </c>
      <c r="AC16" s="37">
        <f>SUMIFS('Contas a receber'!$G:$G,'Contas a receber'!$H:$H,'Fluxo de Caixa'!$A16,'Contas a receber'!$A:$A,'Fluxo de Caixa'!AC$14)</f>
        <v>0</v>
      </c>
      <c r="AD16" s="37">
        <f>SUMIFS('Contas a receber'!$G:$G,'Contas a receber'!$H:$H,'Fluxo de Caixa'!$A16,'Contas a receber'!$A:$A,'Fluxo de Caixa'!AD$14)</f>
        <v>0</v>
      </c>
      <c r="AE16" s="37">
        <f>SUMIFS('Contas a receber'!$G:$G,'Contas a receber'!$H:$H,'Fluxo de Caixa'!$A16,'Contas a receber'!$A:$A,'Fluxo de Caixa'!AE$14)</f>
        <v>0</v>
      </c>
    </row>
    <row r="17" spans="1:31" x14ac:dyDescent="0.25">
      <c r="A17" s="25" t="s">
        <v>37</v>
      </c>
      <c r="B17" s="37">
        <f>SUMIFS('Contas a receber'!$G:$G,'Contas a receber'!$H:$H,'Fluxo de Caixa'!$A17,'Contas a receber'!$A:$A,'Fluxo de Caixa'!B$14)</f>
        <v>0</v>
      </c>
      <c r="C17" s="37">
        <f>SUMIFS('Contas a receber'!$G:$G,'Contas a receber'!$H:$H,'Fluxo de Caixa'!$A17,'Contas a receber'!$A:$A,'Fluxo de Caixa'!C$14)</f>
        <v>0</v>
      </c>
      <c r="D17" s="37">
        <f>SUMIFS('Contas a receber'!$G:$G,'Contas a receber'!$H:$H,'Fluxo de Caixa'!$A17,'Contas a receber'!$A:$A,'Fluxo de Caixa'!D$14)</f>
        <v>65</v>
      </c>
      <c r="E17" s="37">
        <f>SUMIFS('Contas a receber'!$G:$G,'Contas a receber'!$H:$H,'Fluxo de Caixa'!$A17,'Contas a receber'!$A:$A,'Fluxo de Caixa'!E$14)</f>
        <v>0</v>
      </c>
      <c r="F17" s="37">
        <f>SUMIFS('Contas a receber'!$G:$G,'Contas a receber'!$H:$H,'Fluxo de Caixa'!$A17,'Contas a receber'!$A:$A,'Fluxo de Caixa'!F$14)</f>
        <v>0</v>
      </c>
      <c r="G17" s="37">
        <f>SUMIFS('Contas a receber'!$G:$G,'Contas a receber'!$H:$H,'Fluxo de Caixa'!$A17,'Contas a receber'!$A:$A,'Fluxo de Caixa'!G$14)</f>
        <v>120</v>
      </c>
      <c r="H17" s="37">
        <f>SUMIFS('Contas a receber'!$G:$G,'Contas a receber'!$H:$H,'Fluxo de Caixa'!$A17,'Contas a receber'!$A:$A,'Fluxo de Caixa'!H$14)</f>
        <v>0</v>
      </c>
      <c r="I17" s="37">
        <f>SUMIFS('Contas a receber'!$G:$G,'Contas a receber'!$H:$H,'Fluxo de Caixa'!$A17,'Contas a receber'!$A:$A,'Fluxo de Caixa'!I$14)</f>
        <v>0</v>
      </c>
      <c r="J17" s="37">
        <f>SUMIFS('Contas a receber'!$G:$G,'Contas a receber'!$H:$H,'Fluxo de Caixa'!$A17,'Contas a receber'!$A:$A,'Fluxo de Caixa'!J$14)</f>
        <v>0</v>
      </c>
      <c r="K17" s="37">
        <f>SUMIFS('Contas a receber'!$G:$G,'Contas a receber'!$H:$H,'Fluxo de Caixa'!$A17,'Contas a receber'!$A:$A,'Fluxo de Caixa'!K$14)</f>
        <v>0</v>
      </c>
      <c r="L17" s="37">
        <f>SUMIFS('Contas a receber'!$G:$G,'Contas a receber'!$H:$H,'Fluxo de Caixa'!$A17,'Contas a receber'!$A:$A,'Fluxo de Caixa'!L$14)</f>
        <v>0</v>
      </c>
      <c r="M17" s="37">
        <f>SUMIFS('Contas a receber'!$G:$G,'Contas a receber'!$H:$H,'Fluxo de Caixa'!$A17,'Contas a receber'!$A:$A,'Fluxo de Caixa'!M$14)</f>
        <v>0</v>
      </c>
      <c r="N17" s="37">
        <f>SUMIFS('Contas a receber'!$G:$G,'Contas a receber'!$H:$H,'Fluxo de Caixa'!$A17,'Contas a receber'!$A:$A,'Fluxo de Caixa'!N$14)</f>
        <v>0</v>
      </c>
      <c r="O17" s="37">
        <f>SUMIFS('Contas a receber'!$G:$G,'Contas a receber'!$H:$H,'Fluxo de Caixa'!$A17,'Contas a receber'!$A:$A,'Fluxo de Caixa'!O$14)</f>
        <v>37</v>
      </c>
      <c r="P17" s="37">
        <f>SUMIFS('Contas a receber'!$G:$G,'Contas a receber'!$H:$H,'Fluxo de Caixa'!$A17,'Contas a receber'!$A:$A,'Fluxo de Caixa'!P$14)</f>
        <v>0</v>
      </c>
      <c r="Q17" s="37">
        <f>SUMIFS('Contas a receber'!$G:$G,'Contas a receber'!$H:$H,'Fluxo de Caixa'!$A17,'Contas a receber'!$A:$A,'Fluxo de Caixa'!Q$14)</f>
        <v>0</v>
      </c>
      <c r="R17" s="37">
        <f>SUMIFS('Contas a receber'!$G:$G,'Contas a receber'!$H:$H,'Fluxo de Caixa'!$A17,'Contas a receber'!$A:$A,'Fluxo de Caixa'!R$14)</f>
        <v>0</v>
      </c>
      <c r="S17" s="37">
        <f>SUMIFS('Contas a receber'!$G:$G,'Contas a receber'!$H:$H,'Fluxo de Caixa'!$A17,'Contas a receber'!$A:$A,'Fluxo de Caixa'!S$14)</f>
        <v>0</v>
      </c>
      <c r="T17" s="37">
        <f>SUMIFS('Contas a receber'!$G:$G,'Contas a receber'!$H:$H,'Fluxo de Caixa'!$A17,'Contas a receber'!$A:$A,'Fluxo de Caixa'!T$14)</f>
        <v>0</v>
      </c>
      <c r="U17" s="37">
        <f>SUMIFS('Contas a receber'!$G:$G,'Contas a receber'!$H:$H,'Fluxo de Caixa'!$A17,'Contas a receber'!$A:$A,'Fluxo de Caixa'!U$14)</f>
        <v>0</v>
      </c>
      <c r="V17" s="37">
        <f>SUMIFS('Contas a receber'!$G:$G,'Contas a receber'!$H:$H,'Fluxo de Caixa'!$A17,'Contas a receber'!$A:$A,'Fluxo de Caixa'!V$14)</f>
        <v>0</v>
      </c>
      <c r="W17" s="37">
        <f>SUMIFS('Contas a receber'!$G:$G,'Contas a receber'!$H:$H,'Fluxo de Caixa'!$A17,'Contas a receber'!$A:$A,'Fluxo de Caixa'!W$14)</f>
        <v>0</v>
      </c>
      <c r="X17" s="37">
        <f>SUMIFS('Contas a receber'!$G:$G,'Contas a receber'!$H:$H,'Fluxo de Caixa'!$A17,'Contas a receber'!$A:$A,'Fluxo de Caixa'!X$14)</f>
        <v>0</v>
      </c>
      <c r="Y17" s="37">
        <f>SUMIFS('Contas a receber'!$G:$G,'Contas a receber'!$H:$H,'Fluxo de Caixa'!$A17,'Contas a receber'!$A:$A,'Fluxo de Caixa'!Y$14)</f>
        <v>0</v>
      </c>
      <c r="Z17" s="37">
        <f>SUMIFS('Contas a receber'!$G:$G,'Contas a receber'!$H:$H,'Fluxo de Caixa'!$A17,'Contas a receber'!$A:$A,'Fluxo de Caixa'!Z$14)</f>
        <v>0</v>
      </c>
      <c r="AA17" s="37">
        <f>SUMIFS('Contas a receber'!$G:$G,'Contas a receber'!$H:$H,'Fluxo de Caixa'!$A17,'Contas a receber'!$A:$A,'Fluxo de Caixa'!AA$14)</f>
        <v>0</v>
      </c>
      <c r="AB17" s="37">
        <f>SUMIFS('Contas a receber'!$G:$G,'Contas a receber'!$H:$H,'Fluxo de Caixa'!$A17,'Contas a receber'!$A:$A,'Fluxo de Caixa'!AB$14)</f>
        <v>0</v>
      </c>
      <c r="AC17" s="37">
        <f>SUMIFS('Contas a receber'!$G:$G,'Contas a receber'!$H:$H,'Fluxo de Caixa'!$A17,'Contas a receber'!$A:$A,'Fluxo de Caixa'!AC$14)</f>
        <v>0</v>
      </c>
      <c r="AD17" s="37">
        <f>SUMIFS('Contas a receber'!$G:$G,'Contas a receber'!$H:$H,'Fluxo de Caixa'!$A17,'Contas a receber'!$A:$A,'Fluxo de Caixa'!AD$14)</f>
        <v>0</v>
      </c>
      <c r="AE17" s="37">
        <f>SUMIFS('Contas a receber'!$G:$G,'Contas a receber'!$H:$H,'Fluxo de Caixa'!$A17,'Contas a receber'!$A:$A,'Fluxo de Caixa'!AE$14)</f>
        <v>0</v>
      </c>
    </row>
    <row r="18" spans="1:31" x14ac:dyDescent="0.25">
      <c r="A18" s="25" t="s">
        <v>38</v>
      </c>
      <c r="B18" s="37">
        <f>SUMIFS('Contas a receber'!$G:$G,'Contas a receber'!$H:$H,'Fluxo de Caixa'!$A18,'Contas a receber'!$A:$A,'Fluxo de Caixa'!B$14)</f>
        <v>0</v>
      </c>
      <c r="C18" s="37">
        <f>SUMIFS('Contas a receber'!$G:$G,'Contas a receber'!$H:$H,'Fluxo de Caixa'!$A18,'Contas a receber'!$A:$A,'Fluxo de Caixa'!C$14)</f>
        <v>0</v>
      </c>
      <c r="D18" s="37">
        <f>SUMIFS('Contas a receber'!$G:$G,'Contas a receber'!$H:$H,'Fluxo de Caixa'!$A18,'Contas a receber'!$A:$A,'Fluxo de Caixa'!D$14)</f>
        <v>0</v>
      </c>
      <c r="E18" s="37">
        <f>SUMIFS('Contas a receber'!$G:$G,'Contas a receber'!$H:$H,'Fluxo de Caixa'!$A18,'Contas a receber'!$A:$A,'Fluxo de Caixa'!E$14)</f>
        <v>0</v>
      </c>
      <c r="F18" s="37">
        <f>SUMIFS('Contas a receber'!$G:$G,'Contas a receber'!$H:$H,'Fluxo de Caixa'!$A18,'Contas a receber'!$A:$A,'Fluxo de Caixa'!F$14)</f>
        <v>70</v>
      </c>
      <c r="G18" s="37">
        <f>SUMIFS('Contas a receber'!$G:$G,'Contas a receber'!$H:$H,'Fluxo de Caixa'!$A18,'Contas a receber'!$A:$A,'Fluxo de Caixa'!G$14)</f>
        <v>0</v>
      </c>
      <c r="H18" s="37">
        <f>SUMIFS('Contas a receber'!$G:$G,'Contas a receber'!$H:$H,'Fluxo de Caixa'!$A18,'Contas a receber'!$A:$A,'Fluxo de Caixa'!H$14)</f>
        <v>0</v>
      </c>
      <c r="I18" s="37">
        <f>SUMIFS('Contas a receber'!$G:$G,'Contas a receber'!$H:$H,'Fluxo de Caixa'!$A18,'Contas a receber'!$A:$A,'Fluxo de Caixa'!I$14)</f>
        <v>0</v>
      </c>
      <c r="J18" s="37">
        <f>SUMIFS('Contas a receber'!$G:$G,'Contas a receber'!$H:$H,'Fluxo de Caixa'!$A18,'Contas a receber'!$A:$A,'Fluxo de Caixa'!J$14)</f>
        <v>0</v>
      </c>
      <c r="K18" s="37">
        <f>SUMIFS('Contas a receber'!$G:$G,'Contas a receber'!$H:$H,'Fluxo de Caixa'!$A18,'Contas a receber'!$A:$A,'Fluxo de Caixa'!K$14)</f>
        <v>0</v>
      </c>
      <c r="L18" s="37">
        <f>SUMIFS('Contas a receber'!$G:$G,'Contas a receber'!$H:$H,'Fluxo de Caixa'!$A18,'Contas a receber'!$A:$A,'Fluxo de Caixa'!L$14)</f>
        <v>0</v>
      </c>
      <c r="M18" s="37">
        <f>SUMIFS('Contas a receber'!$G:$G,'Contas a receber'!$H:$H,'Fluxo de Caixa'!$A18,'Contas a receber'!$A:$A,'Fluxo de Caixa'!M$14)</f>
        <v>0</v>
      </c>
      <c r="N18" s="37">
        <f>SUMIFS('Contas a receber'!$G:$G,'Contas a receber'!$H:$H,'Fluxo de Caixa'!$A18,'Contas a receber'!$A:$A,'Fluxo de Caixa'!N$14)</f>
        <v>0</v>
      </c>
      <c r="O18" s="37">
        <f>SUMIFS('Contas a receber'!$G:$G,'Contas a receber'!$H:$H,'Fluxo de Caixa'!$A18,'Contas a receber'!$A:$A,'Fluxo de Caixa'!O$14)</f>
        <v>0</v>
      </c>
      <c r="P18" s="37">
        <f>SUMIFS('Contas a receber'!$G:$G,'Contas a receber'!$H:$H,'Fluxo de Caixa'!$A18,'Contas a receber'!$A:$A,'Fluxo de Caixa'!P$14)</f>
        <v>0</v>
      </c>
      <c r="Q18" s="37">
        <f>SUMIFS('Contas a receber'!$G:$G,'Contas a receber'!$H:$H,'Fluxo de Caixa'!$A18,'Contas a receber'!$A:$A,'Fluxo de Caixa'!Q$14)</f>
        <v>0</v>
      </c>
      <c r="R18" s="37">
        <f>SUMIFS('Contas a receber'!$G:$G,'Contas a receber'!$H:$H,'Fluxo de Caixa'!$A18,'Contas a receber'!$A:$A,'Fluxo de Caixa'!R$14)</f>
        <v>0</v>
      </c>
      <c r="S18" s="37">
        <f>SUMIFS('Contas a receber'!$G:$G,'Contas a receber'!$H:$H,'Fluxo de Caixa'!$A18,'Contas a receber'!$A:$A,'Fluxo de Caixa'!S$14)</f>
        <v>0</v>
      </c>
      <c r="T18" s="37">
        <f>SUMIFS('Contas a receber'!$G:$G,'Contas a receber'!$H:$H,'Fluxo de Caixa'!$A18,'Contas a receber'!$A:$A,'Fluxo de Caixa'!T$14)</f>
        <v>0</v>
      </c>
      <c r="U18" s="37">
        <f>SUMIFS('Contas a receber'!$G:$G,'Contas a receber'!$H:$H,'Fluxo de Caixa'!$A18,'Contas a receber'!$A:$A,'Fluxo de Caixa'!U$14)</f>
        <v>0</v>
      </c>
      <c r="V18" s="37">
        <f>SUMIFS('Contas a receber'!$G:$G,'Contas a receber'!$H:$H,'Fluxo de Caixa'!$A18,'Contas a receber'!$A:$A,'Fluxo de Caixa'!V$14)</f>
        <v>0</v>
      </c>
      <c r="W18" s="37">
        <f>SUMIFS('Contas a receber'!$G:$G,'Contas a receber'!$H:$H,'Fluxo de Caixa'!$A18,'Contas a receber'!$A:$A,'Fluxo de Caixa'!W$14)</f>
        <v>0</v>
      </c>
      <c r="X18" s="37">
        <f>SUMIFS('Contas a receber'!$G:$G,'Contas a receber'!$H:$H,'Fluxo de Caixa'!$A18,'Contas a receber'!$A:$A,'Fluxo de Caixa'!X$14)</f>
        <v>0</v>
      </c>
      <c r="Y18" s="37">
        <f>SUMIFS('Contas a receber'!$G:$G,'Contas a receber'!$H:$H,'Fluxo de Caixa'!$A18,'Contas a receber'!$A:$A,'Fluxo de Caixa'!Y$14)</f>
        <v>0</v>
      </c>
      <c r="Z18" s="37">
        <f>SUMIFS('Contas a receber'!$G:$G,'Contas a receber'!$H:$H,'Fluxo de Caixa'!$A18,'Contas a receber'!$A:$A,'Fluxo de Caixa'!Z$14)</f>
        <v>0</v>
      </c>
      <c r="AA18" s="37">
        <f>SUMIFS('Contas a receber'!$G:$G,'Contas a receber'!$H:$H,'Fluxo de Caixa'!$A18,'Contas a receber'!$A:$A,'Fluxo de Caixa'!AA$14)</f>
        <v>0</v>
      </c>
      <c r="AB18" s="37">
        <f>SUMIFS('Contas a receber'!$G:$G,'Contas a receber'!$H:$H,'Fluxo de Caixa'!$A18,'Contas a receber'!$A:$A,'Fluxo de Caixa'!AB$14)</f>
        <v>0</v>
      </c>
      <c r="AC18" s="37">
        <f>SUMIFS('Contas a receber'!$G:$G,'Contas a receber'!$H:$H,'Fluxo de Caixa'!$A18,'Contas a receber'!$A:$A,'Fluxo de Caixa'!AC$14)</f>
        <v>0</v>
      </c>
      <c r="AD18" s="37">
        <f>SUMIFS('Contas a receber'!$G:$G,'Contas a receber'!$H:$H,'Fluxo de Caixa'!$A18,'Contas a receber'!$A:$A,'Fluxo de Caixa'!AD$14)</f>
        <v>0</v>
      </c>
      <c r="AE18" s="37">
        <f>SUMIFS('Contas a receber'!$G:$G,'Contas a receber'!$H:$H,'Fluxo de Caixa'!$A18,'Contas a receber'!$A:$A,'Fluxo de Caixa'!AE$14)</f>
        <v>0</v>
      </c>
    </row>
    <row r="19" spans="1:31" x14ac:dyDescent="0.25">
      <c r="A19" s="25" t="s">
        <v>26</v>
      </c>
      <c r="B19" s="37">
        <f>SUMIFS('Contas a receber'!$G:$G,'Contas a receber'!$H:$H,'Fluxo de Caixa'!$A19,'Contas a receber'!$A:$A,'Fluxo de Caixa'!B$14)</f>
        <v>0</v>
      </c>
      <c r="C19" s="37">
        <f>SUMIFS('Contas a receber'!$G:$G,'Contas a receber'!$H:$H,'Fluxo de Caixa'!$A19,'Contas a receber'!$A:$A,'Fluxo de Caixa'!C$14)</f>
        <v>0</v>
      </c>
      <c r="D19" s="37">
        <f>SUMIFS('Contas a receber'!$G:$G,'Contas a receber'!$H:$H,'Fluxo de Caixa'!$A19,'Contas a receber'!$A:$A,'Fluxo de Caixa'!D$14)</f>
        <v>0</v>
      </c>
      <c r="E19" s="37">
        <f>SUMIFS('Contas a receber'!$G:$G,'Contas a receber'!$H:$H,'Fluxo de Caixa'!$A19,'Contas a receber'!$A:$A,'Fluxo de Caixa'!E$14)</f>
        <v>0</v>
      </c>
      <c r="F19" s="37">
        <f>SUMIFS('Contas a receber'!$G:$G,'Contas a receber'!$H:$H,'Fluxo de Caixa'!$A19,'Contas a receber'!$A:$A,'Fluxo de Caixa'!F$14)</f>
        <v>0</v>
      </c>
      <c r="G19" s="37">
        <f>SUMIFS('Contas a receber'!$G:$G,'Contas a receber'!$H:$H,'Fluxo de Caixa'!$A19,'Contas a receber'!$A:$A,'Fluxo de Caixa'!G$14)</f>
        <v>0</v>
      </c>
      <c r="H19" s="37">
        <f>SUMIFS('Contas a receber'!$G:$G,'Contas a receber'!$H:$H,'Fluxo de Caixa'!$A19,'Contas a receber'!$A:$A,'Fluxo de Caixa'!H$14)</f>
        <v>0</v>
      </c>
      <c r="I19" s="37">
        <f>SUMIFS('Contas a receber'!$G:$G,'Contas a receber'!$H:$H,'Fluxo de Caixa'!$A19,'Contas a receber'!$A:$A,'Fluxo de Caixa'!I$14)</f>
        <v>0</v>
      </c>
      <c r="J19" s="37">
        <f>SUMIFS('Contas a receber'!$G:$G,'Contas a receber'!$H:$H,'Fluxo de Caixa'!$A19,'Contas a receber'!$A:$A,'Fluxo de Caixa'!J$14)</f>
        <v>0</v>
      </c>
      <c r="K19" s="37">
        <f>SUMIFS('Contas a receber'!$G:$G,'Contas a receber'!$H:$H,'Fluxo de Caixa'!$A19,'Contas a receber'!$A:$A,'Fluxo de Caixa'!K$14)</f>
        <v>0</v>
      </c>
      <c r="L19" s="37">
        <f>SUMIFS('Contas a receber'!$G:$G,'Contas a receber'!$H:$H,'Fluxo de Caixa'!$A19,'Contas a receber'!$A:$A,'Fluxo de Caixa'!L$14)</f>
        <v>0</v>
      </c>
      <c r="M19" s="37">
        <f>SUMIFS('Contas a receber'!$G:$G,'Contas a receber'!$H:$H,'Fluxo de Caixa'!$A19,'Contas a receber'!$A:$A,'Fluxo de Caixa'!M$14)</f>
        <v>0</v>
      </c>
      <c r="N19" s="37">
        <f>SUMIFS('Contas a receber'!$G:$G,'Contas a receber'!$H:$H,'Fluxo de Caixa'!$A19,'Contas a receber'!$A:$A,'Fluxo de Caixa'!N$14)</f>
        <v>0</v>
      </c>
      <c r="O19" s="37">
        <f>SUMIFS('Contas a receber'!$G:$G,'Contas a receber'!$H:$H,'Fluxo de Caixa'!$A19,'Contas a receber'!$A:$A,'Fluxo de Caixa'!O$14)</f>
        <v>0</v>
      </c>
      <c r="P19" s="37">
        <f>SUMIFS('Contas a receber'!$G:$G,'Contas a receber'!$H:$H,'Fluxo de Caixa'!$A19,'Contas a receber'!$A:$A,'Fluxo de Caixa'!P$14)</f>
        <v>0</v>
      </c>
      <c r="Q19" s="37">
        <f>SUMIFS('Contas a receber'!$G:$G,'Contas a receber'!$H:$H,'Fluxo de Caixa'!$A19,'Contas a receber'!$A:$A,'Fluxo de Caixa'!Q$14)</f>
        <v>0</v>
      </c>
      <c r="R19" s="37">
        <f>SUMIFS('Contas a receber'!$G:$G,'Contas a receber'!$H:$H,'Fluxo de Caixa'!$A19,'Contas a receber'!$A:$A,'Fluxo de Caixa'!R$14)</f>
        <v>0</v>
      </c>
      <c r="S19" s="37">
        <f>SUMIFS('Contas a receber'!$G:$G,'Contas a receber'!$H:$H,'Fluxo de Caixa'!$A19,'Contas a receber'!$A:$A,'Fluxo de Caixa'!S$14)</f>
        <v>0</v>
      </c>
      <c r="T19" s="37">
        <f>SUMIFS('Contas a receber'!$G:$G,'Contas a receber'!$H:$H,'Fluxo de Caixa'!$A19,'Contas a receber'!$A:$A,'Fluxo de Caixa'!T$14)</f>
        <v>0</v>
      </c>
      <c r="U19" s="37">
        <f>SUMIFS('Contas a receber'!$G:$G,'Contas a receber'!$H:$H,'Fluxo de Caixa'!$A19,'Contas a receber'!$A:$A,'Fluxo de Caixa'!U$14)</f>
        <v>0</v>
      </c>
      <c r="V19" s="37">
        <f>SUMIFS('Contas a receber'!$G:$G,'Contas a receber'!$H:$H,'Fluxo de Caixa'!$A19,'Contas a receber'!$A:$A,'Fluxo de Caixa'!V$14)</f>
        <v>0</v>
      </c>
      <c r="W19" s="37">
        <f>SUMIFS('Contas a receber'!$G:$G,'Contas a receber'!$H:$H,'Fluxo de Caixa'!$A19,'Contas a receber'!$A:$A,'Fluxo de Caixa'!W$14)</f>
        <v>0</v>
      </c>
      <c r="X19" s="37">
        <f>SUMIFS('Contas a receber'!$G:$G,'Contas a receber'!$H:$H,'Fluxo de Caixa'!$A19,'Contas a receber'!$A:$A,'Fluxo de Caixa'!X$14)</f>
        <v>0</v>
      </c>
      <c r="Y19" s="37">
        <f>SUMIFS('Contas a receber'!$G:$G,'Contas a receber'!$H:$H,'Fluxo de Caixa'!$A19,'Contas a receber'!$A:$A,'Fluxo de Caixa'!Y$14)</f>
        <v>0</v>
      </c>
      <c r="Z19" s="37">
        <f>SUMIFS('Contas a receber'!$G:$G,'Contas a receber'!$H:$H,'Fluxo de Caixa'!$A19,'Contas a receber'!$A:$A,'Fluxo de Caixa'!Z$14)</f>
        <v>0</v>
      </c>
      <c r="AA19" s="37">
        <f>SUMIFS('Contas a receber'!$G:$G,'Contas a receber'!$H:$H,'Fluxo de Caixa'!$A19,'Contas a receber'!$A:$A,'Fluxo de Caixa'!AA$14)</f>
        <v>0</v>
      </c>
      <c r="AB19" s="37">
        <f>SUMIFS('Contas a receber'!$G:$G,'Contas a receber'!$H:$H,'Fluxo de Caixa'!$A19,'Contas a receber'!$A:$A,'Fluxo de Caixa'!AB$14)</f>
        <v>0</v>
      </c>
      <c r="AC19" s="37">
        <f>SUMIFS('Contas a receber'!$G:$G,'Contas a receber'!$H:$H,'Fluxo de Caixa'!$A19,'Contas a receber'!$A:$A,'Fluxo de Caixa'!AC$14)</f>
        <v>0</v>
      </c>
      <c r="AD19" s="37">
        <f>SUMIFS('Contas a receber'!$G:$G,'Contas a receber'!$H:$H,'Fluxo de Caixa'!$A19,'Contas a receber'!$A:$A,'Fluxo de Caixa'!AD$14)</f>
        <v>0</v>
      </c>
      <c r="AE19" s="37">
        <f>SUMIFS('Contas a receber'!$G:$G,'Contas a receber'!$H:$H,'Fluxo de Caixa'!$A19,'Contas a receber'!$A:$A,'Fluxo de Caixa'!AE$14)</f>
        <v>0</v>
      </c>
    </row>
    <row r="20" spans="1:31" ht="5.25" customHeight="1" x14ac:dyDescent="0.25"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  <c r="AA20" s="38"/>
      <c r="AB20" s="38"/>
      <c r="AC20" s="38"/>
      <c r="AD20" s="38"/>
      <c r="AE20" s="38"/>
    </row>
    <row r="21" spans="1:31" x14ac:dyDescent="0.25">
      <c r="A21" s="25" t="s">
        <v>54</v>
      </c>
      <c r="B21" s="27">
        <f>SUM(B15:B19)</f>
        <v>23.5</v>
      </c>
      <c r="C21" s="27">
        <f t="shared" ref="C21:P21" si="6">SUM(C15:C19)</f>
        <v>30</v>
      </c>
      <c r="D21" s="27">
        <f t="shared" si="6"/>
        <v>65</v>
      </c>
      <c r="E21" s="27">
        <f t="shared" si="6"/>
        <v>0</v>
      </c>
      <c r="F21" s="27">
        <f t="shared" si="6"/>
        <v>70</v>
      </c>
      <c r="G21" s="27">
        <f t="shared" si="6"/>
        <v>120</v>
      </c>
      <c r="H21" s="27">
        <f t="shared" si="6"/>
        <v>60</v>
      </c>
      <c r="I21" s="27">
        <f t="shared" si="6"/>
        <v>0</v>
      </c>
      <c r="J21" s="27">
        <f t="shared" si="6"/>
        <v>0</v>
      </c>
      <c r="K21" s="27">
        <f t="shared" si="6"/>
        <v>980</v>
      </c>
      <c r="L21" s="27">
        <f t="shared" si="6"/>
        <v>0</v>
      </c>
      <c r="M21" s="27">
        <f t="shared" si="6"/>
        <v>0</v>
      </c>
      <c r="N21" s="27">
        <f t="shared" si="6"/>
        <v>0</v>
      </c>
      <c r="O21" s="27">
        <f t="shared" si="6"/>
        <v>37</v>
      </c>
      <c r="P21" s="27">
        <f t="shared" si="6"/>
        <v>70</v>
      </c>
      <c r="Q21" s="27">
        <f t="shared" ref="Q21:AE21" si="7">SUM(Q15:Q19)</f>
        <v>0</v>
      </c>
      <c r="R21" s="27">
        <f t="shared" si="7"/>
        <v>0</v>
      </c>
      <c r="S21" s="27">
        <f t="shared" si="7"/>
        <v>0</v>
      </c>
      <c r="T21" s="27">
        <f t="shared" si="7"/>
        <v>0</v>
      </c>
      <c r="U21" s="27">
        <f t="shared" si="7"/>
        <v>0</v>
      </c>
      <c r="V21" s="27">
        <f t="shared" si="7"/>
        <v>0</v>
      </c>
      <c r="W21" s="27">
        <f t="shared" si="7"/>
        <v>0</v>
      </c>
      <c r="X21" s="27">
        <f t="shared" si="7"/>
        <v>0</v>
      </c>
      <c r="Y21" s="27">
        <f t="shared" si="7"/>
        <v>0</v>
      </c>
      <c r="Z21" s="27">
        <f t="shared" si="7"/>
        <v>0</v>
      </c>
      <c r="AA21" s="27">
        <f t="shared" si="7"/>
        <v>0</v>
      </c>
      <c r="AB21" s="27">
        <f t="shared" si="7"/>
        <v>0</v>
      </c>
      <c r="AC21" s="27">
        <f t="shared" si="7"/>
        <v>0</v>
      </c>
      <c r="AD21" s="27">
        <f t="shared" si="7"/>
        <v>0</v>
      </c>
      <c r="AE21" s="27">
        <f t="shared" si="7"/>
        <v>0</v>
      </c>
    </row>
    <row r="23" spans="1:31" x14ac:dyDescent="0.25">
      <c r="A23" s="45" t="s">
        <v>56</v>
      </c>
      <c r="B23" s="27">
        <v>100</v>
      </c>
    </row>
    <row r="24" spans="1:31" x14ac:dyDescent="0.25">
      <c r="A24" s="1" t="s">
        <v>55</v>
      </c>
      <c r="B24" s="35">
        <f>B23-B10+B21</f>
        <v>30</v>
      </c>
      <c r="C24" s="35">
        <f>B24-C10+C21</f>
        <v>45</v>
      </c>
      <c r="D24" s="35">
        <f t="shared" ref="D24:AE24" si="8">C24-D10+D21</f>
        <v>68</v>
      </c>
      <c r="E24" s="35">
        <f t="shared" si="8"/>
        <v>68</v>
      </c>
      <c r="F24" s="35">
        <f t="shared" si="8"/>
        <v>-16</v>
      </c>
      <c r="G24" s="35">
        <f t="shared" si="8"/>
        <v>-901</v>
      </c>
      <c r="H24" s="35">
        <f t="shared" si="8"/>
        <v>-1393</v>
      </c>
      <c r="I24" s="35">
        <f t="shared" si="8"/>
        <v>-1393</v>
      </c>
      <c r="J24" s="35">
        <f t="shared" si="8"/>
        <v>-1393</v>
      </c>
      <c r="K24" s="35">
        <f t="shared" si="8"/>
        <v>-633</v>
      </c>
      <c r="L24" s="35">
        <f t="shared" si="8"/>
        <v>-633</v>
      </c>
      <c r="M24" s="35">
        <f t="shared" si="8"/>
        <v>-633</v>
      </c>
      <c r="N24" s="35">
        <f t="shared" si="8"/>
        <v>-633</v>
      </c>
      <c r="O24" s="35">
        <f t="shared" si="8"/>
        <v>-896</v>
      </c>
      <c r="P24" s="35">
        <f t="shared" si="8"/>
        <v>-1178</v>
      </c>
      <c r="Q24" s="35">
        <f t="shared" si="8"/>
        <v>-1178</v>
      </c>
      <c r="R24" s="35">
        <f t="shared" si="8"/>
        <v>-1178</v>
      </c>
      <c r="S24" s="35">
        <f t="shared" si="8"/>
        <v>-1178</v>
      </c>
      <c r="T24" s="35">
        <f t="shared" si="8"/>
        <v>-1178</v>
      </c>
      <c r="U24" s="35">
        <f t="shared" si="8"/>
        <v>-1178</v>
      </c>
      <c r="V24" s="35">
        <f t="shared" si="8"/>
        <v>-1178</v>
      </c>
      <c r="W24" s="35">
        <f t="shared" si="8"/>
        <v>-1178</v>
      </c>
      <c r="X24" s="35">
        <f t="shared" si="8"/>
        <v>-1178</v>
      </c>
      <c r="Y24" s="35">
        <f t="shared" si="8"/>
        <v>-1178</v>
      </c>
      <c r="Z24" s="35">
        <f t="shared" si="8"/>
        <v>-1178</v>
      </c>
      <c r="AA24" s="35">
        <f t="shared" si="8"/>
        <v>-1178</v>
      </c>
      <c r="AB24" s="35">
        <f t="shared" si="8"/>
        <v>-1178</v>
      </c>
      <c r="AC24" s="35">
        <f t="shared" si="8"/>
        <v>-1178</v>
      </c>
      <c r="AD24" s="35">
        <f t="shared" si="8"/>
        <v>-1178</v>
      </c>
      <c r="AE24" s="35">
        <f t="shared" si="8"/>
        <v>-1178</v>
      </c>
    </row>
  </sheetData>
  <conditionalFormatting sqref="B24:AE24">
    <cfRule type="cellIs" dxfId="2" priority="1" operator="greaterThan">
      <formula>0</formula>
    </cfRule>
    <cfRule type="cellIs" dxfId="1" priority="2" operator="lessThan">
      <formula>0</formula>
    </cfRule>
    <cfRule type="cellIs" dxfId="0" priority="3" operator="lessThan">
      <formula>0</formula>
    </cfRule>
  </conditionalFormatting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1BA4E-0D06-4D77-AFF0-E0724752EA9D}">
  <dimension ref="A8:P20"/>
  <sheetViews>
    <sheetView showGridLines="0" workbookViewId="0"/>
  </sheetViews>
  <sheetFormatPr defaultRowHeight="15" x14ac:dyDescent="0.25"/>
  <cols>
    <col min="1" max="1" width="13.5703125" bestFit="1" customWidth="1"/>
    <col min="2" max="13" width="12.7109375" bestFit="1" customWidth="1"/>
    <col min="14" max="16" width="10.7109375" bestFit="1" customWidth="1"/>
  </cols>
  <sheetData>
    <row r="8" spans="1:16" hidden="1" x14ac:dyDescent="0.25">
      <c r="B8" t="str">
        <f>"&lt;="&amp;TEXT(B10,"DD/MM/AAAA")</f>
        <v>&lt;=31/01/2016</v>
      </c>
      <c r="C8" t="str">
        <f t="shared" ref="C8:M8" si="0">"&lt;="&amp;TEXT(C10,"DD/MM/AAAA")</f>
        <v>&lt;=29/02/2016</v>
      </c>
      <c r="D8" t="str">
        <f t="shared" si="0"/>
        <v>&lt;=31/03/2016</v>
      </c>
      <c r="E8" t="str">
        <f t="shared" si="0"/>
        <v>&lt;=30/04/2016</v>
      </c>
      <c r="F8" t="str">
        <f t="shared" si="0"/>
        <v>&lt;=31/05/2016</v>
      </c>
      <c r="G8" t="str">
        <f t="shared" si="0"/>
        <v>&lt;=30/06/2016</v>
      </c>
      <c r="H8" t="str">
        <f t="shared" si="0"/>
        <v>&lt;=31/07/2016</v>
      </c>
      <c r="I8" t="str">
        <f t="shared" si="0"/>
        <v>&lt;=31/08/2016</v>
      </c>
      <c r="J8" t="str">
        <f t="shared" si="0"/>
        <v>&lt;=30/09/2016</v>
      </c>
      <c r="K8" t="str">
        <f t="shared" si="0"/>
        <v>&lt;=31/10/2016</v>
      </c>
      <c r="L8" t="str">
        <f t="shared" si="0"/>
        <v>&lt;=30/11/2016</v>
      </c>
      <c r="M8" t="str">
        <f t="shared" si="0"/>
        <v>&lt;=31/12/2016</v>
      </c>
    </row>
    <row r="9" spans="1:16" hidden="1" x14ac:dyDescent="0.25">
      <c r="B9" t="str">
        <f>"&gt;="&amp;TEXT(B11,"DD/MM/AAAA")</f>
        <v>&gt;=01/01/2016</v>
      </c>
      <c r="C9" t="str">
        <f t="shared" ref="C9:M9" si="1">"&gt;="&amp;TEXT(C11,"DD/MM/AAAA")</f>
        <v>&gt;=01/02/2016</v>
      </c>
      <c r="D9" t="str">
        <f t="shared" si="1"/>
        <v>&gt;=01/03/2016</v>
      </c>
      <c r="E9" t="str">
        <f t="shared" si="1"/>
        <v>&gt;=01/04/2016</v>
      </c>
      <c r="F9" t="str">
        <f t="shared" si="1"/>
        <v>&gt;=01/05/2016</v>
      </c>
      <c r="G9" t="str">
        <f t="shared" si="1"/>
        <v>&gt;=01/06/2016</v>
      </c>
      <c r="H9" t="str">
        <f t="shared" si="1"/>
        <v>&gt;=01/07/2016</v>
      </c>
      <c r="I9" t="str">
        <f t="shared" si="1"/>
        <v>&gt;=01/08/2016</v>
      </c>
      <c r="J9" t="str">
        <f t="shared" si="1"/>
        <v>&gt;=01/09/2016</v>
      </c>
      <c r="K9" t="str">
        <f t="shared" si="1"/>
        <v>&gt;=01/10/2016</v>
      </c>
      <c r="L9" t="str">
        <f t="shared" si="1"/>
        <v>&gt;=01/11/2016</v>
      </c>
      <c r="M9" t="str">
        <f t="shared" si="1"/>
        <v>&gt;=01/12/2016</v>
      </c>
    </row>
    <row r="10" spans="1:16" hidden="1" x14ac:dyDescent="0.25">
      <c r="B10" s="2">
        <f>EDATE(B11,1)-1</f>
        <v>42400</v>
      </c>
      <c r="C10" s="2">
        <f>EDATE(C11,1)-1</f>
        <v>42429</v>
      </c>
      <c r="D10" s="2">
        <f>EDATE(D11,1)-1</f>
        <v>42460</v>
      </c>
      <c r="E10" s="2">
        <f>EDATE(E11,1)-1</f>
        <v>42490</v>
      </c>
      <c r="F10" s="2">
        <f>EDATE(F11,1)-1</f>
        <v>42521</v>
      </c>
      <c r="G10" s="2">
        <f>EDATE(G11,1)-1</f>
        <v>42551</v>
      </c>
      <c r="H10" s="2">
        <f>EDATE(H11,1)-1</f>
        <v>42582</v>
      </c>
      <c r="I10" s="2">
        <f>EDATE(I11,1)-1</f>
        <v>42613</v>
      </c>
      <c r="J10" s="2">
        <f>EDATE(J11,1)-1</f>
        <v>42643</v>
      </c>
      <c r="K10" s="2">
        <f>EDATE(K11,1)-1</f>
        <v>42674</v>
      </c>
      <c r="L10" s="2">
        <f>EDATE(L11,1)-1</f>
        <v>42704</v>
      </c>
      <c r="M10" s="2">
        <f>EDATE(M11,1)-1</f>
        <v>42735</v>
      </c>
      <c r="N10" s="2"/>
      <c r="O10" s="2"/>
      <c r="P10" s="2"/>
    </row>
    <row r="11" spans="1:16" x14ac:dyDescent="0.25">
      <c r="B11" s="26">
        <v>42370</v>
      </c>
      <c r="C11" s="26">
        <f>B10+1</f>
        <v>42401</v>
      </c>
      <c r="D11" s="26">
        <f>C10+1</f>
        <v>42430</v>
      </c>
      <c r="E11" s="26">
        <f>D10+1</f>
        <v>42461</v>
      </c>
      <c r="F11" s="26">
        <f>E10+1</f>
        <v>42491</v>
      </c>
      <c r="G11" s="26">
        <f>F10+1</f>
        <v>42522</v>
      </c>
      <c r="H11" s="26">
        <f>G10+1</f>
        <v>42552</v>
      </c>
      <c r="I11" s="26">
        <f>H10+1</f>
        <v>42583</v>
      </c>
      <c r="J11" s="26">
        <f>I10+1</f>
        <v>42614</v>
      </c>
      <c r="K11" s="26">
        <f>J10+1</f>
        <v>42644</v>
      </c>
      <c r="L11" s="26">
        <f>K10+1</f>
        <v>42675</v>
      </c>
      <c r="M11" s="26">
        <f>L10+1</f>
        <v>42705</v>
      </c>
      <c r="N11" s="2"/>
      <c r="O11" s="2"/>
      <c r="P11" s="2"/>
    </row>
    <row r="12" spans="1:16" x14ac:dyDescent="0.25">
      <c r="A12" s="29" t="s">
        <v>14</v>
      </c>
      <c r="B12" s="27">
        <f>SUMIFS('Contas a pagar'!$G:$G,'Contas a pagar'!$D:$D,Indicadores!$A12,'Contas a pagar'!$A:$A,Indicadores!B$9,'Contas a pagar'!$A:$A,Indicadores!B$8)</f>
        <v>0</v>
      </c>
      <c r="C12" s="27">
        <f>SUMIFS('Contas a pagar'!$G:$G,'Contas a pagar'!$D:$D,Indicadores!$A12,'Contas a pagar'!$A:$A,Indicadores!C$9,'Contas a pagar'!$A:$A,Indicadores!C$8)</f>
        <v>0</v>
      </c>
      <c r="D12" s="27">
        <f>SUMIFS('Contas a pagar'!$G:$G,'Contas a pagar'!$D:$D,Indicadores!$A12,'Contas a pagar'!$A:$A,Indicadores!D$9,'Contas a pagar'!$A:$A,Indicadores!D$8)</f>
        <v>0</v>
      </c>
      <c r="E12" s="27">
        <f>SUMIFS('Contas a pagar'!$G:$G,'Contas a pagar'!$D:$D,Indicadores!$A12,'Contas a pagar'!$A:$A,Indicadores!E$9,'Contas a pagar'!$A:$A,Indicadores!E$8)</f>
        <v>0</v>
      </c>
      <c r="F12" s="27">
        <f>SUMIFS('Contas a pagar'!$G:$G,'Contas a pagar'!$D:$D,Indicadores!$A12,'Contas a pagar'!$A:$A,Indicadores!F$9,'Contas a pagar'!$A:$A,Indicadores!F$8)</f>
        <v>0</v>
      </c>
      <c r="G12" s="27">
        <f>SUMIFS('Contas a pagar'!$G:$G,'Contas a pagar'!$D:$D,Indicadores!$A12,'Contas a pagar'!$A:$A,Indicadores!G$9,'Contas a pagar'!$A:$A,Indicadores!G$8)</f>
        <v>0</v>
      </c>
      <c r="H12" s="27">
        <f>SUMIFS('Contas a pagar'!$G:$G,'Contas a pagar'!$D:$D,Indicadores!$A12,'Contas a pagar'!$A:$A,Indicadores!H$9,'Contas a pagar'!$A:$A,Indicadores!H$8)</f>
        <v>0</v>
      </c>
      <c r="I12" s="27">
        <f>SUMIFS('Contas a pagar'!$G:$G,'Contas a pagar'!$D:$D,Indicadores!$A12,'Contas a pagar'!$A:$A,Indicadores!I$9,'Contas a pagar'!$A:$A,Indicadores!I$8)</f>
        <v>0</v>
      </c>
      <c r="J12" s="27">
        <f>SUMIFS('Contas a pagar'!$G:$G,'Contas a pagar'!$D:$D,Indicadores!$A12,'Contas a pagar'!$A:$A,Indicadores!J$9,'Contas a pagar'!$A:$A,Indicadores!J$8)</f>
        <v>0</v>
      </c>
      <c r="K12" s="27">
        <f>SUMIFS('Contas a pagar'!$G:$G,'Contas a pagar'!$D:$D,Indicadores!$A12,'Contas a pagar'!$A:$A,Indicadores!K$9,'Contas a pagar'!$A:$A,Indicadores!K$8)</f>
        <v>0</v>
      </c>
      <c r="L12" s="27">
        <f>SUMIFS('Contas a pagar'!$G:$G,'Contas a pagar'!$D:$D,Indicadores!$A12,'Contas a pagar'!$A:$A,Indicadores!L$9,'Contas a pagar'!$A:$A,Indicadores!L$8)</f>
        <v>303.5</v>
      </c>
      <c r="M12" s="27">
        <f>SUMIFS('Contas a pagar'!$G:$G,'Contas a pagar'!$D:$D,Indicadores!$A12,'Contas a pagar'!$A:$A,Indicadores!M$9,'Contas a pagar'!$A:$A,Indicadores!M$8)</f>
        <v>0</v>
      </c>
    </row>
    <row r="13" spans="1:16" x14ac:dyDescent="0.25">
      <c r="A13" s="29" t="s">
        <v>15</v>
      </c>
      <c r="B13" s="27">
        <f>SUMIFS('Contas a pagar'!$G:$G,'Contas a pagar'!$D:$D,Indicadores!$A13,'Contas a pagar'!$A:$A,Indicadores!B$9,'Contas a pagar'!$A:$A,Indicadores!B$8)</f>
        <v>0</v>
      </c>
      <c r="C13" s="27">
        <f>SUMIFS('Contas a pagar'!$G:$G,'Contas a pagar'!$D:$D,Indicadores!$A13,'Contas a pagar'!$A:$A,Indicadores!C$9,'Contas a pagar'!$A:$A,Indicadores!C$8)</f>
        <v>0</v>
      </c>
      <c r="D13" s="27">
        <f>SUMIFS('Contas a pagar'!$G:$G,'Contas a pagar'!$D:$D,Indicadores!$A13,'Contas a pagar'!$A:$A,Indicadores!D$9,'Contas a pagar'!$A:$A,Indicadores!D$8)</f>
        <v>0</v>
      </c>
      <c r="E13" s="27">
        <f>SUMIFS('Contas a pagar'!$G:$G,'Contas a pagar'!$D:$D,Indicadores!$A13,'Contas a pagar'!$A:$A,Indicadores!E$9,'Contas a pagar'!$A:$A,Indicadores!E$8)</f>
        <v>0</v>
      </c>
      <c r="F13" s="27">
        <f>SUMIFS('Contas a pagar'!$G:$G,'Contas a pagar'!$D:$D,Indicadores!$A13,'Contas a pagar'!$A:$A,Indicadores!F$9,'Contas a pagar'!$A:$A,Indicadores!F$8)</f>
        <v>0</v>
      </c>
      <c r="G13" s="27">
        <f>SUMIFS('Contas a pagar'!$G:$G,'Contas a pagar'!$D:$D,Indicadores!$A13,'Contas a pagar'!$A:$A,Indicadores!G$9,'Contas a pagar'!$A:$A,Indicadores!G$8)</f>
        <v>0</v>
      </c>
      <c r="H13" s="27">
        <f>SUMIFS('Contas a pagar'!$G:$G,'Contas a pagar'!$D:$D,Indicadores!$A13,'Contas a pagar'!$A:$A,Indicadores!H$9,'Contas a pagar'!$A:$A,Indicadores!H$8)</f>
        <v>0</v>
      </c>
      <c r="I13" s="27">
        <f>SUMIFS('Contas a pagar'!$G:$G,'Contas a pagar'!$D:$D,Indicadores!$A13,'Contas a pagar'!$A:$A,Indicadores!I$9,'Contas a pagar'!$A:$A,Indicadores!I$8)</f>
        <v>0</v>
      </c>
      <c r="J13" s="27">
        <f>SUMIFS('Contas a pagar'!$G:$G,'Contas a pagar'!$D:$D,Indicadores!$A13,'Contas a pagar'!$A:$A,Indicadores!J$9,'Contas a pagar'!$A:$A,Indicadores!J$8)</f>
        <v>0</v>
      </c>
      <c r="K13" s="27">
        <f>SUMIFS('Contas a pagar'!$G:$G,'Contas a pagar'!$D:$D,Indicadores!$A13,'Contas a pagar'!$A:$A,Indicadores!K$9,'Contas a pagar'!$A:$A,Indicadores!K$8)</f>
        <v>0</v>
      </c>
      <c r="L13" s="27">
        <f>SUMIFS('Contas a pagar'!$G:$G,'Contas a pagar'!$D:$D,Indicadores!$A13,'Contas a pagar'!$A:$A,Indicadores!L$9,'Contas a pagar'!$A:$A,Indicadores!L$8)</f>
        <v>684</v>
      </c>
      <c r="M13" s="27">
        <f>SUMIFS('Contas a pagar'!$G:$G,'Contas a pagar'!$D:$D,Indicadores!$A13,'Contas a pagar'!$A:$A,Indicadores!M$9,'Contas a pagar'!$A:$A,Indicadores!M$8)</f>
        <v>0</v>
      </c>
    </row>
    <row r="14" spans="1:16" x14ac:dyDescent="0.25">
      <c r="A14" s="29" t="s">
        <v>16</v>
      </c>
      <c r="B14" s="27">
        <f>SUMIFS('Contas a pagar'!$G:$G,'Contas a pagar'!$D:$D,Indicadores!$A14,'Contas a pagar'!$A:$A,Indicadores!B$9,'Contas a pagar'!$A:$A,Indicadores!B$8)</f>
        <v>0</v>
      </c>
      <c r="C14" s="27">
        <f>SUMIFS('Contas a pagar'!$G:$G,'Contas a pagar'!$D:$D,Indicadores!$A14,'Contas a pagar'!$A:$A,Indicadores!C$9,'Contas a pagar'!$A:$A,Indicadores!C$8)</f>
        <v>0</v>
      </c>
      <c r="D14" s="27">
        <f>SUMIFS('Contas a pagar'!$G:$G,'Contas a pagar'!$D:$D,Indicadores!$A14,'Contas a pagar'!$A:$A,Indicadores!D$9,'Contas a pagar'!$A:$A,Indicadores!D$8)</f>
        <v>0</v>
      </c>
      <c r="E14" s="27">
        <f>SUMIFS('Contas a pagar'!$G:$G,'Contas a pagar'!$D:$D,Indicadores!$A14,'Contas a pagar'!$A:$A,Indicadores!E$9,'Contas a pagar'!$A:$A,Indicadores!E$8)</f>
        <v>0</v>
      </c>
      <c r="F14" s="27">
        <f>SUMIFS('Contas a pagar'!$G:$G,'Contas a pagar'!$D:$D,Indicadores!$A14,'Contas a pagar'!$A:$A,Indicadores!F$9,'Contas a pagar'!$A:$A,Indicadores!F$8)</f>
        <v>0</v>
      </c>
      <c r="G14" s="27">
        <f>SUMIFS('Contas a pagar'!$G:$G,'Contas a pagar'!$D:$D,Indicadores!$A14,'Contas a pagar'!$A:$A,Indicadores!G$9,'Contas a pagar'!$A:$A,Indicadores!G$8)</f>
        <v>0</v>
      </c>
      <c r="H14" s="27">
        <f>SUMIFS('Contas a pagar'!$G:$G,'Contas a pagar'!$D:$D,Indicadores!$A14,'Contas a pagar'!$A:$A,Indicadores!H$9,'Contas a pagar'!$A:$A,Indicadores!H$8)</f>
        <v>0</v>
      </c>
      <c r="I14" s="27">
        <f>SUMIFS('Contas a pagar'!$G:$G,'Contas a pagar'!$D:$D,Indicadores!$A14,'Contas a pagar'!$A:$A,Indicadores!I$9,'Contas a pagar'!$A:$A,Indicadores!I$8)</f>
        <v>0</v>
      </c>
      <c r="J14" s="27">
        <f>SUMIFS('Contas a pagar'!$G:$G,'Contas a pagar'!$D:$D,Indicadores!$A14,'Contas a pagar'!$A:$A,Indicadores!J$9,'Contas a pagar'!$A:$A,Indicadores!J$8)</f>
        <v>0</v>
      </c>
      <c r="K14" s="27">
        <f>SUMIFS('Contas a pagar'!$G:$G,'Contas a pagar'!$D:$D,Indicadores!$A14,'Contas a pagar'!$A:$A,Indicadores!K$9,'Contas a pagar'!$A:$A,Indicadores!K$8)</f>
        <v>0</v>
      </c>
      <c r="L14" s="27">
        <f>SUMIFS('Contas a pagar'!$G:$G,'Contas a pagar'!$D:$D,Indicadores!$A14,'Contas a pagar'!$A:$A,Indicadores!L$9,'Contas a pagar'!$A:$A,Indicadores!L$8)</f>
        <v>15</v>
      </c>
      <c r="M14" s="27">
        <f>SUMIFS('Contas a pagar'!$G:$G,'Contas a pagar'!$D:$D,Indicadores!$A14,'Contas a pagar'!$A:$A,Indicadores!M$9,'Contas a pagar'!$A:$A,Indicadores!M$8)</f>
        <v>0</v>
      </c>
    </row>
    <row r="15" spans="1:16" x14ac:dyDescent="0.25">
      <c r="A15" s="29" t="s">
        <v>17</v>
      </c>
      <c r="B15" s="27">
        <f>SUMIFS('Contas a pagar'!$G:$G,'Contas a pagar'!$D:$D,Indicadores!$A15,'Contas a pagar'!$A:$A,Indicadores!B$9,'Contas a pagar'!$A:$A,Indicadores!B$8)</f>
        <v>0</v>
      </c>
      <c r="C15" s="27">
        <f>SUMIFS('Contas a pagar'!$G:$G,'Contas a pagar'!$D:$D,Indicadores!$A15,'Contas a pagar'!$A:$A,Indicadores!C$9,'Contas a pagar'!$A:$A,Indicadores!C$8)</f>
        <v>0</v>
      </c>
      <c r="D15" s="27">
        <f>SUMIFS('Contas a pagar'!$G:$G,'Contas a pagar'!$D:$D,Indicadores!$A15,'Contas a pagar'!$A:$A,Indicadores!D$9,'Contas a pagar'!$A:$A,Indicadores!D$8)</f>
        <v>0</v>
      </c>
      <c r="E15" s="27">
        <f>SUMIFS('Contas a pagar'!$G:$G,'Contas a pagar'!$D:$D,Indicadores!$A15,'Contas a pagar'!$A:$A,Indicadores!E$9,'Contas a pagar'!$A:$A,Indicadores!E$8)</f>
        <v>0</v>
      </c>
      <c r="F15" s="27">
        <f>SUMIFS('Contas a pagar'!$G:$G,'Contas a pagar'!$D:$D,Indicadores!$A15,'Contas a pagar'!$A:$A,Indicadores!F$9,'Contas a pagar'!$A:$A,Indicadores!F$8)</f>
        <v>0</v>
      </c>
      <c r="G15" s="27">
        <f>SUMIFS('Contas a pagar'!$G:$G,'Contas a pagar'!$D:$D,Indicadores!$A15,'Contas a pagar'!$A:$A,Indicadores!G$9,'Contas a pagar'!$A:$A,Indicadores!G$8)</f>
        <v>0</v>
      </c>
      <c r="H15" s="27">
        <f>SUMIFS('Contas a pagar'!$G:$G,'Contas a pagar'!$D:$D,Indicadores!$A15,'Contas a pagar'!$A:$A,Indicadores!H$9,'Contas a pagar'!$A:$A,Indicadores!H$8)</f>
        <v>0</v>
      </c>
      <c r="I15" s="27">
        <f>SUMIFS('Contas a pagar'!$G:$G,'Contas a pagar'!$D:$D,Indicadores!$A15,'Contas a pagar'!$A:$A,Indicadores!I$9,'Contas a pagar'!$A:$A,Indicadores!I$8)</f>
        <v>0</v>
      </c>
      <c r="J15" s="27">
        <f>SUMIFS('Contas a pagar'!$G:$G,'Contas a pagar'!$D:$D,Indicadores!$A15,'Contas a pagar'!$A:$A,Indicadores!J$9,'Contas a pagar'!$A:$A,Indicadores!J$8)</f>
        <v>0</v>
      </c>
      <c r="K15" s="27">
        <f>SUMIFS('Contas a pagar'!$G:$G,'Contas a pagar'!$D:$D,Indicadores!$A15,'Contas a pagar'!$A:$A,Indicadores!K$9,'Contas a pagar'!$A:$A,Indicadores!K$8)</f>
        <v>420</v>
      </c>
      <c r="L15" s="27">
        <f>SUMIFS('Contas a pagar'!$G:$G,'Contas a pagar'!$D:$D,Indicadores!$A15,'Contas a pagar'!$A:$A,Indicadores!L$9,'Contas a pagar'!$A:$A,Indicadores!L$8)</f>
        <v>374</v>
      </c>
      <c r="M15" s="27">
        <f>SUMIFS('Contas a pagar'!$G:$G,'Contas a pagar'!$D:$D,Indicadores!$A15,'Contas a pagar'!$A:$A,Indicadores!M$9,'Contas a pagar'!$A:$A,Indicadores!M$8)</f>
        <v>0</v>
      </c>
    </row>
    <row r="16" spans="1:16" x14ac:dyDescent="0.25">
      <c r="A16" s="29" t="s">
        <v>18</v>
      </c>
      <c r="B16" s="27">
        <f>SUMIFS('Contas a pagar'!$G:$G,'Contas a pagar'!$D:$D,Indicadores!$A16,'Contas a pagar'!$A:$A,Indicadores!B$9,'Contas a pagar'!$A:$A,Indicadores!B$8)</f>
        <v>0</v>
      </c>
      <c r="C16" s="27">
        <f>SUMIFS('Contas a pagar'!$G:$G,'Contas a pagar'!$D:$D,Indicadores!$A16,'Contas a pagar'!$A:$A,Indicadores!C$9,'Contas a pagar'!$A:$A,Indicadores!C$8)</f>
        <v>0</v>
      </c>
      <c r="D16" s="27">
        <f>SUMIFS('Contas a pagar'!$G:$G,'Contas a pagar'!$D:$D,Indicadores!$A16,'Contas a pagar'!$A:$A,Indicadores!D$9,'Contas a pagar'!$A:$A,Indicadores!D$8)</f>
        <v>0</v>
      </c>
      <c r="E16" s="27">
        <f>SUMIFS('Contas a pagar'!$G:$G,'Contas a pagar'!$D:$D,Indicadores!$A16,'Contas a pagar'!$A:$A,Indicadores!E$9,'Contas a pagar'!$A:$A,Indicadores!E$8)</f>
        <v>0</v>
      </c>
      <c r="F16" s="27">
        <f>SUMIFS('Contas a pagar'!$G:$G,'Contas a pagar'!$D:$D,Indicadores!$A16,'Contas a pagar'!$A:$A,Indicadores!F$9,'Contas a pagar'!$A:$A,Indicadores!F$8)</f>
        <v>0</v>
      </c>
      <c r="G16" s="27">
        <f>SUMIFS('Contas a pagar'!$G:$G,'Contas a pagar'!$D:$D,Indicadores!$A16,'Contas a pagar'!$A:$A,Indicadores!G$9,'Contas a pagar'!$A:$A,Indicadores!G$8)</f>
        <v>0</v>
      </c>
      <c r="H16" s="27">
        <f>SUMIFS('Contas a pagar'!$G:$G,'Contas a pagar'!$D:$D,Indicadores!$A16,'Contas a pagar'!$A:$A,Indicadores!H$9,'Contas a pagar'!$A:$A,Indicadores!H$8)</f>
        <v>0</v>
      </c>
      <c r="I16" s="27">
        <f>SUMIFS('Contas a pagar'!$G:$G,'Contas a pagar'!$D:$D,Indicadores!$A16,'Contas a pagar'!$A:$A,Indicadores!I$9,'Contas a pagar'!$A:$A,Indicadores!I$8)</f>
        <v>0</v>
      </c>
      <c r="J16" s="27">
        <f>SUMIFS('Contas a pagar'!$G:$G,'Contas a pagar'!$D:$D,Indicadores!$A16,'Contas a pagar'!$A:$A,Indicadores!J$9,'Contas a pagar'!$A:$A,Indicadores!J$8)</f>
        <v>0</v>
      </c>
      <c r="K16" s="27">
        <f>SUMIFS('Contas a pagar'!$G:$G,'Contas a pagar'!$D:$D,Indicadores!$A16,'Contas a pagar'!$A:$A,Indicadores!K$9,'Contas a pagar'!$A:$A,Indicadores!K$8)</f>
        <v>0</v>
      </c>
      <c r="L16" s="27">
        <f>SUMIFS('Contas a pagar'!$G:$G,'Contas a pagar'!$D:$D,Indicadores!$A16,'Contas a pagar'!$A:$A,Indicadores!L$9,'Contas a pagar'!$A:$A,Indicadores!L$8)</f>
        <v>1005</v>
      </c>
      <c r="M16" s="27">
        <f>SUMIFS('Contas a pagar'!$G:$G,'Contas a pagar'!$D:$D,Indicadores!$A16,'Contas a pagar'!$A:$A,Indicadores!M$9,'Contas a pagar'!$A:$A,Indicadores!M$8)</f>
        <v>150</v>
      </c>
    </row>
    <row r="17" spans="1:13" x14ac:dyDescent="0.25">
      <c r="A17" s="29" t="s">
        <v>19</v>
      </c>
      <c r="B17" s="27">
        <f>SUMIFS('Contas a pagar'!$G:$G,'Contas a pagar'!$D:$D,Indicadores!$A17,'Contas a pagar'!$A:$A,Indicadores!B$9,'Contas a pagar'!$A:$A,Indicadores!B$8)</f>
        <v>0</v>
      </c>
      <c r="C17" s="27">
        <f>SUMIFS('Contas a pagar'!$G:$G,'Contas a pagar'!$D:$D,Indicadores!$A17,'Contas a pagar'!$A:$A,Indicadores!C$9,'Contas a pagar'!$A:$A,Indicadores!C$8)</f>
        <v>0</v>
      </c>
      <c r="D17" s="27">
        <f>SUMIFS('Contas a pagar'!$G:$G,'Contas a pagar'!$D:$D,Indicadores!$A17,'Contas a pagar'!$A:$A,Indicadores!D$9,'Contas a pagar'!$A:$A,Indicadores!D$8)</f>
        <v>0</v>
      </c>
      <c r="E17" s="27">
        <f>SUMIFS('Contas a pagar'!$G:$G,'Contas a pagar'!$D:$D,Indicadores!$A17,'Contas a pagar'!$A:$A,Indicadores!E$9,'Contas a pagar'!$A:$A,Indicadores!E$8)</f>
        <v>0</v>
      </c>
      <c r="F17" s="27">
        <f>SUMIFS('Contas a pagar'!$G:$G,'Contas a pagar'!$D:$D,Indicadores!$A17,'Contas a pagar'!$A:$A,Indicadores!F$9,'Contas a pagar'!$A:$A,Indicadores!F$8)</f>
        <v>0</v>
      </c>
      <c r="G17" s="27">
        <f>SUMIFS('Contas a pagar'!$G:$G,'Contas a pagar'!$D:$D,Indicadores!$A17,'Contas a pagar'!$A:$A,Indicadores!G$9,'Contas a pagar'!$A:$A,Indicadores!G$8)</f>
        <v>0</v>
      </c>
      <c r="H17" s="27">
        <f>SUMIFS('Contas a pagar'!$G:$G,'Contas a pagar'!$D:$D,Indicadores!$A17,'Contas a pagar'!$A:$A,Indicadores!H$9,'Contas a pagar'!$A:$A,Indicadores!H$8)</f>
        <v>0</v>
      </c>
      <c r="I17" s="27">
        <f>SUMIFS('Contas a pagar'!$G:$G,'Contas a pagar'!$D:$D,Indicadores!$A17,'Contas a pagar'!$A:$A,Indicadores!I$9,'Contas a pagar'!$A:$A,Indicadores!I$8)</f>
        <v>0</v>
      </c>
      <c r="J17" s="27">
        <f>SUMIFS('Contas a pagar'!$G:$G,'Contas a pagar'!$D:$D,Indicadores!$A17,'Contas a pagar'!$A:$A,Indicadores!J$9,'Contas a pagar'!$A:$A,Indicadores!J$8)</f>
        <v>0</v>
      </c>
      <c r="K17" s="27">
        <f>SUMIFS('Contas a pagar'!$G:$G,'Contas a pagar'!$D:$D,Indicadores!$A17,'Contas a pagar'!$A:$A,Indicadores!K$9,'Contas a pagar'!$A:$A,Indicadores!K$8)</f>
        <v>0</v>
      </c>
      <c r="L17" s="27">
        <f>SUMIFS('Contas a pagar'!$G:$G,'Contas a pagar'!$D:$D,Indicadores!$A17,'Contas a pagar'!$A:$A,Indicadores!L$9,'Contas a pagar'!$A:$A,Indicadores!L$8)</f>
        <v>352</v>
      </c>
      <c r="M17" s="27">
        <f>SUMIFS('Contas a pagar'!$G:$G,'Contas a pagar'!$D:$D,Indicadores!$A17,'Contas a pagar'!$A:$A,Indicadores!M$9,'Contas a pagar'!$A:$A,Indicadores!M$8)</f>
        <v>0</v>
      </c>
    </row>
    <row r="18" spans="1:13" x14ac:dyDescent="0.25">
      <c r="A18" s="29" t="s">
        <v>20</v>
      </c>
      <c r="B18" s="27">
        <f>SUMIFS('Contas a pagar'!$G:$G,'Contas a pagar'!$D:$D,Indicadores!$A18,'Contas a pagar'!$A:$A,Indicadores!B$9,'Contas a pagar'!$A:$A,Indicadores!B$8)</f>
        <v>0</v>
      </c>
      <c r="C18" s="27">
        <f>SUMIFS('Contas a pagar'!$G:$G,'Contas a pagar'!$D:$D,Indicadores!$A18,'Contas a pagar'!$A:$A,Indicadores!C$9,'Contas a pagar'!$A:$A,Indicadores!C$8)</f>
        <v>0</v>
      </c>
      <c r="D18" s="27">
        <f>SUMIFS('Contas a pagar'!$G:$G,'Contas a pagar'!$D:$D,Indicadores!$A18,'Contas a pagar'!$A:$A,Indicadores!D$9,'Contas a pagar'!$A:$A,Indicadores!D$8)</f>
        <v>0</v>
      </c>
      <c r="E18" s="27">
        <f>SUMIFS('Contas a pagar'!$G:$G,'Contas a pagar'!$D:$D,Indicadores!$A18,'Contas a pagar'!$A:$A,Indicadores!E$9,'Contas a pagar'!$A:$A,Indicadores!E$8)</f>
        <v>0</v>
      </c>
      <c r="F18" s="27">
        <f>SUMIFS('Contas a pagar'!$G:$G,'Contas a pagar'!$D:$D,Indicadores!$A18,'Contas a pagar'!$A:$A,Indicadores!F$9,'Contas a pagar'!$A:$A,Indicadores!F$8)</f>
        <v>0</v>
      </c>
      <c r="G18" s="27">
        <f>SUMIFS('Contas a pagar'!$G:$G,'Contas a pagar'!$D:$D,Indicadores!$A18,'Contas a pagar'!$A:$A,Indicadores!G$9,'Contas a pagar'!$A:$A,Indicadores!G$8)</f>
        <v>0</v>
      </c>
      <c r="H18" s="27">
        <f>SUMIFS('Contas a pagar'!$G:$G,'Contas a pagar'!$D:$D,Indicadores!$A18,'Contas a pagar'!$A:$A,Indicadores!H$9,'Contas a pagar'!$A:$A,Indicadores!H$8)</f>
        <v>0</v>
      </c>
      <c r="I18" s="27">
        <f>SUMIFS('Contas a pagar'!$G:$G,'Contas a pagar'!$D:$D,Indicadores!$A18,'Contas a pagar'!$A:$A,Indicadores!I$9,'Contas a pagar'!$A:$A,Indicadores!I$8)</f>
        <v>0</v>
      </c>
      <c r="J18" s="27">
        <f>SUMIFS('Contas a pagar'!$G:$G,'Contas a pagar'!$D:$D,Indicadores!$A18,'Contas a pagar'!$A:$A,Indicadores!J$9,'Contas a pagar'!$A:$A,Indicadores!J$8)</f>
        <v>0</v>
      </c>
      <c r="K18" s="27">
        <f>SUMIFS('Contas a pagar'!$G:$G,'Contas a pagar'!$D:$D,Indicadores!$A18,'Contas a pagar'!$A:$A,Indicadores!K$9,'Contas a pagar'!$A:$A,Indicadores!K$8)</f>
        <v>0</v>
      </c>
      <c r="L18" s="27">
        <f>SUMIFS('Contas a pagar'!$G:$G,'Contas a pagar'!$D:$D,Indicadores!$A18,'Contas a pagar'!$A:$A,Indicadores!L$9,'Contas a pagar'!$A:$A,Indicadores!L$8)</f>
        <v>0</v>
      </c>
      <c r="M18" s="27">
        <f>SUMIFS('Contas a pagar'!$G:$G,'Contas a pagar'!$D:$D,Indicadores!$A18,'Contas a pagar'!$A:$A,Indicadores!M$9,'Contas a pagar'!$A:$A,Indicadores!M$8)</f>
        <v>0</v>
      </c>
    </row>
    <row r="19" spans="1:13" ht="6.75" customHeight="1" x14ac:dyDescent="0.25"/>
    <row r="20" spans="1:13" x14ac:dyDescent="0.25">
      <c r="A20" s="49" t="s">
        <v>57</v>
      </c>
      <c r="B20" s="50">
        <f>SUM(B12:B18)</f>
        <v>0</v>
      </c>
      <c r="C20" s="50">
        <f t="shared" ref="C20:M20" si="2">SUM(C12:C18)</f>
        <v>0</v>
      </c>
      <c r="D20" s="50">
        <f t="shared" si="2"/>
        <v>0</v>
      </c>
      <c r="E20" s="50">
        <f t="shared" si="2"/>
        <v>0</v>
      </c>
      <c r="F20" s="50">
        <f t="shared" si="2"/>
        <v>0</v>
      </c>
      <c r="G20" s="50">
        <f t="shared" si="2"/>
        <v>0</v>
      </c>
      <c r="H20" s="50">
        <f t="shared" si="2"/>
        <v>0</v>
      </c>
      <c r="I20" s="50">
        <f t="shared" si="2"/>
        <v>0</v>
      </c>
      <c r="J20" s="50">
        <f t="shared" si="2"/>
        <v>0</v>
      </c>
      <c r="K20" s="50">
        <f t="shared" si="2"/>
        <v>420</v>
      </c>
      <c r="L20" s="50">
        <f t="shared" si="2"/>
        <v>2733.5</v>
      </c>
      <c r="M20" s="50">
        <f t="shared" si="2"/>
        <v>150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E59BAA-522A-45EB-AE2D-6CD30FC88277}">
  <dimension ref="A1:G14"/>
  <sheetViews>
    <sheetView showGridLines="0" workbookViewId="0"/>
  </sheetViews>
  <sheetFormatPr defaultRowHeight="15" x14ac:dyDescent="0.25"/>
  <cols>
    <col min="1" max="1" width="20.85546875" bestFit="1" customWidth="1"/>
    <col min="2" max="2" width="16.42578125" bestFit="1" customWidth="1"/>
    <col min="3" max="3" width="13.85546875" bestFit="1" customWidth="1"/>
    <col min="4" max="4" width="22" bestFit="1" customWidth="1"/>
    <col min="5" max="5" width="19.7109375" bestFit="1" customWidth="1"/>
    <col min="6" max="6" width="15.5703125" bestFit="1" customWidth="1"/>
  </cols>
  <sheetData>
    <row r="1" spans="1:7" x14ac:dyDescent="0.25">
      <c r="A1" s="4" t="s">
        <v>7</v>
      </c>
      <c r="B1" s="4" t="s">
        <v>13</v>
      </c>
      <c r="C1" s="4" t="s">
        <v>21</v>
      </c>
      <c r="D1" s="5" t="s">
        <v>28</v>
      </c>
      <c r="E1" s="5" t="s">
        <v>29</v>
      </c>
      <c r="F1" s="5" t="s">
        <v>30</v>
      </c>
      <c r="G1" s="5"/>
    </row>
    <row r="2" spans="1:7" x14ac:dyDescent="0.25">
      <c r="A2" s="6" t="s">
        <v>8</v>
      </c>
      <c r="B2" s="6" t="s">
        <v>14</v>
      </c>
      <c r="C2" s="6" t="s">
        <v>22</v>
      </c>
      <c r="D2" s="7" t="s">
        <v>8</v>
      </c>
      <c r="E2" s="7" t="s">
        <v>31</v>
      </c>
      <c r="F2" s="7" t="s">
        <v>35</v>
      </c>
      <c r="G2" s="7"/>
    </row>
    <row r="3" spans="1:7" x14ac:dyDescent="0.25">
      <c r="A3" s="6" t="s">
        <v>9</v>
      </c>
      <c r="B3" s="6" t="s">
        <v>15</v>
      </c>
      <c r="C3" s="6" t="s">
        <v>23</v>
      </c>
      <c r="D3" s="7" t="s">
        <v>12</v>
      </c>
      <c r="E3" s="7" t="s">
        <v>32</v>
      </c>
      <c r="F3" s="7" t="s">
        <v>36</v>
      </c>
      <c r="G3" s="7"/>
    </row>
    <row r="4" spans="1:7" x14ac:dyDescent="0.25">
      <c r="A4" s="6" t="s">
        <v>10</v>
      </c>
      <c r="B4" s="6" t="s">
        <v>16</v>
      </c>
      <c r="C4" s="6" t="s">
        <v>24</v>
      </c>
      <c r="D4" s="7"/>
      <c r="E4" s="7" t="s">
        <v>33</v>
      </c>
      <c r="F4" s="7" t="s">
        <v>37</v>
      </c>
      <c r="G4" s="7"/>
    </row>
    <row r="5" spans="1:7" x14ac:dyDescent="0.25">
      <c r="A5" s="6" t="s">
        <v>11</v>
      </c>
      <c r="B5" s="6" t="s">
        <v>17</v>
      </c>
      <c r="C5" s="6" t="s">
        <v>25</v>
      </c>
      <c r="D5" s="7"/>
      <c r="E5" s="7" t="s">
        <v>34</v>
      </c>
      <c r="F5" s="7" t="s">
        <v>38</v>
      </c>
      <c r="G5" s="7"/>
    </row>
    <row r="6" spans="1:7" x14ac:dyDescent="0.25">
      <c r="A6" s="6" t="s">
        <v>12</v>
      </c>
      <c r="B6" s="6" t="s">
        <v>18</v>
      </c>
      <c r="C6" s="6" t="s">
        <v>26</v>
      </c>
      <c r="D6" s="7"/>
      <c r="E6" s="7"/>
      <c r="F6" s="7" t="s">
        <v>26</v>
      </c>
      <c r="G6" s="7"/>
    </row>
    <row r="7" spans="1:7" x14ac:dyDescent="0.25">
      <c r="A7" s="6"/>
      <c r="B7" s="6" t="s">
        <v>19</v>
      </c>
      <c r="C7" s="6"/>
      <c r="D7" s="7"/>
      <c r="E7" s="7"/>
      <c r="F7" s="7"/>
      <c r="G7" s="7"/>
    </row>
    <row r="8" spans="1:7" x14ac:dyDescent="0.25">
      <c r="A8" s="6"/>
      <c r="B8" s="6" t="s">
        <v>20</v>
      </c>
      <c r="C8" s="6"/>
      <c r="D8" s="7"/>
      <c r="E8" s="7"/>
      <c r="F8" s="7"/>
      <c r="G8" s="7"/>
    </row>
    <row r="9" spans="1:7" x14ac:dyDescent="0.25">
      <c r="A9" s="6"/>
      <c r="B9" s="6"/>
      <c r="C9" s="6"/>
      <c r="D9" s="7"/>
      <c r="E9" s="7"/>
      <c r="F9" s="7"/>
      <c r="G9" s="7"/>
    </row>
    <row r="10" spans="1:7" x14ac:dyDescent="0.25">
      <c r="A10" s="6"/>
      <c r="B10" s="6"/>
      <c r="C10" s="6"/>
      <c r="D10" s="7"/>
      <c r="E10" s="7"/>
      <c r="F10" s="7"/>
      <c r="G10" s="7"/>
    </row>
    <row r="11" spans="1:7" x14ac:dyDescent="0.25">
      <c r="A11" s="6"/>
      <c r="B11" s="6"/>
      <c r="C11" s="6"/>
      <c r="D11" s="7"/>
      <c r="E11" s="7"/>
      <c r="F11" s="7"/>
      <c r="G11" s="7"/>
    </row>
    <row r="12" spans="1:7" x14ac:dyDescent="0.25">
      <c r="A12" s="6"/>
      <c r="B12" s="6"/>
      <c r="C12" s="6"/>
      <c r="D12" s="7"/>
      <c r="E12" s="7"/>
      <c r="F12" s="7"/>
      <c r="G12" s="7"/>
    </row>
    <row r="13" spans="1:7" x14ac:dyDescent="0.25">
      <c r="A13" s="6"/>
      <c r="B13" s="6"/>
      <c r="C13" s="6"/>
      <c r="D13" s="7"/>
      <c r="E13" s="7"/>
      <c r="F13" s="7"/>
      <c r="G13" s="7"/>
    </row>
    <row r="14" spans="1:7" x14ac:dyDescent="0.25">
      <c r="A14" s="6"/>
      <c r="B14" s="6"/>
      <c r="C14" s="6"/>
      <c r="D14" s="7"/>
      <c r="E14" s="7"/>
      <c r="F14" s="7"/>
      <c r="G14" s="7"/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Menu</vt:lpstr>
      <vt:lpstr>Contas a pagar</vt:lpstr>
      <vt:lpstr>Contas a receber</vt:lpstr>
      <vt:lpstr>Fluxo de Caixa</vt:lpstr>
      <vt:lpstr>Indicadores</vt:lpstr>
      <vt:lpstr>Parâmetros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Alexandro Soares Messias</dc:creator>
  <cp:lastModifiedBy>Alexandro Soares Messias</cp:lastModifiedBy>
  <dcterms:created xsi:type="dcterms:W3CDTF">2015-06-05T18:19:34Z</dcterms:created>
  <dcterms:modified xsi:type="dcterms:W3CDTF">2020-11-25T22:13:29Z</dcterms:modified>
</cp:coreProperties>
</file>